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mc:AlternateContent xmlns:mc="http://schemas.openxmlformats.org/markup-compatibility/2006">
    <mc:Choice Requires="x15">
      <x15ac:absPath xmlns:x15ac="http://schemas.microsoft.com/office/spreadsheetml/2010/11/ac" url="\\otkfs01\プロファイル\000752\Desktop\新しいフォルダー\"/>
    </mc:Choice>
  </mc:AlternateContent>
  <xr:revisionPtr revIDLastSave="0" documentId="13_ncr:1_{6D9E80E0-67E6-48ED-B2AA-11999CD0DF89}" xr6:coauthVersionLast="45" xr6:coauthVersionMax="45" xr10:uidLastSave="{00000000-0000-0000-0000-000000000000}"/>
  <workbookProtection workbookAlgorithmName="SHA-512" workbookHashValue="Ipi1lXhdLJ7cAA5Lx9pgzWzx6IkmxNcLwnvSU+clwEnQWt1h4rg6kU5vX3/BLI2OhKMpfIDV/y1HcxEPznejlw==" workbookSaltValue="4L5kpPYDZeL1QHOCJwacBA==" workbookSpinCount="100000" lockStructure="1"/>
  <bookViews>
    <workbookView xWindow="-120" yWindow="-120" windowWidth="20730" windowHeight="1116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AD10" i="4" s="1"/>
  <c r="Q6" i="5"/>
  <c r="W10" i="4" s="1"/>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AT10" i="4"/>
  <c r="AL10" i="4"/>
  <c r="P8" i="4"/>
  <c r="I8" i="4"/>
</calcChain>
</file>

<file path=xl/sharedStrings.xml><?xml version="1.0" encoding="utf-8"?>
<sst xmlns="http://schemas.openxmlformats.org/spreadsheetml/2006/main" count="236" uniqueCount="118">
  <si>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</si>
  <si>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</si>
  <si>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</si>
  <si>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</si>
  <si>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</si>
  <si>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</si>
  <si>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</si>
  <si>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</si>
  <si>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</si>
  <si>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</si>
  <si>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</si>
  <si>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</si>
  <si>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</si>
  <si>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</si>
  <si>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</si>
  <si>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</si>
  <si>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</si>
  <si>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</si>
  <si>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</si>
  <si>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</si>
  <si>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</si>
  <si>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</si>
  <si>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</si>
  <si>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</si>
  <si>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</si>
  <si>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</si>
  <si>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</si>
  <si>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</si>
  <si>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</si>
  <si>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</si>
  <si>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</si>
  <si>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</si>
  <si>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</si>
  <si>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</si>
  <si>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</si>
  <si>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</si>
  <si>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</si>
  <si>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</si>
  <si>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</si>
  <si>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</si>
  <si>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</si>
  <si>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</si>
  <si>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</si>
  <si>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</si>
  <si>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</si>
  <si>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</si>
  <si>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</si>
  <si>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</si>
  <si>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</si>
  <si>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</si>
  <si>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</si>
  <si>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</si>
  <si>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</si>
  <si>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</si>
  <si>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</si>
  <si>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</si>
  <si>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</si>
  <si>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</si>
  <si>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</si>
  <si>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</si>
  <si>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</si>
  <si>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</si>
  <si>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</si>
  <si>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</si>
  <si>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</si>
  <si>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</si>
  <si>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</si>
  <si>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</si>
  <si>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</si>
  <si>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</si>
  <si>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</si>
  <si>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</si>
  <si>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</si>
  <si>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</si>
  <si>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</si>
  <si>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</si>
  <si>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</si>
  <si>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</si>
  <si>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</si>
  <si>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</si>
  <si>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</si>
  <si>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</si>
  <si>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</si>
  <si>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</si>
  <si>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</si>
  <si>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</si>
  <si>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</si>
  <si>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</si>
  <si>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</si>
  <si>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</si>
  <si>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</si>
  <si>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</si>
  <si>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</si>
  <si>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</si>
  <si>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</si>
  <si>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</si>
  <si>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</si>
  <si>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大竹市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</si>
  <si>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</si>
  <si>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</si>
  <si>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</si>
  <si>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</si>
  <si>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</si>
  <si>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</si>
  <si>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</si>
  <si>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</si>
  <si>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</si>
  <si>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</si>
  <si>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</si>
  <si>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</si>
  <si>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</si>
  <si>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</si>
  <si>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</si>
  <si>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</si>
  <si>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</si>
  <si>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</si>
  <si>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処理区域内人口は減少傾向にあり，それに伴い使用料収入も減少しており，収益的収支比率は100％を下回っています。
　経費節減や収納率向上に努めていますが，人口減に伴い有収水量も減少傾向にあることから，汚水処理原価は高く，経費回収率は下がっています。
　そのため，一般会計からの繰入金により収支の均衡を保っている状況です。</t>
    <rPh sb="1" eb="3">
      <t>ショリ</t>
    </rPh>
    <rPh sb="3" eb="5">
      <t>クイキ</t>
    </rPh>
    <rPh sb="5" eb="6">
      <t>ナイ</t>
    </rPh>
    <rPh sb="6" eb="8">
      <t>ジンコウ</t>
    </rPh>
    <rPh sb="9" eb="11">
      <t>ゲンショウ</t>
    </rPh>
    <rPh sb="11" eb="13">
      <t>ケイコウ</t>
    </rPh>
    <rPh sb="20" eb="21">
      <t>トモナ</t>
    </rPh>
    <rPh sb="22" eb="25">
      <t>シヨウリョウ</t>
    </rPh>
    <rPh sb="25" eb="27">
      <t>シュウニュウ</t>
    </rPh>
    <rPh sb="28" eb="30">
      <t>ゲンショウ</t>
    </rPh>
    <rPh sb="35" eb="38">
      <t>シュウエキテキ</t>
    </rPh>
    <rPh sb="38" eb="40">
      <t>シュウシ</t>
    </rPh>
    <rPh sb="40" eb="42">
      <t>ヒリツ</t>
    </rPh>
    <rPh sb="48" eb="50">
      <t>シタマワ</t>
    </rPh>
    <rPh sb="58" eb="60">
      <t>ケイヒ</t>
    </rPh>
    <rPh sb="60" eb="62">
      <t>セツゲン</t>
    </rPh>
    <rPh sb="63" eb="65">
      <t>シュウノウ</t>
    </rPh>
    <rPh sb="65" eb="66">
      <t>リツ</t>
    </rPh>
    <rPh sb="66" eb="68">
      <t>コウジョウ</t>
    </rPh>
    <rPh sb="69" eb="70">
      <t>ツト</t>
    </rPh>
    <rPh sb="77" eb="79">
      <t>ジンコウ</t>
    </rPh>
    <rPh sb="79" eb="80">
      <t>ゲン</t>
    </rPh>
    <rPh sb="81" eb="82">
      <t>トモナ</t>
    </rPh>
    <rPh sb="83" eb="85">
      <t>ユウシュウ</t>
    </rPh>
    <rPh sb="85" eb="87">
      <t>スイリョウ</t>
    </rPh>
    <rPh sb="88" eb="90">
      <t>ゲンショウ</t>
    </rPh>
    <rPh sb="90" eb="92">
      <t>ケイコウ</t>
    </rPh>
    <rPh sb="100" eb="102">
      <t>オスイ</t>
    </rPh>
    <rPh sb="102" eb="104">
      <t>ショリ</t>
    </rPh>
    <rPh sb="104" eb="106">
      <t>ゲンカ</t>
    </rPh>
    <rPh sb="107" eb="108">
      <t>タカ</t>
    </rPh>
    <rPh sb="110" eb="112">
      <t>ケイヒ</t>
    </rPh>
    <rPh sb="112" eb="114">
      <t>カイシュウ</t>
    </rPh>
    <rPh sb="114" eb="115">
      <t>リツ</t>
    </rPh>
    <rPh sb="116" eb="117">
      <t>サ</t>
    </rPh>
    <rPh sb="131" eb="133">
      <t>イッパン</t>
    </rPh>
    <rPh sb="133" eb="135">
      <t>カイケイ</t>
    </rPh>
    <rPh sb="138" eb="140">
      <t>クリイレ</t>
    </rPh>
    <rPh sb="140" eb="141">
      <t>キン</t>
    </rPh>
    <rPh sb="144" eb="146">
      <t>シュウシ</t>
    </rPh>
    <rPh sb="147" eb="149">
      <t>キンコウ</t>
    </rPh>
    <rPh sb="150" eb="151">
      <t>タモ</t>
    </rPh>
    <rPh sb="155" eb="157">
      <t>ジョウキョウ</t>
    </rPh>
    <phoneticPr fontId="4"/>
  </si>
  <si>
    <t>　平成に入ってから整備された施設のため，構造物を更新するまでには至っていませんが，管渠施設の改修や付帯施設の電気機械設備などの修繕が増加しています。現状としては，故障のたびに取替や修繕を行っていますが，今後は計画的な修繕と更新を図っていく必要があります。</t>
    <rPh sb="1" eb="3">
      <t>ヘイセイ</t>
    </rPh>
    <rPh sb="4" eb="5">
      <t>ハイ</t>
    </rPh>
    <rPh sb="9" eb="11">
      <t>セイビ</t>
    </rPh>
    <rPh sb="14" eb="16">
      <t>シセツ</t>
    </rPh>
    <rPh sb="20" eb="23">
      <t>コウゾウブツ</t>
    </rPh>
    <rPh sb="24" eb="26">
      <t>コウシン</t>
    </rPh>
    <rPh sb="32" eb="33">
      <t>イタ</t>
    </rPh>
    <rPh sb="41" eb="43">
      <t>カンキョ</t>
    </rPh>
    <rPh sb="43" eb="45">
      <t>シセツ</t>
    </rPh>
    <rPh sb="46" eb="48">
      <t>カイシュウ</t>
    </rPh>
    <rPh sb="49" eb="51">
      <t>フタイ</t>
    </rPh>
    <rPh sb="51" eb="53">
      <t>シセツ</t>
    </rPh>
    <rPh sb="54" eb="56">
      <t>デンキ</t>
    </rPh>
    <rPh sb="56" eb="58">
      <t>キカイ</t>
    </rPh>
    <rPh sb="58" eb="60">
      <t>セツビ</t>
    </rPh>
    <rPh sb="63" eb="65">
      <t>シュウゼン</t>
    </rPh>
    <rPh sb="66" eb="68">
      <t>ゾウカ</t>
    </rPh>
    <rPh sb="74" eb="76">
      <t>ゲンジョウ</t>
    </rPh>
    <rPh sb="81" eb="83">
      <t>コショウ</t>
    </rPh>
    <rPh sb="87" eb="89">
      <t>トリカエ</t>
    </rPh>
    <rPh sb="90" eb="92">
      <t>シュウゼン</t>
    </rPh>
    <rPh sb="93" eb="94">
      <t>オコナ</t>
    </rPh>
    <rPh sb="101" eb="103">
      <t>コンゴ</t>
    </rPh>
    <rPh sb="104" eb="107">
      <t>ケイカクテキ</t>
    </rPh>
    <rPh sb="108" eb="110">
      <t>シュウゼン</t>
    </rPh>
    <rPh sb="111" eb="113">
      <t>コウシン</t>
    </rPh>
    <rPh sb="114" eb="115">
      <t>ハカ</t>
    </rPh>
    <rPh sb="119" eb="12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</si>
</sst>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33F-4C0A-84B8-22EF97151B7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0.18</c:v>
                </c:pt>
                <c:pt idx="1">
                  <c:v>0.01</c:v>
                </c:pt>
                <c:pt idx="2">
                  <c:v>0.09</c:v>
                </c:pt>
                <c:pt idx="3">
                  <c:v>0.02</c:v>
                </c:pt>
                <c:pt idx="4">
                  <c:v>0.01</c:v>
                </c:pt>
              </c:numCache>
            </c:numRef>
          </c:val>
          <c:smooth val="0"/>
          <c:extLst>
            <c:ext xmlns:c16="http://schemas.microsoft.com/office/drawing/2014/chart" uri="{C3380CC4-5D6E-409C-BE32-E72D297353CC}">
              <c16:uniqueId val="{00000001-033F-4C0A-84B8-22EF97151B7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42.31</c:v>
                </c:pt>
                <c:pt idx="1">
                  <c:v>41.67</c:v>
                </c:pt>
                <c:pt idx="2">
                  <c:v>39.74</c:v>
                </c:pt>
                <c:pt idx="3">
                  <c:v>39.74</c:v>
                </c:pt>
                <c:pt idx="4">
                  <c:v>39.1</c:v>
                </c:pt>
              </c:numCache>
            </c:numRef>
          </c:val>
          <c:extLst>
            <c:ext xmlns:c16="http://schemas.microsoft.com/office/drawing/2014/chart" uri="{C3380CC4-5D6E-409C-BE32-E72D297353CC}">
              <c16:uniqueId val="{00000000-20B6-43D9-B5CF-B73987F0EBA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35.64</c:v>
                </c:pt>
                <c:pt idx="1">
                  <c:v>33.729999999999997</c:v>
                </c:pt>
                <c:pt idx="2">
                  <c:v>33.21</c:v>
                </c:pt>
                <c:pt idx="3">
                  <c:v>32.229999999999997</c:v>
                </c:pt>
                <c:pt idx="4">
                  <c:v>32.479999999999997</c:v>
                </c:pt>
              </c:numCache>
            </c:numRef>
          </c:val>
          <c:smooth val="0"/>
          <c:extLst>
            <c:ext xmlns:c16="http://schemas.microsoft.com/office/drawing/2014/chart" uri="{C3380CC4-5D6E-409C-BE32-E72D297353CC}">
              <c16:uniqueId val="{00000001-20B6-43D9-B5CF-B73987F0EBA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97.97</c:v>
                </c:pt>
                <c:pt idx="1">
                  <c:v>99.31</c:v>
                </c:pt>
                <c:pt idx="2">
                  <c:v>99.65</c:v>
                </c:pt>
                <c:pt idx="3">
                  <c:v>99.64</c:v>
                </c:pt>
                <c:pt idx="4">
                  <c:v>99.62</c:v>
                </c:pt>
              </c:numCache>
            </c:numRef>
          </c:val>
          <c:extLst>
            <c:ext xmlns:c16="http://schemas.microsoft.com/office/drawing/2014/chart" uri="{C3380CC4-5D6E-409C-BE32-E72D297353CC}">
              <c16:uniqueId val="{00000000-05EF-4013-BD62-04D1CCB85B7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82.92</c:v>
                </c:pt>
                <c:pt idx="1">
                  <c:v>79.989999999999995</c:v>
                </c:pt>
                <c:pt idx="2">
                  <c:v>79.98</c:v>
                </c:pt>
                <c:pt idx="3">
                  <c:v>80.8</c:v>
                </c:pt>
                <c:pt idx="4">
                  <c:v>79.2</c:v>
                </c:pt>
              </c:numCache>
            </c:numRef>
          </c:val>
          <c:smooth val="0"/>
          <c:extLst>
            <c:ext xmlns:c16="http://schemas.microsoft.com/office/drawing/2014/chart" uri="{C3380CC4-5D6E-409C-BE32-E72D297353CC}">
              <c16:uniqueId val="{00000001-05EF-4013-BD62-04D1CCB85B7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91.6</c:v>
                </c:pt>
                <c:pt idx="1">
                  <c:v>90.9</c:v>
                </c:pt>
                <c:pt idx="2">
                  <c:v>92.12</c:v>
                </c:pt>
                <c:pt idx="3">
                  <c:v>92.7</c:v>
                </c:pt>
                <c:pt idx="4">
                  <c:v>91.05</c:v>
                </c:pt>
              </c:numCache>
            </c:numRef>
          </c:val>
          <c:extLst>
            <c:ext xmlns:c16="http://schemas.microsoft.com/office/drawing/2014/chart" uri="{C3380CC4-5D6E-409C-BE32-E72D297353CC}">
              <c16:uniqueId val="{00000000-0A9D-47A9-B044-F4040F0B4AE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A9D-47A9-B044-F4040F0B4AE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66D-4AC7-B434-DA41586EB66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66D-4AC7-B434-DA41586EB66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688-4ECD-A62E-99A29A0BEF9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688-4ECD-A62E-99A29A0BEF9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838-4A16-93DF-E37AB140BBF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838-4A16-93DF-E37AB140BBF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E12-4617-958D-1CD5EDB31F5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E12-4617-958D-1CD5EDB31F5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1959.81</c:v>
                </c:pt>
                <c:pt idx="1">
                  <c:v>1777.47</c:v>
                </c:pt>
                <c:pt idx="2">
                  <c:v>1872.03</c:v>
                </c:pt>
                <c:pt idx="3">
                  <c:v>1764.22</c:v>
                </c:pt>
                <c:pt idx="4">
                  <c:v>1646.97</c:v>
                </c:pt>
              </c:numCache>
            </c:numRef>
          </c:val>
          <c:extLst>
            <c:ext xmlns:c16="http://schemas.microsoft.com/office/drawing/2014/chart" uri="{C3380CC4-5D6E-409C-BE32-E72D297353CC}">
              <c16:uniqueId val="{00000000-C71E-4EED-AB25-E52EAE9586D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1029.24</c:v>
                </c:pt>
                <c:pt idx="1">
                  <c:v>1063.93</c:v>
                </c:pt>
                <c:pt idx="2">
                  <c:v>1060.8599999999999</c:v>
                </c:pt>
                <c:pt idx="3">
                  <c:v>1006.65</c:v>
                </c:pt>
                <c:pt idx="4">
                  <c:v>998.42</c:v>
                </c:pt>
              </c:numCache>
            </c:numRef>
          </c:val>
          <c:smooth val="0"/>
          <c:extLst>
            <c:ext xmlns:c16="http://schemas.microsoft.com/office/drawing/2014/chart" uri="{C3380CC4-5D6E-409C-BE32-E72D297353CC}">
              <c16:uniqueId val="{00000001-C71E-4EED-AB25-E52EAE9586D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17.45</c:v>
                </c:pt>
                <c:pt idx="1">
                  <c:v>17.510000000000002</c:v>
                </c:pt>
                <c:pt idx="2">
                  <c:v>14.87</c:v>
                </c:pt>
                <c:pt idx="3">
                  <c:v>18.82</c:v>
                </c:pt>
                <c:pt idx="4">
                  <c:v>15.93</c:v>
                </c:pt>
              </c:numCache>
            </c:numRef>
          </c:val>
          <c:extLst>
            <c:ext xmlns:c16="http://schemas.microsoft.com/office/drawing/2014/chart" uri="{C3380CC4-5D6E-409C-BE32-E72D297353CC}">
              <c16:uniqueId val="{00000000-8090-4964-91A3-78FB2645F06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43.13</c:v>
                </c:pt>
                <c:pt idx="1">
                  <c:v>46.26</c:v>
                </c:pt>
                <c:pt idx="2">
                  <c:v>45.81</c:v>
                </c:pt>
                <c:pt idx="3">
                  <c:v>43.43</c:v>
                </c:pt>
                <c:pt idx="4">
                  <c:v>41.41</c:v>
                </c:pt>
              </c:numCache>
            </c:numRef>
          </c:val>
          <c:smooth val="0"/>
          <c:extLst>
            <c:ext xmlns:c16="http://schemas.microsoft.com/office/drawing/2014/chart" uri="{C3380CC4-5D6E-409C-BE32-E72D297353CC}">
              <c16:uniqueId val="{00000001-8090-4964-91A3-78FB2645F06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910.13</c:v>
                </c:pt>
                <c:pt idx="1">
                  <c:v>917.9</c:v>
                </c:pt>
                <c:pt idx="2">
                  <c:v>1087.46</c:v>
                </c:pt>
                <c:pt idx="3">
                  <c:v>865.66</c:v>
                </c:pt>
                <c:pt idx="4">
                  <c:v>1049.03</c:v>
                </c:pt>
              </c:numCache>
            </c:numRef>
          </c:val>
          <c:extLst>
            <c:ext xmlns:c16="http://schemas.microsoft.com/office/drawing/2014/chart" uri="{C3380CC4-5D6E-409C-BE32-E72D297353CC}">
              <c16:uniqueId val="{00000000-2BBA-4222-A1FB-1209324A76B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392.03</c:v>
                </c:pt>
                <c:pt idx="1">
                  <c:v>376.4</c:v>
                </c:pt>
                <c:pt idx="2">
                  <c:v>383.92</c:v>
                </c:pt>
                <c:pt idx="3">
                  <c:v>400.44</c:v>
                </c:pt>
                <c:pt idx="4">
                  <c:v>417.56</c:v>
                </c:pt>
              </c:numCache>
            </c:numRef>
          </c:val>
          <c:smooth val="0"/>
          <c:extLst>
            <c:ext xmlns:c16="http://schemas.microsoft.com/office/drawing/2014/chart" uri="{C3380CC4-5D6E-409C-BE32-E72D297353CC}">
              <c16:uniqueId val="{00000001-2BBA-4222-A1FB-1209324A76B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【953.26】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【379.91】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49"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大竹市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漁業集落排水</v>
      </c>
      <c r="Q8" s="49"/>
      <c r="R8" s="49"/>
      <c r="S8" s="49"/>
      <c r="T8" s="49"/>
      <c r="U8" s="49"/>
      <c r="V8" s="49"/>
      <c r="W8" s="49" t="str">
        <f>データ!L6</f>
        <v>H2</v>
      </c>
      <c r="X8" s="49"/>
      <c r="Y8" s="49"/>
      <c r="Z8" s="49"/>
      <c r="AA8" s="49"/>
      <c r="AB8" s="49"/>
      <c r="AC8" s="49"/>
      <c r="AD8" s="50" t="str">
        <f>データ!$M$6</f>
        <v>非設置</v>
      </c>
      <c r="AE8" s="50"/>
      <c r="AF8" s="50"/>
      <c r="AG8" s="50"/>
      <c r="AH8" s="50"/>
      <c r="AI8" s="50"/>
      <c r="AJ8" s="50"/>
      <c r="AK8" s="3"/>
      <c r="AL8" s="51">
        <f>データ!S6</f>
        <v>26783</v>
      </c>
      <c r="AM8" s="51"/>
      <c r="AN8" s="51"/>
      <c r="AO8" s="51"/>
      <c r="AP8" s="51"/>
      <c r="AQ8" s="51"/>
      <c r="AR8" s="51"/>
      <c r="AS8" s="51"/>
      <c r="AT8" s="46">
        <f>データ!T6</f>
        <v>78.66</v>
      </c>
      <c r="AU8" s="46"/>
      <c r="AV8" s="46"/>
      <c r="AW8" s="46"/>
      <c r="AX8" s="46"/>
      <c r="AY8" s="46"/>
      <c r="AZ8" s="46"/>
      <c r="BA8" s="46"/>
      <c r="BB8" s="46">
        <f>データ!U6</f>
        <v>340.49</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0.99</v>
      </c>
      <c r="Q10" s="46"/>
      <c r="R10" s="46"/>
      <c r="S10" s="46"/>
      <c r="T10" s="46"/>
      <c r="U10" s="46"/>
      <c r="V10" s="46"/>
      <c r="W10" s="46">
        <f>データ!Q6</f>
        <v>100</v>
      </c>
      <c r="X10" s="46"/>
      <c r="Y10" s="46"/>
      <c r="Z10" s="46"/>
      <c r="AA10" s="46"/>
      <c r="AB10" s="46"/>
      <c r="AC10" s="46"/>
      <c r="AD10" s="51">
        <f>データ!R6</f>
        <v>2801</v>
      </c>
      <c r="AE10" s="51"/>
      <c r="AF10" s="51"/>
      <c r="AG10" s="51"/>
      <c r="AH10" s="51"/>
      <c r="AI10" s="51"/>
      <c r="AJ10" s="51"/>
      <c r="AK10" s="2"/>
      <c r="AL10" s="51">
        <f>データ!V6</f>
        <v>265</v>
      </c>
      <c r="AM10" s="51"/>
      <c r="AN10" s="51"/>
      <c r="AO10" s="51"/>
      <c r="AP10" s="51"/>
      <c r="AQ10" s="51"/>
      <c r="AR10" s="51"/>
      <c r="AS10" s="51"/>
      <c r="AT10" s="46">
        <f>データ!W6</f>
        <v>0.1</v>
      </c>
      <c r="AU10" s="46"/>
      <c r="AV10" s="46"/>
      <c r="AW10" s="46"/>
      <c r="AX10" s="46"/>
      <c r="AY10" s="46"/>
      <c r="AZ10" s="46"/>
      <c r="BA10" s="46"/>
      <c r="BB10" s="46">
        <f>データ!X6</f>
        <v>2650</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【953.26】</v>
      </c>
      <c r="I86" s="26" t="str">
        <f>データ!CA6</f>
        <v>【45.31】</v>
      </c>
      <c r="J86" s="26" t="str">
        <f>データ!CL6</f>
        <v>【379.91】</v>
      </c>
      <c r="K86" s="26" t="str">
        <f>データ!CW6</f>
        <v>【33.67】</v>
      </c>
      <c r="L86" s="26" t="str">
        <f>データ!DH6</f>
        <v>【79.94】</v>
      </c>
      <c r="M86" s="26" t="s">
        <v>43</v>
      </c>
      <c r="N86" s="26" t="s">
        <v>43</v>
      </c>
      <c r="O86" s="26" t="str">
        <f>データ!EO6</f>
        <v>【0.01】</v>
      </c>
    </row>
  </sheetData>
  <sheetProtection algorithmName="SHA-512" hashValue="DSioGKUEi20jCVgCRoJ0ZYLAcBly0PdOpTzGRpTdCnpUVuEddYOigiupyQU9bg1XSRXh4Ca3lGTJzGmkUAju8w==" saltValue="ScK47fjRWSUiJxJczAQyW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342114</v>
      </c>
      <c r="D6" s="33">
        <f t="shared" si="3"/>
        <v>47</v>
      </c>
      <c r="E6" s="33">
        <f t="shared" si="3"/>
        <v>17</v>
      </c>
      <c r="F6" s="33">
        <f t="shared" si="3"/>
        <v>6</v>
      </c>
      <c r="G6" s="33">
        <f t="shared" si="3"/>
        <v>0</v>
      </c>
      <c r="H6" s="33" t="str">
        <f t="shared" si="3"/>
        <v>広島県　大竹市</v>
      </c>
      <c r="I6" s="33" t="str">
        <f t="shared" si="3"/>
        <v>法非適用</v>
      </c>
      <c r="J6" s="33" t="str">
        <f t="shared" si="3"/>
        <v>下水道事業</v>
      </c>
      <c r="K6" s="33" t="str">
        <f t="shared" si="3"/>
        <v>漁業集落排水</v>
      </c>
      <c r="L6" s="33" t="str">
        <f t="shared" si="3"/>
        <v>H2</v>
      </c>
      <c r="M6" s="33" t="str">
        <f t="shared" si="3"/>
        <v>非設置</v>
      </c>
      <c r="N6" s="34" t="str">
        <f t="shared" si="3"/>
        <v>-</v>
      </c>
      <c r="O6" s="34" t="str">
        <f t="shared" si="3"/>
        <v>該当数値なし</v>
      </c>
      <c r="P6" s="34">
        <f t="shared" si="3"/>
        <v>0.99</v>
      </c>
      <c r="Q6" s="34">
        <f t="shared" si="3"/>
        <v>100</v>
      </c>
      <c r="R6" s="34">
        <f t="shared" si="3"/>
        <v>2801</v>
      </c>
      <c r="S6" s="34">
        <f t="shared" si="3"/>
        <v>26783</v>
      </c>
      <c r="T6" s="34">
        <f t="shared" si="3"/>
        <v>78.66</v>
      </c>
      <c r="U6" s="34">
        <f t="shared" si="3"/>
        <v>340.49</v>
      </c>
      <c r="V6" s="34">
        <f t="shared" si="3"/>
        <v>265</v>
      </c>
      <c r="W6" s="34">
        <f t="shared" si="3"/>
        <v>0.1</v>
      </c>
      <c r="X6" s="34">
        <f t="shared" si="3"/>
        <v>2650</v>
      </c>
      <c r="Y6" s="35">
        <f>IF(Y7="",NA(),Y7)</f>
        <v>91.6</v>
      </c>
      <c r="Z6" s="35">
        <f t="shared" ref="Z6:AH6" si="4">IF(Z7="",NA(),Z7)</f>
        <v>90.9</v>
      </c>
      <c r="AA6" s="35">
        <f t="shared" si="4"/>
        <v>92.12</v>
      </c>
      <c r="AB6" s="35">
        <f t="shared" si="4"/>
        <v>92.7</v>
      </c>
      <c r="AC6" s="35">
        <f t="shared" si="4"/>
        <v>91.05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1959.81</v>
      </c>
      <c r="BG6" s="35">
        <f t="shared" ref="BG6:BO6" si="7">IF(BG7="",NA(),BG7)</f>
        <v>1777.47</v>
      </c>
      <c r="BH6" s="35">
        <f t="shared" si="7"/>
        <v>1872.03</v>
      </c>
      <c r="BI6" s="35">
        <f t="shared" si="7"/>
        <v>1764.22</v>
      </c>
      <c r="BJ6" s="35">
        <f t="shared" si="7"/>
        <v>1646.97</v>
      </c>
      <c r="BK6" s="35">
        <f t="shared" si="7"/>
        <v>1029.24</v>
      </c>
      <c r="BL6" s="35">
        <f t="shared" si="7"/>
        <v>1063.93</v>
      </c>
      <c r="BM6" s="35">
        <f t="shared" si="7"/>
        <v>1060.8599999999999</v>
      </c>
      <c r="BN6" s="35">
        <f t="shared" si="7"/>
        <v>1006.65</v>
      </c>
      <c r="BO6" s="35">
        <f t="shared" si="7"/>
        <v>998.42</v>
      </c>
      <c r="BP6" s="34" t="str">
        <f>IF(BP7="","",IF(BP7="-","【-】","【"&amp;SUBSTITUTE(TEXT(BP7,"#,##0.00"),"-","△")&amp;"】"))</f>
        <v>【953.26】</v>
      </c>
      <c r="BQ6" s="35">
        <f>IF(BQ7="",NA(),BQ7)</f>
        <v>17.45</v>
      </c>
      <c r="BR6" s="35">
        <f t="shared" ref="BR6:BZ6" si="8">IF(BR7="",NA(),BR7)</f>
        <v>17.510000000000002</v>
      </c>
      <c r="BS6" s="35">
        <f t="shared" si="8"/>
        <v>14.87</v>
      </c>
      <c r="BT6" s="35">
        <f t="shared" si="8"/>
        <v>18.82</v>
      </c>
      <c r="BU6" s="35">
        <f t="shared" si="8"/>
        <v>15.93</v>
      </c>
      <c r="BV6" s="35">
        <f t="shared" si="8"/>
        <v>43.13</v>
      </c>
      <c r="BW6" s="35">
        <f t="shared" si="8"/>
        <v>46.26</v>
      </c>
      <c r="BX6" s="35">
        <f t="shared" si="8"/>
        <v>45.81</v>
      </c>
      <c r="BY6" s="35">
        <f t="shared" si="8"/>
        <v>43.43</v>
      </c>
      <c r="BZ6" s="35">
        <f t="shared" si="8"/>
        <v>41.41</v>
      </c>
      <c r="CA6" s="34" t="str">
        <f>IF(CA7="","",IF(CA7="-","【-】","【"&amp;SUBSTITUTE(TEXT(CA7,"#,##0.00"),"-","△")&amp;"】"))</f>
        <v>【45.31】</v>
      </c>
      <c r="CB6" s="35">
        <f>IF(CB7="",NA(),CB7)</f>
        <v>910.13</v>
      </c>
      <c r="CC6" s="35">
        <f t="shared" ref="CC6:CK6" si="9">IF(CC7="",NA(),CC7)</f>
        <v>917.9</v>
      </c>
      <c r="CD6" s="35">
        <f t="shared" si="9"/>
        <v>1087.46</v>
      </c>
      <c r="CE6" s="35">
        <f t="shared" si="9"/>
        <v>865.66</v>
      </c>
      <c r="CF6" s="35">
        <f t="shared" si="9"/>
        <v>1049.03</v>
      </c>
      <c r="CG6" s="35">
        <f t="shared" si="9"/>
        <v>392.03</v>
      </c>
      <c r="CH6" s="35">
        <f t="shared" si="9"/>
        <v>376.4</v>
      </c>
      <c r="CI6" s="35">
        <f t="shared" si="9"/>
        <v>383.92</v>
      </c>
      <c r="CJ6" s="35">
        <f t="shared" si="9"/>
        <v>400.44</v>
      </c>
      <c r="CK6" s="35">
        <f t="shared" si="9"/>
        <v>417.56</v>
      </c>
      <c r="CL6" s="34" t="str">
        <f>IF(CL7="","",IF(CL7="-","【-】","【"&amp;SUBSTITUTE(TEXT(CL7,"#,##0.00"),"-","△")&amp;"】"))</f>
        <v>【379.91】</v>
      </c>
      <c r="CM6" s="35">
        <f>IF(CM7="",NA(),CM7)</f>
        <v>42.31</v>
      </c>
      <c r="CN6" s="35">
        <f t="shared" ref="CN6:CV6" si="10">IF(CN7="",NA(),CN7)</f>
        <v>41.67</v>
      </c>
      <c r="CO6" s="35">
        <f t="shared" si="10"/>
        <v>39.74</v>
      </c>
      <c r="CP6" s="35">
        <f t="shared" si="10"/>
        <v>39.74</v>
      </c>
      <c r="CQ6" s="35">
        <f t="shared" si="10"/>
        <v>39.1</v>
      </c>
      <c r="CR6" s="35">
        <f t="shared" si="10"/>
        <v>35.64</v>
      </c>
      <c r="CS6" s="35">
        <f t="shared" si="10"/>
        <v>33.729999999999997</v>
      </c>
      <c r="CT6" s="35">
        <f t="shared" si="10"/>
        <v>33.21</v>
      </c>
      <c r="CU6" s="35">
        <f t="shared" si="10"/>
        <v>32.229999999999997</v>
      </c>
      <c r="CV6" s="35">
        <f t="shared" si="10"/>
        <v>32.479999999999997</v>
      </c>
      <c r="CW6" s="34" t="str">
        <f>IF(CW7="","",IF(CW7="-","【-】","【"&amp;SUBSTITUTE(TEXT(CW7,"#,##0.00"),"-","△")&amp;"】"))</f>
        <v>【33.67】</v>
      </c>
      <c r="CX6" s="35">
        <f>IF(CX7="",NA(),CX7)</f>
        <v>97.97</v>
      </c>
      <c r="CY6" s="35">
        <f t="shared" ref="CY6:DG6" si="11">IF(CY7="",NA(),CY7)</f>
        <v>99.31</v>
      </c>
      <c r="CZ6" s="35">
        <f t="shared" si="11"/>
        <v>99.65</v>
      </c>
      <c r="DA6" s="35">
        <f t="shared" si="11"/>
        <v>99.64</v>
      </c>
      <c r="DB6" s="35">
        <f t="shared" si="11"/>
        <v>99.62</v>
      </c>
      <c r="DC6" s="35">
        <f t="shared" si="11"/>
        <v>82.92</v>
      </c>
      <c r="DD6" s="35">
        <f t="shared" si="11"/>
        <v>79.989999999999995</v>
      </c>
      <c r="DE6" s="35">
        <f t="shared" si="11"/>
        <v>79.98</v>
      </c>
      <c r="DF6" s="35">
        <f t="shared" si="11"/>
        <v>80.8</v>
      </c>
      <c r="DG6" s="35">
        <f t="shared" si="11"/>
        <v>79.2</v>
      </c>
      <c r="DH6" s="34" t="str">
        <f>IF(DH7="","",IF(DH7="-","【-】","【"&amp;SUBSTITUTE(TEXT(DH7,"#,##0.00"),"-","△")&amp;"】"))</f>
        <v>【79.94】</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0.18</v>
      </c>
      <c r="EK6" s="35">
        <f t="shared" si="14"/>
        <v>0.01</v>
      </c>
      <c r="EL6" s="35">
        <f t="shared" si="14"/>
        <v>0.09</v>
      </c>
      <c r="EM6" s="35">
        <f t="shared" si="14"/>
        <v>0.02</v>
      </c>
      <c r="EN6" s="35">
        <f t="shared" si="14"/>
        <v>0.01</v>
      </c>
      <c r="EO6" s="34" t="str">
        <f>IF(EO7="","",IF(EO7="-","【-】","【"&amp;SUBSTITUTE(TEXT(EO7,"#,##0.00"),"-","△")&amp;"】"))</f>
        <v>【0.01】</v>
      </c>
    </row>
    <row r="7" spans="1:145" s="36" customFormat="1" x14ac:dyDescent="0.15">
      <c r="A7" s="28"/>
      <c r="B7" s="37">
        <v>2019</v>
      </c>
      <c r="C7" s="37">
        <v>342114</v>
      </c>
      <c r="D7" s="37">
        <v>47</v>
      </c>
      <c r="E7" s="37">
        <v>17</v>
      </c>
      <c r="F7" s="37">
        <v>6</v>
      </c>
      <c r="G7" s="37">
        <v>0</v>
      </c>
      <c r="H7" s="37" t="s">
        <v>97</v>
      </c>
      <c r="I7" s="37" t="s">
        <v>98</v>
      </c>
      <c r="J7" s="37" t="s">
        <v>99</v>
      </c>
      <c r="K7" s="37" t="s">
        <v>100</v>
      </c>
      <c r="L7" s="37" t="s">
        <v>101</v>
      </c>
      <c r="M7" s="37" t="s">
        <v>102</v>
      </c>
      <c r="N7" s="38" t="s">
        <v>103</v>
      </c>
      <c r="O7" s="38" t="s">
        <v>104</v>
      </c>
      <c r="P7" s="38">
        <v>0.99</v>
      </c>
      <c r="Q7" s="38">
        <v>100</v>
      </c>
      <c r="R7" s="38">
        <v>2801</v>
      </c>
      <c r="S7" s="38">
        <v>26783</v>
      </c>
      <c r="T7" s="38">
        <v>78.66</v>
      </c>
      <c r="U7" s="38">
        <v>340.49</v>
      </c>
      <c r="V7" s="38">
        <v>265</v>
      </c>
      <c r="W7" s="38">
        <v>0.1</v>
      </c>
      <c r="X7" s="38">
        <v>2650</v>
      </c>
      <c r="Y7" s="38">
        <v>91.6</v>
      </c>
      <c r="Z7" s="38">
        <v>90.9</v>
      </c>
      <c r="AA7" s="38">
        <v>92.12</v>
      </c>
      <c r="AB7" s="38">
        <v>92.7</v>
      </c>
      <c r="AC7" s="38">
        <v>91.05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1959.81</v>
      </c>
      <c r="BG7" s="38">
        <v>1777.47</v>
      </c>
      <c r="BH7" s="38">
        <v>1872.03</v>
      </c>
      <c r="BI7" s="38">
        <v>1764.22</v>
      </c>
      <c r="BJ7" s="38">
        <v>1646.97</v>
      </c>
      <c r="BK7" s="38">
        <v>1029.24</v>
      </c>
      <c r="BL7" s="38">
        <v>1063.93</v>
      </c>
      <c r="BM7" s="38">
        <v>1060.8599999999999</v>
      </c>
      <c r="BN7" s="38">
        <v>1006.65</v>
      </c>
      <c r="BO7" s="38">
        <v>998.42</v>
      </c>
      <c r="BP7" s="38">
        <v>953.26</v>
      </c>
      <c r="BQ7" s="38">
        <v>17.45</v>
      </c>
      <c r="BR7" s="38">
        <v>17.510000000000002</v>
      </c>
      <c r="BS7" s="38">
        <v>14.87</v>
      </c>
      <c r="BT7" s="38">
        <v>18.82</v>
      </c>
      <c r="BU7" s="38">
        <v>15.93</v>
      </c>
      <c r="BV7" s="38">
        <v>43.13</v>
      </c>
      <c r="BW7" s="38">
        <v>46.26</v>
      </c>
      <c r="BX7" s="38">
        <v>45.81</v>
      </c>
      <c r="BY7" s="38">
        <v>43.43</v>
      </c>
      <c r="BZ7" s="38">
        <v>41.41</v>
      </c>
      <c r="CA7" s="38">
        <v>45.31</v>
      </c>
      <c r="CB7" s="38">
        <v>910.13</v>
      </c>
      <c r="CC7" s="38">
        <v>917.9</v>
      </c>
      <c r="CD7" s="38">
        <v>1087.46</v>
      </c>
      <c r="CE7" s="38">
        <v>865.66</v>
      </c>
      <c r="CF7" s="38">
        <v>1049.03</v>
      </c>
      <c r="CG7" s="38">
        <v>392.03</v>
      </c>
      <c r="CH7" s="38">
        <v>376.4</v>
      </c>
      <c r="CI7" s="38">
        <v>383.92</v>
      </c>
      <c r="CJ7" s="38">
        <v>400.44</v>
      </c>
      <c r="CK7" s="38">
        <v>417.56</v>
      </c>
      <c r="CL7" s="38">
        <v>379.91</v>
      </c>
      <c r="CM7" s="38">
        <v>42.31</v>
      </c>
      <c r="CN7" s="38">
        <v>41.67</v>
      </c>
      <c r="CO7" s="38">
        <v>39.74</v>
      </c>
      <c r="CP7" s="38">
        <v>39.74</v>
      </c>
      <c r="CQ7" s="38">
        <v>39.1</v>
      </c>
      <c r="CR7" s="38">
        <v>35.64</v>
      </c>
      <c r="CS7" s="38">
        <v>33.729999999999997</v>
      </c>
      <c r="CT7" s="38">
        <v>33.21</v>
      </c>
      <c r="CU7" s="38">
        <v>32.229999999999997</v>
      </c>
      <c r="CV7" s="38">
        <v>32.479999999999997</v>
      </c>
      <c r="CW7" s="38">
        <v>33.67</v>
      </c>
      <c r="CX7" s="38">
        <v>97.97</v>
      </c>
      <c r="CY7" s="38">
        <v>99.31</v>
      </c>
      <c r="CZ7" s="38">
        <v>99.65</v>
      </c>
      <c r="DA7" s="38">
        <v>99.64</v>
      </c>
      <c r="DB7" s="38">
        <v>99.62</v>
      </c>
      <c r="DC7" s="38">
        <v>82.92</v>
      </c>
      <c r="DD7" s="38">
        <v>79.989999999999995</v>
      </c>
      <c r="DE7" s="38">
        <v>79.98</v>
      </c>
      <c r="DF7" s="38">
        <v>80.8</v>
      </c>
      <c r="DG7" s="38">
        <v>79.2</v>
      </c>
      <c r="DH7" s="38">
        <v>79.94</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0.18</v>
      </c>
      <c r="EK7" s="38">
        <v>0.01</v>
      </c>
      <c r="EL7" s="38">
        <v>0.09</v>
      </c>
      <c r="EM7" s="38">
        <v>0.02</v>
      </c>
      <c r="EN7" s="38">
        <v>0.01</v>
      </c>
      <c r="EO7" s="38">
        <v>0.01</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000752 横峰　路子</cp:lastModifiedBy>
  <dcterms:created xsi:type="dcterms:W3CDTF">2020-12-04T03:11:58Z</dcterms:created>
  <dcterms:modified xsi:type="dcterms:W3CDTF">2021-01-26T02:48:05Z</dcterms:modified>
  <cp:category/>
</cp:coreProperties>
</file>