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430"/>
  <workbookPr/>
  <mc:AlternateContent xmlns:mc="http://schemas.openxmlformats.org/markup-compatibility/2006">
    <mc:Choice Requires="x15">
      <x15ac:absPath xmlns:x15ac="http://schemas.microsoft.com/office/spreadsheetml/2010/11/ac" url="\\otkfs01\プロファイル\000752\Desktop\新しいフォルダー\"/>
    </mc:Choice>
  </mc:AlternateContent>
  <xr:revisionPtr revIDLastSave="0" documentId="13_ncr:1_{47E7CB5E-8B20-457C-9C74-60BA40677112}" xr6:coauthVersionLast="45" xr6:coauthVersionMax="45" xr10:uidLastSave="{00000000-0000-0000-0000-000000000000}"/>
  <workbookProtection workbookAlgorithmName="SHA-512" workbookHashValue="ntELLcSa3nCzOT2/vW4HQcpuC9YvOPSjmhl+YcKuSGH/+PrtSeSFD0AtAiGxHmxTeeP0a1R2nkgx1LCOIKX+NQ==" workbookSaltValue="p+sOsxkwM7fuLM8xfGOTeg==" workbookSpinCount="100000" lockStructure="1"/>
  <bookViews>
    <workbookView xWindow="-120" yWindow="-120" windowWidth="20730" windowHeight="1116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AT10" i="4" s="1"/>
  <c r="V6" i="5"/>
  <c r="AL10" i="4" s="1"/>
  <c r="U6" i="5"/>
  <c r="T6" i="5"/>
  <c r="S6" i="5"/>
  <c r="AL8" i="4" s="1"/>
  <c r="R6" i="5"/>
  <c r="Q6" i="5"/>
  <c r="P6" i="5"/>
  <c r="O6" i="5"/>
  <c r="I10" i="4" s="1"/>
  <c r="N6" i="5"/>
  <c r="M6" i="5"/>
  <c r="AD8" i="4" s="1"/>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I85" i="4"/>
  <c r="H85" i="4"/>
  <c r="G85" i="4"/>
  <c r="E85" i="4"/>
  <c r="BB10" i="4"/>
  <c r="AD10" i="4"/>
  <c r="W10" i="4"/>
  <c r="P10" i="4"/>
  <c r="B10" i="4"/>
  <c r="BB8" i="4"/>
  <c r="AT8" i="4"/>
  <c r="W8" i="4"/>
  <c r="P8" i="4"/>
  <c r="B8" i="4"/>
  <c r="B6" i="4"/>
</calcChain>
</file>

<file path=xl/sharedStrings.xml><?xml version="1.0" encoding="utf-8"?>
<sst xmlns="http://schemas.openxmlformats.org/spreadsheetml/2006/main" count="231" uniqueCount="116">
  <si>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</si>
  <si>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</si>
  <si>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</si>
  <si>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</si>
  <si>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</si>
  <si>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</si>
  <si>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</si>
  <si>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</si>
  <si>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</si>
  <si>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</si>
  <si>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</si>
  <si>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</si>
  <si>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</si>
  <si>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</si>
  <si>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</si>
  <si>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</si>
  <si>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</si>
  <si>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</si>
  <si>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</si>
  <si>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</si>
  <si>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</si>
  <si>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</si>
  <si>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</si>
  <si>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</si>
  <si>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</si>
  <si>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</si>
  <si>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</si>
  <si>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</si>
  <si>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</si>
  <si>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</si>
  <si>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</si>
  <si>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</si>
  <si>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</si>
  <si>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</si>
  <si>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</si>
  <si>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</si>
  <si>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</si>
  <si>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</si>
  <si>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</si>
  <si>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</si>
  <si>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</si>
  <si>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</si>
  <si>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</si>
  <si>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</si>
  <si>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</si>
  <si>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</si>
  <si>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</si>
  <si>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</si>
  <si>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</si>
  <si>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</si>
  <si>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</si>
  <si>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</si>
  <si>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</si>
  <si>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</si>
  <si>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</si>
  <si>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</si>
  <si>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</si>
  <si>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</si>
  <si>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</si>
  <si>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</si>
  <si>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</si>
  <si>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</si>
  <si>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</si>
  <si>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</si>
  <si>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</si>
  <si>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</si>
  <si>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</si>
  <si>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</si>
  <si>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</si>
  <si>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</si>
  <si>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</si>
  <si>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</si>
  <si>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</si>
  <si>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</si>
  <si>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</si>
  <si>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</si>
  <si>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</si>
  <si>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</si>
  <si>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</si>
  <si>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</si>
  <si>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</si>
  <si>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</si>
  <si>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</si>
  <si>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</si>
  <si>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</si>
  <si>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</si>
  <si>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</si>
  <si>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</si>
  <si>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</si>
  <si>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</si>
  <si>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</si>
  <si>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</si>
  <si>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</si>
  <si>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</si>
  <si>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</si>
  <si>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</si>
  <si>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大竹市</t>
  </si>
  <si>
    <t>法適用</t>
  </si>
  <si>
    <t>下水道事業</t>
  </si>
  <si>
    <t>公共下水道</t>
  </si>
  <si>
    <t>Cc1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</si>
  <si>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</si>
  <si>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</si>
  <si>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</si>
  <si>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</si>
  <si>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</si>
  <si>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</si>
  <si>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</si>
  <si>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</si>
  <si>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</si>
  <si>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</si>
  <si>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</si>
  <si>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</si>
  <si>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本市としては，上記の課題解決に向けて，今後も業務の見直しや包括的民間委託など，引き続き経営の合理化に努めるとともに，計画的な施設更新が図れるよう使用料体系を見直すなど，いっそうの経営の健全化に努めていきます。</t>
    <phoneticPr fontId="4"/>
  </si>
  <si>
    <t xml:space="preserve"> 経営的には，累積欠損もなく，経費回収率も全国的にも高いことから健全であると言えます。
　しかしながら，処理人口の減少などにより，使用料収入が年々減少していることから，経常収支比率も低下傾向にあります。
　そのため，経費の節減に努めるとともに，計画的な施設更新を見据えた使用料体系の見直しをしていく必要があります。</t>
    <rPh sb="1" eb="3">
      <t>ケイエイ</t>
    </rPh>
    <rPh sb="3" eb="4">
      <t>テキ</t>
    </rPh>
    <rPh sb="7" eb="9">
      <t>ルイセキ</t>
    </rPh>
    <rPh sb="9" eb="11">
      <t>ケッソン</t>
    </rPh>
    <rPh sb="15" eb="17">
      <t>ケイヒ</t>
    </rPh>
    <rPh sb="17" eb="19">
      <t>カイシュウ</t>
    </rPh>
    <rPh sb="19" eb="20">
      <t>リツ</t>
    </rPh>
    <rPh sb="21" eb="23">
      <t>ゼンコク</t>
    </rPh>
    <rPh sb="23" eb="24">
      <t>テキ</t>
    </rPh>
    <rPh sb="26" eb="27">
      <t>タカ</t>
    </rPh>
    <rPh sb="32" eb="34">
      <t>ケンゼン</t>
    </rPh>
    <rPh sb="38" eb="39">
      <t>イ</t>
    </rPh>
    <rPh sb="52" eb="54">
      <t>ショリ</t>
    </rPh>
    <rPh sb="54" eb="56">
      <t>ジンコウ</t>
    </rPh>
    <rPh sb="57" eb="59">
      <t>ゲンショウ</t>
    </rPh>
    <rPh sb="65" eb="68">
      <t>シヨウリョウ</t>
    </rPh>
    <rPh sb="68" eb="70">
      <t>シュウニュウ</t>
    </rPh>
    <rPh sb="71" eb="73">
      <t>ネンネン</t>
    </rPh>
    <rPh sb="73" eb="75">
      <t>ゲンショウ</t>
    </rPh>
    <rPh sb="84" eb="86">
      <t>ケイジョウ</t>
    </rPh>
    <rPh sb="86" eb="88">
      <t>シュウシ</t>
    </rPh>
    <rPh sb="88" eb="90">
      <t>ヒリツ</t>
    </rPh>
    <rPh sb="91" eb="93">
      <t>テイカ</t>
    </rPh>
    <rPh sb="93" eb="95">
      <t>ケイコウ</t>
    </rPh>
    <rPh sb="108" eb="110">
      <t>ケイヒ</t>
    </rPh>
    <rPh sb="111" eb="113">
      <t>セツゲン</t>
    </rPh>
    <rPh sb="114" eb="115">
      <t>ツト</t>
    </rPh>
    <rPh sb="122" eb="124">
      <t>ケイカク</t>
    </rPh>
    <rPh sb="124" eb="125">
      <t>テキ</t>
    </rPh>
    <rPh sb="126" eb="128">
      <t>シセツ</t>
    </rPh>
    <rPh sb="128" eb="130">
      <t>コウシン</t>
    </rPh>
    <rPh sb="131" eb="133">
      <t>ミス</t>
    </rPh>
    <rPh sb="135" eb="138">
      <t>シヨウリョウ</t>
    </rPh>
    <rPh sb="138" eb="140">
      <t>タイケイ</t>
    </rPh>
    <rPh sb="141" eb="143">
      <t>ミナオ</t>
    </rPh>
    <rPh sb="149" eb="151">
      <t>ヒツヨウ</t>
    </rPh>
    <phoneticPr fontId="4"/>
  </si>
  <si>
    <t>　早くから下水道整備に取り組んできたため，施設の老朽化対策が大きな課題となっています。
　これまで，下水処理場やポンプ場等の施設の延命化と維持費の平準化等による中長期的な費用の抑制を図る「下水道長寿命化計画」を進めてきましたが，今後はストックマネジメントによる計画的な施設更新を図っていく必要があります。
※②管渠老朽化率に修正があります。
　　H27　当該値　0.77％
　③管渠改善率に訂正があります。
　　H27　当該値　0.03％</t>
    <rPh sb="1" eb="2">
      <t>ハヤ</t>
    </rPh>
    <rPh sb="5" eb="8">
      <t>ゲスイドウ</t>
    </rPh>
    <rPh sb="8" eb="10">
      <t>セイビ</t>
    </rPh>
    <rPh sb="11" eb="12">
      <t>ト</t>
    </rPh>
    <rPh sb="13" eb="14">
      <t>ク</t>
    </rPh>
    <rPh sb="21" eb="23">
      <t>シセツ</t>
    </rPh>
    <rPh sb="24" eb="26">
      <t>ロウキュウ</t>
    </rPh>
    <rPh sb="26" eb="27">
      <t>カ</t>
    </rPh>
    <rPh sb="27" eb="29">
      <t>タイサク</t>
    </rPh>
    <rPh sb="30" eb="31">
      <t>オオ</t>
    </rPh>
    <rPh sb="33" eb="35">
      <t>カダイ</t>
    </rPh>
    <rPh sb="50" eb="52">
      <t>ゲスイ</t>
    </rPh>
    <rPh sb="52" eb="55">
      <t>ショリジョウ</t>
    </rPh>
    <rPh sb="59" eb="60">
      <t>ジョウ</t>
    </rPh>
    <rPh sb="60" eb="61">
      <t>トウ</t>
    </rPh>
    <rPh sb="62" eb="64">
      <t>シセツ</t>
    </rPh>
    <rPh sb="65" eb="67">
      <t>エンメイ</t>
    </rPh>
    <rPh sb="67" eb="68">
      <t>カ</t>
    </rPh>
    <rPh sb="69" eb="72">
      <t>イジヒ</t>
    </rPh>
    <rPh sb="73" eb="76">
      <t>ヘイジュンカ</t>
    </rPh>
    <rPh sb="76" eb="77">
      <t>トウ</t>
    </rPh>
    <rPh sb="80" eb="83">
      <t>チュウチョウキ</t>
    </rPh>
    <rPh sb="83" eb="84">
      <t>テキ</t>
    </rPh>
    <rPh sb="85" eb="87">
      <t>ヒヨウ</t>
    </rPh>
    <rPh sb="88" eb="90">
      <t>ヨクセイ</t>
    </rPh>
    <rPh sb="91" eb="92">
      <t>ハカ</t>
    </rPh>
    <rPh sb="94" eb="97">
      <t>ゲスイドウ</t>
    </rPh>
    <rPh sb="97" eb="98">
      <t>チョウ</t>
    </rPh>
    <rPh sb="98" eb="101">
      <t>ジュミョウカ</t>
    </rPh>
    <rPh sb="101" eb="103">
      <t>ケイカク</t>
    </rPh>
    <rPh sb="105" eb="106">
      <t>スス</t>
    </rPh>
    <rPh sb="114" eb="116">
      <t>コンゴ</t>
    </rPh>
    <rPh sb="130" eb="132">
      <t>ケイカク</t>
    </rPh>
    <rPh sb="132" eb="133">
      <t>テキ</t>
    </rPh>
    <rPh sb="134" eb="136">
      <t>シセツ</t>
    </rPh>
    <rPh sb="136" eb="138">
      <t>コウシン</t>
    </rPh>
    <rPh sb="139" eb="140">
      <t>ハカ</t>
    </rPh>
    <rPh sb="144" eb="146">
      <t>ヒツヨウ</t>
    </rPh>
    <rPh sb="156" eb="158">
      <t>カンキョ</t>
    </rPh>
    <rPh sb="158" eb="161">
      <t>ロウキュウカ</t>
    </rPh>
    <rPh sb="161" eb="162">
      <t>リツ</t>
    </rPh>
    <rPh sb="163" eb="165">
      <t>シュウセイ</t>
    </rPh>
    <rPh sb="178" eb="180">
      <t>トウガイ</t>
    </rPh>
    <rPh sb="180" eb="181">
      <t>チ</t>
    </rPh>
    <rPh sb="191" eb="193">
      <t>カンキョ</t>
    </rPh>
    <rPh sb="193" eb="195">
      <t>カイゼン</t>
    </rPh>
    <rPh sb="195" eb="196">
      <t>リツ</t>
    </rPh>
    <rPh sb="197" eb="199">
      <t>テイセイ</t>
    </rPh>
    <rPh sb="212" eb="214">
      <t>トウガイ</t>
    </rPh>
    <rPh sb="214" eb="215">
      <t>チ</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</si>
</sst>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664-43EF-AAC6-1CD3090550E7}"/>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0.19</c:v>
                </c:pt>
                <c:pt idx="2">
                  <c:v>0.23</c:v>
                </c:pt>
                <c:pt idx="3">
                  <c:v>0.21</c:v>
                </c:pt>
                <c:pt idx="4">
                  <c:v>0.17</c:v>
                </c:pt>
              </c:numCache>
            </c:numRef>
          </c:val>
          <c:smooth val="0"/>
          <c:extLst>
            <c:ext xmlns:c16="http://schemas.microsoft.com/office/drawing/2014/chart" uri="{C3380CC4-5D6E-409C-BE32-E72D297353CC}">
              <c16:uniqueId val="{00000001-2664-43EF-AAC6-1CD3090550E7}"/>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78.38</c:v>
                </c:pt>
                <c:pt idx="1">
                  <c:v>72.94</c:v>
                </c:pt>
                <c:pt idx="2">
                  <c:v>80.7</c:v>
                </c:pt>
                <c:pt idx="3">
                  <c:v>73.849999999999994</c:v>
                </c:pt>
                <c:pt idx="4">
                  <c:v>82.41</c:v>
                </c:pt>
              </c:numCache>
            </c:numRef>
          </c:val>
          <c:extLst>
            <c:ext xmlns:c16="http://schemas.microsoft.com/office/drawing/2014/chart" uri="{C3380CC4-5D6E-409C-BE32-E72D297353CC}">
              <c16:uniqueId val="{00000000-4E00-41BB-A7BB-905C6BC0FC12}"/>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59.4</c:v>
                </c:pt>
                <c:pt idx="1">
                  <c:v>59.35</c:v>
                </c:pt>
                <c:pt idx="2">
                  <c:v>58.4</c:v>
                </c:pt>
                <c:pt idx="3">
                  <c:v>58</c:v>
                </c:pt>
                <c:pt idx="4">
                  <c:v>57.42</c:v>
                </c:pt>
              </c:numCache>
            </c:numRef>
          </c:val>
          <c:smooth val="0"/>
          <c:extLst>
            <c:ext xmlns:c16="http://schemas.microsoft.com/office/drawing/2014/chart" uri="{C3380CC4-5D6E-409C-BE32-E72D297353CC}">
              <c16:uniqueId val="{00000001-4E00-41BB-A7BB-905C6BC0FC12}"/>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99.56</c:v>
                </c:pt>
                <c:pt idx="1">
                  <c:v>99.59</c:v>
                </c:pt>
                <c:pt idx="2">
                  <c:v>99.52</c:v>
                </c:pt>
                <c:pt idx="3">
                  <c:v>99.57</c:v>
                </c:pt>
                <c:pt idx="4">
                  <c:v>99.6</c:v>
                </c:pt>
              </c:numCache>
            </c:numRef>
          </c:val>
          <c:extLst>
            <c:ext xmlns:c16="http://schemas.microsoft.com/office/drawing/2014/chart" uri="{C3380CC4-5D6E-409C-BE32-E72D297353CC}">
              <c16:uniqueId val="{00000000-7AB9-4BB4-AA04-5685F67C556A}"/>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89.81</c:v>
                </c:pt>
                <c:pt idx="1">
                  <c:v>89.88</c:v>
                </c:pt>
                <c:pt idx="2">
                  <c:v>89.68</c:v>
                </c:pt>
                <c:pt idx="3">
                  <c:v>89.79</c:v>
                </c:pt>
                <c:pt idx="4">
                  <c:v>90.42</c:v>
                </c:pt>
              </c:numCache>
            </c:numRef>
          </c:val>
          <c:smooth val="0"/>
          <c:extLst>
            <c:ext xmlns:c16="http://schemas.microsoft.com/office/drawing/2014/chart" uri="{C3380CC4-5D6E-409C-BE32-E72D297353CC}">
              <c16:uniqueId val="{00000001-7AB9-4BB4-AA04-5685F67C556A}"/>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109.31</c:v>
                </c:pt>
                <c:pt idx="1">
                  <c:v>109.8</c:v>
                </c:pt>
                <c:pt idx="2">
                  <c:v>107.56</c:v>
                </c:pt>
                <c:pt idx="3">
                  <c:v>108.11</c:v>
                </c:pt>
                <c:pt idx="4">
                  <c:v>107.46</c:v>
                </c:pt>
              </c:numCache>
            </c:numRef>
          </c:val>
          <c:extLst>
            <c:ext xmlns:c16="http://schemas.microsoft.com/office/drawing/2014/chart" uri="{C3380CC4-5D6E-409C-BE32-E72D297353CC}">
              <c16:uniqueId val="{00000000-9EAB-47E3-BBE7-86927C0450C5}"/>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115.25</c:v>
                </c:pt>
                <c:pt idx="1">
                  <c:v>105.98</c:v>
                </c:pt>
                <c:pt idx="2">
                  <c:v>105.53</c:v>
                </c:pt>
                <c:pt idx="3">
                  <c:v>105.06</c:v>
                </c:pt>
                <c:pt idx="4">
                  <c:v>106.81</c:v>
                </c:pt>
              </c:numCache>
            </c:numRef>
          </c:val>
          <c:smooth val="0"/>
          <c:extLst>
            <c:ext xmlns:c16="http://schemas.microsoft.com/office/drawing/2014/chart" uri="{C3380CC4-5D6E-409C-BE32-E72D297353CC}">
              <c16:uniqueId val="{00000001-9EAB-47E3-BBE7-86927C0450C5}"/>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35.75</c:v>
                </c:pt>
                <c:pt idx="1">
                  <c:v>37.36</c:v>
                </c:pt>
                <c:pt idx="2">
                  <c:v>38.979999999999997</c:v>
                </c:pt>
                <c:pt idx="3">
                  <c:v>41.87</c:v>
                </c:pt>
                <c:pt idx="4">
                  <c:v>43.82</c:v>
                </c:pt>
              </c:numCache>
            </c:numRef>
          </c:val>
          <c:extLst>
            <c:ext xmlns:c16="http://schemas.microsoft.com/office/drawing/2014/chart" uri="{C3380CC4-5D6E-409C-BE32-E72D297353CC}">
              <c16:uniqueId val="{00000000-8871-4F71-B72F-5BFF6844F09F}"/>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30.5</c:v>
                </c:pt>
                <c:pt idx="1">
                  <c:v>27.12</c:v>
                </c:pt>
                <c:pt idx="2">
                  <c:v>29.5</c:v>
                </c:pt>
                <c:pt idx="3">
                  <c:v>30.6</c:v>
                </c:pt>
                <c:pt idx="4">
                  <c:v>29.23</c:v>
                </c:pt>
              </c:numCache>
            </c:numRef>
          </c:val>
          <c:smooth val="0"/>
          <c:extLst>
            <c:ext xmlns:c16="http://schemas.microsoft.com/office/drawing/2014/chart" uri="{C3380CC4-5D6E-409C-BE32-E72D297353CC}">
              <c16:uniqueId val="{00000001-8871-4F71-B72F-5BFF6844F09F}"/>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formatCode="#,##0.00;&quot;△&quot;#,##0.00">
                  <c:v>0</c:v>
                </c:pt>
                <c:pt idx="1">
                  <c:v>0.82</c:v>
                </c:pt>
                <c:pt idx="2">
                  <c:v>1.25</c:v>
                </c:pt>
                <c:pt idx="3">
                  <c:v>2.35</c:v>
                </c:pt>
                <c:pt idx="4">
                  <c:v>2.9</c:v>
                </c:pt>
              </c:numCache>
            </c:numRef>
          </c:val>
          <c:extLst>
            <c:ext xmlns:c16="http://schemas.microsoft.com/office/drawing/2014/chart" uri="{C3380CC4-5D6E-409C-BE32-E72D297353CC}">
              <c16:uniqueId val="{00000000-4818-490D-94FA-51476E08BC5D}"/>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3</c:v>
                </c:pt>
                <c:pt idx="1">
                  <c:v>1.93</c:v>
                </c:pt>
                <c:pt idx="2">
                  <c:v>1.92</c:v>
                </c:pt>
                <c:pt idx="3">
                  <c:v>1.83</c:v>
                </c:pt>
                <c:pt idx="4">
                  <c:v>1.37</c:v>
                </c:pt>
              </c:numCache>
            </c:numRef>
          </c:val>
          <c:smooth val="0"/>
          <c:extLst>
            <c:ext xmlns:c16="http://schemas.microsoft.com/office/drawing/2014/chart" uri="{C3380CC4-5D6E-409C-BE32-E72D297353CC}">
              <c16:uniqueId val="{00000001-4818-490D-94FA-51476E08BC5D}"/>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EC6-4ED2-9C71-9577B3D9E095}"/>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19.440000000000001</c:v>
                </c:pt>
                <c:pt idx="1">
                  <c:v>41.15</c:v>
                </c:pt>
                <c:pt idx="2">
                  <c:v>39.08</c:v>
                </c:pt>
                <c:pt idx="3">
                  <c:v>41.56</c:v>
                </c:pt>
                <c:pt idx="4">
                  <c:v>34.4</c:v>
                </c:pt>
              </c:numCache>
            </c:numRef>
          </c:val>
          <c:smooth val="0"/>
          <c:extLst>
            <c:ext xmlns:c16="http://schemas.microsoft.com/office/drawing/2014/chart" uri="{C3380CC4-5D6E-409C-BE32-E72D297353CC}">
              <c16:uniqueId val="{00000001-8EC6-4ED2-9C71-9577B3D9E095}"/>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138.93</c:v>
                </c:pt>
                <c:pt idx="1">
                  <c:v>164.66</c:v>
                </c:pt>
                <c:pt idx="2">
                  <c:v>138.15</c:v>
                </c:pt>
                <c:pt idx="3">
                  <c:v>186.84</c:v>
                </c:pt>
                <c:pt idx="4">
                  <c:v>180.93</c:v>
                </c:pt>
              </c:numCache>
            </c:numRef>
          </c:val>
          <c:extLst>
            <c:ext xmlns:c16="http://schemas.microsoft.com/office/drawing/2014/chart" uri="{C3380CC4-5D6E-409C-BE32-E72D297353CC}">
              <c16:uniqueId val="{00000000-E3C9-4401-83D2-9763A882EDC6}"/>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71.52</c:v>
                </c:pt>
                <c:pt idx="1">
                  <c:v>88.12</c:v>
                </c:pt>
                <c:pt idx="2">
                  <c:v>81.33</c:v>
                </c:pt>
                <c:pt idx="3">
                  <c:v>80.81</c:v>
                </c:pt>
                <c:pt idx="4">
                  <c:v>68.17</c:v>
                </c:pt>
              </c:numCache>
            </c:numRef>
          </c:val>
          <c:smooth val="0"/>
          <c:extLst>
            <c:ext xmlns:c16="http://schemas.microsoft.com/office/drawing/2014/chart" uri="{C3380CC4-5D6E-409C-BE32-E72D297353CC}">
              <c16:uniqueId val="{00000001-E3C9-4401-83D2-9763A882EDC6}"/>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511.33</c:v>
                </c:pt>
                <c:pt idx="1">
                  <c:v>506.48</c:v>
                </c:pt>
                <c:pt idx="2">
                  <c:v>501.09</c:v>
                </c:pt>
                <c:pt idx="3">
                  <c:v>499</c:v>
                </c:pt>
                <c:pt idx="4">
                  <c:v>481.3</c:v>
                </c:pt>
              </c:numCache>
            </c:numRef>
          </c:val>
          <c:extLst>
            <c:ext xmlns:c16="http://schemas.microsoft.com/office/drawing/2014/chart" uri="{C3380CC4-5D6E-409C-BE32-E72D297353CC}">
              <c16:uniqueId val="{00000000-BE81-485E-A614-7D2E21A5BC52}"/>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862.87</c:v>
                </c:pt>
                <c:pt idx="1">
                  <c:v>716.96</c:v>
                </c:pt>
                <c:pt idx="2">
                  <c:v>799.11</c:v>
                </c:pt>
                <c:pt idx="3">
                  <c:v>768.62</c:v>
                </c:pt>
                <c:pt idx="4">
                  <c:v>789.44</c:v>
                </c:pt>
              </c:numCache>
            </c:numRef>
          </c:val>
          <c:smooth val="0"/>
          <c:extLst>
            <c:ext xmlns:c16="http://schemas.microsoft.com/office/drawing/2014/chart" uri="{C3380CC4-5D6E-409C-BE32-E72D297353CC}">
              <c16:uniqueId val="{00000001-BE81-485E-A614-7D2E21A5BC52}"/>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103.95</c:v>
                </c:pt>
                <c:pt idx="1">
                  <c:v>100.61</c:v>
                </c:pt>
                <c:pt idx="2">
                  <c:v>96.22</c:v>
                </c:pt>
                <c:pt idx="3">
                  <c:v>98.52</c:v>
                </c:pt>
                <c:pt idx="4">
                  <c:v>95.75</c:v>
                </c:pt>
              </c:numCache>
            </c:numRef>
          </c:val>
          <c:extLst>
            <c:ext xmlns:c16="http://schemas.microsoft.com/office/drawing/2014/chart" uri="{C3380CC4-5D6E-409C-BE32-E72D297353CC}">
              <c16:uniqueId val="{00000000-C80F-4950-8616-BE20A4833C82}"/>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85.39</c:v>
                </c:pt>
                <c:pt idx="1">
                  <c:v>88.09</c:v>
                </c:pt>
                <c:pt idx="2">
                  <c:v>87.69</c:v>
                </c:pt>
                <c:pt idx="3">
                  <c:v>88.06</c:v>
                </c:pt>
                <c:pt idx="4">
                  <c:v>87.29</c:v>
                </c:pt>
              </c:numCache>
            </c:numRef>
          </c:val>
          <c:smooth val="0"/>
          <c:extLst>
            <c:ext xmlns:c16="http://schemas.microsoft.com/office/drawing/2014/chart" uri="{C3380CC4-5D6E-409C-BE32-E72D297353CC}">
              <c16:uniqueId val="{00000001-C80F-4950-8616-BE20A4833C82}"/>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94.55</c:v>
                </c:pt>
                <c:pt idx="1">
                  <c:v>95.88</c:v>
                </c:pt>
                <c:pt idx="2">
                  <c:v>106.08</c:v>
                </c:pt>
                <c:pt idx="3">
                  <c:v>102.21</c:v>
                </c:pt>
                <c:pt idx="4">
                  <c:v>104.58</c:v>
                </c:pt>
              </c:numCache>
            </c:numRef>
          </c:val>
          <c:extLst>
            <c:ext xmlns:c16="http://schemas.microsoft.com/office/drawing/2014/chart" uri="{C3380CC4-5D6E-409C-BE32-E72D297353CC}">
              <c16:uniqueId val="{00000000-D7C1-4F0D-ABEB-D58511AE62FD}"/>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188.79</c:v>
                </c:pt>
                <c:pt idx="1">
                  <c:v>181.8</c:v>
                </c:pt>
                <c:pt idx="2">
                  <c:v>180.07</c:v>
                </c:pt>
                <c:pt idx="3">
                  <c:v>179.32</c:v>
                </c:pt>
                <c:pt idx="4">
                  <c:v>176.67</c:v>
                </c:pt>
              </c:numCache>
            </c:numRef>
          </c:val>
          <c:smooth val="0"/>
          <c:extLst>
            <c:ext xmlns:c16="http://schemas.microsoft.com/office/drawing/2014/chart" uri="{C3380CC4-5D6E-409C-BE32-E72D297353CC}">
              <c16:uniqueId val="{00000001-D7C1-4F0D-ABEB-D58511AE62FD}"/>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【108.07】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【69.54】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【38.57】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G58"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広島県　大竹市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Cc1</v>
      </c>
      <c r="X8" s="72"/>
      <c r="Y8" s="72"/>
      <c r="Z8" s="72"/>
      <c r="AA8" s="72"/>
      <c r="AB8" s="72"/>
      <c r="AC8" s="72"/>
      <c r="AD8" s="73" t="str">
        <f>データ!$M$6</f>
        <v>非設置</v>
      </c>
      <c r="AE8" s="73"/>
      <c r="AF8" s="73"/>
      <c r="AG8" s="73"/>
      <c r="AH8" s="73"/>
      <c r="AI8" s="73"/>
      <c r="AJ8" s="73"/>
      <c r="AK8" s="3"/>
      <c r="AL8" s="69">
        <f>データ!S6</f>
        <v>26783</v>
      </c>
      <c r="AM8" s="69"/>
      <c r="AN8" s="69"/>
      <c r="AO8" s="69"/>
      <c r="AP8" s="69"/>
      <c r="AQ8" s="69"/>
      <c r="AR8" s="69"/>
      <c r="AS8" s="69"/>
      <c r="AT8" s="68">
        <f>データ!T6</f>
        <v>78.66</v>
      </c>
      <c r="AU8" s="68"/>
      <c r="AV8" s="68"/>
      <c r="AW8" s="68"/>
      <c r="AX8" s="68"/>
      <c r="AY8" s="68"/>
      <c r="AZ8" s="68"/>
      <c r="BA8" s="68"/>
      <c r="BB8" s="68">
        <f>データ!U6</f>
        <v>340.49</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70.510000000000005</v>
      </c>
      <c r="J10" s="68"/>
      <c r="K10" s="68"/>
      <c r="L10" s="68"/>
      <c r="M10" s="68"/>
      <c r="N10" s="68"/>
      <c r="O10" s="68"/>
      <c r="P10" s="68">
        <f>データ!P6</f>
        <v>95.35</v>
      </c>
      <c r="Q10" s="68"/>
      <c r="R10" s="68"/>
      <c r="S10" s="68"/>
      <c r="T10" s="68"/>
      <c r="U10" s="68"/>
      <c r="V10" s="68"/>
      <c r="W10" s="68">
        <f>データ!Q6</f>
        <v>78.75</v>
      </c>
      <c r="X10" s="68"/>
      <c r="Y10" s="68"/>
      <c r="Z10" s="68"/>
      <c r="AA10" s="68"/>
      <c r="AB10" s="68"/>
      <c r="AC10" s="68"/>
      <c r="AD10" s="69">
        <f>データ!R6</f>
        <v>2801</v>
      </c>
      <c r="AE10" s="69"/>
      <c r="AF10" s="69"/>
      <c r="AG10" s="69"/>
      <c r="AH10" s="69"/>
      <c r="AI10" s="69"/>
      <c r="AJ10" s="69"/>
      <c r="AK10" s="2"/>
      <c r="AL10" s="69">
        <f>データ!V6</f>
        <v>25516</v>
      </c>
      <c r="AM10" s="69"/>
      <c r="AN10" s="69"/>
      <c r="AO10" s="69"/>
      <c r="AP10" s="69"/>
      <c r="AQ10" s="69"/>
      <c r="AR10" s="69"/>
      <c r="AS10" s="69"/>
      <c r="AT10" s="68">
        <f>データ!W6</f>
        <v>7.15</v>
      </c>
      <c r="AU10" s="68"/>
      <c r="AV10" s="68"/>
      <c r="AW10" s="68"/>
      <c r="AX10" s="68"/>
      <c r="AY10" s="68"/>
      <c r="AZ10" s="68"/>
      <c r="BA10" s="68"/>
      <c r="BB10" s="68">
        <f>データ!X6</f>
        <v>3568.67</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114</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115</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113</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【108.07】</v>
      </c>
      <c r="F85" s="26" t="str">
        <f>データ!AT6</f>
        <v>【3.09】</v>
      </c>
      <c r="G85" s="26" t="str">
        <f>データ!BE6</f>
        <v>【69.54】</v>
      </c>
      <c r="H85" s="26" t="str">
        <f>データ!BP6</f>
        <v>【682.51】</v>
      </c>
      <c r="I85" s="26" t="str">
        <f>データ!CA6</f>
        <v>【100.34】</v>
      </c>
      <c r="J85" s="26" t="str">
        <f>データ!CL6</f>
        <v>【136.15】</v>
      </c>
      <c r="K85" s="26" t="str">
        <f>データ!CW6</f>
        <v>【59.64】</v>
      </c>
      <c r="L85" s="26" t="str">
        <f>データ!DH6</f>
        <v>【95.35】</v>
      </c>
      <c r="M85" s="26" t="str">
        <f>データ!DS6</f>
        <v>【38.57】</v>
      </c>
      <c r="N85" s="26" t="str">
        <f>データ!ED6</f>
        <v>【5.90】</v>
      </c>
      <c r="O85" s="26" t="str">
        <f>データ!EO6</f>
        <v>【0.22】</v>
      </c>
    </row>
  </sheetData>
  <sheetProtection algorithmName="SHA-512" hashValue="zeh0N4gkcbsvyGyCQ9AFJH1EpZsrEYOTht1T+ih9nFRuNyHY6UF/T0DVPpP48wP8o7R8pnBTJxwwSPEpO2LADw==" saltValue="g74BU86Wv5EJD2AXsPzwM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2019</v>
      </c>
      <c r="C6" s="33">
        <f t="shared" ref="C6:X6" si="3">C7</f>
        <v>342114</v>
      </c>
      <c r="D6" s="33">
        <f t="shared" si="3"/>
        <v>46</v>
      </c>
      <c r="E6" s="33">
        <f t="shared" si="3"/>
        <v>17</v>
      </c>
      <c r="F6" s="33">
        <f t="shared" si="3"/>
        <v>1</v>
      </c>
      <c r="G6" s="33">
        <f t="shared" si="3"/>
        <v>0</v>
      </c>
      <c r="H6" s="33" t="str">
        <f t="shared" si="3"/>
        <v>広島県　大竹市</v>
      </c>
      <c r="I6" s="33" t="str">
        <f t="shared" si="3"/>
        <v>法適用</v>
      </c>
      <c r="J6" s="33" t="str">
        <f t="shared" si="3"/>
        <v>下水道事業</v>
      </c>
      <c r="K6" s="33" t="str">
        <f t="shared" si="3"/>
        <v>公共下水道</v>
      </c>
      <c r="L6" s="33" t="str">
        <f t="shared" si="3"/>
        <v>Cc1</v>
      </c>
      <c r="M6" s="33" t="str">
        <f t="shared" si="3"/>
        <v>非設置</v>
      </c>
      <c r="N6" s="34" t="str">
        <f t="shared" si="3"/>
        <v>-</v>
      </c>
      <c r="O6" s="34">
        <f t="shared" si="3"/>
        <v>70.510000000000005</v>
      </c>
      <c r="P6" s="34">
        <f t="shared" si="3"/>
        <v>95.35</v>
      </c>
      <c r="Q6" s="34">
        <f t="shared" si="3"/>
        <v>78.75</v>
      </c>
      <c r="R6" s="34">
        <f t="shared" si="3"/>
        <v>2801</v>
      </c>
      <c r="S6" s="34">
        <f t="shared" si="3"/>
        <v>26783</v>
      </c>
      <c r="T6" s="34">
        <f t="shared" si="3"/>
        <v>78.66</v>
      </c>
      <c r="U6" s="34">
        <f t="shared" si="3"/>
        <v>340.49</v>
      </c>
      <c r="V6" s="34">
        <f t="shared" si="3"/>
        <v>25516</v>
      </c>
      <c r="W6" s="34">
        <f t="shared" si="3"/>
        <v>7.15</v>
      </c>
      <c r="X6" s="34">
        <f t="shared" si="3"/>
        <v>3568.67</v>
      </c>
      <c r="Y6" s="35">
        <f>IF(Y7="",NA(),Y7)</f>
        <v>109.31</v>
      </c>
      <c r="Z6" s="35">
        <f t="shared" ref="Z6:AH6" si="4">IF(Z7="",NA(),Z7)</f>
        <v>109.8</v>
      </c>
      <c r="AA6" s="35">
        <f t="shared" si="4"/>
        <v>107.56</v>
      </c>
      <c r="AB6" s="35">
        <f t="shared" si="4"/>
        <v>108.11</v>
      </c>
      <c r="AC6" s="35">
        <f t="shared" si="4"/>
        <v>107.46</v>
      </c>
      <c r="AD6" s="35">
        <f t="shared" si="4"/>
        <v>115.25</v>
      </c>
      <c r="AE6" s="35">
        <f t="shared" si="4"/>
        <v>105.98</v>
      </c>
      <c r="AF6" s="35">
        <f t="shared" si="4"/>
        <v>105.53</v>
      </c>
      <c r="AG6" s="35">
        <f t="shared" si="4"/>
        <v>105.06</v>
      </c>
      <c r="AH6" s="35">
        <f t="shared" si="4"/>
        <v>106.81</v>
      </c>
      <c r="AI6" s="34" t="str">
        <f>IF(AI7="","",IF(AI7="-","【-】","【"&amp;SUBSTITUTE(TEXT(AI7,"#,##0.00"),"-","△")&amp;"】"))</f>
        <v>【108.07】</v>
      </c>
      <c r="AJ6" s="34">
        <f>IF(AJ7="",NA(),AJ7)</f>
        <v>0</v>
      </c>
      <c r="AK6" s="34">
        <f t="shared" ref="AK6:AS6" si="5">IF(AK7="",NA(),AK7)</f>
        <v>0</v>
      </c>
      <c r="AL6" s="34">
        <f t="shared" si="5"/>
        <v>0</v>
      </c>
      <c r="AM6" s="34">
        <f t="shared" si="5"/>
        <v>0</v>
      </c>
      <c r="AN6" s="34">
        <f t="shared" si="5"/>
        <v>0</v>
      </c>
      <c r="AO6" s="35">
        <f t="shared" si="5"/>
        <v>19.440000000000001</v>
      </c>
      <c r="AP6" s="35">
        <f t="shared" si="5"/>
        <v>41.15</v>
      </c>
      <c r="AQ6" s="35">
        <f t="shared" si="5"/>
        <v>39.08</v>
      </c>
      <c r="AR6" s="35">
        <f t="shared" si="5"/>
        <v>41.56</v>
      </c>
      <c r="AS6" s="35">
        <f t="shared" si="5"/>
        <v>34.4</v>
      </c>
      <c r="AT6" s="34" t="str">
        <f>IF(AT7="","",IF(AT7="-","【-】","【"&amp;SUBSTITUTE(TEXT(AT7,"#,##0.00"),"-","△")&amp;"】"))</f>
        <v>【3.09】</v>
      </c>
      <c r="AU6" s="35">
        <f>IF(AU7="",NA(),AU7)</f>
        <v>138.93</v>
      </c>
      <c r="AV6" s="35">
        <f t="shared" ref="AV6:BD6" si="6">IF(AV7="",NA(),AV7)</f>
        <v>164.66</v>
      </c>
      <c r="AW6" s="35">
        <f t="shared" si="6"/>
        <v>138.15</v>
      </c>
      <c r="AX6" s="35">
        <f t="shared" si="6"/>
        <v>186.84</v>
      </c>
      <c r="AY6" s="35">
        <f t="shared" si="6"/>
        <v>180.93</v>
      </c>
      <c r="AZ6" s="35">
        <f t="shared" si="6"/>
        <v>71.52</v>
      </c>
      <c r="BA6" s="35">
        <f t="shared" si="6"/>
        <v>88.12</v>
      </c>
      <c r="BB6" s="35">
        <f t="shared" si="6"/>
        <v>81.33</v>
      </c>
      <c r="BC6" s="35">
        <f t="shared" si="6"/>
        <v>80.81</v>
      </c>
      <c r="BD6" s="35">
        <f t="shared" si="6"/>
        <v>68.17</v>
      </c>
      <c r="BE6" s="34" t="str">
        <f>IF(BE7="","",IF(BE7="-","【-】","【"&amp;SUBSTITUTE(TEXT(BE7,"#,##0.00"),"-","△")&amp;"】"))</f>
        <v>【69.54】</v>
      </c>
      <c r="BF6" s="35">
        <f>IF(BF7="",NA(),BF7)</f>
        <v>511.33</v>
      </c>
      <c r="BG6" s="35">
        <f t="shared" ref="BG6:BO6" si="7">IF(BG7="",NA(),BG7)</f>
        <v>506.48</v>
      </c>
      <c r="BH6" s="35">
        <f t="shared" si="7"/>
        <v>501.09</v>
      </c>
      <c r="BI6" s="35">
        <f t="shared" si="7"/>
        <v>499</v>
      </c>
      <c r="BJ6" s="35">
        <f t="shared" si="7"/>
        <v>481.3</v>
      </c>
      <c r="BK6" s="35">
        <f t="shared" si="7"/>
        <v>862.87</v>
      </c>
      <c r="BL6" s="35">
        <f t="shared" si="7"/>
        <v>716.96</v>
      </c>
      <c r="BM6" s="35">
        <f t="shared" si="7"/>
        <v>799.11</v>
      </c>
      <c r="BN6" s="35">
        <f t="shared" si="7"/>
        <v>768.62</v>
      </c>
      <c r="BO6" s="35">
        <f t="shared" si="7"/>
        <v>789.44</v>
      </c>
      <c r="BP6" s="34" t="str">
        <f>IF(BP7="","",IF(BP7="-","【-】","【"&amp;SUBSTITUTE(TEXT(BP7,"#,##0.00"),"-","△")&amp;"】"))</f>
        <v>【682.51】</v>
      </c>
      <c r="BQ6" s="35">
        <f>IF(BQ7="",NA(),BQ7)</f>
        <v>103.95</v>
      </c>
      <c r="BR6" s="35">
        <f t="shared" ref="BR6:BZ6" si="8">IF(BR7="",NA(),BR7)</f>
        <v>100.61</v>
      </c>
      <c r="BS6" s="35">
        <f t="shared" si="8"/>
        <v>96.22</v>
      </c>
      <c r="BT6" s="35">
        <f t="shared" si="8"/>
        <v>98.52</v>
      </c>
      <c r="BU6" s="35">
        <f t="shared" si="8"/>
        <v>95.75</v>
      </c>
      <c r="BV6" s="35">
        <f t="shared" si="8"/>
        <v>85.39</v>
      </c>
      <c r="BW6" s="35">
        <f t="shared" si="8"/>
        <v>88.09</v>
      </c>
      <c r="BX6" s="35">
        <f t="shared" si="8"/>
        <v>87.69</v>
      </c>
      <c r="BY6" s="35">
        <f t="shared" si="8"/>
        <v>88.06</v>
      </c>
      <c r="BZ6" s="35">
        <f t="shared" si="8"/>
        <v>87.29</v>
      </c>
      <c r="CA6" s="34" t="str">
        <f>IF(CA7="","",IF(CA7="-","【-】","【"&amp;SUBSTITUTE(TEXT(CA7,"#,##0.00"),"-","△")&amp;"】"))</f>
        <v>【100.34】</v>
      </c>
      <c r="CB6" s="35">
        <f>IF(CB7="",NA(),CB7)</f>
        <v>94.55</v>
      </c>
      <c r="CC6" s="35">
        <f t="shared" ref="CC6:CK6" si="9">IF(CC7="",NA(),CC7)</f>
        <v>95.88</v>
      </c>
      <c r="CD6" s="35">
        <f t="shared" si="9"/>
        <v>106.08</v>
      </c>
      <c r="CE6" s="35">
        <f t="shared" si="9"/>
        <v>102.21</v>
      </c>
      <c r="CF6" s="35">
        <f t="shared" si="9"/>
        <v>104.58</v>
      </c>
      <c r="CG6" s="35">
        <f t="shared" si="9"/>
        <v>188.79</v>
      </c>
      <c r="CH6" s="35">
        <f t="shared" si="9"/>
        <v>181.8</v>
      </c>
      <c r="CI6" s="35">
        <f t="shared" si="9"/>
        <v>180.07</v>
      </c>
      <c r="CJ6" s="35">
        <f t="shared" si="9"/>
        <v>179.32</v>
      </c>
      <c r="CK6" s="35">
        <f t="shared" si="9"/>
        <v>176.67</v>
      </c>
      <c r="CL6" s="34" t="str">
        <f>IF(CL7="","",IF(CL7="-","【-】","【"&amp;SUBSTITUTE(TEXT(CL7,"#,##0.00"),"-","△")&amp;"】"))</f>
        <v>【136.15】</v>
      </c>
      <c r="CM6" s="35">
        <f>IF(CM7="",NA(),CM7)</f>
        <v>78.38</v>
      </c>
      <c r="CN6" s="35">
        <f t="shared" ref="CN6:CV6" si="10">IF(CN7="",NA(),CN7)</f>
        <v>72.94</v>
      </c>
      <c r="CO6" s="35">
        <f t="shared" si="10"/>
        <v>80.7</v>
      </c>
      <c r="CP6" s="35">
        <f t="shared" si="10"/>
        <v>73.849999999999994</v>
      </c>
      <c r="CQ6" s="35">
        <f t="shared" si="10"/>
        <v>82.41</v>
      </c>
      <c r="CR6" s="35">
        <f t="shared" si="10"/>
        <v>59.4</v>
      </c>
      <c r="CS6" s="35">
        <f t="shared" si="10"/>
        <v>59.35</v>
      </c>
      <c r="CT6" s="35">
        <f t="shared" si="10"/>
        <v>58.4</v>
      </c>
      <c r="CU6" s="35">
        <f t="shared" si="10"/>
        <v>58</v>
      </c>
      <c r="CV6" s="35">
        <f t="shared" si="10"/>
        <v>57.42</v>
      </c>
      <c r="CW6" s="34" t="str">
        <f>IF(CW7="","",IF(CW7="-","【-】","【"&amp;SUBSTITUTE(TEXT(CW7,"#,##0.00"),"-","△")&amp;"】"))</f>
        <v>【59.64】</v>
      </c>
      <c r="CX6" s="35">
        <f>IF(CX7="",NA(),CX7)</f>
        <v>99.56</v>
      </c>
      <c r="CY6" s="35">
        <f t="shared" ref="CY6:DG6" si="11">IF(CY7="",NA(),CY7)</f>
        <v>99.59</v>
      </c>
      <c r="CZ6" s="35">
        <f t="shared" si="11"/>
        <v>99.52</v>
      </c>
      <c r="DA6" s="35">
        <f t="shared" si="11"/>
        <v>99.57</v>
      </c>
      <c r="DB6" s="35">
        <f t="shared" si="11"/>
        <v>99.6</v>
      </c>
      <c r="DC6" s="35">
        <f t="shared" si="11"/>
        <v>89.81</v>
      </c>
      <c r="DD6" s="35">
        <f t="shared" si="11"/>
        <v>89.88</v>
      </c>
      <c r="DE6" s="35">
        <f t="shared" si="11"/>
        <v>89.68</v>
      </c>
      <c r="DF6" s="35">
        <f t="shared" si="11"/>
        <v>89.79</v>
      </c>
      <c r="DG6" s="35">
        <f t="shared" si="11"/>
        <v>90.42</v>
      </c>
      <c r="DH6" s="34" t="str">
        <f>IF(DH7="","",IF(DH7="-","【-】","【"&amp;SUBSTITUTE(TEXT(DH7,"#,##0.00"),"-","△")&amp;"】"))</f>
        <v>【95.35】</v>
      </c>
      <c r="DI6" s="35">
        <f>IF(DI7="",NA(),DI7)</f>
        <v>35.75</v>
      </c>
      <c r="DJ6" s="35">
        <f t="shared" ref="DJ6:DR6" si="12">IF(DJ7="",NA(),DJ7)</f>
        <v>37.36</v>
      </c>
      <c r="DK6" s="35">
        <f t="shared" si="12"/>
        <v>38.979999999999997</v>
      </c>
      <c r="DL6" s="35">
        <f t="shared" si="12"/>
        <v>41.87</v>
      </c>
      <c r="DM6" s="35">
        <f t="shared" si="12"/>
        <v>43.82</v>
      </c>
      <c r="DN6" s="35">
        <f t="shared" si="12"/>
        <v>30.5</v>
      </c>
      <c r="DO6" s="35">
        <f t="shared" si="12"/>
        <v>27.12</v>
      </c>
      <c r="DP6" s="35">
        <f t="shared" si="12"/>
        <v>29.5</v>
      </c>
      <c r="DQ6" s="35">
        <f t="shared" si="12"/>
        <v>30.6</v>
      </c>
      <c r="DR6" s="35">
        <f t="shared" si="12"/>
        <v>29.23</v>
      </c>
      <c r="DS6" s="34" t="str">
        <f>IF(DS7="","",IF(DS7="-","【-】","【"&amp;SUBSTITUTE(TEXT(DS7,"#,##0.00"),"-","△")&amp;"】"))</f>
        <v>【38.57】</v>
      </c>
      <c r="DT6" s="34">
        <f>IF(DT7="",NA(),DT7)</f>
        <v>0</v>
      </c>
      <c r="DU6" s="35">
        <f t="shared" ref="DU6:EC6" si="13">IF(DU7="",NA(),DU7)</f>
        <v>0.82</v>
      </c>
      <c r="DV6" s="35">
        <f t="shared" si="13"/>
        <v>1.25</v>
      </c>
      <c r="DW6" s="35">
        <f t="shared" si="13"/>
        <v>2.35</v>
      </c>
      <c r="DX6" s="35">
        <f t="shared" si="13"/>
        <v>2.9</v>
      </c>
      <c r="DY6" s="35">
        <f t="shared" si="13"/>
        <v>3</v>
      </c>
      <c r="DZ6" s="35">
        <f t="shared" si="13"/>
        <v>1.93</v>
      </c>
      <c r="EA6" s="35">
        <f t="shared" si="13"/>
        <v>1.92</v>
      </c>
      <c r="EB6" s="35">
        <f t="shared" si="13"/>
        <v>1.83</v>
      </c>
      <c r="EC6" s="35">
        <f t="shared" si="13"/>
        <v>1.37</v>
      </c>
      <c r="ED6" s="34" t="str">
        <f>IF(ED7="","",IF(ED7="-","【-】","【"&amp;SUBSTITUTE(TEXT(ED7,"#,##0.00"),"-","△")&amp;"】"))</f>
        <v>【5.90】</v>
      </c>
      <c r="EE6" s="34">
        <f>IF(EE7="",NA(),EE7)</f>
        <v>0</v>
      </c>
      <c r="EF6" s="34">
        <f t="shared" ref="EF6:EN6" si="14">IF(EF7="",NA(),EF7)</f>
        <v>0</v>
      </c>
      <c r="EG6" s="34">
        <f t="shared" si="14"/>
        <v>0</v>
      </c>
      <c r="EH6" s="34">
        <f t="shared" si="14"/>
        <v>0</v>
      </c>
      <c r="EI6" s="34">
        <f t="shared" si="14"/>
        <v>0</v>
      </c>
      <c r="EJ6" s="35">
        <f t="shared" si="14"/>
        <v>0.09</v>
      </c>
      <c r="EK6" s="35">
        <f t="shared" si="14"/>
        <v>0.19</v>
      </c>
      <c r="EL6" s="35">
        <f t="shared" si="14"/>
        <v>0.23</v>
      </c>
      <c r="EM6" s="35">
        <f t="shared" si="14"/>
        <v>0.21</v>
      </c>
      <c r="EN6" s="35">
        <f t="shared" si="14"/>
        <v>0.17</v>
      </c>
      <c r="EO6" s="34" t="str">
        <f>IF(EO7="","",IF(EO7="-","【-】","【"&amp;SUBSTITUTE(TEXT(EO7,"#,##0.00"),"-","△")&amp;"】"))</f>
        <v>【0.22】</v>
      </c>
    </row>
    <row r="7" spans="1:148" s="36" customFormat="1" x14ac:dyDescent="0.15">
      <c r="A7" s="28"/>
      <c r="B7" s="37">
        <v>2019</v>
      </c>
      <c r="C7" s="37">
        <v>342114</v>
      </c>
      <c r="D7" s="37">
        <v>46</v>
      </c>
      <c r="E7" s="37">
        <v>17</v>
      </c>
      <c r="F7" s="37">
        <v>1</v>
      </c>
      <c r="G7" s="37">
        <v>0</v>
      </c>
      <c r="H7" s="37" t="s">
        <v>96</v>
      </c>
      <c r="I7" s="37" t="s">
        <v>97</v>
      </c>
      <c r="J7" s="37" t="s">
        <v>98</v>
      </c>
      <c r="K7" s="37" t="s">
        <v>99</v>
      </c>
      <c r="L7" s="37" t="s">
        <v>100</v>
      </c>
      <c r="M7" s="37" t="s">
        <v>101</v>
      </c>
      <c r="N7" s="38" t="s">
        <v>102</v>
      </c>
      <c r="O7" s="38">
        <v>70.510000000000005</v>
      </c>
      <c r="P7" s="38">
        <v>95.35</v>
      </c>
      <c r="Q7" s="38">
        <v>78.75</v>
      </c>
      <c r="R7" s="38">
        <v>2801</v>
      </c>
      <c r="S7" s="38">
        <v>26783</v>
      </c>
      <c r="T7" s="38">
        <v>78.66</v>
      </c>
      <c r="U7" s="38">
        <v>340.49</v>
      </c>
      <c r="V7" s="38">
        <v>25516</v>
      </c>
      <c r="W7" s="38">
        <v>7.15</v>
      </c>
      <c r="X7" s="38">
        <v>3568.67</v>
      </c>
      <c r="Y7" s="38">
        <v>109.31</v>
      </c>
      <c r="Z7" s="38">
        <v>109.8</v>
      </c>
      <c r="AA7" s="38">
        <v>107.56</v>
      </c>
      <c r="AB7" s="38">
        <v>108.11</v>
      </c>
      <c r="AC7" s="38">
        <v>107.46</v>
      </c>
      <c r="AD7" s="38">
        <v>115.25</v>
      </c>
      <c r="AE7" s="38">
        <v>105.98</v>
      </c>
      <c r="AF7" s="38">
        <v>105.53</v>
      </c>
      <c r="AG7" s="38">
        <v>105.06</v>
      </c>
      <c r="AH7" s="38">
        <v>106.81</v>
      </c>
      <c r="AI7" s="38">
        <v>108.07</v>
      </c>
      <c r="AJ7" s="38">
        <v>0</v>
      </c>
      <c r="AK7" s="38">
        <v>0</v>
      </c>
      <c r="AL7" s="38">
        <v>0</v>
      </c>
      <c r="AM7" s="38">
        <v>0</v>
      </c>
      <c r="AN7" s="38">
        <v>0</v>
      </c>
      <c r="AO7" s="38">
        <v>19.440000000000001</v>
      </c>
      <c r="AP7" s="38">
        <v>41.15</v>
      </c>
      <c r="AQ7" s="38">
        <v>39.08</v>
      </c>
      <c r="AR7" s="38">
        <v>41.56</v>
      </c>
      <c r="AS7" s="38">
        <v>34.4</v>
      </c>
      <c r="AT7" s="38">
        <v>3.09</v>
      </c>
      <c r="AU7" s="38">
        <v>138.93</v>
      </c>
      <c r="AV7" s="38">
        <v>164.66</v>
      </c>
      <c r="AW7" s="38">
        <v>138.15</v>
      </c>
      <c r="AX7" s="38">
        <v>186.84</v>
      </c>
      <c r="AY7" s="38">
        <v>180.93</v>
      </c>
      <c r="AZ7" s="38">
        <v>71.52</v>
      </c>
      <c r="BA7" s="38">
        <v>88.12</v>
      </c>
      <c r="BB7" s="38">
        <v>81.33</v>
      </c>
      <c r="BC7" s="38">
        <v>80.81</v>
      </c>
      <c r="BD7" s="38">
        <v>68.17</v>
      </c>
      <c r="BE7" s="38">
        <v>69.540000000000006</v>
      </c>
      <c r="BF7" s="38">
        <v>511.33</v>
      </c>
      <c r="BG7" s="38">
        <v>506.48</v>
      </c>
      <c r="BH7" s="38">
        <v>501.09</v>
      </c>
      <c r="BI7" s="38">
        <v>499</v>
      </c>
      <c r="BJ7" s="38">
        <v>481.3</v>
      </c>
      <c r="BK7" s="38">
        <v>862.87</v>
      </c>
      <c r="BL7" s="38">
        <v>716.96</v>
      </c>
      <c r="BM7" s="38">
        <v>799.11</v>
      </c>
      <c r="BN7" s="38">
        <v>768.62</v>
      </c>
      <c r="BO7" s="38">
        <v>789.44</v>
      </c>
      <c r="BP7" s="38">
        <v>682.51</v>
      </c>
      <c r="BQ7" s="38">
        <v>103.95</v>
      </c>
      <c r="BR7" s="38">
        <v>100.61</v>
      </c>
      <c r="BS7" s="38">
        <v>96.22</v>
      </c>
      <c r="BT7" s="38">
        <v>98.52</v>
      </c>
      <c r="BU7" s="38">
        <v>95.75</v>
      </c>
      <c r="BV7" s="38">
        <v>85.39</v>
      </c>
      <c r="BW7" s="38">
        <v>88.09</v>
      </c>
      <c r="BX7" s="38">
        <v>87.69</v>
      </c>
      <c r="BY7" s="38">
        <v>88.06</v>
      </c>
      <c r="BZ7" s="38">
        <v>87.29</v>
      </c>
      <c r="CA7" s="38">
        <v>100.34</v>
      </c>
      <c r="CB7" s="38">
        <v>94.55</v>
      </c>
      <c r="CC7" s="38">
        <v>95.88</v>
      </c>
      <c r="CD7" s="38">
        <v>106.08</v>
      </c>
      <c r="CE7" s="38">
        <v>102.21</v>
      </c>
      <c r="CF7" s="38">
        <v>104.58</v>
      </c>
      <c r="CG7" s="38">
        <v>188.79</v>
      </c>
      <c r="CH7" s="38">
        <v>181.8</v>
      </c>
      <c r="CI7" s="38">
        <v>180.07</v>
      </c>
      <c r="CJ7" s="38">
        <v>179.32</v>
      </c>
      <c r="CK7" s="38">
        <v>176.67</v>
      </c>
      <c r="CL7" s="38">
        <v>136.15</v>
      </c>
      <c r="CM7" s="38">
        <v>78.38</v>
      </c>
      <c r="CN7" s="38">
        <v>72.94</v>
      </c>
      <c r="CO7" s="38">
        <v>80.7</v>
      </c>
      <c r="CP7" s="38">
        <v>73.849999999999994</v>
      </c>
      <c r="CQ7" s="38">
        <v>82.41</v>
      </c>
      <c r="CR7" s="38">
        <v>59.4</v>
      </c>
      <c r="CS7" s="38">
        <v>59.35</v>
      </c>
      <c r="CT7" s="38">
        <v>58.4</v>
      </c>
      <c r="CU7" s="38">
        <v>58</v>
      </c>
      <c r="CV7" s="38">
        <v>57.42</v>
      </c>
      <c r="CW7" s="38">
        <v>59.64</v>
      </c>
      <c r="CX7" s="38">
        <v>99.56</v>
      </c>
      <c r="CY7" s="38">
        <v>99.59</v>
      </c>
      <c r="CZ7" s="38">
        <v>99.52</v>
      </c>
      <c r="DA7" s="38">
        <v>99.57</v>
      </c>
      <c r="DB7" s="38">
        <v>99.6</v>
      </c>
      <c r="DC7" s="38">
        <v>89.81</v>
      </c>
      <c r="DD7" s="38">
        <v>89.88</v>
      </c>
      <c r="DE7" s="38">
        <v>89.68</v>
      </c>
      <c r="DF7" s="38">
        <v>89.79</v>
      </c>
      <c r="DG7" s="38">
        <v>90.42</v>
      </c>
      <c r="DH7" s="38">
        <v>95.35</v>
      </c>
      <c r="DI7" s="38">
        <v>35.75</v>
      </c>
      <c r="DJ7" s="38">
        <v>37.36</v>
      </c>
      <c r="DK7" s="38">
        <v>38.979999999999997</v>
      </c>
      <c r="DL7" s="38">
        <v>41.87</v>
      </c>
      <c r="DM7" s="38">
        <v>43.82</v>
      </c>
      <c r="DN7" s="38">
        <v>30.5</v>
      </c>
      <c r="DO7" s="38">
        <v>27.12</v>
      </c>
      <c r="DP7" s="38">
        <v>29.5</v>
      </c>
      <c r="DQ7" s="38">
        <v>30.6</v>
      </c>
      <c r="DR7" s="38">
        <v>29.23</v>
      </c>
      <c r="DS7" s="38">
        <v>38.57</v>
      </c>
      <c r="DT7" s="38">
        <v>0</v>
      </c>
      <c r="DU7" s="38">
        <v>0.82</v>
      </c>
      <c r="DV7" s="38">
        <v>1.25</v>
      </c>
      <c r="DW7" s="38">
        <v>2.35</v>
      </c>
      <c r="DX7" s="38">
        <v>2.9</v>
      </c>
      <c r="DY7" s="38">
        <v>3</v>
      </c>
      <c r="DZ7" s="38">
        <v>1.93</v>
      </c>
      <c r="EA7" s="38">
        <v>1.92</v>
      </c>
      <c r="EB7" s="38">
        <v>1.83</v>
      </c>
      <c r="EC7" s="38">
        <v>1.37</v>
      </c>
      <c r="ED7" s="38">
        <v>5.9</v>
      </c>
      <c r="EE7" s="38">
        <v>0</v>
      </c>
      <c r="EF7" s="38">
        <v>0</v>
      </c>
      <c r="EG7" s="38">
        <v>0</v>
      </c>
      <c r="EH7" s="38">
        <v>0</v>
      </c>
      <c r="EI7" s="38">
        <v>0</v>
      </c>
      <c r="EJ7" s="38">
        <v>0.09</v>
      </c>
      <c r="EK7" s="38">
        <v>0.19</v>
      </c>
      <c r="EL7" s="38">
        <v>0.23</v>
      </c>
      <c r="EM7" s="38">
        <v>0.21</v>
      </c>
      <c r="EN7" s="38">
        <v>0.17</v>
      </c>
      <c r="EO7" s="38">
        <v>0.22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15">
      <c r="B11">
        <v>4</v>
      </c>
      <c r="C11">
        <v>3</v>
      </c>
      <c r="D11">
        <v>2</v>
      </c>
      <c r="E11">
        <v>1</v>
      </c>
      <c r="F11">
        <v>0</v>
      </c>
      <c r="G11" t="s">
        <v>108</v>
      </c>
    </row>
    <row r="12" spans="1:148" x14ac:dyDescent="0.15">
      <c r="B12">
        <v>1</v>
      </c>
      <c r="C12">
        <v>1</v>
      </c>
      <c r="D12">
        <v>1</v>
      </c>
      <c r="E12">
        <v>1</v>
      </c>
      <c r="F12">
        <v>1</v>
      </c>
      <c r="G12" t="s">
        <v>109</v>
      </c>
    </row>
    <row r="13" spans="1:148" x14ac:dyDescent="0.15">
      <c r="B13" t="s">
        <v>110</v>
      </c>
      <c r="C13" t="s">
        <v>110</v>
      </c>
      <c r="D13" t="s">
        <v>110</v>
      </c>
      <c r="E13" t="s">
        <v>110</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000752 横峰　路子</cp:lastModifiedBy>
  <dcterms:created xsi:type="dcterms:W3CDTF">2020-12-04T02:29:41Z</dcterms:created>
  <dcterms:modified xsi:type="dcterms:W3CDTF">2021-01-26T00:37:26Z</dcterms:modified>
  <cp:category/>
</cp:coreProperties>
</file>