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otkfs01\プロファイル\000752\Desktop\新しいフォルダー\"/>
    </mc:Choice>
  </mc:AlternateContent>
  <xr:revisionPtr revIDLastSave="0" documentId="13_ncr:1_{7F836E1F-39EF-4372-B298-755B5C10197A}" xr6:coauthVersionLast="45" xr6:coauthVersionMax="45" xr10:uidLastSave="{00000000-0000-0000-0000-000000000000}"/>
  <workbookProtection workbookAlgorithmName="SHA-512" workbookHashValue="4htcdth8eUYAl3yrupX3lK4E3U8U8PVtmbaCtDgLJehTfmCtnibhl8u64wa+CGncmX4HHxgK/mKUMpMZo/bqlQ==" workbookSaltValue="pxlU+d1sRnjQ+QTwtflzkQ=="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T10" i="4"/>
  <c r="AL10" i="4"/>
  <c r="AD10" i="4"/>
  <c r="B10"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<sst xmlns="http://schemas.openxmlformats.org/spreadsheetml/2006/main" count="236" uniqueCount="119">
  <si>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</si>
  <si>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</si>
  <si>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</si>
  <si>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</si>
  <si>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</si>
  <si>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</si>
  <si>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</si>
  <si>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</si>
  <si>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</si>
  <si>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</si>
  <si>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</si>
  <si>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</si>
  <si>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</si>
  <si>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</si>
  <si>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</si>
  <si>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</si>
  <si>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</si>
  <si>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</si>
  <si>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</si>
  <si>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</si>
  <si>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</si>
  <si>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</si>
  <si>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</si>
  <si>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</si>
  <si>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</si>
  <si>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</si>
  <si>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</si>
  <si>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</si>
  <si>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</si>
  <si>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</si>
  <si>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</si>
  <si>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</si>
  <si>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</si>
  <si>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</si>
  <si>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</si>
  <si>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</si>
  <si>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</si>
  <si>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</si>
  <si>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</si>
  <si>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</si>
  <si>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</si>
  <si>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</si>
  <si>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</si>
  <si>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</si>
  <si>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</si>
  <si>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</si>
  <si>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</si>
  <si>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</si>
  <si>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</si>
  <si>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</si>
  <si>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</si>
  <si>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</si>
  <si>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</si>
  <si>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</si>
  <si>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</si>
  <si>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</si>
  <si>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</si>
  <si>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</si>
  <si>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</si>
  <si>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</si>
  <si>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</si>
  <si>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</si>
  <si>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</si>
  <si>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</si>
  <si>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</si>
  <si>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</si>
  <si>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</si>
  <si>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</si>
  <si>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</si>
  <si>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</si>
  <si>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</si>
  <si>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</si>
  <si>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</si>
  <si>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</si>
  <si>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</si>
  <si>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</si>
  <si>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</si>
  <si>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</si>
  <si>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</si>
  <si>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</si>
  <si>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</si>
  <si>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</si>
  <si>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</si>
  <si>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</si>
  <si>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</si>
  <si>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</si>
  <si>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</si>
  <si>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</si>
  <si>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</si>
  <si>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</si>
  <si>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</si>
  <si>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</si>
  <si>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</si>
  <si>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</si>
  <si>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</si>
  <si>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</si>
  <si>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</si>
  <si>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</si>
  <si>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</si>
  <si>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</si>
  <si>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</si>
  <si>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</si>
  <si>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</si>
  <si>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</si>
  <si>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</si>
  <si>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</si>
  <si>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</si>
  <si>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</si>
  <si>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</si>
  <si>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</si>
  <si>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</si>
  <si>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</si>
  <si>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</si>
  <si>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</si>
  <si>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</si>
  <si>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</si>
  <si>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処理区域内人口は減少傾向にあり，それに伴い使用料収入も減少しており，収益的収支比率は100％を下回っています。
　経費削減や収納率向上に努めていますが，人口減に伴い有収水量も減少傾向にあることから，汚水処理原価は高く，経費回収率は全国的に見ても低くなっています。
　そのため，一般会計からの繰入金により収支の均衡を保っている状況です。</t>
    <rPh sb="1" eb="3">
      <t>ショリ</t>
    </rPh>
    <rPh sb="3" eb="5">
      <t>クイキ</t>
    </rPh>
    <rPh sb="5" eb="6">
      <t>ナイ</t>
    </rPh>
    <rPh sb="6" eb="8">
      <t>ジンコウ</t>
    </rPh>
    <rPh sb="9" eb="11">
      <t>ゲンショウ</t>
    </rPh>
    <rPh sb="11" eb="13">
      <t>ケイコウ</t>
    </rPh>
    <rPh sb="20" eb="21">
      <t>トモナ</t>
    </rPh>
    <rPh sb="22" eb="25">
      <t>シヨウリョウ</t>
    </rPh>
    <rPh sb="25" eb="27">
      <t>シュウニュウ</t>
    </rPh>
    <rPh sb="28" eb="30">
      <t>ゲンショウ</t>
    </rPh>
    <rPh sb="35" eb="38">
      <t>シュウエキテキ</t>
    </rPh>
    <rPh sb="38" eb="40">
      <t>シュウシ</t>
    </rPh>
    <rPh sb="40" eb="42">
      <t>ヒリツ</t>
    </rPh>
    <rPh sb="48" eb="50">
      <t>シタマワ</t>
    </rPh>
    <rPh sb="58" eb="60">
      <t>ケイヒ</t>
    </rPh>
    <rPh sb="60" eb="62">
      <t>サクゲン</t>
    </rPh>
    <rPh sb="63" eb="65">
      <t>シュウノウ</t>
    </rPh>
    <rPh sb="65" eb="66">
      <t>リツ</t>
    </rPh>
    <rPh sb="66" eb="68">
      <t>コウジョウ</t>
    </rPh>
    <rPh sb="69" eb="70">
      <t>ツト</t>
    </rPh>
    <rPh sb="77" eb="79">
      <t>ジンコウ</t>
    </rPh>
    <rPh sb="79" eb="80">
      <t>ゲン</t>
    </rPh>
    <rPh sb="81" eb="82">
      <t>トモナ</t>
    </rPh>
    <rPh sb="83" eb="85">
      <t>ユウシュウ</t>
    </rPh>
    <rPh sb="85" eb="87">
      <t>スイリョウ</t>
    </rPh>
    <rPh sb="88" eb="90">
      <t>ゲンショウ</t>
    </rPh>
    <rPh sb="90" eb="92">
      <t>ケイコウ</t>
    </rPh>
    <rPh sb="100" eb="102">
      <t>オスイ</t>
    </rPh>
    <rPh sb="102" eb="104">
      <t>ショリ</t>
    </rPh>
    <rPh sb="104" eb="106">
      <t>ゲンカ</t>
    </rPh>
    <rPh sb="107" eb="108">
      <t>タカ</t>
    </rPh>
    <rPh sb="110" eb="112">
      <t>ケイヒ</t>
    </rPh>
    <rPh sb="112" eb="114">
      <t>カイシュウ</t>
    </rPh>
    <rPh sb="114" eb="115">
      <t>リツ</t>
    </rPh>
    <rPh sb="116" eb="118">
      <t>ゼンコク</t>
    </rPh>
    <rPh sb="118" eb="119">
      <t>テキ</t>
    </rPh>
    <rPh sb="120" eb="121">
      <t>ミ</t>
    </rPh>
    <rPh sb="123" eb="124">
      <t>ヒク</t>
    </rPh>
    <rPh sb="139" eb="141">
      <t>イッパン</t>
    </rPh>
    <rPh sb="141" eb="143">
      <t>カイケイ</t>
    </rPh>
    <rPh sb="146" eb="148">
      <t>クリイレ</t>
    </rPh>
    <rPh sb="148" eb="149">
      <t>キン</t>
    </rPh>
    <rPh sb="152" eb="154">
      <t>シュウシ</t>
    </rPh>
    <rPh sb="155" eb="157">
      <t>キンコウ</t>
    </rPh>
    <rPh sb="158" eb="159">
      <t>タモ</t>
    </rPh>
    <rPh sb="163" eb="165">
      <t>ジョウキョウ</t>
    </rPh>
    <phoneticPr fontId="4"/>
  </si>
  <si>
    <t>　本事業は，衛生環境改善のため整備した施設規模に対し，処理人口が少なくなっているため，使用料収入だけでは賄えず，一般会計からの繰入がないと成り立ちません。今後施設の老朽化が進んでいく中で，計画的な修繕等を図っていく必要がありますが，その財源を確保するための使用料改定については，負担の公平性を考慮し，公共下水道事業の使用料に見合う額としていることから，本事業での大きな見直しは難しい状況です。</t>
    <rPh sb="1" eb="2">
      <t>ホン</t>
    </rPh>
    <rPh sb="2" eb="4">
      <t>ジギョウ</t>
    </rPh>
    <rPh sb="6" eb="8">
      <t>エイセイ</t>
    </rPh>
    <rPh sb="8" eb="10">
      <t>カンキョウ</t>
    </rPh>
    <rPh sb="10" eb="12">
      <t>カイゼン</t>
    </rPh>
    <rPh sb="15" eb="17">
      <t>セイビ</t>
    </rPh>
    <rPh sb="19" eb="21">
      <t>シセツ</t>
    </rPh>
    <rPh sb="21" eb="23">
      <t>キボ</t>
    </rPh>
    <rPh sb="24" eb="25">
      <t>タイ</t>
    </rPh>
    <rPh sb="27" eb="29">
      <t>ショリ</t>
    </rPh>
    <rPh sb="29" eb="31">
      <t>ジンコウ</t>
    </rPh>
    <rPh sb="32" eb="33">
      <t>スク</t>
    </rPh>
    <rPh sb="43" eb="46">
      <t>シヨウリョウ</t>
    </rPh>
    <rPh sb="46" eb="48">
      <t>シュウニュウ</t>
    </rPh>
    <rPh sb="52" eb="53">
      <t>マカナ</t>
    </rPh>
    <rPh sb="56" eb="58">
      <t>イッパン</t>
    </rPh>
    <rPh sb="58" eb="60">
      <t>カイケイ</t>
    </rPh>
    <rPh sb="63" eb="65">
      <t>クリイレ</t>
    </rPh>
    <rPh sb="69" eb="70">
      <t>ナ</t>
    </rPh>
    <rPh sb="71" eb="72">
      <t>タ</t>
    </rPh>
    <rPh sb="77" eb="79">
      <t>コンゴ</t>
    </rPh>
    <rPh sb="79" eb="81">
      <t>シセツ</t>
    </rPh>
    <rPh sb="82" eb="85">
      <t>ロウキュウカ</t>
    </rPh>
    <rPh sb="86" eb="87">
      <t>スス</t>
    </rPh>
    <rPh sb="91" eb="92">
      <t>ナカ</t>
    </rPh>
    <rPh sb="94" eb="96">
      <t>ケイカク</t>
    </rPh>
    <rPh sb="96" eb="97">
      <t>テキ</t>
    </rPh>
    <rPh sb="98" eb="100">
      <t>シュウゼン</t>
    </rPh>
    <rPh sb="100" eb="101">
      <t>トウ</t>
    </rPh>
    <rPh sb="102" eb="103">
      <t>ハカ</t>
    </rPh>
    <rPh sb="107" eb="109">
      <t>ヒツヨウ</t>
    </rPh>
    <rPh sb="118" eb="120">
      <t>ザイゲン</t>
    </rPh>
    <rPh sb="121" eb="123">
      <t>カクホ</t>
    </rPh>
    <rPh sb="128" eb="131">
      <t>シヨウリョウ</t>
    </rPh>
    <rPh sb="131" eb="133">
      <t>カイテイ</t>
    </rPh>
    <rPh sb="139" eb="141">
      <t>フタン</t>
    </rPh>
    <rPh sb="142" eb="145">
      <t>コウヘイセイ</t>
    </rPh>
    <rPh sb="146" eb="148">
      <t>コウリョ</t>
    </rPh>
    <rPh sb="150" eb="152">
      <t>コウキョウ</t>
    </rPh>
    <rPh sb="152" eb="155">
      <t>ゲスイドウ</t>
    </rPh>
    <rPh sb="155" eb="157">
      <t>ジギョウ</t>
    </rPh>
    <rPh sb="158" eb="161">
      <t>シヨウリョウ</t>
    </rPh>
    <rPh sb="162" eb="164">
      <t>ミア</t>
    </rPh>
    <rPh sb="165" eb="166">
      <t>ガク</t>
    </rPh>
    <rPh sb="176" eb="177">
      <t>ホン</t>
    </rPh>
    <rPh sb="177" eb="179">
      <t>ジギョウ</t>
    </rPh>
    <rPh sb="181" eb="182">
      <t>オオ</t>
    </rPh>
    <rPh sb="184" eb="186">
      <t>ミナオ</t>
    </rPh>
    <rPh sb="188" eb="189">
      <t>ムズカ</t>
    </rPh>
    <rPh sb="191" eb="193">
      <t>ジョウキョウ</t>
    </rPh>
    <phoneticPr fontId="4"/>
  </si>
  <si>
    <t>　平成に入ってから整備された施設のため，構造物を更新するまでには至っていませんが，管渠施設の改修や付帯施設の電気機械設備などの修繕が増加しています。現状としては，故障のたびに取替や修繕を行っていますが，今後は計画的な修繕と更新を図っていく必要があります。</t>
    <rPh sb="1" eb="3">
      <t>ヘイセイ</t>
    </rPh>
    <rPh sb="4" eb="5">
      <t>ハイ</t>
    </rPh>
    <rPh sb="9" eb="11">
      <t>セイビ</t>
    </rPh>
    <rPh sb="14" eb="16">
      <t>シセツ</t>
    </rPh>
    <rPh sb="20" eb="23">
      <t>コウゾウブツ</t>
    </rPh>
    <rPh sb="24" eb="26">
      <t>コウシン</t>
    </rPh>
    <rPh sb="32" eb="33">
      <t>イタ</t>
    </rPh>
    <rPh sb="41" eb="43">
      <t>カンキョ</t>
    </rPh>
    <rPh sb="43" eb="45">
      <t>シセツ</t>
    </rPh>
    <rPh sb="46" eb="48">
      <t>カイシュウ</t>
    </rPh>
    <rPh sb="49" eb="51">
      <t>フタイ</t>
    </rPh>
    <rPh sb="51" eb="53">
      <t>シセツ</t>
    </rPh>
    <rPh sb="54" eb="56">
      <t>デンキ</t>
    </rPh>
    <rPh sb="56" eb="58">
      <t>キカイ</t>
    </rPh>
    <rPh sb="58" eb="60">
      <t>セツビ</t>
    </rPh>
    <rPh sb="63" eb="65">
      <t>シュウゼン</t>
    </rPh>
    <rPh sb="66" eb="68">
      <t>ゾウカ</t>
    </rPh>
    <rPh sb="74" eb="76">
      <t>ゲンジョウ</t>
    </rPh>
    <rPh sb="81" eb="83">
      <t>コショウ</t>
    </rPh>
    <rPh sb="87" eb="89">
      <t>トリカエ</t>
    </rPh>
    <rPh sb="90" eb="92">
      <t>シュウゼン</t>
    </rPh>
    <rPh sb="93" eb="94">
      <t>オコナ</t>
    </rPh>
    <rPh sb="101" eb="103">
      <t>コンゴ</t>
    </rPh>
    <rPh sb="104" eb="107">
      <t>ケイカクテキ</t>
    </rPh>
    <rPh sb="108" eb="110">
      <t>シュウゼン</t>
    </rPh>
    <rPh sb="111" eb="113">
      <t>コウシン</t>
    </rPh>
    <rPh sb="114" eb="115">
      <t>ハカ</t>
    </rPh>
    <rPh sb="119" eb="12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</si>
</sst>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1F-4590-AA5F-637122901E8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A71F-4590-AA5F-637122901E8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52.6</c:v>
                </c:pt>
                <c:pt idx="1">
                  <c:v>52.6</c:v>
                </c:pt>
                <c:pt idx="2">
                  <c:v>53.65</c:v>
                </c:pt>
                <c:pt idx="3">
                  <c:v>53.65</c:v>
                </c:pt>
                <c:pt idx="4">
                  <c:v>49.48</c:v>
                </c:pt>
              </c:numCache>
            </c:numRef>
          </c:val>
          <c:extLst>
            <c:ext xmlns:c16="http://schemas.microsoft.com/office/drawing/2014/chart" uri="{C3380CC4-5D6E-409C-BE32-E72D297353CC}">
              <c16:uniqueId val="{00000000-DC36-41F8-8723-713F20B58D8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DC36-41F8-8723-713F20B58D8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93.49</c:v>
                </c:pt>
                <c:pt idx="1">
                  <c:v>98.19</c:v>
                </c:pt>
                <c:pt idx="2">
                  <c:v>98.44</c:v>
                </c:pt>
                <c:pt idx="3">
                  <c:v>98.41</c:v>
                </c:pt>
                <c:pt idx="4">
                  <c:v>98.69</c:v>
                </c:pt>
              </c:numCache>
            </c:numRef>
          </c:val>
          <c:extLst>
            <c:ext xmlns:c16="http://schemas.microsoft.com/office/drawing/2014/chart" uri="{C3380CC4-5D6E-409C-BE32-E72D297353CC}">
              <c16:uniqueId val="{00000000-903E-4E51-B5AB-F11ED7DC179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903E-4E51-B5AB-F11ED7DC179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86.25</c:v>
                </c:pt>
                <c:pt idx="1">
                  <c:v>86.55</c:v>
                </c:pt>
                <c:pt idx="2">
                  <c:v>87.3</c:v>
                </c:pt>
                <c:pt idx="3">
                  <c:v>87.73</c:v>
                </c:pt>
                <c:pt idx="4">
                  <c:v>87.02</c:v>
                </c:pt>
              </c:numCache>
            </c:numRef>
          </c:val>
          <c:extLst>
            <c:ext xmlns:c16="http://schemas.microsoft.com/office/drawing/2014/chart" uri="{C3380CC4-5D6E-409C-BE32-E72D297353CC}">
              <c16:uniqueId val="{00000000-FE35-413F-A772-F3602DD85FA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E35-413F-A772-F3602DD85FA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068-44F4-86CD-BE3C6AE1296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068-44F4-86CD-BE3C6AE1296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AA-4AD5-BBB3-939BA208751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AA-4AD5-BBB3-939BA208751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33-44EE-ABB7-E6691DC7575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33-44EE-ABB7-E6691DC7575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573-4A51-AD77-2E37C51AC07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73-4A51-AD77-2E37C51AC07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3334.44</c:v>
                </c:pt>
                <c:pt idx="1">
                  <c:v>3082.04</c:v>
                </c:pt>
                <c:pt idx="2">
                  <c:v>3175.47</c:v>
                </c:pt>
                <c:pt idx="3">
                  <c:v>3090.49</c:v>
                </c:pt>
                <c:pt idx="4">
                  <c:v>2973.26</c:v>
                </c:pt>
              </c:numCache>
            </c:numRef>
          </c:val>
          <c:extLst>
            <c:ext xmlns:c16="http://schemas.microsoft.com/office/drawing/2014/chart" uri="{C3380CC4-5D6E-409C-BE32-E72D297353CC}">
              <c16:uniqueId val="{00000000-D52C-4C2B-A455-9B2CE4CE7A2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D52C-4C2B-A455-9B2CE4CE7A2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23.88</c:v>
                </c:pt>
                <c:pt idx="1">
                  <c:v>23.07</c:v>
                </c:pt>
                <c:pt idx="2">
                  <c:v>24.4</c:v>
                </c:pt>
                <c:pt idx="3">
                  <c:v>24.04</c:v>
                </c:pt>
                <c:pt idx="4">
                  <c:v>22.86</c:v>
                </c:pt>
              </c:numCache>
            </c:numRef>
          </c:val>
          <c:extLst>
            <c:ext xmlns:c16="http://schemas.microsoft.com/office/drawing/2014/chart" uri="{C3380CC4-5D6E-409C-BE32-E72D297353CC}">
              <c16:uniqueId val="{00000000-7055-4236-B091-0124A7F5586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7055-4236-B091-0124A7F5586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605.42999999999995</c:v>
                </c:pt>
                <c:pt idx="1">
                  <c:v>637.54999999999995</c:v>
                </c:pt>
                <c:pt idx="2">
                  <c:v>603.32000000000005</c:v>
                </c:pt>
                <c:pt idx="3">
                  <c:v>614.6</c:v>
                </c:pt>
                <c:pt idx="4">
                  <c:v>643.96</c:v>
                </c:pt>
              </c:numCache>
            </c:numRef>
          </c:val>
          <c:extLst>
            <c:ext xmlns:c16="http://schemas.microsoft.com/office/drawing/2014/chart" uri="{C3380CC4-5D6E-409C-BE32-E72D297353CC}">
              <c16:uniqueId val="{00000000-A3EE-48BA-979B-9C0C0411CD5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A3EE-48BA-979B-9C0C0411CD5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広島県　大竹市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26783</v>
      </c>
      <c r="AM8" s="51"/>
      <c r="AN8" s="51"/>
      <c r="AO8" s="51"/>
      <c r="AP8" s="51"/>
      <c r="AQ8" s="51"/>
      <c r="AR8" s="51"/>
      <c r="AS8" s="51"/>
      <c r="AT8" s="46">
        <f>データ!T6</f>
        <v>78.66</v>
      </c>
      <c r="AU8" s="46"/>
      <c r="AV8" s="46"/>
      <c r="AW8" s="46"/>
      <c r="AX8" s="46"/>
      <c r="AY8" s="46"/>
      <c r="AZ8" s="46"/>
      <c r="BA8" s="46"/>
      <c r="BB8" s="46">
        <f>データ!U6</f>
        <v>340.49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1.1399999999999999</v>
      </c>
      <c r="Q10" s="46"/>
      <c r="R10" s="46"/>
      <c r="S10" s="46"/>
      <c r="T10" s="46"/>
      <c r="U10" s="46"/>
      <c r="V10" s="46"/>
      <c r="W10" s="46">
        <f>データ!Q6</f>
        <v>100</v>
      </c>
      <c r="X10" s="46"/>
      <c r="Y10" s="46"/>
      <c r="Z10" s="46"/>
      <c r="AA10" s="46"/>
      <c r="AB10" s="46"/>
      <c r="AC10" s="46"/>
      <c r="AD10" s="51">
        <f>データ!R6</f>
        <v>3770</v>
      </c>
      <c r="AE10" s="51"/>
      <c r="AF10" s="51"/>
      <c r="AG10" s="51"/>
      <c r="AH10" s="51"/>
      <c r="AI10" s="51"/>
      <c r="AJ10" s="51"/>
      <c r="AK10" s="2"/>
      <c r="AL10" s="51">
        <f>データ!V6</f>
        <v>306</v>
      </c>
      <c r="AM10" s="51"/>
      <c r="AN10" s="51"/>
      <c r="AO10" s="51"/>
      <c r="AP10" s="51"/>
      <c r="AQ10" s="51"/>
      <c r="AR10" s="51"/>
      <c r="AS10" s="51"/>
      <c r="AT10" s="46">
        <f>データ!W6</f>
        <v>0.14000000000000001</v>
      </c>
      <c r="AU10" s="46"/>
      <c r="AV10" s="46"/>
      <c r="AW10" s="46"/>
      <c r="AX10" s="46"/>
      <c r="AY10" s="46"/>
      <c r="AZ10" s="46"/>
      <c r="BA10" s="46"/>
      <c r="BB10" s="46">
        <f>データ!X6</f>
        <v>2185.71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43</v>
      </c>
      <c r="N86" s="26" t="s">
        <v>44</v>
      </c>
      <c r="O86" s="26" t="str">
        <f>データ!EO6</f>
        <v>【0.02】</v>
      </c>
    </row>
  </sheetData>
  <sheetProtection algorithmName="SHA-512" hashValue="YQQXUMTWRo6EdGmVtTFuE8jhmglrz3OhfnT+eX3Kowx1EJygyTlxChx90En5+7BMWVyAqMgUKbHcoVRPR9ol+g==" saltValue="QXrc48Usy+pzazukHY1sW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342114</v>
      </c>
      <c r="D6" s="33">
        <f t="shared" si="3"/>
        <v>47</v>
      </c>
      <c r="E6" s="33">
        <f t="shared" si="3"/>
        <v>17</v>
      </c>
      <c r="F6" s="33">
        <f t="shared" si="3"/>
        <v>5</v>
      </c>
      <c r="G6" s="33">
        <f t="shared" si="3"/>
        <v>0</v>
      </c>
      <c r="H6" s="33" t="str">
        <f t="shared" si="3"/>
        <v>広島県　大竹市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1.1399999999999999</v>
      </c>
      <c r="Q6" s="34">
        <f t="shared" si="3"/>
        <v>100</v>
      </c>
      <c r="R6" s="34">
        <f t="shared" si="3"/>
        <v>3770</v>
      </c>
      <c r="S6" s="34">
        <f t="shared" si="3"/>
        <v>26783</v>
      </c>
      <c r="T6" s="34">
        <f t="shared" si="3"/>
        <v>78.66</v>
      </c>
      <c r="U6" s="34">
        <f t="shared" si="3"/>
        <v>340.49</v>
      </c>
      <c r="V6" s="34">
        <f t="shared" si="3"/>
        <v>306</v>
      </c>
      <c r="W6" s="34">
        <f t="shared" si="3"/>
        <v>0.14000000000000001</v>
      </c>
      <c r="X6" s="34">
        <f t="shared" si="3"/>
        <v>2185.71</v>
      </c>
      <c r="Y6" s="35">
        <f>IF(Y7="",NA(),Y7)</f>
        <v>86.25</v>
      </c>
      <c r="Z6" s="35">
        <f t="shared" ref="Z6:AH6" si="4">IF(Z7="",NA(),Z7)</f>
        <v>86.55</v>
      </c>
      <c r="AA6" s="35">
        <f t="shared" si="4"/>
        <v>87.3</v>
      </c>
      <c r="AB6" s="35">
        <f t="shared" si="4"/>
        <v>87.73</v>
      </c>
      <c r="AC6" s="35">
        <f t="shared" si="4"/>
        <v>87.02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3334.44</v>
      </c>
      <c r="BG6" s="35">
        <f t="shared" ref="BG6:BO6" si="7">IF(BG7="",NA(),BG7)</f>
        <v>3082.04</v>
      </c>
      <c r="BH6" s="35">
        <f t="shared" si="7"/>
        <v>3175.47</v>
      </c>
      <c r="BI6" s="35">
        <f t="shared" si="7"/>
        <v>3090.49</v>
      </c>
      <c r="BJ6" s="35">
        <f t="shared" si="7"/>
        <v>2973.26</v>
      </c>
      <c r="BK6" s="35">
        <f t="shared" si="7"/>
        <v>1081.8</v>
      </c>
      <c r="BL6" s="35">
        <f t="shared" si="7"/>
        <v>974.93</v>
      </c>
      <c r="BM6" s="35">
        <f t="shared" si="7"/>
        <v>855.8</v>
      </c>
      <c r="BN6" s="35">
        <f t="shared" si="7"/>
        <v>789.46</v>
      </c>
      <c r="BO6" s="35">
        <f t="shared" si="7"/>
        <v>826.83</v>
      </c>
      <c r="BP6" s="34" t="str">
        <f>IF(BP7="","",IF(BP7="-","【-】","【"&amp;SUBSTITUTE(TEXT(BP7,"#,##0.00"),"-","△")&amp;"】"))</f>
        <v>【765.47】</v>
      </c>
      <c r="BQ6" s="35">
        <f>IF(BQ7="",NA(),BQ7)</f>
        <v>23.88</v>
      </c>
      <c r="BR6" s="35">
        <f t="shared" ref="BR6:BZ6" si="8">IF(BR7="",NA(),BR7)</f>
        <v>23.07</v>
      </c>
      <c r="BS6" s="35">
        <f t="shared" si="8"/>
        <v>24.4</v>
      </c>
      <c r="BT6" s="35">
        <f t="shared" si="8"/>
        <v>24.04</v>
      </c>
      <c r="BU6" s="35">
        <f t="shared" si="8"/>
        <v>22.86</v>
      </c>
      <c r="BV6" s="35">
        <f t="shared" si="8"/>
        <v>52.19</v>
      </c>
      <c r="BW6" s="35">
        <f t="shared" si="8"/>
        <v>55.32</v>
      </c>
      <c r="BX6" s="35">
        <f t="shared" si="8"/>
        <v>59.8</v>
      </c>
      <c r="BY6" s="35">
        <f t="shared" si="8"/>
        <v>57.77</v>
      </c>
      <c r="BZ6" s="35">
        <f t="shared" si="8"/>
        <v>57.31</v>
      </c>
      <c r="CA6" s="34" t="str">
        <f>IF(CA7="","",IF(CA7="-","【-】","【"&amp;SUBSTITUTE(TEXT(CA7,"#,##0.00"),"-","△")&amp;"】"))</f>
        <v>【59.59】</v>
      </c>
      <c r="CB6" s="35">
        <f>IF(CB7="",NA(),CB7)</f>
        <v>605.42999999999995</v>
      </c>
      <c r="CC6" s="35">
        <f t="shared" ref="CC6:CK6" si="9">IF(CC7="",NA(),CC7)</f>
        <v>637.54999999999995</v>
      </c>
      <c r="CD6" s="35">
        <f t="shared" si="9"/>
        <v>603.32000000000005</v>
      </c>
      <c r="CE6" s="35">
        <f t="shared" si="9"/>
        <v>614.6</v>
      </c>
      <c r="CF6" s="35">
        <f t="shared" si="9"/>
        <v>643.96</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52.6</v>
      </c>
      <c r="CN6" s="35">
        <f t="shared" ref="CN6:CV6" si="10">IF(CN7="",NA(),CN7)</f>
        <v>52.6</v>
      </c>
      <c r="CO6" s="35">
        <f t="shared" si="10"/>
        <v>53.65</v>
      </c>
      <c r="CP6" s="35">
        <f t="shared" si="10"/>
        <v>53.65</v>
      </c>
      <c r="CQ6" s="35">
        <f t="shared" si="10"/>
        <v>49.48</v>
      </c>
      <c r="CR6" s="35">
        <f t="shared" si="10"/>
        <v>52.31</v>
      </c>
      <c r="CS6" s="35">
        <f t="shared" si="10"/>
        <v>60.65</v>
      </c>
      <c r="CT6" s="35">
        <f t="shared" si="10"/>
        <v>51.75</v>
      </c>
      <c r="CU6" s="35">
        <f t="shared" si="10"/>
        <v>50.68</v>
      </c>
      <c r="CV6" s="35">
        <f t="shared" si="10"/>
        <v>50.14</v>
      </c>
      <c r="CW6" s="34" t="str">
        <f>IF(CW7="","",IF(CW7="-","【-】","【"&amp;SUBSTITUTE(TEXT(CW7,"#,##0.00"),"-","△")&amp;"】"))</f>
        <v>【51.30】</v>
      </c>
      <c r="CX6" s="35">
        <f>IF(CX7="",NA(),CX7)</f>
        <v>93.49</v>
      </c>
      <c r="CY6" s="35">
        <f t="shared" ref="CY6:DG6" si="11">IF(CY7="",NA(),CY7)</f>
        <v>98.19</v>
      </c>
      <c r="CZ6" s="35">
        <f t="shared" si="11"/>
        <v>98.44</v>
      </c>
      <c r="DA6" s="35">
        <f t="shared" si="11"/>
        <v>98.41</v>
      </c>
      <c r="DB6" s="35">
        <f t="shared" si="11"/>
        <v>98.69</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342114</v>
      </c>
      <c r="D7" s="37">
        <v>47</v>
      </c>
      <c r="E7" s="37">
        <v>17</v>
      </c>
      <c r="F7" s="37">
        <v>5</v>
      </c>
      <c r="G7" s="37">
        <v>0</v>
      </c>
      <c r="H7" s="37" t="s">
        <v>98</v>
      </c>
      <c r="I7" s="37" t="s">
        <v>99</v>
      </c>
      <c r="J7" s="37" t="s">
        <v>100</v>
      </c>
      <c r="K7" s="37" t="s">
        <v>101</v>
      </c>
      <c r="L7" s="37" t="s">
        <v>102</v>
      </c>
      <c r="M7" s="37" t="s">
        <v>103</v>
      </c>
      <c r="N7" s="38" t="s">
        <v>104</v>
      </c>
      <c r="O7" s="38" t="s">
        <v>105</v>
      </c>
      <c r="P7" s="38">
        <v>1.1399999999999999</v>
      </c>
      <c r="Q7" s="38">
        <v>100</v>
      </c>
      <c r="R7" s="38">
        <v>3770</v>
      </c>
      <c r="S7" s="38">
        <v>26783</v>
      </c>
      <c r="T7" s="38">
        <v>78.66</v>
      </c>
      <c r="U7" s="38">
        <v>340.49</v>
      </c>
      <c r="V7" s="38">
        <v>306</v>
      </c>
      <c r="W7" s="38">
        <v>0.14000000000000001</v>
      </c>
      <c r="X7" s="38">
        <v>2185.71</v>
      </c>
      <c r="Y7" s="38">
        <v>86.25</v>
      </c>
      <c r="Z7" s="38">
        <v>86.55</v>
      </c>
      <c r="AA7" s="38">
        <v>87.3</v>
      </c>
      <c r="AB7" s="38">
        <v>87.73</v>
      </c>
      <c r="AC7" s="38">
        <v>87.02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3334.44</v>
      </c>
      <c r="BG7" s="38">
        <v>3082.04</v>
      </c>
      <c r="BH7" s="38">
        <v>3175.47</v>
      </c>
      <c r="BI7" s="38">
        <v>3090.49</v>
      </c>
      <c r="BJ7" s="38">
        <v>2973.26</v>
      </c>
      <c r="BK7" s="38">
        <v>1081.8</v>
      </c>
      <c r="BL7" s="38">
        <v>974.93</v>
      </c>
      <c r="BM7" s="38">
        <v>855.8</v>
      </c>
      <c r="BN7" s="38">
        <v>789.46</v>
      </c>
      <c r="BO7" s="38">
        <v>826.83</v>
      </c>
      <c r="BP7" s="38">
        <v>765.47</v>
      </c>
      <c r="BQ7" s="38">
        <v>23.88</v>
      </c>
      <c r="BR7" s="38">
        <v>23.07</v>
      </c>
      <c r="BS7" s="38">
        <v>24.4</v>
      </c>
      <c r="BT7" s="38">
        <v>24.04</v>
      </c>
      <c r="BU7" s="38">
        <v>22.86</v>
      </c>
      <c r="BV7" s="38">
        <v>52.19</v>
      </c>
      <c r="BW7" s="38">
        <v>55.32</v>
      </c>
      <c r="BX7" s="38">
        <v>59.8</v>
      </c>
      <c r="BY7" s="38">
        <v>57.77</v>
      </c>
      <c r="BZ7" s="38">
        <v>57.31</v>
      </c>
      <c r="CA7" s="38">
        <v>59.59</v>
      </c>
      <c r="CB7" s="38">
        <v>605.42999999999995</v>
      </c>
      <c r="CC7" s="38">
        <v>637.54999999999995</v>
      </c>
      <c r="CD7" s="38">
        <v>603.32000000000005</v>
      </c>
      <c r="CE7" s="38">
        <v>614.6</v>
      </c>
      <c r="CF7" s="38">
        <v>643.96</v>
      </c>
      <c r="CG7" s="38">
        <v>296.14</v>
      </c>
      <c r="CH7" s="38">
        <v>283.17</v>
      </c>
      <c r="CI7" s="38">
        <v>263.76</v>
      </c>
      <c r="CJ7" s="38">
        <v>274.35000000000002</v>
      </c>
      <c r="CK7" s="38">
        <v>273.52</v>
      </c>
      <c r="CL7" s="38">
        <v>257.86</v>
      </c>
      <c r="CM7" s="38">
        <v>52.6</v>
      </c>
      <c r="CN7" s="38">
        <v>52.6</v>
      </c>
      <c r="CO7" s="38">
        <v>53.65</v>
      </c>
      <c r="CP7" s="38">
        <v>53.65</v>
      </c>
      <c r="CQ7" s="38">
        <v>49.48</v>
      </c>
      <c r="CR7" s="38">
        <v>52.31</v>
      </c>
      <c r="CS7" s="38">
        <v>60.65</v>
      </c>
      <c r="CT7" s="38">
        <v>51.75</v>
      </c>
      <c r="CU7" s="38">
        <v>50.68</v>
      </c>
      <c r="CV7" s="38">
        <v>50.14</v>
      </c>
      <c r="CW7" s="38">
        <v>51.3</v>
      </c>
      <c r="CX7" s="38">
        <v>93.49</v>
      </c>
      <c r="CY7" s="38">
        <v>98.19</v>
      </c>
      <c r="CZ7" s="38">
        <v>98.44</v>
      </c>
      <c r="DA7" s="38">
        <v>98.41</v>
      </c>
      <c r="DB7" s="38">
        <v>98.69</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000752 横峰　路子</cp:lastModifiedBy>
  <dcterms:created xsi:type="dcterms:W3CDTF">2020-12-04T03:07:19Z</dcterms:created>
  <dcterms:modified xsi:type="dcterms:W3CDTF">2021-01-26T02:50:21Z</dcterms:modified>
  <cp:category/>
</cp:coreProperties>
</file>