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otkfs01\プロファイル\000752\Desktop\新しいフォルダー\"/>
    </mc:Choice>
  </mc:AlternateContent>
  <xr:revisionPtr revIDLastSave="0" documentId="13_ncr:1_{C3748008-2E2A-4717-A58A-8C6E61F2A4A4}" xr6:coauthVersionLast="45" xr6:coauthVersionMax="45" xr10:uidLastSave="{00000000-0000-0000-0000-000000000000}"/>
  <workbookProtection workbookAlgorithmName="SHA-512" workbookHashValue="YSBXINhogoy3wesoysJQPYBzxsN8oljUjZoF089kvQY5hQdm54lfNUCLwaPwsH2UN8wswcAVDM8G/BYghfhMIA==" workbookSaltValue="AEvjiavSFjxAXceEmXcwI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AT8" i="4"/>
  <c r="AD8" i="4"/>
  <c r="P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<sst xmlns="http://schemas.openxmlformats.org/spreadsheetml/2006/main" count="228" uniqueCount="114">
  <si>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</si>
  <si>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</si>
  <si>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</si>
  <si>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</si>
  <si>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</si>
  <si>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</si>
  <si>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</si>
  <si>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</si>
  <si>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</si>
  <si>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</si>
  <si>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</si>
  <si>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</si>
  <si>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</si>
  <si>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</si>
  <si>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</si>
  <si>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</si>
  <si>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</si>
  <si>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</si>
  <si>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</si>
  <si>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</si>
  <si>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</si>
  <si>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</si>
  <si>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</si>
  <si>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</si>
  <si>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</si>
  <si>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</si>
  <si>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</si>
  <si>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</si>
  <si>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</si>
  <si>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</si>
  <si>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</si>
  <si>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</si>
  <si>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</si>
  <si>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</si>
  <si>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</si>
  <si>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</si>
  <si>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</si>
  <si>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</si>
  <si>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</si>
  <si>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</si>
  <si>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</si>
  <si>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</si>
  <si>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</si>
  <si>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</si>
  <si>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</si>
  <si>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</si>
  <si>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</si>
  <si>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</si>
  <si>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</si>
  <si>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</si>
  <si>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</si>
  <si>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</si>
  <si>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</si>
  <si>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</si>
  <si>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</si>
  <si>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</si>
  <si>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</si>
  <si>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</si>
  <si>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</si>
  <si>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</si>
  <si>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</si>
  <si>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</si>
  <si>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</si>
  <si>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</si>
  <si>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</si>
  <si>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</si>
  <si>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</si>
  <si>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</si>
  <si>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</si>
  <si>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</si>
  <si>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</si>
  <si>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</si>
  <si>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</si>
  <si>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</si>
  <si>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</si>
  <si>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</si>
  <si>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</si>
  <si>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</si>
  <si>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</si>
  <si>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</si>
  <si>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</si>
  <si>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</si>
  <si>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</si>
  <si>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</si>
  <si>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</si>
  <si>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</si>
  <si>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</si>
  <si>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</si>
  <si>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</si>
  <si>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</si>
  <si>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</si>
  <si>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</si>
  <si>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</si>
  <si>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大竹市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</si>
  <si>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</si>
  <si>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</si>
  <si>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</si>
  <si>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</si>
  <si>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</si>
  <si>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</si>
  <si>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</si>
  <si>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</si>
  <si>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</si>
  <si>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</si>
  <si>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</si>
  <si>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</si>
  <si>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</si>
  <si>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</si>
  <si>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</si>
  <si>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</si>
  <si>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</si>
  <si>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減価償却率及び管路経年化率からも見られるように，管路の老朽化対策が重要な課題です。計画的な管路の更新が必要ですが，小規模事業体であるがゆえに，少ない人員での対応を余儀なくされており，飛躍的な進捗を求めることは難しい状況です。
　今後，計画的な更新を進めていくためには，対応できる組織体制の整備や財源の確保が必要です。</t>
    <rPh sb="1" eb="3">
      <t>ゲンカ</t>
    </rPh>
    <rPh sb="3" eb="5">
      <t>ショウキャク</t>
    </rPh>
    <rPh sb="5" eb="6">
      <t>リツ</t>
    </rPh>
    <rPh sb="6" eb="7">
      <t>オヨ</t>
    </rPh>
    <rPh sb="8" eb="10">
      <t>カンロ</t>
    </rPh>
    <rPh sb="10" eb="12">
      <t>ケイネン</t>
    </rPh>
    <rPh sb="12" eb="13">
      <t>カ</t>
    </rPh>
    <rPh sb="13" eb="14">
      <t>リツ</t>
    </rPh>
    <rPh sb="17" eb="18">
      <t>ミ</t>
    </rPh>
    <rPh sb="25" eb="27">
      <t>カンロ</t>
    </rPh>
    <rPh sb="28" eb="31">
      <t>ロウキュウカ</t>
    </rPh>
    <rPh sb="31" eb="33">
      <t>タイサク</t>
    </rPh>
    <rPh sb="34" eb="36">
      <t>ジュウヨウ</t>
    </rPh>
    <rPh sb="37" eb="39">
      <t>カダイ</t>
    </rPh>
    <rPh sb="42" eb="44">
      <t>ケイカク</t>
    </rPh>
    <rPh sb="44" eb="45">
      <t>テキ</t>
    </rPh>
    <rPh sb="46" eb="48">
      <t>カンロ</t>
    </rPh>
    <rPh sb="49" eb="51">
      <t>コウシン</t>
    </rPh>
    <rPh sb="52" eb="54">
      <t>ヒツヨウ</t>
    </rPh>
    <rPh sb="58" eb="61">
      <t>ショウキボ</t>
    </rPh>
    <rPh sb="61" eb="64">
      <t>ジギョウタイ</t>
    </rPh>
    <rPh sb="72" eb="73">
      <t>スク</t>
    </rPh>
    <rPh sb="75" eb="77">
      <t>ジンイン</t>
    </rPh>
    <rPh sb="79" eb="81">
      <t>タイオウ</t>
    </rPh>
    <rPh sb="82" eb="84">
      <t>ヨギ</t>
    </rPh>
    <rPh sb="92" eb="95">
      <t>ヒヤクテキ</t>
    </rPh>
    <rPh sb="96" eb="98">
      <t>シンチョク</t>
    </rPh>
    <rPh sb="99" eb="100">
      <t>モト</t>
    </rPh>
    <rPh sb="105" eb="106">
      <t>ムズカ</t>
    </rPh>
    <rPh sb="108" eb="110">
      <t>ジョウキョウ</t>
    </rPh>
    <rPh sb="115" eb="117">
      <t>コンゴ</t>
    </rPh>
    <rPh sb="118" eb="120">
      <t>ケイカク</t>
    </rPh>
    <rPh sb="120" eb="121">
      <t>テキ</t>
    </rPh>
    <rPh sb="122" eb="124">
      <t>コウシン</t>
    </rPh>
    <rPh sb="125" eb="126">
      <t>スス</t>
    </rPh>
    <rPh sb="135" eb="137">
      <t>タイオウ</t>
    </rPh>
    <rPh sb="140" eb="142">
      <t>ソシキ</t>
    </rPh>
    <rPh sb="142" eb="144">
      <t>タイセイ</t>
    </rPh>
    <rPh sb="145" eb="147">
      <t>セイビ</t>
    </rPh>
    <rPh sb="148" eb="150">
      <t>ザイゲン</t>
    </rPh>
    <rPh sb="151" eb="153">
      <t>カクホ</t>
    </rPh>
    <rPh sb="154" eb="156">
      <t>ヒツヨウ</t>
    </rPh>
    <phoneticPr fontId="4"/>
  </si>
  <si>
    <t xml:space="preserve"> 本市の水道水は，広島県と山口県の県境を流れる，自己水源系統の一級河川小瀬川の良質な伏流水から，全体水量の約８割を安定的に取水しています。取水した水は，緩速ろ過により浄化し送配水しており，今日まで安全で安い給水原価での給水が可能な状況を維持しています。
　経営的には，累積欠損，流動比率及び企業債残高対給水収益比率の数値に問題ないことから，適正であると言えます。
　しかしながら，給水人口の減少などに伴い，使用水量が減少する傾向が続いており，計画的に料金体系の見直しを行う必要があります。
　また，有収率が全国的に見ても低いのは，老朽化による漏水が主な原因と考えられ，計画的に施設更新を進めるとともに，施設更新に係る適正な投資計画及び財政計画の検討が必要です。</t>
    <rPh sb="24" eb="26">
      <t>ジコ</t>
    </rPh>
    <rPh sb="26" eb="28">
      <t>スイゲン</t>
    </rPh>
    <rPh sb="28" eb="30">
      <t>ケイトウ</t>
    </rPh>
    <rPh sb="48" eb="50">
      <t>ゼンタイ</t>
    </rPh>
    <rPh sb="50" eb="52">
      <t>スイリョウ</t>
    </rPh>
    <rPh sb="53" eb="54">
      <t>ヤク</t>
    </rPh>
    <rPh sb="55" eb="56">
      <t>ワリ</t>
    </rPh>
    <rPh sb="83" eb="85">
      <t>ジョウカ</t>
    </rPh>
    <rPh sb="128" eb="130">
      <t>ケイエイ</t>
    </rPh>
    <rPh sb="130" eb="131">
      <t>テキ</t>
    </rPh>
    <rPh sb="134" eb="136">
      <t>ルイセキ</t>
    </rPh>
    <rPh sb="136" eb="138">
      <t>ケッソン</t>
    </rPh>
    <rPh sb="139" eb="141">
      <t>リュウドウ</t>
    </rPh>
    <rPh sb="141" eb="143">
      <t>ヒリツ</t>
    </rPh>
    <rPh sb="143" eb="144">
      <t>オヨ</t>
    </rPh>
    <rPh sb="145" eb="147">
      <t>キギョウ</t>
    </rPh>
    <rPh sb="147" eb="148">
      <t>サイ</t>
    </rPh>
    <rPh sb="148" eb="150">
      <t>ザンダカ</t>
    </rPh>
    <rPh sb="150" eb="151">
      <t>タイ</t>
    </rPh>
    <rPh sb="151" eb="153">
      <t>キュウスイ</t>
    </rPh>
    <rPh sb="153" eb="155">
      <t>シュウエキ</t>
    </rPh>
    <rPh sb="155" eb="157">
      <t>ヒリツ</t>
    </rPh>
    <rPh sb="158" eb="160">
      <t>スウチ</t>
    </rPh>
    <rPh sb="161" eb="163">
      <t>モンダイ</t>
    </rPh>
    <rPh sb="170" eb="172">
      <t>テキセイ</t>
    </rPh>
    <rPh sb="176" eb="177">
      <t>イ</t>
    </rPh>
    <rPh sb="190" eb="192">
      <t>キュウスイ</t>
    </rPh>
    <rPh sb="192" eb="194">
      <t>ジンコウ</t>
    </rPh>
    <rPh sb="195" eb="197">
      <t>ゲンショウ</t>
    </rPh>
    <rPh sb="200" eb="201">
      <t>トモナ</t>
    </rPh>
    <rPh sb="203" eb="205">
      <t>シヨウ</t>
    </rPh>
    <rPh sb="205" eb="207">
      <t>スイリョウ</t>
    </rPh>
    <rPh sb="208" eb="210">
      <t>ゲンショウ</t>
    </rPh>
    <rPh sb="212" eb="214">
      <t>ケイコウ</t>
    </rPh>
    <rPh sb="215" eb="216">
      <t>ツヅ</t>
    </rPh>
    <rPh sb="221" eb="224">
      <t>ケイカクテキ</t>
    </rPh>
    <rPh sb="225" eb="227">
      <t>リョウキン</t>
    </rPh>
    <rPh sb="227" eb="229">
      <t>タイケイ</t>
    </rPh>
    <rPh sb="230" eb="232">
      <t>ミナオ</t>
    </rPh>
    <rPh sb="234" eb="235">
      <t>オコナ</t>
    </rPh>
    <rPh sb="236" eb="238">
      <t>ヒツヨウ</t>
    </rPh>
    <rPh sb="249" eb="251">
      <t>ユウシュウ</t>
    </rPh>
    <rPh sb="251" eb="252">
      <t>リツ</t>
    </rPh>
    <rPh sb="253" eb="256">
      <t>ゼンコクテキ</t>
    </rPh>
    <rPh sb="257" eb="258">
      <t>ミ</t>
    </rPh>
    <rPh sb="260" eb="261">
      <t>ヒク</t>
    </rPh>
    <rPh sb="265" eb="268">
      <t>ロウキュウカ</t>
    </rPh>
    <rPh sb="271" eb="273">
      <t>ロウスイ</t>
    </rPh>
    <rPh sb="274" eb="275">
      <t>オモ</t>
    </rPh>
    <rPh sb="276" eb="278">
      <t>ゲンイン</t>
    </rPh>
    <rPh sb="279" eb="280">
      <t>カンガ</t>
    </rPh>
    <rPh sb="284" eb="286">
      <t>ケイカク</t>
    </rPh>
    <rPh sb="286" eb="287">
      <t>テキ</t>
    </rPh>
    <rPh sb="288" eb="290">
      <t>シセツ</t>
    </rPh>
    <rPh sb="290" eb="292">
      <t>コウシン</t>
    </rPh>
    <rPh sb="293" eb="294">
      <t>スス</t>
    </rPh>
    <rPh sb="301" eb="303">
      <t>シセツ</t>
    </rPh>
    <rPh sb="303" eb="305">
      <t>コウシン</t>
    </rPh>
    <rPh sb="306" eb="307">
      <t>カカ</t>
    </rPh>
    <rPh sb="308" eb="310">
      <t>テキセイ</t>
    </rPh>
    <rPh sb="311" eb="313">
      <t>トウシ</t>
    </rPh>
    <rPh sb="313" eb="315">
      <t>ケイカク</t>
    </rPh>
    <rPh sb="315" eb="316">
      <t>オヨ</t>
    </rPh>
    <rPh sb="317" eb="319">
      <t>ザイセイ</t>
    </rPh>
    <rPh sb="319" eb="321">
      <t>ケイカク</t>
    </rPh>
    <rPh sb="322" eb="324">
      <t>ケントウ</t>
    </rPh>
    <rPh sb="325" eb="327">
      <t>ヒツヨウ</t>
    </rPh>
    <phoneticPr fontId="4"/>
  </si>
  <si>
    <t>　本市としては，上記の課題解決に向けて，適正な投資計画及び財政計画を検討していきます。
　さらに，それを実施するための組織の見直し，適正な人員配置などを検討するとともに，計画的に管路更新できるよう，定期的な料金改定を行うことも検討していきます。</t>
    <rPh sb="1" eb="2">
      <t>ホン</t>
    </rPh>
    <rPh sb="2" eb="3">
      <t>シ</t>
    </rPh>
    <rPh sb="8" eb="10">
      <t>ジョウキ</t>
    </rPh>
    <rPh sb="11" eb="13">
      <t>カダイ</t>
    </rPh>
    <rPh sb="13" eb="15">
      <t>カイケツ</t>
    </rPh>
    <rPh sb="16" eb="17">
      <t>ム</t>
    </rPh>
    <rPh sb="20" eb="22">
      <t>テキセイ</t>
    </rPh>
    <rPh sb="23" eb="25">
      <t>トウシ</t>
    </rPh>
    <rPh sb="25" eb="27">
      <t>ケイカク</t>
    </rPh>
    <rPh sb="27" eb="28">
      <t>オヨ</t>
    </rPh>
    <rPh sb="29" eb="31">
      <t>ザイセイ</t>
    </rPh>
    <rPh sb="31" eb="33">
      <t>ケイカク</t>
    </rPh>
    <rPh sb="34" eb="36">
      <t>ケントウ</t>
    </rPh>
    <rPh sb="52" eb="54">
      <t>ジッシ</t>
    </rPh>
    <rPh sb="59" eb="61">
      <t>ソシキ</t>
    </rPh>
    <rPh sb="62" eb="64">
      <t>ミナオ</t>
    </rPh>
    <rPh sb="66" eb="68">
      <t>テキセイ</t>
    </rPh>
    <rPh sb="69" eb="71">
      <t>ジンイン</t>
    </rPh>
    <rPh sb="71" eb="73">
      <t>ハイチ</t>
    </rPh>
    <rPh sb="76" eb="78">
      <t>ケントウ</t>
    </rPh>
    <rPh sb="85" eb="88">
      <t>ケイカクテキ</t>
    </rPh>
    <rPh sb="89" eb="91">
      <t>カンロ</t>
    </rPh>
    <rPh sb="91" eb="93">
      <t>コウシン</t>
    </rPh>
    <rPh sb="99" eb="102">
      <t>テイキテキ</t>
    </rPh>
    <rPh sb="103" eb="105">
      <t>リョウキン</t>
    </rPh>
    <rPh sb="105" eb="107">
      <t>カイテイ</t>
    </rPh>
    <rPh sb="108" eb="109">
      <t>オコナ</t>
    </rPh>
    <rPh sb="113" eb="11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</si>
</sst>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c:v>
                </c:pt>
                <c:pt idx="1">
                  <c:v>0.19</c:v>
                </c:pt>
                <c:pt idx="2">
                  <c:v>0.25</c:v>
                </c:pt>
                <c:pt idx="3">
                  <c:v>0.06</c:v>
                </c:pt>
                <c:pt idx="4">
                  <c:v>0.28000000000000003</c:v>
                </c:pt>
              </c:numCache>
            </c:numRef>
          </c:val>
          <c:extLst>
            <c:ext xmlns:c16="http://schemas.microsoft.com/office/drawing/2014/chart" uri="{C3380CC4-5D6E-409C-BE32-E72D297353CC}">
              <c16:uniqueId val="{00000000-78D9-47BB-AB3C-EC3AFC0F3B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78D9-47BB-AB3C-EC3AFC0F3B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56.67</c:v>
                </c:pt>
                <c:pt idx="1">
                  <c:v>58.35</c:v>
                </c:pt>
                <c:pt idx="2">
                  <c:v>55.18</c:v>
                </c:pt>
                <c:pt idx="3">
                  <c:v>55.34</c:v>
                </c:pt>
                <c:pt idx="4">
                  <c:v>55.52</c:v>
                </c:pt>
              </c:numCache>
            </c:numRef>
          </c:val>
          <c:extLst>
            <c:ext xmlns:c16="http://schemas.microsoft.com/office/drawing/2014/chart" uri="{C3380CC4-5D6E-409C-BE32-E72D297353CC}">
              <c16:uniqueId val="{00000000-1D64-4C41-93BC-D417AB9B064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1D64-4C41-93BC-D417AB9B064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79.37</c:v>
                </c:pt>
                <c:pt idx="1">
                  <c:v>77.540000000000006</c:v>
                </c:pt>
                <c:pt idx="2">
                  <c:v>81.55</c:v>
                </c:pt>
                <c:pt idx="3">
                  <c:v>81.22</c:v>
                </c:pt>
                <c:pt idx="4">
                  <c:v>78.64</c:v>
                </c:pt>
              </c:numCache>
            </c:numRef>
          </c:val>
          <c:extLst>
            <c:ext xmlns:c16="http://schemas.microsoft.com/office/drawing/2014/chart" uri="{C3380CC4-5D6E-409C-BE32-E72D297353CC}">
              <c16:uniqueId val="{00000000-C3B8-4B83-9192-7790BF9DFB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C3B8-4B83-9192-7790BF9DFB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102.29</c:v>
                </c:pt>
                <c:pt idx="1">
                  <c:v>110.5</c:v>
                </c:pt>
                <c:pt idx="2">
                  <c:v>110.56</c:v>
                </c:pt>
                <c:pt idx="3">
                  <c:v>112.67</c:v>
                </c:pt>
                <c:pt idx="4">
                  <c:v>109.42</c:v>
                </c:pt>
              </c:numCache>
            </c:numRef>
          </c:val>
          <c:extLst>
            <c:ext xmlns:c16="http://schemas.microsoft.com/office/drawing/2014/chart" uri="{C3380CC4-5D6E-409C-BE32-E72D297353CC}">
              <c16:uniqueId val="{00000000-76AA-454E-A604-062D0CE0F0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76AA-454E-A604-062D0CE0F0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54.86</c:v>
                </c:pt>
                <c:pt idx="1">
                  <c:v>56.02</c:v>
                </c:pt>
                <c:pt idx="2">
                  <c:v>57.16</c:v>
                </c:pt>
                <c:pt idx="3">
                  <c:v>58.25</c:v>
                </c:pt>
                <c:pt idx="4">
                  <c:v>59.29</c:v>
                </c:pt>
              </c:numCache>
            </c:numRef>
          </c:val>
          <c:extLst>
            <c:ext xmlns:c16="http://schemas.microsoft.com/office/drawing/2014/chart" uri="{C3380CC4-5D6E-409C-BE32-E72D297353CC}">
              <c16:uniqueId val="{00000000-86F1-41A9-A1D6-02381127C37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86F1-41A9-A1D6-02381127C37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35.92</c:v>
                </c:pt>
                <c:pt idx="1">
                  <c:v>37.49</c:v>
                </c:pt>
                <c:pt idx="2">
                  <c:v>39.39</c:v>
                </c:pt>
                <c:pt idx="3">
                  <c:v>46.73</c:v>
                </c:pt>
                <c:pt idx="4">
                  <c:v>48.62</c:v>
                </c:pt>
              </c:numCache>
            </c:numRef>
          </c:val>
          <c:extLst>
            <c:ext xmlns:c16="http://schemas.microsoft.com/office/drawing/2014/chart" uri="{C3380CC4-5D6E-409C-BE32-E72D297353CC}">
              <c16:uniqueId val="{00000000-92CD-4233-87F3-502282517E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92CD-4233-87F3-502282517E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26-4771-84E8-94577A9D82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8626-4771-84E8-94577A9D82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607.72</c:v>
                </c:pt>
                <c:pt idx="1">
                  <c:v>648.6</c:v>
                </c:pt>
                <c:pt idx="2">
                  <c:v>617.23</c:v>
                </c:pt>
                <c:pt idx="3">
                  <c:v>609.52</c:v>
                </c:pt>
                <c:pt idx="4">
                  <c:v>620.24</c:v>
                </c:pt>
              </c:numCache>
            </c:numRef>
          </c:val>
          <c:extLst>
            <c:ext xmlns:c16="http://schemas.microsoft.com/office/drawing/2014/chart" uri="{C3380CC4-5D6E-409C-BE32-E72D297353CC}">
              <c16:uniqueId val="{00000000-385F-486E-BA1C-D76939946C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385F-486E-BA1C-D76939946C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165.59</c:v>
                </c:pt>
                <c:pt idx="1">
                  <c:v>160.47</c:v>
                </c:pt>
                <c:pt idx="2">
                  <c:v>158.21</c:v>
                </c:pt>
                <c:pt idx="3">
                  <c:v>153.94</c:v>
                </c:pt>
                <c:pt idx="4">
                  <c:v>153.91999999999999</c:v>
                </c:pt>
              </c:numCache>
            </c:numRef>
          </c:val>
          <c:extLst>
            <c:ext xmlns:c16="http://schemas.microsoft.com/office/drawing/2014/chart" uri="{C3380CC4-5D6E-409C-BE32-E72D297353CC}">
              <c16:uniqueId val="{00000000-922B-4484-8289-06312B62D25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922B-4484-8289-06312B62D25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91.73</c:v>
                </c:pt>
                <c:pt idx="1">
                  <c:v>97.39</c:v>
                </c:pt>
                <c:pt idx="2">
                  <c:v>98.28</c:v>
                </c:pt>
                <c:pt idx="3">
                  <c:v>103.17</c:v>
                </c:pt>
                <c:pt idx="4">
                  <c:v>98.07</c:v>
                </c:pt>
              </c:numCache>
            </c:numRef>
          </c:val>
          <c:extLst>
            <c:ext xmlns:c16="http://schemas.microsoft.com/office/drawing/2014/chart" uri="{C3380CC4-5D6E-409C-BE32-E72D297353CC}">
              <c16:uniqueId val="{00000000-0E29-4F00-91C9-7A6A0A1E0FB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0E29-4F00-91C9-7A6A0A1E0FB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141.38</c:v>
                </c:pt>
                <c:pt idx="1">
                  <c:v>133.76</c:v>
                </c:pt>
                <c:pt idx="2">
                  <c:v>132.51</c:v>
                </c:pt>
                <c:pt idx="3">
                  <c:v>127.26</c:v>
                </c:pt>
                <c:pt idx="4">
                  <c:v>132.80000000000001</c:v>
                </c:pt>
              </c:numCache>
            </c:numRef>
          </c:val>
          <c:extLst>
            <c:ext xmlns:c16="http://schemas.microsoft.com/office/drawing/2014/chart" uri="{C3380CC4-5D6E-409C-BE32-E72D297353CC}">
              <c16:uniqueId val="{00000000-F356-4B95-B6D3-E0A2CD5E046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F356-4B95-B6D3-E0A2CD5E046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広島県　大竹市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26783</v>
      </c>
      <c r="AM8" s="61"/>
      <c r="AN8" s="61"/>
      <c r="AO8" s="61"/>
      <c r="AP8" s="61"/>
      <c r="AQ8" s="61"/>
      <c r="AR8" s="61"/>
      <c r="AS8" s="61"/>
      <c r="AT8" s="52">
        <f>データ!$S$6</f>
        <v>78.66</v>
      </c>
      <c r="AU8" s="53"/>
      <c r="AV8" s="53"/>
      <c r="AW8" s="53"/>
      <c r="AX8" s="53"/>
      <c r="AY8" s="53"/>
      <c r="AZ8" s="53"/>
      <c r="BA8" s="53"/>
      <c r="BB8" s="54">
        <f>データ!$T$6</f>
        <v>340.49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83.64</v>
      </c>
      <c r="J10" s="53"/>
      <c r="K10" s="53"/>
      <c r="L10" s="53"/>
      <c r="M10" s="53"/>
      <c r="N10" s="53"/>
      <c r="O10" s="64"/>
      <c r="P10" s="54">
        <f>データ!$P$6</f>
        <v>98.28</v>
      </c>
      <c r="Q10" s="54"/>
      <c r="R10" s="54"/>
      <c r="S10" s="54"/>
      <c r="T10" s="54"/>
      <c r="U10" s="54"/>
      <c r="V10" s="54"/>
      <c r="W10" s="61">
        <f>データ!$Q$6</f>
        <v>2194</v>
      </c>
      <c r="X10" s="61"/>
      <c r="Y10" s="61"/>
      <c r="Z10" s="61"/>
      <c r="AA10" s="61"/>
      <c r="AB10" s="61"/>
      <c r="AC10" s="61"/>
      <c r="AD10" s="2"/>
      <c r="AE10" s="2"/>
      <c r="AF10" s="2"/>
      <c r="AG10" s="2"/>
      <c r="AH10" s="4"/>
      <c r="AI10" s="4"/>
      <c r="AJ10" s="4"/>
      <c r="AK10" s="4"/>
      <c r="AL10" s="61">
        <f>データ!$U$6</f>
        <v>26298</v>
      </c>
      <c r="AM10" s="61"/>
      <c r="AN10" s="61"/>
      <c r="AO10" s="61"/>
      <c r="AP10" s="61"/>
      <c r="AQ10" s="61"/>
      <c r="AR10" s="61"/>
      <c r="AS10" s="61"/>
      <c r="AT10" s="52">
        <f>データ!$V$6</f>
        <v>16.54</v>
      </c>
      <c r="AU10" s="53"/>
      <c r="AV10" s="53"/>
      <c r="AW10" s="53"/>
      <c r="AX10" s="53"/>
      <c r="AY10" s="53"/>
      <c r="AZ10" s="53"/>
      <c r="BA10" s="53"/>
      <c r="BB10" s="54">
        <f>データ!$W$6</f>
        <v>1589.96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FdZf46f8+m/kY2pMH4zggmK+gVu3iZdbq/i4NxPbk5+uv8SfyHk6SBHnInl3X4VH3PFd4hfJHG1sxgWllf4/A==" saltValue="g+0P+KRoZ7ts0zDFhRUOF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342114</v>
      </c>
      <c r="D6" s="34">
        <f t="shared" si="3"/>
        <v>46</v>
      </c>
      <c r="E6" s="34">
        <f t="shared" si="3"/>
        <v>1</v>
      </c>
      <c r="F6" s="34">
        <f t="shared" si="3"/>
        <v>0</v>
      </c>
      <c r="G6" s="34">
        <f t="shared" si="3"/>
        <v>1</v>
      </c>
      <c r="H6" s="34" t="str">
        <f t="shared" si="3"/>
        <v>広島県　大竹市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83.64</v>
      </c>
      <c r="P6" s="35">
        <f t="shared" si="3"/>
        <v>98.28</v>
      </c>
      <c r="Q6" s="35">
        <f t="shared" si="3"/>
        <v>2194</v>
      </c>
      <c r="R6" s="35">
        <f t="shared" si="3"/>
        <v>26783</v>
      </c>
      <c r="S6" s="35">
        <f t="shared" si="3"/>
        <v>78.66</v>
      </c>
      <c r="T6" s="35">
        <f t="shared" si="3"/>
        <v>340.49</v>
      </c>
      <c r="U6" s="35">
        <f t="shared" si="3"/>
        <v>26298</v>
      </c>
      <c r="V6" s="35">
        <f t="shared" si="3"/>
        <v>16.54</v>
      </c>
      <c r="W6" s="35">
        <f t="shared" si="3"/>
        <v>1589.96</v>
      </c>
      <c r="X6" s="36">
        <f>IF(X7="",NA(),X7)</f>
        <v>102.29</v>
      </c>
      <c r="Y6" s="36">
        <f t="shared" ref="Y6:AG6" si="4">IF(Y7="",NA(),Y7)</f>
        <v>110.5</v>
      </c>
      <c r="Z6" s="36">
        <f t="shared" si="4"/>
        <v>110.56</v>
      </c>
      <c r="AA6" s="36">
        <f t="shared" si="4"/>
        <v>112.67</v>
      </c>
      <c r="AB6" s="36">
        <f t="shared" si="4"/>
        <v>109.42</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607.72</v>
      </c>
      <c r="AU6" s="36">
        <f t="shared" ref="AU6:BC6" si="6">IF(AU7="",NA(),AU7)</f>
        <v>648.6</v>
      </c>
      <c r="AV6" s="36">
        <f t="shared" si="6"/>
        <v>617.23</v>
      </c>
      <c r="AW6" s="36">
        <f t="shared" si="6"/>
        <v>609.52</v>
      </c>
      <c r="AX6" s="36">
        <f t="shared" si="6"/>
        <v>620.24</v>
      </c>
      <c r="AY6" s="36">
        <f t="shared" si="6"/>
        <v>391.54</v>
      </c>
      <c r="AZ6" s="36">
        <f t="shared" si="6"/>
        <v>384.34</v>
      </c>
      <c r="BA6" s="36">
        <f t="shared" si="6"/>
        <v>359.47</v>
      </c>
      <c r="BB6" s="36">
        <f t="shared" si="6"/>
        <v>369.69</v>
      </c>
      <c r="BC6" s="36">
        <f t="shared" si="6"/>
        <v>379.08</v>
      </c>
      <c r="BD6" s="35" t="str">
        <f>IF(BD7="","",IF(BD7="-","【-】","【"&amp;SUBSTITUTE(TEXT(BD7,"#,##0.00"),"-","△")&amp;"】"))</f>
        <v>【264.97】</v>
      </c>
      <c r="BE6" s="36">
        <f>IF(BE7="",NA(),BE7)</f>
        <v>165.59</v>
      </c>
      <c r="BF6" s="36">
        <f t="shared" ref="BF6:BN6" si="7">IF(BF7="",NA(),BF7)</f>
        <v>160.47</v>
      </c>
      <c r="BG6" s="36">
        <f t="shared" si="7"/>
        <v>158.21</v>
      </c>
      <c r="BH6" s="36">
        <f t="shared" si="7"/>
        <v>153.94</v>
      </c>
      <c r="BI6" s="36">
        <f t="shared" si="7"/>
        <v>153.91999999999999</v>
      </c>
      <c r="BJ6" s="36">
        <f t="shared" si="7"/>
        <v>386.97</v>
      </c>
      <c r="BK6" s="36">
        <f t="shared" si="7"/>
        <v>380.58</v>
      </c>
      <c r="BL6" s="36">
        <f t="shared" si="7"/>
        <v>401.79</v>
      </c>
      <c r="BM6" s="36">
        <f t="shared" si="7"/>
        <v>402.99</v>
      </c>
      <c r="BN6" s="36">
        <f t="shared" si="7"/>
        <v>398.98</v>
      </c>
      <c r="BO6" s="35" t="str">
        <f>IF(BO7="","",IF(BO7="-","【-】","【"&amp;SUBSTITUTE(TEXT(BO7,"#,##0.00"),"-","△")&amp;"】"))</f>
        <v>【266.61】</v>
      </c>
      <c r="BP6" s="36">
        <f>IF(BP7="",NA(),BP7)</f>
        <v>91.73</v>
      </c>
      <c r="BQ6" s="36">
        <f t="shared" ref="BQ6:BY6" si="8">IF(BQ7="",NA(),BQ7)</f>
        <v>97.39</v>
      </c>
      <c r="BR6" s="36">
        <f t="shared" si="8"/>
        <v>98.28</v>
      </c>
      <c r="BS6" s="36">
        <f t="shared" si="8"/>
        <v>103.17</v>
      </c>
      <c r="BT6" s="36">
        <f t="shared" si="8"/>
        <v>98.07</v>
      </c>
      <c r="BU6" s="36">
        <f t="shared" si="8"/>
        <v>101.72</v>
      </c>
      <c r="BV6" s="36">
        <f t="shared" si="8"/>
        <v>102.38</v>
      </c>
      <c r="BW6" s="36">
        <f t="shared" si="8"/>
        <v>100.12</v>
      </c>
      <c r="BX6" s="36">
        <f t="shared" si="8"/>
        <v>98.66</v>
      </c>
      <c r="BY6" s="36">
        <f t="shared" si="8"/>
        <v>98.64</v>
      </c>
      <c r="BZ6" s="35" t="str">
        <f>IF(BZ7="","",IF(BZ7="-","【-】","【"&amp;SUBSTITUTE(TEXT(BZ7,"#,##0.00"),"-","△")&amp;"】"))</f>
        <v>【103.24】</v>
      </c>
      <c r="CA6" s="36">
        <f>IF(CA7="",NA(),CA7)</f>
        <v>141.38</v>
      </c>
      <c r="CB6" s="36">
        <f t="shared" ref="CB6:CJ6" si="9">IF(CB7="",NA(),CB7)</f>
        <v>133.76</v>
      </c>
      <c r="CC6" s="36">
        <f t="shared" si="9"/>
        <v>132.51</v>
      </c>
      <c r="CD6" s="36">
        <f t="shared" si="9"/>
        <v>127.26</v>
      </c>
      <c r="CE6" s="36">
        <f t="shared" si="9"/>
        <v>132.80000000000001</v>
      </c>
      <c r="CF6" s="36">
        <f t="shared" si="9"/>
        <v>168.2</v>
      </c>
      <c r="CG6" s="36">
        <f t="shared" si="9"/>
        <v>168.67</v>
      </c>
      <c r="CH6" s="36">
        <f t="shared" si="9"/>
        <v>174.97</v>
      </c>
      <c r="CI6" s="36">
        <f t="shared" si="9"/>
        <v>178.59</v>
      </c>
      <c r="CJ6" s="36">
        <f t="shared" si="9"/>
        <v>178.92</v>
      </c>
      <c r="CK6" s="35" t="str">
        <f>IF(CK7="","",IF(CK7="-","【-】","【"&amp;SUBSTITUTE(TEXT(CK7,"#,##0.00"),"-","△")&amp;"】"))</f>
        <v>【168.38】</v>
      </c>
      <c r="CL6" s="36">
        <f>IF(CL7="",NA(),CL7)</f>
        <v>56.67</v>
      </c>
      <c r="CM6" s="36">
        <f t="shared" ref="CM6:CU6" si="10">IF(CM7="",NA(),CM7)</f>
        <v>58.35</v>
      </c>
      <c r="CN6" s="36">
        <f t="shared" si="10"/>
        <v>55.18</v>
      </c>
      <c r="CO6" s="36">
        <f t="shared" si="10"/>
        <v>55.34</v>
      </c>
      <c r="CP6" s="36">
        <f t="shared" si="10"/>
        <v>55.52</v>
      </c>
      <c r="CQ6" s="36">
        <f t="shared" si="10"/>
        <v>54.77</v>
      </c>
      <c r="CR6" s="36">
        <f t="shared" si="10"/>
        <v>54.92</v>
      </c>
      <c r="CS6" s="36">
        <f t="shared" si="10"/>
        <v>55.63</v>
      </c>
      <c r="CT6" s="36">
        <f t="shared" si="10"/>
        <v>55.03</v>
      </c>
      <c r="CU6" s="36">
        <f t="shared" si="10"/>
        <v>55.14</v>
      </c>
      <c r="CV6" s="35" t="str">
        <f>IF(CV7="","",IF(CV7="-","【-】","【"&amp;SUBSTITUTE(TEXT(CV7,"#,##0.00"),"-","△")&amp;"】"))</f>
        <v>【60.00】</v>
      </c>
      <c r="CW6" s="36">
        <f>IF(CW7="",NA(),CW7)</f>
        <v>79.37</v>
      </c>
      <c r="CX6" s="36">
        <f t="shared" ref="CX6:DF6" si="11">IF(CX7="",NA(),CX7)</f>
        <v>77.540000000000006</v>
      </c>
      <c r="CY6" s="36">
        <f t="shared" si="11"/>
        <v>81.55</v>
      </c>
      <c r="CZ6" s="36">
        <f t="shared" si="11"/>
        <v>81.22</v>
      </c>
      <c r="DA6" s="36">
        <f t="shared" si="11"/>
        <v>78.64</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54.86</v>
      </c>
      <c r="DI6" s="36">
        <f t="shared" ref="DI6:DQ6" si="12">IF(DI7="",NA(),DI7)</f>
        <v>56.02</v>
      </c>
      <c r="DJ6" s="36">
        <f t="shared" si="12"/>
        <v>57.16</v>
      </c>
      <c r="DK6" s="36">
        <f t="shared" si="12"/>
        <v>58.25</v>
      </c>
      <c r="DL6" s="36">
        <f t="shared" si="12"/>
        <v>59.29</v>
      </c>
      <c r="DM6" s="36">
        <f t="shared" si="12"/>
        <v>47.46</v>
      </c>
      <c r="DN6" s="36">
        <f t="shared" si="12"/>
        <v>48.49</v>
      </c>
      <c r="DO6" s="36">
        <f t="shared" si="12"/>
        <v>48.05</v>
      </c>
      <c r="DP6" s="36">
        <f t="shared" si="12"/>
        <v>48.87</v>
      </c>
      <c r="DQ6" s="36">
        <f t="shared" si="12"/>
        <v>49.92</v>
      </c>
      <c r="DR6" s="35" t="str">
        <f>IF(DR7="","",IF(DR7="-","【-】","【"&amp;SUBSTITUTE(TEXT(DR7,"#,##0.00"),"-","△")&amp;"】"))</f>
        <v>【49.59】</v>
      </c>
      <c r="DS6" s="36">
        <f>IF(DS7="",NA(),DS7)</f>
        <v>35.92</v>
      </c>
      <c r="DT6" s="36">
        <f t="shared" ref="DT6:EB6" si="13">IF(DT7="",NA(),DT7)</f>
        <v>37.49</v>
      </c>
      <c r="DU6" s="36">
        <f t="shared" si="13"/>
        <v>39.39</v>
      </c>
      <c r="DV6" s="36">
        <f t="shared" si="13"/>
        <v>46.73</v>
      </c>
      <c r="DW6" s="36">
        <f t="shared" si="13"/>
        <v>48.62</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0.2</v>
      </c>
      <c r="EE6" s="36">
        <f t="shared" ref="EE6:EM6" si="14">IF(EE7="",NA(),EE7)</f>
        <v>0.19</v>
      </c>
      <c r="EF6" s="36">
        <f t="shared" si="14"/>
        <v>0.25</v>
      </c>
      <c r="EG6" s="36">
        <f t="shared" si="14"/>
        <v>0.06</v>
      </c>
      <c r="EH6" s="36">
        <f t="shared" si="14"/>
        <v>0.28000000000000003</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342114</v>
      </c>
      <c r="D7" s="38">
        <v>46</v>
      </c>
      <c r="E7" s="38">
        <v>1</v>
      </c>
      <c r="F7" s="38">
        <v>0</v>
      </c>
      <c r="G7" s="38">
        <v>1</v>
      </c>
      <c r="H7" s="38" t="s">
        <v>93</v>
      </c>
      <c r="I7" s="38" t="s">
        <v>94</v>
      </c>
      <c r="J7" s="38" t="s">
        <v>95</v>
      </c>
      <c r="K7" s="38" t="s">
        <v>96</v>
      </c>
      <c r="L7" s="38" t="s">
        <v>97</v>
      </c>
      <c r="M7" s="38" t="s">
        <v>98</v>
      </c>
      <c r="N7" s="39" t="s">
        <v>99</v>
      </c>
      <c r="O7" s="39">
        <v>83.64</v>
      </c>
      <c r="P7" s="39">
        <v>98.28</v>
      </c>
      <c r="Q7" s="39">
        <v>2194</v>
      </c>
      <c r="R7" s="39">
        <v>26783</v>
      </c>
      <c r="S7" s="39">
        <v>78.66</v>
      </c>
      <c r="T7" s="39">
        <v>340.49</v>
      </c>
      <c r="U7" s="39">
        <v>26298</v>
      </c>
      <c r="V7" s="39">
        <v>16.54</v>
      </c>
      <c r="W7" s="39">
        <v>1589.96</v>
      </c>
      <c r="X7" s="39">
        <v>102.29</v>
      </c>
      <c r="Y7" s="39">
        <v>110.5</v>
      </c>
      <c r="Z7" s="39">
        <v>110.56</v>
      </c>
      <c r="AA7" s="39">
        <v>112.67</v>
      </c>
      <c r="AB7" s="39">
        <v>109.42</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607.72</v>
      </c>
      <c r="AU7" s="39">
        <v>648.6</v>
      </c>
      <c r="AV7" s="39">
        <v>617.23</v>
      </c>
      <c r="AW7" s="39">
        <v>609.52</v>
      </c>
      <c r="AX7" s="39">
        <v>620.24</v>
      </c>
      <c r="AY7" s="39">
        <v>391.54</v>
      </c>
      <c r="AZ7" s="39">
        <v>384.34</v>
      </c>
      <c r="BA7" s="39">
        <v>359.47</v>
      </c>
      <c r="BB7" s="39">
        <v>369.69</v>
      </c>
      <c r="BC7" s="39">
        <v>379.08</v>
      </c>
      <c r="BD7" s="39">
        <v>264.97000000000003</v>
      </c>
      <c r="BE7" s="39">
        <v>165.59</v>
      </c>
      <c r="BF7" s="39">
        <v>160.47</v>
      </c>
      <c r="BG7" s="39">
        <v>158.21</v>
      </c>
      <c r="BH7" s="39">
        <v>153.94</v>
      </c>
      <c r="BI7" s="39">
        <v>153.91999999999999</v>
      </c>
      <c r="BJ7" s="39">
        <v>386.97</v>
      </c>
      <c r="BK7" s="39">
        <v>380.58</v>
      </c>
      <c r="BL7" s="39">
        <v>401.79</v>
      </c>
      <c r="BM7" s="39">
        <v>402.99</v>
      </c>
      <c r="BN7" s="39">
        <v>398.98</v>
      </c>
      <c r="BO7" s="39">
        <v>266.61</v>
      </c>
      <c r="BP7" s="39">
        <v>91.73</v>
      </c>
      <c r="BQ7" s="39">
        <v>97.39</v>
      </c>
      <c r="BR7" s="39">
        <v>98.28</v>
      </c>
      <c r="BS7" s="39">
        <v>103.17</v>
      </c>
      <c r="BT7" s="39">
        <v>98.07</v>
      </c>
      <c r="BU7" s="39">
        <v>101.72</v>
      </c>
      <c r="BV7" s="39">
        <v>102.38</v>
      </c>
      <c r="BW7" s="39">
        <v>100.12</v>
      </c>
      <c r="BX7" s="39">
        <v>98.66</v>
      </c>
      <c r="BY7" s="39">
        <v>98.64</v>
      </c>
      <c r="BZ7" s="39">
        <v>103.24</v>
      </c>
      <c r="CA7" s="39">
        <v>141.38</v>
      </c>
      <c r="CB7" s="39">
        <v>133.76</v>
      </c>
      <c r="CC7" s="39">
        <v>132.51</v>
      </c>
      <c r="CD7" s="39">
        <v>127.26</v>
      </c>
      <c r="CE7" s="39">
        <v>132.80000000000001</v>
      </c>
      <c r="CF7" s="39">
        <v>168.2</v>
      </c>
      <c r="CG7" s="39">
        <v>168.67</v>
      </c>
      <c r="CH7" s="39">
        <v>174.97</v>
      </c>
      <c r="CI7" s="39">
        <v>178.59</v>
      </c>
      <c r="CJ7" s="39">
        <v>178.92</v>
      </c>
      <c r="CK7" s="39">
        <v>168.38</v>
      </c>
      <c r="CL7" s="39">
        <v>56.67</v>
      </c>
      <c r="CM7" s="39">
        <v>58.35</v>
      </c>
      <c r="CN7" s="39">
        <v>55.18</v>
      </c>
      <c r="CO7" s="39">
        <v>55.34</v>
      </c>
      <c r="CP7" s="39">
        <v>55.52</v>
      </c>
      <c r="CQ7" s="39">
        <v>54.77</v>
      </c>
      <c r="CR7" s="39">
        <v>54.92</v>
      </c>
      <c r="CS7" s="39">
        <v>55.63</v>
      </c>
      <c r="CT7" s="39">
        <v>55.03</v>
      </c>
      <c r="CU7" s="39">
        <v>55.14</v>
      </c>
      <c r="CV7" s="39">
        <v>60</v>
      </c>
      <c r="CW7" s="39">
        <v>79.37</v>
      </c>
      <c r="CX7" s="39">
        <v>77.540000000000006</v>
      </c>
      <c r="CY7" s="39">
        <v>81.55</v>
      </c>
      <c r="CZ7" s="39">
        <v>81.22</v>
      </c>
      <c r="DA7" s="39">
        <v>78.64</v>
      </c>
      <c r="DB7" s="39">
        <v>82.89</v>
      </c>
      <c r="DC7" s="39">
        <v>82.66</v>
      </c>
      <c r="DD7" s="39">
        <v>82.04</v>
      </c>
      <c r="DE7" s="39">
        <v>81.900000000000006</v>
      </c>
      <c r="DF7" s="39">
        <v>81.39</v>
      </c>
      <c r="DG7" s="39">
        <v>89.8</v>
      </c>
      <c r="DH7" s="39">
        <v>54.86</v>
      </c>
      <c r="DI7" s="39">
        <v>56.02</v>
      </c>
      <c r="DJ7" s="39">
        <v>57.16</v>
      </c>
      <c r="DK7" s="39">
        <v>58.25</v>
      </c>
      <c r="DL7" s="39">
        <v>59.29</v>
      </c>
      <c r="DM7" s="39">
        <v>47.46</v>
      </c>
      <c r="DN7" s="39">
        <v>48.49</v>
      </c>
      <c r="DO7" s="39">
        <v>48.05</v>
      </c>
      <c r="DP7" s="39">
        <v>48.87</v>
      </c>
      <c r="DQ7" s="39">
        <v>49.92</v>
      </c>
      <c r="DR7" s="39">
        <v>49.59</v>
      </c>
      <c r="DS7" s="39">
        <v>35.92</v>
      </c>
      <c r="DT7" s="39">
        <v>37.49</v>
      </c>
      <c r="DU7" s="39">
        <v>39.39</v>
      </c>
      <c r="DV7" s="39">
        <v>46.73</v>
      </c>
      <c r="DW7" s="39">
        <v>48.62</v>
      </c>
      <c r="DX7" s="39">
        <v>9.7100000000000009</v>
      </c>
      <c r="DY7" s="39">
        <v>12.79</v>
      </c>
      <c r="DZ7" s="39">
        <v>13.39</v>
      </c>
      <c r="EA7" s="39">
        <v>14.85</v>
      </c>
      <c r="EB7" s="39">
        <v>16.88</v>
      </c>
      <c r="EC7" s="39">
        <v>19.440000000000001</v>
      </c>
      <c r="ED7" s="39">
        <v>0.2</v>
      </c>
      <c r="EE7" s="39">
        <v>0.19</v>
      </c>
      <c r="EF7" s="39">
        <v>0.25</v>
      </c>
      <c r="EG7" s="39">
        <v>0.06</v>
      </c>
      <c r="EH7" s="39">
        <v>0.28000000000000003</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000752 横峰　路子</cp:lastModifiedBy>
  <dcterms:created xsi:type="dcterms:W3CDTF">2020-12-04T02:13:40Z</dcterms:created>
  <dcterms:modified xsi:type="dcterms:W3CDTF">2021-01-25T08:10:40Z</dcterms:modified>
  <cp:category/>
</cp:coreProperties>
</file>