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40地域政策局\030市町行財政課\理財関係\010 公営企業\経営比較分析表（Ｈ27～）\R2\03 公営企業に係る経営比較分析表（令和元年度決算）の分析等について\03 市町→県\08 三次市 ○\"/>
    </mc:Choice>
  </mc:AlternateContent>
  <workbookProtection workbookAlgorithmName="SHA-512" workbookHashValue="VnxLqvZ6DitqCENmQ9lLbCQHEs1wvs2Zx4py4aqH/GZh2XA9hQGMyTjRfCjaDVLuAyL5k61DHKpOHyxmmlXOFw==" workbookSaltValue="8onjrG2p+Ch2MF+lgFgnTg==" workbookSpinCount="100000" lockStructure="1"/>
  <bookViews>
    <workbookView xWindow="0" yWindow="0" windowWidth="28800" windowHeight="11940"/>
  </bookViews>
  <sheets>
    <sheet name="法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W10" i="4"/>
  <c r="P10" i="4"/>
  <c r="I10" i="4"/>
  <c r="B10" i="4"/>
  <c r="BB8" i="4"/>
  <c r="AT8" i="4"/>
  <c r="AL8" i="4"/>
  <c r="W8" i="4"/>
  <c r="P8" i="4"/>
  <c r="I8" i="4"/>
  <c r="B6" i="4"/>
</calcChain>
</file>

<file path=xl/sharedStrings.xml><?xml version="1.0" encoding="utf-8"?>
<sst xmlns="http://schemas.openxmlformats.org/spreadsheetml/2006/main" count="319" uniqueCount="118">
  <si>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</si>
  <si>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</si>
  <si>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</si>
  <si>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</si>
  <si>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</si>
  <si>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</si>
  <si>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</si>
  <si>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</si>
  <si>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</si>
  <si>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</si>
  <si>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</si>
  <si>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</si>
  <si>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</si>
  <si>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</si>
  <si>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</si>
  <si>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</si>
  <si>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</si>
  <si>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</si>
  <si>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</si>
  <si>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</si>
  <si>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</si>
  <si>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</si>
  <si>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</si>
  <si>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</si>
  <si>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</si>
  <si>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</si>
  <si>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</si>
  <si>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</si>
  <si>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</si>
  <si>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</si>
  <si>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</si>
  <si>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</si>
  <si>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</si>
  <si>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</si>
  <si>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</si>
  <si>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</si>
  <si>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</si>
  <si>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</si>
  <si>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</si>
  <si>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</si>
  <si>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</si>
  <si>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</si>
  <si>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</si>
  <si>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</si>
  <si>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</si>
  <si>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</si>
  <si>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</si>
  <si>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</si>
  <si>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</si>
  <si>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</si>
  <si>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</si>
  <si>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</si>
  <si>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</si>
  <si>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</si>
  <si>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</si>
  <si>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</si>
  <si>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</si>
  <si>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</si>
  <si>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</si>
  <si>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</si>
  <si>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</si>
  <si>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</si>
  <si>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</si>
  <si>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</si>
  <si>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</si>
  <si>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</si>
  <si>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</si>
  <si>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</si>
  <si>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</si>
  <si>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</si>
  <si>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</si>
  <si>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</si>
  <si>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</si>
  <si>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</si>
  <si>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</si>
  <si>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</si>
  <si>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</si>
  <si>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</si>
  <si>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</si>
  <si>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</si>
  <si>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</si>
  <si>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</si>
  <si>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</si>
  <si>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</si>
  <si>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</si>
  <si>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</si>
  <si>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</si>
  <si>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</si>
  <si>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</si>
  <si>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</si>
  <si>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</si>
  <si>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</si>
  <si>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</si>
  <si>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</si>
  <si>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</si>
  <si>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</si>
  <si>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三次市</t>
  </si>
  <si>
    <t>法適用</t>
  </si>
  <si>
    <t>下水道事業</t>
  </si>
  <si>
    <t>特定環境保全公共下水道</t>
  </si>
  <si>
    <t>D2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</si>
  <si>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</si>
  <si>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</si>
  <si>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</si>
  <si>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</si>
  <si>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</si>
  <si>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</si>
  <si>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</si>
  <si>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</si>
  <si>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</si>
  <si>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</si>
  <si>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</si>
  <si>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</si>
  <si>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</si>
  <si>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</si>
  <si>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平成３年から下水道工事に着手し，平成６年から供用開始しているため，管渠の老朽管等の更新については，ストックマネジメント計画により，効率的かつ迅速に老朽化した施設の更新に努める。</t>
    <phoneticPr fontId="4"/>
  </si>
  <si>
    <t>　現在５処理場を有しているため，汚水処理原価が高く，経費回収率や施設利用率が平均値に比べ低い状況にある。今後見込まれる人口減少に伴う使用料収入の減少や，老朽化した施設維持管理，その他様々な課題に対応するため「三次市汚水適正処理構想（平成21年3月策定）」を見直した。会計については，令和元年度より公営企業会計に（全部適用）移行したことにより経営状況の明確化を図り，計画的な事業展開に努める。</t>
    <phoneticPr fontId="4"/>
  </si>
  <si>
    <t xml:space="preserve"> 当市の下水道事業は，令和元年度から公営企業会計に移行したため，各項目の数値については令和元年度からとなっている。
　経常収支比率は，単年度収支が黒字であることを示す100％を上回っており健全性を保っている。一方で経費回収率は，使用料で回収すべき経費を全て使用料で賄えていない状況であり，一般会計からの繰入金に依存しているところが大きい。汚水処理費の削減により今後も経営改善に努めるとともに，適正な使用料収入の確保を図る必要がある。
　流動比率は100％未満であるが、流動負債には建設改良費等に充てられた企業債が含まれている。この財源により整備された施設について、償還の原資を使用料収入等により得ることを見込んでおり，未払いを含め支払いに問題が生じる見込みはない。
　企業債残高対事業規模比率は類似団体と比べて高い状況である。また，汚水処理原価も平均値より高い理由は，現在５処理場を有しているためである。汚水処理費の削減に努めなければならないが，急激な削減は困難と考えられ、経営の健全性を維持するためには，費用に見合う適正な収益を確保する必要があり，下水道使用料見直しの検討は避けることができない。水洗化率は100％未満であり，使用料収入の増加及び水質保全の観点から，更なる水洗化率向上に努める
</t>
    <rPh sb="218" eb="220">
      <t>リュウドウ</t>
    </rPh>
    <rPh sb="220" eb="222">
      <t>ヒリツ</t>
    </rPh>
    <rPh sb="384" eb="386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</si>
</sst>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11-4C12-89CC-AD1348C66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603856"/>
        <c:axId val="535600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11-4C12-89CC-AD1348C66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603856"/>
        <c:axId val="535600328"/>
      </c:lineChart>
      <c:dateAx>
        <c:axId val="53560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600328"/>
        <c:crosses val="autoZero"/>
        <c:auto val="1"/>
        <c:lblOffset val="100"/>
        <c:baseTimeUnit val="years"/>
      </c:dateAx>
      <c:valAx>
        <c:axId val="535600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60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41.24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E2-439D-BC5A-EBE608B8A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605032"/>
        <c:axId val="535605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42.47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E2-439D-BC5A-EBE608B8A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605032"/>
        <c:axId val="535605816"/>
      </c:lineChart>
      <c:dateAx>
        <c:axId val="535605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605816"/>
        <c:crosses val="autoZero"/>
        <c:auto val="1"/>
        <c:lblOffset val="100"/>
        <c:baseTimeUnit val="years"/>
      </c:dateAx>
      <c:valAx>
        <c:axId val="535605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605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80.010000000000005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1C-4DBD-BE81-688B838C9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265920"/>
        <c:axId val="536265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83.75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A1C-4DBD-BE81-688B838C9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265920"/>
        <c:axId val="536265136"/>
      </c:lineChart>
      <c:dateAx>
        <c:axId val="536265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6265136"/>
        <c:crosses val="autoZero"/>
        <c:auto val="1"/>
        <c:lblOffset val="100"/>
        <c:baseTimeUnit val="years"/>
      </c:dateAx>
      <c:valAx>
        <c:axId val="536265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6265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102.16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66-43CB-A691-9EAC38567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600720"/>
        <c:axId val="535601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102.73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66-43CB-A691-9EAC38567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600720"/>
        <c:axId val="535601896"/>
      </c:lineChart>
      <c:dateAx>
        <c:axId val="535600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601896"/>
        <c:crosses val="autoZero"/>
        <c:auto val="1"/>
        <c:lblOffset val="100"/>
        <c:baseTimeUnit val="years"/>
      </c:dateAx>
      <c:valAx>
        <c:axId val="535601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600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4.1500000000000004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77-49AC-BBCD-75663D525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602680"/>
        <c:axId val="535598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24.68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77-49AC-BBCD-75663D525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602680"/>
        <c:axId val="535598760"/>
      </c:lineChart>
      <c:dateAx>
        <c:axId val="5356026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598760"/>
        <c:crosses val="autoZero"/>
        <c:auto val="1"/>
        <c:lblOffset val="100"/>
        <c:baseTimeUnit val="years"/>
      </c:dateAx>
      <c:valAx>
        <c:axId val="535598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602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01-4416-A512-B8B34E90A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599544"/>
        <c:axId val="535602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8.6199999999999992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301-4416-A512-B8B34E90A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599544"/>
        <c:axId val="535602288"/>
      </c:lineChart>
      <c:dateAx>
        <c:axId val="5355995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602288"/>
        <c:crosses val="autoZero"/>
        <c:auto val="1"/>
        <c:lblOffset val="100"/>
        <c:baseTimeUnit val="years"/>
      </c:dateAx>
      <c:valAx>
        <c:axId val="535602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599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11-4052-B51C-08DC94E0B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107072"/>
        <c:axId val="536107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94.97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311-4052-B51C-08DC94E0B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107072"/>
        <c:axId val="536107856"/>
      </c:lineChart>
      <c:dateAx>
        <c:axId val="5361070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6107856"/>
        <c:crosses val="autoZero"/>
        <c:auto val="1"/>
        <c:lblOffset val="100"/>
        <c:baseTimeUnit val="years"/>
      </c:dateAx>
      <c:valAx>
        <c:axId val="536107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6107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64.3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6C-4400-A5F9-4A4648AB9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109816"/>
        <c:axId val="536108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47.72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26C-4400-A5F9-4A4648AB9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109816"/>
        <c:axId val="536108640"/>
      </c:lineChart>
      <c:dateAx>
        <c:axId val="5361098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6108640"/>
        <c:crosses val="autoZero"/>
        <c:auto val="1"/>
        <c:lblOffset val="100"/>
        <c:baseTimeUnit val="years"/>
      </c:dateAx>
      <c:valAx>
        <c:axId val="536108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6109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1941.58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76-4C92-9135-DB4425BC3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110600"/>
        <c:axId val="536110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1206.79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76-4C92-9135-DB4425BC3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110600"/>
        <c:axId val="536110992"/>
      </c:lineChart>
      <c:dateAx>
        <c:axId val="5361106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6110992"/>
        <c:crosses val="autoZero"/>
        <c:auto val="1"/>
        <c:lblOffset val="100"/>
        <c:baseTimeUnit val="years"/>
      </c:dateAx>
      <c:valAx>
        <c:axId val="536110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6110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55.77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CA-4EF2-AC31-58EE3BF6D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104328"/>
        <c:axId val="536105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71.84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CA-4EF2-AC31-58EE3BF6D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104328"/>
        <c:axId val="536105112"/>
      </c:lineChart>
      <c:dateAx>
        <c:axId val="5361043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6105112"/>
        <c:crosses val="autoZero"/>
        <c:auto val="1"/>
        <c:lblOffset val="100"/>
        <c:baseTimeUnit val="years"/>
      </c:dateAx>
      <c:valAx>
        <c:axId val="536105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6104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412.49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14-4F9F-9510-EDCB19E3B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104720"/>
        <c:axId val="53610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228.47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B14-4F9F-9510-EDCB19E3B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104720"/>
        <c:axId val="536109424"/>
      </c:lineChart>
      <c:dateAx>
        <c:axId val="536104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6109424"/>
        <c:crosses val="autoZero"/>
        <c:auto val="1"/>
        <c:lblOffset val="100"/>
        <c:baseTimeUnit val="years"/>
      </c:dateAx>
      <c:valAx>
        <c:axId val="536109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610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【102.87】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【76.63】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【1,218.70】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【84.20】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【218.56】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O1" zoomScaleNormal="100" workbookViewId="0">
      <selection activeCell="BJ29" sqref="BJ29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2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2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5" t="str">
        <f>データ!H6</f>
        <v>広島県　三次市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特定環境保全公共下水道</v>
      </c>
      <c r="Q8" s="72"/>
      <c r="R8" s="72"/>
      <c r="S8" s="72"/>
      <c r="T8" s="72"/>
      <c r="U8" s="72"/>
      <c r="V8" s="72"/>
      <c r="W8" s="72" t="str">
        <f>データ!L6</f>
        <v>D2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51880</v>
      </c>
      <c r="AM8" s="69"/>
      <c r="AN8" s="69"/>
      <c r="AO8" s="69"/>
      <c r="AP8" s="69"/>
      <c r="AQ8" s="69"/>
      <c r="AR8" s="69"/>
      <c r="AS8" s="69"/>
      <c r="AT8" s="68">
        <f>データ!T6</f>
        <v>778.14</v>
      </c>
      <c r="AU8" s="68"/>
      <c r="AV8" s="68"/>
      <c r="AW8" s="68"/>
      <c r="AX8" s="68"/>
      <c r="AY8" s="68"/>
      <c r="AZ8" s="68"/>
      <c r="BA8" s="68"/>
      <c r="BB8" s="68">
        <f>データ!U6</f>
        <v>66.67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76.2</v>
      </c>
      <c r="J10" s="68"/>
      <c r="K10" s="68"/>
      <c r="L10" s="68"/>
      <c r="M10" s="68"/>
      <c r="N10" s="68"/>
      <c r="O10" s="68"/>
      <c r="P10" s="68">
        <f>データ!P6</f>
        <v>7.02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2992</v>
      </c>
      <c r="AE10" s="69"/>
      <c r="AF10" s="69"/>
      <c r="AG10" s="69"/>
      <c r="AH10" s="69"/>
      <c r="AI10" s="69"/>
      <c r="AJ10" s="69"/>
      <c r="AK10" s="2"/>
      <c r="AL10" s="69">
        <f>データ!V6</f>
        <v>3616</v>
      </c>
      <c r="AM10" s="69"/>
      <c r="AN10" s="69"/>
      <c r="AO10" s="69"/>
      <c r="AP10" s="69"/>
      <c r="AQ10" s="69"/>
      <c r="AR10" s="69"/>
      <c r="AS10" s="69"/>
      <c r="AT10" s="68">
        <f>データ!W6</f>
        <v>2.93</v>
      </c>
      <c r="AU10" s="68"/>
      <c r="AV10" s="68"/>
      <c r="AW10" s="68"/>
      <c r="AX10" s="68"/>
      <c r="AY10" s="68"/>
      <c r="AZ10" s="68"/>
      <c r="BA10" s="68"/>
      <c r="BB10" s="68">
        <f>データ!X6</f>
        <v>1234.1300000000001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2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2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117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115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2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2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116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2">
      <c r="C83" s="2" t="s">
        <v>30</v>
      </c>
    </row>
    <row r="84" spans="1:78" hidden="1" x14ac:dyDescent="0.2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2">
      <c r="B85" s="26"/>
      <c r="C85" s="26"/>
      <c r="D85" s="26"/>
      <c r="E85" s="26" t="str">
        <f>データ!AI6</f>
        <v>【102.87】</v>
      </c>
      <c r="F85" s="26" t="str">
        <f>データ!AT6</f>
        <v>【76.63】</v>
      </c>
      <c r="G85" s="26" t="str">
        <f>データ!BE6</f>
        <v>【49.61】</v>
      </c>
      <c r="H85" s="26" t="str">
        <f>データ!BP6</f>
        <v>【1,218.70】</v>
      </c>
      <c r="I85" s="26" t="str">
        <f>データ!CA6</f>
        <v>【74.17】</v>
      </c>
      <c r="J85" s="26" t="str">
        <f>データ!CL6</f>
        <v>【218.56】</v>
      </c>
      <c r="K85" s="26" t="str">
        <f>データ!CW6</f>
        <v>【42.86】</v>
      </c>
      <c r="L85" s="26" t="str">
        <f>データ!DH6</f>
        <v>【84.20】</v>
      </c>
      <c r="M85" s="26" t="str">
        <f>データ!DS6</f>
        <v>【25.37】</v>
      </c>
      <c r="N85" s="26" t="str">
        <f>データ!ED6</f>
        <v>【6.20】</v>
      </c>
      <c r="O85" s="26" t="str">
        <f>データ!EO6</f>
        <v>【0.28】</v>
      </c>
    </row>
  </sheetData>
  <sheetProtection algorithmName="SHA-512" hashValue="E1ybSF6h6Yrz+J44B6C1Nm5p+CPA7gP7VejUbRt78XvgAoKrVd79EwsliXDX5N++bT05z7G+r/fbXChONA5Gzw==" saltValue="fpMnki0Yr4QX/V3aLNglfQ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1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" x14ac:dyDescent="0.2"/>
  <cols>
    <col min="2" max="144" width="11.90625" customWidth="1"/>
  </cols>
  <sheetData>
    <row r="1" spans="1:148" x14ac:dyDescent="0.2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2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2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2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2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2">
      <c r="A6" s="28" t="s">
        <v>95</v>
      </c>
      <c r="B6" s="33">
        <f>B7</f>
        <v>2019</v>
      </c>
      <c r="C6" s="33">
        <f t="shared" ref="C6:X6" si="3">C7</f>
        <v>342092</v>
      </c>
      <c r="D6" s="33">
        <f t="shared" si="3"/>
        <v>46</v>
      </c>
      <c r="E6" s="33">
        <f t="shared" si="3"/>
        <v>17</v>
      </c>
      <c r="F6" s="33">
        <f t="shared" si="3"/>
        <v>4</v>
      </c>
      <c r="G6" s="33">
        <f t="shared" si="3"/>
        <v>0</v>
      </c>
      <c r="H6" s="33" t="str">
        <f t="shared" si="3"/>
        <v>広島県　三次市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特定環境保全公共下水道</v>
      </c>
      <c r="L6" s="33" t="str">
        <f t="shared" si="3"/>
        <v>D2</v>
      </c>
      <c r="M6" s="33" t="str">
        <f t="shared" si="3"/>
        <v>非設置</v>
      </c>
      <c r="N6" s="34" t="str">
        <f t="shared" si="3"/>
        <v>-</v>
      </c>
      <c r="O6" s="34">
        <f t="shared" si="3"/>
        <v>76.2</v>
      </c>
      <c r="P6" s="34">
        <f t="shared" si="3"/>
        <v>7.02</v>
      </c>
      <c r="Q6" s="34">
        <f t="shared" si="3"/>
        <v>100</v>
      </c>
      <c r="R6" s="34">
        <f t="shared" si="3"/>
        <v>2992</v>
      </c>
      <c r="S6" s="34">
        <f t="shared" si="3"/>
        <v>51880</v>
      </c>
      <c r="T6" s="34">
        <f t="shared" si="3"/>
        <v>778.14</v>
      </c>
      <c r="U6" s="34">
        <f t="shared" si="3"/>
        <v>66.67</v>
      </c>
      <c r="V6" s="34">
        <f t="shared" si="3"/>
        <v>3616</v>
      </c>
      <c r="W6" s="34">
        <f t="shared" si="3"/>
        <v>2.93</v>
      </c>
      <c r="X6" s="34">
        <f t="shared" si="3"/>
        <v>1234.1300000000001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 t="str">
        <f t="shared" si="4"/>
        <v>-</v>
      </c>
      <c r="AC6" s="35">
        <f t="shared" si="4"/>
        <v>102.16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 t="str">
        <f t="shared" si="4"/>
        <v>-</v>
      </c>
      <c r="AH6" s="35">
        <f t="shared" si="4"/>
        <v>102.73</v>
      </c>
      <c r="AI6" s="34" t="str">
        <f>IF(AI7="","",IF(AI7="-","【-】","【"&amp;SUBSTITUTE(TEXT(AI7,"#,##0.00"),"-","△")&amp;"】"))</f>
        <v>【102.87】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5" t="str">
        <f t="shared" si="5"/>
        <v>-</v>
      </c>
      <c r="AN6" s="34">
        <f t="shared" si="5"/>
        <v>0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 t="str">
        <f t="shared" si="5"/>
        <v>-</v>
      </c>
      <c r="AS6" s="35">
        <f t="shared" si="5"/>
        <v>94.97</v>
      </c>
      <c r="AT6" s="34" t="str">
        <f>IF(AT7="","",IF(AT7="-","【-】","【"&amp;SUBSTITUTE(TEXT(AT7,"#,##0.00"),"-","△")&amp;"】"))</f>
        <v>【76.63】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 t="str">
        <f t="shared" si="6"/>
        <v>-</v>
      </c>
      <c r="AY6" s="35">
        <f t="shared" si="6"/>
        <v>64.3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 t="str">
        <f t="shared" si="6"/>
        <v>-</v>
      </c>
      <c r="BD6" s="35">
        <f t="shared" si="6"/>
        <v>47.72</v>
      </c>
      <c r="BE6" s="34" t="str">
        <f>IF(BE7="","",IF(BE7="-","【-】","【"&amp;SUBSTITUTE(TEXT(BE7,"#,##0.00"),"-","△")&amp;"】"))</f>
        <v>【49.61】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 t="str">
        <f t="shared" si="7"/>
        <v>-</v>
      </c>
      <c r="BJ6" s="35">
        <f t="shared" si="7"/>
        <v>1941.58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 t="str">
        <f t="shared" si="7"/>
        <v>-</v>
      </c>
      <c r="BO6" s="35">
        <f t="shared" si="7"/>
        <v>1206.79</v>
      </c>
      <c r="BP6" s="34" t="str">
        <f>IF(BP7="","",IF(BP7="-","【-】","【"&amp;SUBSTITUTE(TEXT(BP7,"#,##0.00"),"-","△")&amp;"】"))</f>
        <v>【1,218.70】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 t="str">
        <f t="shared" si="8"/>
        <v>-</v>
      </c>
      <c r="BU6" s="35">
        <f t="shared" si="8"/>
        <v>55.77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 t="str">
        <f t="shared" si="8"/>
        <v>-</v>
      </c>
      <c r="BZ6" s="35">
        <f t="shared" si="8"/>
        <v>71.84</v>
      </c>
      <c r="CA6" s="34" t="str">
        <f>IF(CA7="","",IF(CA7="-","【-】","【"&amp;SUBSTITUTE(TEXT(CA7,"#,##0.00"),"-","△")&amp;"】"))</f>
        <v>【74.17】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 t="str">
        <f t="shared" si="9"/>
        <v>-</v>
      </c>
      <c r="CF6" s="35">
        <f t="shared" si="9"/>
        <v>412.49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 t="str">
        <f t="shared" si="9"/>
        <v>-</v>
      </c>
      <c r="CK6" s="35">
        <f t="shared" si="9"/>
        <v>228.47</v>
      </c>
      <c r="CL6" s="34" t="str">
        <f>IF(CL7="","",IF(CL7="-","【-】","【"&amp;SUBSTITUTE(TEXT(CL7,"#,##0.00"),"-","△")&amp;"】"))</f>
        <v>【218.56】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>
        <f t="shared" si="10"/>
        <v>41.24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 t="str">
        <f t="shared" si="10"/>
        <v>-</v>
      </c>
      <c r="CV6" s="35">
        <f t="shared" si="10"/>
        <v>42.47</v>
      </c>
      <c r="CW6" s="34" t="str">
        <f>IF(CW7="","",IF(CW7="-","【-】","【"&amp;SUBSTITUTE(TEXT(CW7,"#,##0.00"),"-","△")&amp;"】"))</f>
        <v>【42.86】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 t="str">
        <f t="shared" si="11"/>
        <v>-</v>
      </c>
      <c r="DB6" s="35">
        <f t="shared" si="11"/>
        <v>80.010000000000005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 t="str">
        <f t="shared" si="11"/>
        <v>-</v>
      </c>
      <c r="DG6" s="35">
        <f t="shared" si="11"/>
        <v>83.75</v>
      </c>
      <c r="DH6" s="34" t="str">
        <f>IF(DH7="","",IF(DH7="-","【-】","【"&amp;SUBSTITUTE(TEXT(DH7,"#,##0.00"),"-","△")&amp;"】"))</f>
        <v>【84.20】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 t="str">
        <f t="shared" si="12"/>
        <v>-</v>
      </c>
      <c r="DM6" s="35">
        <f t="shared" si="12"/>
        <v>4.1500000000000004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 t="str">
        <f t="shared" si="12"/>
        <v>-</v>
      </c>
      <c r="DR6" s="35">
        <f t="shared" si="12"/>
        <v>24.68</v>
      </c>
      <c r="DS6" s="34" t="str">
        <f>IF(DS7="","",IF(DS7="-","【-】","【"&amp;SUBSTITUTE(TEXT(DS7,"#,##0.00"),"-","△")&amp;"】"))</f>
        <v>【25.37】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4">
        <f t="shared" si="13"/>
        <v>0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>
        <f t="shared" si="13"/>
        <v>8.6199999999999992</v>
      </c>
      <c r="ED6" s="34" t="str">
        <f>IF(ED7="","",IF(ED7="-","【-】","【"&amp;SUBSTITUTE(TEXT(ED7,"#,##0.00"),"-","△")&amp;"】"))</f>
        <v>【6.20】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4">
        <f t="shared" si="14"/>
        <v>0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>
        <f t="shared" si="14"/>
        <v>0.36</v>
      </c>
      <c r="EO6" s="34" t="str">
        <f>IF(EO7="","",IF(EO7="-","【-】","【"&amp;SUBSTITUTE(TEXT(EO7,"#,##0.00"),"-","△")&amp;"】"))</f>
        <v>【0.28】</v>
      </c>
    </row>
    <row r="7" spans="1:148" s="36" customFormat="1" x14ac:dyDescent="0.2">
      <c r="A7" s="28"/>
      <c r="B7" s="37">
        <v>2019</v>
      </c>
      <c r="C7" s="37">
        <v>342092</v>
      </c>
      <c r="D7" s="37">
        <v>46</v>
      </c>
      <c r="E7" s="37">
        <v>17</v>
      </c>
      <c r="F7" s="37">
        <v>4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76.2</v>
      </c>
      <c r="P7" s="38">
        <v>7.02</v>
      </c>
      <c r="Q7" s="38">
        <v>100</v>
      </c>
      <c r="R7" s="38">
        <v>2992</v>
      </c>
      <c r="S7" s="38">
        <v>51880</v>
      </c>
      <c r="T7" s="38">
        <v>778.14</v>
      </c>
      <c r="U7" s="38">
        <v>66.67</v>
      </c>
      <c r="V7" s="38">
        <v>3616</v>
      </c>
      <c r="W7" s="38">
        <v>2.93</v>
      </c>
      <c r="X7" s="38">
        <v>1234.1300000000001</v>
      </c>
      <c r="Y7" s="38" t="s">
        <v>102</v>
      </c>
      <c r="Z7" s="38" t="s">
        <v>102</v>
      </c>
      <c r="AA7" s="38" t="s">
        <v>102</v>
      </c>
      <c r="AB7" s="38" t="s">
        <v>102</v>
      </c>
      <c r="AC7" s="38">
        <v>102.16</v>
      </c>
      <c r="AD7" s="38" t="s">
        <v>102</v>
      </c>
      <c r="AE7" s="38" t="s">
        <v>102</v>
      </c>
      <c r="AF7" s="38" t="s">
        <v>102</v>
      </c>
      <c r="AG7" s="38" t="s">
        <v>102</v>
      </c>
      <c r="AH7" s="38">
        <v>102.73</v>
      </c>
      <c r="AI7" s="38">
        <v>102.87</v>
      </c>
      <c r="AJ7" s="38" t="s">
        <v>102</v>
      </c>
      <c r="AK7" s="38" t="s">
        <v>102</v>
      </c>
      <c r="AL7" s="38" t="s">
        <v>102</v>
      </c>
      <c r="AM7" s="38" t="s">
        <v>102</v>
      </c>
      <c r="AN7" s="38">
        <v>0</v>
      </c>
      <c r="AO7" s="38" t="s">
        <v>102</v>
      </c>
      <c r="AP7" s="38" t="s">
        <v>102</v>
      </c>
      <c r="AQ7" s="38" t="s">
        <v>102</v>
      </c>
      <c r="AR7" s="38" t="s">
        <v>102</v>
      </c>
      <c r="AS7" s="38">
        <v>94.97</v>
      </c>
      <c r="AT7" s="38">
        <v>76.63</v>
      </c>
      <c r="AU7" s="38" t="s">
        <v>102</v>
      </c>
      <c r="AV7" s="38" t="s">
        <v>102</v>
      </c>
      <c r="AW7" s="38" t="s">
        <v>102</v>
      </c>
      <c r="AX7" s="38" t="s">
        <v>102</v>
      </c>
      <c r="AY7" s="38">
        <v>64.3</v>
      </c>
      <c r="AZ7" s="38" t="s">
        <v>102</v>
      </c>
      <c r="BA7" s="38" t="s">
        <v>102</v>
      </c>
      <c r="BB7" s="38" t="s">
        <v>102</v>
      </c>
      <c r="BC7" s="38" t="s">
        <v>102</v>
      </c>
      <c r="BD7" s="38">
        <v>47.72</v>
      </c>
      <c r="BE7" s="38">
        <v>49.61</v>
      </c>
      <c r="BF7" s="38" t="s">
        <v>102</v>
      </c>
      <c r="BG7" s="38" t="s">
        <v>102</v>
      </c>
      <c r="BH7" s="38" t="s">
        <v>102</v>
      </c>
      <c r="BI7" s="38" t="s">
        <v>102</v>
      </c>
      <c r="BJ7" s="38">
        <v>1941.58</v>
      </c>
      <c r="BK7" s="38" t="s">
        <v>102</v>
      </c>
      <c r="BL7" s="38" t="s">
        <v>102</v>
      </c>
      <c r="BM7" s="38" t="s">
        <v>102</v>
      </c>
      <c r="BN7" s="38" t="s">
        <v>102</v>
      </c>
      <c r="BO7" s="38">
        <v>1206.79</v>
      </c>
      <c r="BP7" s="38">
        <v>1218.7</v>
      </c>
      <c r="BQ7" s="38" t="s">
        <v>102</v>
      </c>
      <c r="BR7" s="38" t="s">
        <v>102</v>
      </c>
      <c r="BS7" s="38" t="s">
        <v>102</v>
      </c>
      <c r="BT7" s="38" t="s">
        <v>102</v>
      </c>
      <c r="BU7" s="38">
        <v>55.77</v>
      </c>
      <c r="BV7" s="38" t="s">
        <v>102</v>
      </c>
      <c r="BW7" s="38" t="s">
        <v>102</v>
      </c>
      <c r="BX7" s="38" t="s">
        <v>102</v>
      </c>
      <c r="BY7" s="38" t="s">
        <v>102</v>
      </c>
      <c r="BZ7" s="38">
        <v>71.84</v>
      </c>
      <c r="CA7" s="38">
        <v>74.17</v>
      </c>
      <c r="CB7" s="38" t="s">
        <v>102</v>
      </c>
      <c r="CC7" s="38" t="s">
        <v>102</v>
      </c>
      <c r="CD7" s="38" t="s">
        <v>102</v>
      </c>
      <c r="CE7" s="38" t="s">
        <v>102</v>
      </c>
      <c r="CF7" s="38">
        <v>412.49</v>
      </c>
      <c r="CG7" s="38" t="s">
        <v>102</v>
      </c>
      <c r="CH7" s="38" t="s">
        <v>102</v>
      </c>
      <c r="CI7" s="38" t="s">
        <v>102</v>
      </c>
      <c r="CJ7" s="38" t="s">
        <v>102</v>
      </c>
      <c r="CK7" s="38">
        <v>228.47</v>
      </c>
      <c r="CL7" s="38">
        <v>218.56</v>
      </c>
      <c r="CM7" s="38" t="s">
        <v>102</v>
      </c>
      <c r="CN7" s="38" t="s">
        <v>102</v>
      </c>
      <c r="CO7" s="38" t="s">
        <v>102</v>
      </c>
      <c r="CP7" s="38" t="s">
        <v>102</v>
      </c>
      <c r="CQ7" s="38">
        <v>41.24</v>
      </c>
      <c r="CR7" s="38" t="s">
        <v>102</v>
      </c>
      <c r="CS7" s="38" t="s">
        <v>102</v>
      </c>
      <c r="CT7" s="38" t="s">
        <v>102</v>
      </c>
      <c r="CU7" s="38" t="s">
        <v>102</v>
      </c>
      <c r="CV7" s="38">
        <v>42.47</v>
      </c>
      <c r="CW7" s="38">
        <v>42.86</v>
      </c>
      <c r="CX7" s="38" t="s">
        <v>102</v>
      </c>
      <c r="CY7" s="38" t="s">
        <v>102</v>
      </c>
      <c r="CZ7" s="38" t="s">
        <v>102</v>
      </c>
      <c r="DA7" s="38" t="s">
        <v>102</v>
      </c>
      <c r="DB7" s="38">
        <v>80.010000000000005</v>
      </c>
      <c r="DC7" s="38" t="s">
        <v>102</v>
      </c>
      <c r="DD7" s="38" t="s">
        <v>102</v>
      </c>
      <c r="DE7" s="38" t="s">
        <v>102</v>
      </c>
      <c r="DF7" s="38" t="s">
        <v>102</v>
      </c>
      <c r="DG7" s="38">
        <v>83.75</v>
      </c>
      <c r="DH7" s="38">
        <v>84.2</v>
      </c>
      <c r="DI7" s="38" t="s">
        <v>102</v>
      </c>
      <c r="DJ7" s="38" t="s">
        <v>102</v>
      </c>
      <c r="DK7" s="38" t="s">
        <v>102</v>
      </c>
      <c r="DL7" s="38" t="s">
        <v>102</v>
      </c>
      <c r="DM7" s="38">
        <v>4.1500000000000004</v>
      </c>
      <c r="DN7" s="38" t="s">
        <v>102</v>
      </c>
      <c r="DO7" s="38" t="s">
        <v>102</v>
      </c>
      <c r="DP7" s="38" t="s">
        <v>102</v>
      </c>
      <c r="DQ7" s="38" t="s">
        <v>102</v>
      </c>
      <c r="DR7" s="38">
        <v>24.68</v>
      </c>
      <c r="DS7" s="38">
        <v>25.37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>
        <v>0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>
        <v>8.6199999999999992</v>
      </c>
      <c r="ED7" s="38">
        <v>6.2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>
        <v>0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>
        <v>0.36</v>
      </c>
      <c r="EO7" s="38">
        <v>0.28000000000000003</v>
      </c>
    </row>
    <row r="8" spans="1:148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2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2">
      <c r="A10" s="40" t="s">
        <v>46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8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2">
      <c r="B12">
        <v>1</v>
      </c>
      <c r="C12">
        <v>1</v>
      </c>
      <c r="D12">
        <v>1</v>
      </c>
      <c r="E12">
        <v>1</v>
      </c>
      <c r="F12">
        <v>1</v>
      </c>
      <c r="G12" t="s">
        <v>109</v>
      </c>
    </row>
    <row r="13" spans="1:148" x14ac:dyDescent="0.2">
      <c r="B13" t="s">
        <v>110</v>
      </c>
      <c r="C13" t="s">
        <v>111</v>
      </c>
      <c r="D13" t="s">
        <v>111</v>
      </c>
      <c r="E13" t="s">
        <v>112</v>
      </c>
      <c r="F13" t="s">
        <v>113</v>
      </c>
      <c r="G13" t="s">
        <v>114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2021-02-22T11:38:47Z</cp:lastPrinted>
  <dcterms:created xsi:type="dcterms:W3CDTF">2020-12-04T02:34:37Z</dcterms:created>
  <dcterms:modified xsi:type="dcterms:W3CDTF">2021-02-22T11:38:49Z</dcterms:modified>
  <cp:category/>
</cp:coreProperties>
</file>