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27経営比較分析表\R1経営比較分析表\提出用\"/>
    </mc:Choice>
  </mc:AlternateContent>
  <workbookProtection workbookAlgorithmName="SHA-512" workbookHashValue="WKQPYTtM4ml2ByZbHG875HbhhZgKXcXxp0yh6uFW2Xf1sM3DtVlIaCMAiZRpjSpUZxRg3MEf/SOsKSFjM8UNJA==" workbookSaltValue="P5yWZx8CLNiGrI44Ouhz8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8" i="4"/>
  <c r="B6" i="4"/>
</calcChain>
</file>

<file path=xl/sharedStrings.xml><?xml version="1.0" encoding="utf-8"?>
<sst xmlns="http://schemas.openxmlformats.org/spreadsheetml/2006/main" count="319" uniqueCount="116">
  <si>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</si>
  <si>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</si>
  <si>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</si>
  <si>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</si>
  <si>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</si>
  <si>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</si>
  <si>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</si>
  <si>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</si>
  <si>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</si>
  <si>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</si>
  <si>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</si>
  <si>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</si>
  <si>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</si>
  <si>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</si>
  <si>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</si>
  <si>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</si>
  <si>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</si>
  <si>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</si>
  <si>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</si>
  <si>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</si>
  <si>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</si>
  <si>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</si>
  <si>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</si>
  <si>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</si>
  <si>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</si>
  <si>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</si>
  <si>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</si>
  <si>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</si>
  <si>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</si>
  <si>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</si>
  <si>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</si>
  <si>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</si>
  <si>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</si>
  <si>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</si>
  <si>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</si>
  <si>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</si>
  <si>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</si>
  <si>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</si>
  <si>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</si>
  <si>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</si>
  <si>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</si>
  <si>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</si>
  <si>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</si>
  <si>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</si>
  <si>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</si>
  <si>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</si>
  <si>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</si>
  <si>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</si>
  <si>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</si>
  <si>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</si>
  <si>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</si>
  <si>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</si>
  <si>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</si>
  <si>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</si>
  <si>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</si>
  <si>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</si>
  <si>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</si>
  <si>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</si>
  <si>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</si>
  <si>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</si>
  <si>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</si>
  <si>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</si>
  <si>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</si>
  <si>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</si>
  <si>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</si>
  <si>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</si>
  <si>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</si>
  <si>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</si>
  <si>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</si>
  <si>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</si>
  <si>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</si>
  <si>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</si>
  <si>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</si>
  <si>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</si>
  <si>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</si>
  <si>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</si>
  <si>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</si>
  <si>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</si>
  <si>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</si>
  <si>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</si>
  <si>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</si>
  <si>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</si>
  <si>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</si>
  <si>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</si>
  <si>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</si>
  <si>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</si>
  <si>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</si>
  <si>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</si>
  <si>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</si>
  <si>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</si>
  <si>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</si>
  <si>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</si>
  <si>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</si>
  <si>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</si>
  <si>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</si>
  <si>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</si>
  <si>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</si>
  <si>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</si>
  <si>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</si>
  <si>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</si>
  <si>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</si>
  <si>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</si>
  <si>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</si>
  <si>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</si>
  <si>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</si>
  <si>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</si>
  <si>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</si>
  <si>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</si>
  <si>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</si>
  <si>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</si>
  <si>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</si>
  <si>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</si>
  <si>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</si>
  <si>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平成３年から下水道工事に着手し，平成１２年から供用開始しているため，管渠の老朽管等の更新については，ストックマネジメント計画により，効率的かつ迅速に老朽化した施設の更新に努める。</t>
    <phoneticPr fontId="4"/>
  </si>
  <si>
    <t>　現在も未普及地域への整備を継続しており，現状では施設利用率や水洗化率が適切な水準に達していない状況にある。今後見込まれる人口減少に伴う使用料収入の減少や，老朽化した施設維持管理，その他様々な課題に対応するため「三次市汚水適正処理構想（平成21年3月策定）」を見直した。会計については，令和元年度より公営企業会計に（全部適用）移行したことにより経営状況の明確化を図り，計画的な事業展開に努める。</t>
    <phoneticPr fontId="4"/>
  </si>
  <si>
    <t xml:space="preserve"> 当市の下水道事業は，令和元年度から公営企業会計に移行したため，各項目の数値については令和元年度からとなっている。
　経常収支比率は，単年度収支が黒字であることを示す100％を上回っており健全性を保っている。一方で経費回収率は，使用料で回収すべき経費を全て使用料で賄えていない状況であり，一般会計からの繰入金に依存しているところが大きい。汚水処理費の削減により今後も経営改善に努めるとともに，適正な使用料収入の確保を図る必要がある。
　流動比率は100％未満であ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高い状況である。また，汚水処理原価も高く汚水処理費の削減に努めなければならいが、急激な削減は困難と考えられ，経営の健全性を維持するためには、費用に見合う適正な収益を確保する必要があり，下水道使用料見直しの検討は避けることができない。
　水洗化率は100％未満であり，使用料収入の増加及び水質保全の観点から，更なる水洗化率向上に努める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</si>
</sst>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DEC-47D1-A1DD-68C9C325BDA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0.15</c:v>
                </c:pt>
              </c:numCache>
            </c:numRef>
          </c:val>
          <c:smooth val="0"/>
          <c:extLst>
            <c:ext xmlns:c16="http://schemas.microsoft.com/office/drawing/2014/chart" uri="{C3380CC4-5D6E-409C-BE32-E72D297353CC}">
              <c16:uniqueId val="{00000001-6DEC-47D1-A1DD-68C9C325BDA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49.75</c:v>
                </c:pt>
              </c:numCache>
            </c:numRef>
          </c:val>
          <c:extLst>
            <c:ext xmlns:c16="http://schemas.microsoft.com/office/drawing/2014/chart" uri="{C3380CC4-5D6E-409C-BE32-E72D297353CC}">
              <c16:uniqueId val="{00000000-F192-4222-A588-33A9A6A27C1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50.94</c:v>
                </c:pt>
              </c:numCache>
            </c:numRef>
          </c:val>
          <c:smooth val="0"/>
          <c:extLst>
            <c:ext xmlns:c16="http://schemas.microsoft.com/office/drawing/2014/chart" uri="{C3380CC4-5D6E-409C-BE32-E72D297353CC}">
              <c16:uniqueId val="{00000001-F192-4222-A588-33A9A6A27C1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81.599999999999994</c:v>
                </c:pt>
              </c:numCache>
            </c:numRef>
          </c:val>
          <c:extLst>
            <c:ext xmlns:c16="http://schemas.microsoft.com/office/drawing/2014/chart" uri="{C3380CC4-5D6E-409C-BE32-E72D297353CC}">
              <c16:uniqueId val="{00000000-F384-4C1E-8B59-3382379D776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82.55</c:v>
                </c:pt>
              </c:numCache>
            </c:numRef>
          </c:val>
          <c:smooth val="0"/>
          <c:extLst>
            <c:ext xmlns:c16="http://schemas.microsoft.com/office/drawing/2014/chart" uri="{C3380CC4-5D6E-409C-BE32-E72D297353CC}">
              <c16:uniqueId val="{00000001-F384-4C1E-8B59-3382379D776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109.71</c:v>
                </c:pt>
              </c:numCache>
            </c:numRef>
          </c:val>
          <c:extLst>
            <c:ext xmlns:c16="http://schemas.microsoft.com/office/drawing/2014/chart" uri="{C3380CC4-5D6E-409C-BE32-E72D297353CC}">
              <c16:uniqueId val="{00000000-1048-4F94-824D-3159F98191F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106.57</c:v>
                </c:pt>
              </c:numCache>
            </c:numRef>
          </c:val>
          <c:smooth val="0"/>
          <c:extLst>
            <c:ext xmlns:c16="http://schemas.microsoft.com/office/drawing/2014/chart" uri="{C3380CC4-5D6E-409C-BE32-E72D297353CC}">
              <c16:uniqueId val="{00000001-1048-4F94-824D-3159F98191F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3.19</c:v>
                </c:pt>
              </c:numCache>
            </c:numRef>
          </c:val>
          <c:extLst>
            <c:ext xmlns:c16="http://schemas.microsoft.com/office/drawing/2014/chart" uri="{C3380CC4-5D6E-409C-BE32-E72D297353CC}">
              <c16:uniqueId val="{00000000-3D67-4F10-A571-33D6ED16F2D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15.85</c:v>
                </c:pt>
              </c:numCache>
            </c:numRef>
          </c:val>
          <c:smooth val="0"/>
          <c:extLst>
            <c:ext xmlns:c16="http://schemas.microsoft.com/office/drawing/2014/chart" uri="{C3380CC4-5D6E-409C-BE32-E72D297353CC}">
              <c16:uniqueId val="{00000001-3D67-4F10-A571-33D6ED16F2D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A0E-4679-8BB3-2D3E2E7236D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A0E-4679-8BB3-2D3E2E7236D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CA4-41E2-AE0B-93DCD6B1467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53.44</c:v>
                </c:pt>
              </c:numCache>
            </c:numRef>
          </c:val>
          <c:smooth val="0"/>
          <c:extLst>
            <c:ext xmlns:c16="http://schemas.microsoft.com/office/drawing/2014/chart" uri="{C3380CC4-5D6E-409C-BE32-E72D297353CC}">
              <c16:uniqueId val="{00000001-6CA4-41E2-AE0B-93DCD6B1467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40.64</c:v>
                </c:pt>
              </c:numCache>
            </c:numRef>
          </c:val>
          <c:extLst>
            <c:ext xmlns:c16="http://schemas.microsoft.com/office/drawing/2014/chart" uri="{C3380CC4-5D6E-409C-BE32-E72D297353CC}">
              <c16:uniqueId val="{00000000-C112-4AF6-9C13-D80A578EC97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47.03</c:v>
                </c:pt>
              </c:numCache>
            </c:numRef>
          </c:val>
          <c:smooth val="0"/>
          <c:extLst>
            <c:ext xmlns:c16="http://schemas.microsoft.com/office/drawing/2014/chart" uri="{C3380CC4-5D6E-409C-BE32-E72D297353CC}">
              <c16:uniqueId val="{00000001-C112-4AF6-9C13-D80A578EC97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2662.19</c:v>
                </c:pt>
              </c:numCache>
            </c:numRef>
          </c:val>
          <c:extLst>
            <c:ext xmlns:c16="http://schemas.microsoft.com/office/drawing/2014/chart" uri="{C3380CC4-5D6E-409C-BE32-E72D297353CC}">
              <c16:uniqueId val="{00000000-99F5-418A-AE8F-707B50F816A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1001.3</c:v>
                </c:pt>
              </c:numCache>
            </c:numRef>
          </c:val>
          <c:smooth val="0"/>
          <c:extLst>
            <c:ext xmlns:c16="http://schemas.microsoft.com/office/drawing/2014/chart" uri="{C3380CC4-5D6E-409C-BE32-E72D297353CC}">
              <c16:uniqueId val="{00000001-99F5-418A-AE8F-707B50F816A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87.13</c:v>
                </c:pt>
              </c:numCache>
            </c:numRef>
          </c:val>
          <c:extLst>
            <c:ext xmlns:c16="http://schemas.microsoft.com/office/drawing/2014/chart" uri="{C3380CC4-5D6E-409C-BE32-E72D297353CC}">
              <c16:uniqueId val="{00000000-8B85-4D3B-9C64-154916BD29F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81.88</c:v>
                </c:pt>
              </c:numCache>
            </c:numRef>
          </c:val>
          <c:smooth val="0"/>
          <c:extLst>
            <c:ext xmlns:c16="http://schemas.microsoft.com/office/drawing/2014/chart" uri="{C3380CC4-5D6E-409C-BE32-E72D297353CC}">
              <c16:uniqueId val="{00000001-8B85-4D3B-9C64-154916BD29F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188.75</c:v>
                </c:pt>
              </c:numCache>
            </c:numRef>
          </c:val>
          <c:extLst>
            <c:ext xmlns:c16="http://schemas.microsoft.com/office/drawing/2014/chart" uri="{C3380CC4-5D6E-409C-BE32-E72D297353CC}">
              <c16:uniqueId val="{00000000-7B5A-450D-BE2E-2925A1B480F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187.55</c:v>
                </c:pt>
              </c:numCache>
            </c:numRef>
          </c:val>
          <c:smooth val="0"/>
          <c:extLst>
            <c:ext xmlns:c16="http://schemas.microsoft.com/office/drawing/2014/chart" uri="{C3380CC4-5D6E-409C-BE32-E72D297353CC}">
              <c16:uniqueId val="{00000001-7B5A-450D-BE2E-2925A1B480F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CL32" sqref="CL32:CM32"/>
    </sheetView>
  </sheetViews>
  <sheetFormatPr defaultColWidth="2.625" defaultRowHeight="13.5" x14ac:dyDescent="0.15"/>
  <cols>
    <col min="1" max="1" width="2.625" customWidth="1"/>
    <col min="2" max="62" width="3.75" customWidth="1"/>
    <col min="64" max="76" width="3.125" customWidth="1"/>
    <col min="77" max="77" width="3.75" customWidth="1"/>
    <col min="78"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三次市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9">
        <f>データ!S6</f>
        <v>51880</v>
      </c>
      <c r="AM8" s="69"/>
      <c r="AN8" s="69"/>
      <c r="AO8" s="69"/>
      <c r="AP8" s="69"/>
      <c r="AQ8" s="69"/>
      <c r="AR8" s="69"/>
      <c r="AS8" s="69"/>
      <c r="AT8" s="68">
        <f>データ!T6</f>
        <v>778.14</v>
      </c>
      <c r="AU8" s="68"/>
      <c r="AV8" s="68"/>
      <c r="AW8" s="68"/>
      <c r="AX8" s="68"/>
      <c r="AY8" s="68"/>
      <c r="AZ8" s="68"/>
      <c r="BA8" s="68"/>
      <c r="BB8" s="68">
        <f>データ!U6</f>
        <v>66.67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63.54</v>
      </c>
      <c r="J10" s="68"/>
      <c r="K10" s="68"/>
      <c r="L10" s="68"/>
      <c r="M10" s="68"/>
      <c r="N10" s="68"/>
      <c r="O10" s="68"/>
      <c r="P10" s="68">
        <f>データ!P6</f>
        <v>32.22</v>
      </c>
      <c r="Q10" s="68"/>
      <c r="R10" s="68"/>
      <c r="S10" s="68"/>
      <c r="T10" s="68"/>
      <c r="U10" s="68"/>
      <c r="V10" s="68"/>
      <c r="W10" s="68">
        <f>データ!Q6</f>
        <v>98.56</v>
      </c>
      <c r="X10" s="68"/>
      <c r="Y10" s="68"/>
      <c r="Z10" s="68"/>
      <c r="AA10" s="68"/>
      <c r="AB10" s="68"/>
      <c r="AC10" s="68"/>
      <c r="AD10" s="69">
        <f>データ!R6</f>
        <v>2992</v>
      </c>
      <c r="AE10" s="69"/>
      <c r="AF10" s="69"/>
      <c r="AG10" s="69"/>
      <c r="AH10" s="69"/>
      <c r="AI10" s="69"/>
      <c r="AJ10" s="69"/>
      <c r="AK10" s="2"/>
      <c r="AL10" s="69">
        <f>データ!V6</f>
        <v>16594</v>
      </c>
      <c r="AM10" s="69"/>
      <c r="AN10" s="69"/>
      <c r="AO10" s="69"/>
      <c r="AP10" s="69"/>
      <c r="AQ10" s="69"/>
      <c r="AR10" s="69"/>
      <c r="AS10" s="69"/>
      <c r="AT10" s="68">
        <f>データ!W6</f>
        <v>5.32</v>
      </c>
      <c r="AU10" s="68"/>
      <c r="AV10" s="68"/>
      <c r="AW10" s="68"/>
      <c r="AX10" s="68"/>
      <c r="AY10" s="68"/>
      <c r="AZ10" s="68"/>
      <c r="BA10" s="68"/>
      <c r="BB10" s="68">
        <f>データ!X6</f>
        <v>3119.17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qB926oeouqGDbtK2fNM9lO4+oRC4mMHnXfWQtUr3XjH05U5vS92vpXlW3BZ1A9rDfJRpZi8tkdW3ihYYnVQxeg==" saltValue="evygAAZ1gU35VDECGqnBZ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342092</v>
      </c>
      <c r="D6" s="33">
        <f t="shared" si="3"/>
        <v>46</v>
      </c>
      <c r="E6" s="33">
        <f t="shared" si="3"/>
        <v>17</v>
      </c>
      <c r="F6" s="33">
        <f t="shared" si="3"/>
        <v>1</v>
      </c>
      <c r="G6" s="33">
        <f t="shared" si="3"/>
        <v>0</v>
      </c>
      <c r="H6" s="33" t="str">
        <f t="shared" si="3"/>
        <v>広島県　三次市</v>
      </c>
      <c r="I6" s="33" t="str">
        <f t="shared" si="3"/>
        <v>法適用</v>
      </c>
      <c r="J6" s="33" t="str">
        <f t="shared" si="3"/>
        <v>下水道事業</v>
      </c>
      <c r="K6" s="33" t="str">
        <f t="shared" si="3"/>
        <v>公共下水道</v>
      </c>
      <c r="L6" s="33" t="str">
        <f t="shared" si="3"/>
        <v>Cc2</v>
      </c>
      <c r="M6" s="33" t="str">
        <f t="shared" si="3"/>
        <v>非設置</v>
      </c>
      <c r="N6" s="34" t="str">
        <f t="shared" si="3"/>
        <v>-</v>
      </c>
      <c r="O6" s="34">
        <f t="shared" si="3"/>
        <v>63.54</v>
      </c>
      <c r="P6" s="34">
        <f t="shared" si="3"/>
        <v>32.22</v>
      </c>
      <c r="Q6" s="34">
        <f t="shared" si="3"/>
        <v>98.56</v>
      </c>
      <c r="R6" s="34">
        <f t="shared" si="3"/>
        <v>2992</v>
      </c>
      <c r="S6" s="34">
        <f t="shared" si="3"/>
        <v>51880</v>
      </c>
      <c r="T6" s="34">
        <f t="shared" si="3"/>
        <v>778.14</v>
      </c>
      <c r="U6" s="34">
        <f t="shared" si="3"/>
        <v>66.67</v>
      </c>
      <c r="V6" s="34">
        <f t="shared" si="3"/>
        <v>16594</v>
      </c>
      <c r="W6" s="34">
        <f t="shared" si="3"/>
        <v>5.32</v>
      </c>
      <c r="X6" s="34">
        <f t="shared" si="3"/>
        <v>3119.17</v>
      </c>
      <c r="Y6" s="35" t="str">
        <f>IF(Y7="",NA(),Y7)</f>
        <v>-</v>
      </c>
      <c r="Z6" s="35" t="str">
        <f t="shared" ref="Z6:AH6" si="4">IF(Z7="",NA(),Z7)</f>
        <v>-</v>
      </c>
      <c r="AA6" s="35" t="str">
        <f t="shared" si="4"/>
        <v>-</v>
      </c>
      <c r="AB6" s="35" t="str">
        <f t="shared" si="4"/>
        <v>-</v>
      </c>
      <c r="AC6" s="35">
        <f t="shared" si="4"/>
        <v>109.71</v>
      </c>
      <c r="AD6" s="35" t="str">
        <f t="shared" si="4"/>
        <v>-</v>
      </c>
      <c r="AE6" s="35" t="str">
        <f t="shared" si="4"/>
        <v>-</v>
      </c>
      <c r="AF6" s="35" t="str">
        <f t="shared" si="4"/>
        <v>-</v>
      </c>
      <c r="AG6" s="35" t="str">
        <f t="shared" si="4"/>
        <v>-</v>
      </c>
      <c r="AH6" s="35">
        <f t="shared" si="4"/>
        <v>106.57</v>
      </c>
      <c r="AI6" s="34" t="str">
        <f>IF(AI7="","",IF(AI7="-","【-】","【"&amp;SUBSTITUTE(TEXT(AI7,"#,##0.00"),"-","△")&amp;"】"))</f>
        <v>【108.07】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53.44</v>
      </c>
      <c r="AT6" s="34" t="str">
        <f>IF(AT7="","",IF(AT7="-","【-】","【"&amp;SUBSTITUTE(TEXT(AT7,"#,##0.00"),"-","△")&amp;"】"))</f>
        <v>【3.09】</v>
      </c>
      <c r="AU6" s="35" t="str">
        <f>IF(AU7="",NA(),AU7)</f>
        <v>-</v>
      </c>
      <c r="AV6" s="35" t="str">
        <f t="shared" ref="AV6:BD6" si="6">IF(AV7="",NA(),AV7)</f>
        <v>-</v>
      </c>
      <c r="AW6" s="35" t="str">
        <f t="shared" si="6"/>
        <v>-</v>
      </c>
      <c r="AX6" s="35" t="str">
        <f t="shared" si="6"/>
        <v>-</v>
      </c>
      <c r="AY6" s="35">
        <f t="shared" si="6"/>
        <v>40.64</v>
      </c>
      <c r="AZ6" s="35" t="str">
        <f t="shared" si="6"/>
        <v>-</v>
      </c>
      <c r="BA6" s="35" t="str">
        <f t="shared" si="6"/>
        <v>-</v>
      </c>
      <c r="BB6" s="35" t="str">
        <f t="shared" si="6"/>
        <v>-</v>
      </c>
      <c r="BC6" s="35" t="str">
        <f t="shared" si="6"/>
        <v>-</v>
      </c>
      <c r="BD6" s="35">
        <f t="shared" si="6"/>
        <v>47.03</v>
      </c>
      <c r="BE6" s="34" t="str">
        <f>IF(BE7="","",IF(BE7="-","【-】","【"&amp;SUBSTITUTE(TEXT(BE7,"#,##0.00"),"-","△")&amp;"】"))</f>
        <v>【69.54】</v>
      </c>
      <c r="BF6" s="35" t="str">
        <f>IF(BF7="",NA(),BF7)</f>
        <v>-</v>
      </c>
      <c r="BG6" s="35" t="str">
        <f t="shared" ref="BG6:BO6" si="7">IF(BG7="",NA(),BG7)</f>
        <v>-</v>
      </c>
      <c r="BH6" s="35" t="str">
        <f t="shared" si="7"/>
        <v>-</v>
      </c>
      <c r="BI6" s="35" t="str">
        <f t="shared" si="7"/>
        <v>-</v>
      </c>
      <c r="BJ6" s="35">
        <f t="shared" si="7"/>
        <v>2662.19</v>
      </c>
      <c r="BK6" s="35" t="str">
        <f t="shared" si="7"/>
        <v>-</v>
      </c>
      <c r="BL6" s="35" t="str">
        <f t="shared" si="7"/>
        <v>-</v>
      </c>
      <c r="BM6" s="35" t="str">
        <f t="shared" si="7"/>
        <v>-</v>
      </c>
      <c r="BN6" s="35" t="str">
        <f t="shared" si="7"/>
        <v>-</v>
      </c>
      <c r="BO6" s="35">
        <f t="shared" si="7"/>
        <v>1001.3</v>
      </c>
      <c r="BP6" s="34" t="str">
        <f>IF(BP7="","",IF(BP7="-","【-】","【"&amp;SUBSTITUTE(TEXT(BP7,"#,##0.00"),"-","△")&amp;"】"))</f>
        <v>【682.51】</v>
      </c>
      <c r="BQ6" s="35" t="str">
        <f>IF(BQ7="",NA(),BQ7)</f>
        <v>-</v>
      </c>
      <c r="BR6" s="35" t="str">
        <f t="shared" ref="BR6:BZ6" si="8">IF(BR7="",NA(),BR7)</f>
        <v>-</v>
      </c>
      <c r="BS6" s="35" t="str">
        <f t="shared" si="8"/>
        <v>-</v>
      </c>
      <c r="BT6" s="35" t="str">
        <f t="shared" si="8"/>
        <v>-</v>
      </c>
      <c r="BU6" s="35">
        <f t="shared" si="8"/>
        <v>87.13</v>
      </c>
      <c r="BV6" s="35" t="str">
        <f t="shared" si="8"/>
        <v>-</v>
      </c>
      <c r="BW6" s="35" t="str">
        <f t="shared" si="8"/>
        <v>-</v>
      </c>
      <c r="BX6" s="35" t="str">
        <f t="shared" si="8"/>
        <v>-</v>
      </c>
      <c r="BY6" s="35" t="str">
        <f t="shared" si="8"/>
        <v>-</v>
      </c>
      <c r="BZ6" s="35">
        <f t="shared" si="8"/>
        <v>81.88</v>
      </c>
      <c r="CA6" s="34" t="str">
        <f>IF(CA7="","",IF(CA7="-","【-】","【"&amp;SUBSTITUTE(TEXT(CA7,"#,##0.00"),"-","△")&amp;"】"))</f>
        <v>【100.34】</v>
      </c>
      <c r="CB6" s="35" t="str">
        <f>IF(CB7="",NA(),CB7)</f>
        <v>-</v>
      </c>
      <c r="CC6" s="35" t="str">
        <f t="shared" ref="CC6:CK6" si="9">IF(CC7="",NA(),CC7)</f>
        <v>-</v>
      </c>
      <c r="CD6" s="35" t="str">
        <f t="shared" si="9"/>
        <v>-</v>
      </c>
      <c r="CE6" s="35" t="str">
        <f t="shared" si="9"/>
        <v>-</v>
      </c>
      <c r="CF6" s="35">
        <f t="shared" si="9"/>
        <v>188.75</v>
      </c>
      <c r="CG6" s="35" t="str">
        <f t="shared" si="9"/>
        <v>-</v>
      </c>
      <c r="CH6" s="35" t="str">
        <f t="shared" si="9"/>
        <v>-</v>
      </c>
      <c r="CI6" s="35" t="str">
        <f t="shared" si="9"/>
        <v>-</v>
      </c>
      <c r="CJ6" s="35" t="str">
        <f t="shared" si="9"/>
        <v>-</v>
      </c>
      <c r="CK6" s="35">
        <f t="shared" si="9"/>
        <v>187.55</v>
      </c>
      <c r="CL6" s="34" t="str">
        <f>IF(CL7="","",IF(CL7="-","【-】","【"&amp;SUBSTITUTE(TEXT(CL7,"#,##0.00"),"-","△")&amp;"】"))</f>
        <v>【136.15】</v>
      </c>
      <c r="CM6" s="35" t="str">
        <f>IF(CM7="",NA(),CM7)</f>
        <v>-</v>
      </c>
      <c r="CN6" s="35" t="str">
        <f t="shared" ref="CN6:CV6" si="10">IF(CN7="",NA(),CN7)</f>
        <v>-</v>
      </c>
      <c r="CO6" s="35" t="str">
        <f t="shared" si="10"/>
        <v>-</v>
      </c>
      <c r="CP6" s="35" t="str">
        <f t="shared" si="10"/>
        <v>-</v>
      </c>
      <c r="CQ6" s="35">
        <f t="shared" si="10"/>
        <v>49.75</v>
      </c>
      <c r="CR6" s="35" t="str">
        <f t="shared" si="10"/>
        <v>-</v>
      </c>
      <c r="CS6" s="35" t="str">
        <f t="shared" si="10"/>
        <v>-</v>
      </c>
      <c r="CT6" s="35" t="str">
        <f t="shared" si="10"/>
        <v>-</v>
      </c>
      <c r="CU6" s="35" t="str">
        <f t="shared" si="10"/>
        <v>-</v>
      </c>
      <c r="CV6" s="35">
        <f t="shared" si="10"/>
        <v>50.94</v>
      </c>
      <c r="CW6" s="34" t="str">
        <f>IF(CW7="","",IF(CW7="-","【-】","【"&amp;SUBSTITUTE(TEXT(CW7,"#,##0.00"),"-","△")&amp;"】"))</f>
        <v>【59.64】</v>
      </c>
      <c r="CX6" s="35" t="str">
        <f>IF(CX7="",NA(),CX7)</f>
        <v>-</v>
      </c>
      <c r="CY6" s="35" t="str">
        <f t="shared" ref="CY6:DG6" si="11">IF(CY7="",NA(),CY7)</f>
        <v>-</v>
      </c>
      <c r="CZ6" s="35" t="str">
        <f t="shared" si="11"/>
        <v>-</v>
      </c>
      <c r="DA6" s="35" t="str">
        <f t="shared" si="11"/>
        <v>-</v>
      </c>
      <c r="DB6" s="35">
        <f t="shared" si="11"/>
        <v>81.599999999999994</v>
      </c>
      <c r="DC6" s="35" t="str">
        <f t="shared" si="11"/>
        <v>-</v>
      </c>
      <c r="DD6" s="35" t="str">
        <f t="shared" si="11"/>
        <v>-</v>
      </c>
      <c r="DE6" s="35" t="str">
        <f t="shared" si="11"/>
        <v>-</v>
      </c>
      <c r="DF6" s="35" t="str">
        <f t="shared" si="11"/>
        <v>-</v>
      </c>
      <c r="DG6" s="35">
        <f t="shared" si="11"/>
        <v>82.55</v>
      </c>
      <c r="DH6" s="34" t="str">
        <f>IF(DH7="","",IF(DH7="-","【-】","【"&amp;SUBSTITUTE(TEXT(DH7,"#,##0.00"),"-","△")&amp;"】"))</f>
        <v>【95.35】</v>
      </c>
      <c r="DI6" s="35" t="str">
        <f>IF(DI7="",NA(),DI7)</f>
        <v>-</v>
      </c>
      <c r="DJ6" s="35" t="str">
        <f t="shared" ref="DJ6:DR6" si="12">IF(DJ7="",NA(),DJ7)</f>
        <v>-</v>
      </c>
      <c r="DK6" s="35" t="str">
        <f t="shared" si="12"/>
        <v>-</v>
      </c>
      <c r="DL6" s="35" t="str">
        <f t="shared" si="12"/>
        <v>-</v>
      </c>
      <c r="DM6" s="35">
        <f t="shared" si="12"/>
        <v>3.19</v>
      </c>
      <c r="DN6" s="35" t="str">
        <f t="shared" si="12"/>
        <v>-</v>
      </c>
      <c r="DO6" s="35" t="str">
        <f t="shared" si="12"/>
        <v>-</v>
      </c>
      <c r="DP6" s="35" t="str">
        <f t="shared" si="12"/>
        <v>-</v>
      </c>
      <c r="DQ6" s="35" t="str">
        <f t="shared" si="12"/>
        <v>-</v>
      </c>
      <c r="DR6" s="35">
        <f t="shared" si="12"/>
        <v>15.85</v>
      </c>
      <c r="DS6" s="34" t="str">
        <f>IF(DS7="","",IF(DS7="-","【-】","【"&amp;SUBSTITUTE(TEXT(DS7,"#,##0.00"),"-","△")&amp;"】"))</f>
        <v>【38.57】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【5.90】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0.15</v>
      </c>
      <c r="EO6" s="34" t="str">
        <f>IF(EO7="","",IF(EO7="-","【-】","【"&amp;SUBSTITUTE(TEXT(EO7,"#,##0.00"),"-","△")&amp;"】"))</f>
        <v>【0.22】</v>
      </c>
    </row>
    <row r="7" spans="1:148" s="36" customFormat="1" x14ac:dyDescent="0.15">
      <c r="A7" s="28"/>
      <c r="B7" s="37">
        <v>2019</v>
      </c>
      <c r="C7" s="37">
        <v>342092</v>
      </c>
      <c r="D7" s="37">
        <v>46</v>
      </c>
      <c r="E7" s="37">
        <v>17</v>
      </c>
      <c r="F7" s="37">
        <v>1</v>
      </c>
      <c r="G7" s="37">
        <v>0</v>
      </c>
      <c r="H7" s="37" t="s">
        <v>96</v>
      </c>
      <c r="I7" s="37" t="s">
        <v>97</v>
      </c>
      <c r="J7" s="37" t="s">
        <v>98</v>
      </c>
      <c r="K7" s="37" t="s">
        <v>99</v>
      </c>
      <c r="L7" s="37" t="s">
        <v>100</v>
      </c>
      <c r="M7" s="37" t="s">
        <v>101</v>
      </c>
      <c r="N7" s="38" t="s">
        <v>102</v>
      </c>
      <c r="O7" s="38">
        <v>63.54</v>
      </c>
      <c r="P7" s="38">
        <v>32.22</v>
      </c>
      <c r="Q7" s="38">
        <v>98.56</v>
      </c>
      <c r="R7" s="38">
        <v>2992</v>
      </c>
      <c r="S7" s="38">
        <v>51880</v>
      </c>
      <c r="T7" s="38">
        <v>778.14</v>
      </c>
      <c r="U7" s="38">
        <v>66.67</v>
      </c>
      <c r="V7" s="38">
        <v>16594</v>
      </c>
      <c r="W7" s="38">
        <v>5.32</v>
      </c>
      <c r="X7" s="38">
        <v>3119.17</v>
      </c>
      <c r="Y7" s="38" t="s">
        <v>102</v>
      </c>
      <c r="Z7" s="38" t="s">
        <v>102</v>
      </c>
      <c r="AA7" s="38" t="s">
        <v>102</v>
      </c>
      <c r="AB7" s="38" t="s">
        <v>102</v>
      </c>
      <c r="AC7" s="38">
        <v>109.71</v>
      </c>
      <c r="AD7" s="38" t="s">
        <v>102</v>
      </c>
      <c r="AE7" s="38" t="s">
        <v>102</v>
      </c>
      <c r="AF7" s="38" t="s">
        <v>102</v>
      </c>
      <c r="AG7" s="38" t="s">
        <v>102</v>
      </c>
      <c r="AH7" s="38">
        <v>106.57</v>
      </c>
      <c r="AI7" s="38">
        <v>108.07</v>
      </c>
      <c r="AJ7" s="38" t="s">
        <v>102</v>
      </c>
      <c r="AK7" s="38" t="s">
        <v>102</v>
      </c>
      <c r="AL7" s="38" t="s">
        <v>102</v>
      </c>
      <c r="AM7" s="38" t="s">
        <v>102</v>
      </c>
      <c r="AN7" s="38">
        <v>0</v>
      </c>
      <c r="AO7" s="38" t="s">
        <v>102</v>
      </c>
      <c r="AP7" s="38" t="s">
        <v>102</v>
      </c>
      <c r="AQ7" s="38" t="s">
        <v>102</v>
      </c>
      <c r="AR7" s="38" t="s">
        <v>102</v>
      </c>
      <c r="AS7" s="38">
        <v>53.44</v>
      </c>
      <c r="AT7" s="38">
        <v>3.09</v>
      </c>
      <c r="AU7" s="38" t="s">
        <v>102</v>
      </c>
      <c r="AV7" s="38" t="s">
        <v>102</v>
      </c>
      <c r="AW7" s="38" t="s">
        <v>102</v>
      </c>
      <c r="AX7" s="38" t="s">
        <v>102</v>
      </c>
      <c r="AY7" s="38">
        <v>40.64</v>
      </c>
      <c r="AZ7" s="38" t="s">
        <v>102</v>
      </c>
      <c r="BA7" s="38" t="s">
        <v>102</v>
      </c>
      <c r="BB7" s="38" t="s">
        <v>102</v>
      </c>
      <c r="BC7" s="38" t="s">
        <v>102</v>
      </c>
      <c r="BD7" s="38">
        <v>47.03</v>
      </c>
      <c r="BE7" s="38">
        <v>69.540000000000006</v>
      </c>
      <c r="BF7" s="38" t="s">
        <v>102</v>
      </c>
      <c r="BG7" s="38" t="s">
        <v>102</v>
      </c>
      <c r="BH7" s="38" t="s">
        <v>102</v>
      </c>
      <c r="BI7" s="38" t="s">
        <v>102</v>
      </c>
      <c r="BJ7" s="38">
        <v>2662.19</v>
      </c>
      <c r="BK7" s="38" t="s">
        <v>102</v>
      </c>
      <c r="BL7" s="38" t="s">
        <v>102</v>
      </c>
      <c r="BM7" s="38" t="s">
        <v>102</v>
      </c>
      <c r="BN7" s="38" t="s">
        <v>102</v>
      </c>
      <c r="BO7" s="38">
        <v>1001.3</v>
      </c>
      <c r="BP7" s="38">
        <v>682.51</v>
      </c>
      <c r="BQ7" s="38" t="s">
        <v>102</v>
      </c>
      <c r="BR7" s="38" t="s">
        <v>102</v>
      </c>
      <c r="BS7" s="38" t="s">
        <v>102</v>
      </c>
      <c r="BT7" s="38" t="s">
        <v>102</v>
      </c>
      <c r="BU7" s="38">
        <v>87.13</v>
      </c>
      <c r="BV7" s="38" t="s">
        <v>102</v>
      </c>
      <c r="BW7" s="38" t="s">
        <v>102</v>
      </c>
      <c r="BX7" s="38" t="s">
        <v>102</v>
      </c>
      <c r="BY7" s="38" t="s">
        <v>102</v>
      </c>
      <c r="BZ7" s="38">
        <v>81.88</v>
      </c>
      <c r="CA7" s="38">
        <v>100.34</v>
      </c>
      <c r="CB7" s="38" t="s">
        <v>102</v>
      </c>
      <c r="CC7" s="38" t="s">
        <v>102</v>
      </c>
      <c r="CD7" s="38" t="s">
        <v>102</v>
      </c>
      <c r="CE7" s="38" t="s">
        <v>102</v>
      </c>
      <c r="CF7" s="38">
        <v>188.75</v>
      </c>
      <c r="CG7" s="38" t="s">
        <v>102</v>
      </c>
      <c r="CH7" s="38" t="s">
        <v>102</v>
      </c>
      <c r="CI7" s="38" t="s">
        <v>102</v>
      </c>
      <c r="CJ7" s="38" t="s">
        <v>102</v>
      </c>
      <c r="CK7" s="38">
        <v>187.55</v>
      </c>
      <c r="CL7" s="38">
        <v>136.15</v>
      </c>
      <c r="CM7" s="38" t="s">
        <v>102</v>
      </c>
      <c r="CN7" s="38" t="s">
        <v>102</v>
      </c>
      <c r="CO7" s="38" t="s">
        <v>102</v>
      </c>
      <c r="CP7" s="38" t="s">
        <v>102</v>
      </c>
      <c r="CQ7" s="38">
        <v>49.75</v>
      </c>
      <c r="CR7" s="38" t="s">
        <v>102</v>
      </c>
      <c r="CS7" s="38" t="s">
        <v>102</v>
      </c>
      <c r="CT7" s="38" t="s">
        <v>102</v>
      </c>
      <c r="CU7" s="38" t="s">
        <v>102</v>
      </c>
      <c r="CV7" s="38">
        <v>50.94</v>
      </c>
      <c r="CW7" s="38">
        <v>59.64</v>
      </c>
      <c r="CX7" s="38" t="s">
        <v>102</v>
      </c>
      <c r="CY7" s="38" t="s">
        <v>102</v>
      </c>
      <c r="CZ7" s="38" t="s">
        <v>102</v>
      </c>
      <c r="DA7" s="38" t="s">
        <v>102</v>
      </c>
      <c r="DB7" s="38">
        <v>81.599999999999994</v>
      </c>
      <c r="DC7" s="38" t="s">
        <v>102</v>
      </c>
      <c r="DD7" s="38" t="s">
        <v>102</v>
      </c>
      <c r="DE7" s="38" t="s">
        <v>102</v>
      </c>
      <c r="DF7" s="38" t="s">
        <v>102</v>
      </c>
      <c r="DG7" s="38">
        <v>82.55</v>
      </c>
      <c r="DH7" s="38">
        <v>95.35</v>
      </c>
      <c r="DI7" s="38" t="s">
        <v>102</v>
      </c>
      <c r="DJ7" s="38" t="s">
        <v>102</v>
      </c>
      <c r="DK7" s="38" t="s">
        <v>102</v>
      </c>
      <c r="DL7" s="38" t="s">
        <v>102</v>
      </c>
      <c r="DM7" s="38">
        <v>3.19</v>
      </c>
      <c r="DN7" s="38" t="s">
        <v>102</v>
      </c>
      <c r="DO7" s="38" t="s">
        <v>102</v>
      </c>
      <c r="DP7" s="38" t="s">
        <v>102</v>
      </c>
      <c r="DQ7" s="38" t="s">
        <v>102</v>
      </c>
      <c r="DR7" s="38">
        <v>15.85</v>
      </c>
      <c r="DS7" s="38">
        <v>38.57</v>
      </c>
      <c r="DT7" s="38" t="s">
        <v>102</v>
      </c>
      <c r="DU7" s="38" t="s">
        <v>102</v>
      </c>
      <c r="DV7" s="38" t="s">
        <v>102</v>
      </c>
      <c r="DW7" s="38" t="s">
        <v>102</v>
      </c>
      <c r="DX7" s="38">
        <v>0</v>
      </c>
      <c r="DY7" s="38" t="s">
        <v>102</v>
      </c>
      <c r="DZ7" s="38" t="s">
        <v>102</v>
      </c>
      <c r="EA7" s="38" t="s">
        <v>102</v>
      </c>
      <c r="EB7" s="38" t="s">
        <v>102</v>
      </c>
      <c r="EC7" s="38">
        <v>0</v>
      </c>
      <c r="ED7" s="38">
        <v>5.9</v>
      </c>
      <c r="EE7" s="38" t="s">
        <v>102</v>
      </c>
      <c r="EF7" s="38" t="s">
        <v>102</v>
      </c>
      <c r="EG7" s="38" t="s">
        <v>102</v>
      </c>
      <c r="EH7" s="38" t="s">
        <v>102</v>
      </c>
      <c r="EI7" s="38">
        <v>0</v>
      </c>
      <c r="EJ7" s="38" t="s">
        <v>102</v>
      </c>
      <c r="EK7" s="38" t="s">
        <v>102</v>
      </c>
      <c r="EL7" s="38" t="s">
        <v>102</v>
      </c>
      <c r="EM7" s="38" t="s">
        <v>102</v>
      </c>
      <c r="EN7" s="38">
        <v>0.15</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h.matsuie3594</cp:lastModifiedBy>
  <cp:lastPrinted>2021-01-21T10:29:47Z</cp:lastPrinted>
  <dcterms:created xsi:type="dcterms:W3CDTF">2020-12-04T02:29:40Z</dcterms:created>
  <dcterms:modified xsi:type="dcterms:W3CDTF">2021-02-03T06:56:55Z</dcterms:modified>
  <cp:category/>
</cp:coreProperties>
</file>