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55.156\財政課\★財政課\業務別\05決算統計\30　公営企業決算状況調査【準公決算統計】\09 経営比較分析表\R2\0113 公営企業に係る経営比較分析表\03 各課回答\"/>
    </mc:Choice>
  </mc:AlternateContent>
  <workbookProtection workbookAlgorithmName="SHA-512" workbookHashValue="FZwWdYjlYwr0/9Se4f2adwfeT1fMP2Y7a2QZrzAf+sP9Z7SYK5MeUJW+7UaG1/gmlMm1GZqwdvj8IBoW0A09Yg==" workbookSaltValue="0/d0wvnWi4me/LVIKSp1tA==" workbookSpinCount="100000" lockStructure="1"/>
  <bookViews>
    <workbookView xWindow="0" yWindow="0" windowWidth="23040" windowHeight="9252"/>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<sst xmlns="http://schemas.openxmlformats.org/spreadsheetml/2006/main" count="236" uniqueCount="119">
  <si>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</si>
  <si>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</si>
  <si>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</si>
  <si>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</si>
  <si>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</si>
  <si>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</si>
  <si>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</si>
  <si>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</si>
  <si>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</si>
  <si>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</si>
  <si>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</si>
  <si>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</si>
  <si>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</si>
  <si>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</si>
  <si>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</si>
  <si>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</si>
  <si>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</si>
  <si>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</si>
  <si>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</si>
  <si>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</si>
  <si>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</si>
  <si>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</si>
  <si>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</si>
  <si>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</si>
  <si>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</si>
  <si>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</si>
  <si>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</si>
  <si>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</si>
  <si>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</si>
  <si>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</si>
  <si>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</si>
  <si>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</si>
  <si>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</si>
  <si>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</si>
  <si>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</si>
  <si>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</si>
  <si>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</si>
  <si>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</si>
  <si>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</si>
  <si>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</si>
  <si>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</si>
  <si>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</si>
  <si>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</si>
  <si>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</si>
  <si>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</si>
  <si>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</si>
  <si>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</si>
  <si>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</si>
  <si>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</si>
  <si>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</si>
  <si>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</si>
  <si>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</si>
  <si>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</si>
  <si>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</si>
  <si>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</si>
  <si>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</si>
  <si>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</si>
  <si>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</si>
  <si>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</si>
  <si>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</si>
  <si>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</si>
  <si>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</si>
  <si>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</si>
  <si>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</si>
  <si>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</si>
  <si>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</si>
  <si>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</si>
  <si>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</si>
  <si>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</si>
  <si>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</si>
  <si>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</si>
  <si>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</si>
  <si>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</si>
  <si>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</si>
  <si>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</si>
  <si>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</si>
  <si>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</si>
  <si>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</si>
  <si>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</si>
  <si>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</si>
  <si>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</si>
  <si>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</si>
  <si>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</si>
  <si>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</si>
  <si>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</si>
  <si>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</si>
  <si>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</si>
  <si>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</si>
  <si>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</si>
  <si>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</si>
  <si>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</si>
  <si>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</si>
  <si>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</si>
  <si>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</si>
  <si>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</si>
  <si>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</si>
  <si>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</si>
  <si>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</si>
  <si>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</si>
  <si>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</si>
  <si>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</si>
  <si>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</si>
  <si>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</si>
  <si>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</si>
  <si>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</si>
  <si>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</si>
  <si>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</si>
  <si>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</si>
  <si>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</si>
  <si>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</si>
  <si>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</si>
  <si>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</si>
  <si>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</si>
  <si>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</si>
  <si>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</si>
  <si>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</si>
  <si>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　本市の漁業集落排水事業は，箱崎漁港・走漁港・横田漁港の3地区で構成されており，箱崎地区は平成18年度から，走地区は平成23年度から全域供用開始し，横田地区は平成26年度から一部供用を開始し，現在も供用地区を拡大しています。
　①収益的収支比率は，前年に比べて増加し，赤字ではあるものの改善が進んでいます。
　④企業債残高対事業規模比率については，事業が進行しているため，借入の予定はあるものの規模は縮小しており，今後も比率の低下が見込まれます。
　⑤経費回収率は，</t>
    </r>
    <r>
      <rPr>
        <sz val="11"/>
        <rFont val="ＭＳ ゴシック"/>
        <family val="3"/>
        <charset val="128"/>
      </rPr>
      <t>業務委託費の増加に伴い減少</t>
    </r>
    <r>
      <rPr>
        <sz val="11"/>
        <color theme="1"/>
        <rFont val="ＭＳ ゴシック"/>
        <family val="3"/>
        <charset val="128"/>
      </rPr>
      <t>し，⑥汚水処理原価は平均を上回っていますが，これは事業が進行中であることが要因の１つと考えられます。
　⑦施設利用率は微減となっていますが，⑧水洗化率は，平均を下回っているものの，地域として過疎化が進む中で，事業が進行中であるとともに，融資あっせん制度の周知や水洗化促進員の未接続世帯訪問など接続率の向上に取り組む中で，</t>
    </r>
    <r>
      <rPr>
        <sz val="11"/>
        <rFont val="ＭＳ ゴシック"/>
        <family val="3"/>
        <charset val="128"/>
      </rPr>
      <t>微増</t>
    </r>
    <r>
      <rPr>
        <sz val="11"/>
        <color theme="1"/>
        <rFont val="ＭＳ ゴシック"/>
        <family val="3"/>
        <charset val="128"/>
      </rPr>
      <t>となっています。</t>
    </r>
    <rPh sb="124" eb="126">
      <t>ゼンネン</t>
    </rPh>
    <rPh sb="127" eb="128">
      <t>クラ</t>
    </rPh>
    <rPh sb="130" eb="132">
      <t>ゾウカ</t>
    </rPh>
    <rPh sb="134" eb="136">
      <t>アカジ</t>
    </rPh>
    <rPh sb="146" eb="147">
      <t>スス</t>
    </rPh>
    <rPh sb="235" eb="237">
      <t>イタク</t>
    </rPh>
    <rPh sb="237" eb="238">
      <t>ヒ</t>
    </rPh>
    <rPh sb="239" eb="241">
      <t>ゾウカ</t>
    </rPh>
    <rPh sb="242" eb="243">
      <t>トモナ</t>
    </rPh>
    <rPh sb="244" eb="246">
      <t>ゲンショウ</t>
    </rPh>
    <rPh sb="305" eb="307">
      <t>ビゲン</t>
    </rPh>
    <phoneticPr fontId="4"/>
  </si>
  <si>
    <t>　管渠の耐用年数は50年とされており，漁業集落排水事業においては，地区によって差異はあるものの概ね供用開始から10年前後のため，老朽化対策や更新は具体的に発生しておらず，改善率は0％となっています。
　今後，管渠の経過年数が増えていくことを踏まえて，事故の未然防止や維持管理・改修費用の抑制のため，長寿命化や更新投資を計画的に実施していく必要があります。</t>
    <phoneticPr fontId="4"/>
  </si>
  <si>
    <t>　既に整備が完了している地区については，施設の維持管理体制のあり方について検討を進め，更なるコスト削減を目指すとともに，接続率の向上に取り組み収支面から経営基盤強化に努めます。
　現在整備中の地区については，整備拡大にあわせ早期接続を働きかけ，収入の確保及び施設の適正な運転・管理に努めます。
　また，全地区について利用者の公平性の観点から，施設使用料の滞納には厳正に対処するとともに，経営の財源たる収納率の向上に努めます。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</si>
</sst>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788-4500-B1FC-DAD66DCC1802}"/>
            </c:ext>
          </c:extLst>
        </c:ser>
        <c:dLbls>
          <c:showLegendKey val="0"/>
          <c:showVal val="0"/>
          <c:showCatName val="0"/>
          <c:showSerName val="0"/>
          <c:showPercent val="0"/>
          <c:showBubbleSize val="0"/>
        </c:dLbls>
        <c:gapWidth val="150"/>
        <c:axId val="308602760"/>
        <c:axId val="308604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0.01</c:v>
                </c:pt>
                <c:pt idx="2">
                  <c:v>0.09</c:v>
                </c:pt>
                <c:pt idx="3">
                  <c:v>0.02</c:v>
                </c:pt>
                <c:pt idx="4">
                  <c:v>0.01</c:v>
                </c:pt>
              </c:numCache>
            </c:numRef>
          </c:val>
          <c:smooth val="0"/>
          <c:extLst xmlns:c16r2="http://schemas.microsoft.com/office/drawing/2015/06/chart">
            <c:ext xmlns:c16="http://schemas.microsoft.com/office/drawing/2014/chart" uri="{C3380CC4-5D6E-409C-BE32-E72D297353CC}">
              <c16:uniqueId val="{00000001-D788-4500-B1FC-DAD66DCC1802}"/>
            </c:ext>
          </c:extLst>
        </c:ser>
        <c:dLbls>
          <c:showLegendKey val="0"/>
          <c:showVal val="0"/>
          <c:showCatName val="0"/>
          <c:showSerName val="0"/>
          <c:showPercent val="0"/>
          <c:showBubbleSize val="0"/>
        </c:dLbls>
        <c:marker val="1"/>
        <c:smooth val="0"/>
        <c:axId val="308602760"/>
        <c:axId val="308604328"/>
      </c:lineChart>
      <c:dateAx>
        <c:axId val="308602760"/>
        <c:scaling>
          <c:orientation val="minMax"/>
        </c:scaling>
        <c:delete val="1"/>
        <c:axPos val="b"/>
        <c:numFmt formatCode="&quot;H&quot;yy" sourceLinked="1"/>
        <c:majorTickMark val="none"/>
        <c:minorTickMark val="none"/>
        <c:tickLblPos val="none"/>
        <c:crossAx val="308604328"/>
        <c:crosses val="autoZero"/>
        <c:auto val="1"/>
        <c:lblOffset val="100"/>
        <c:baseTimeUnit val="years"/>
      </c:dateAx>
      <c:valAx>
        <c:axId val="308604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8602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16.22</c:v>
                </c:pt>
                <c:pt idx="1">
                  <c:v>19.38</c:v>
                </c:pt>
                <c:pt idx="2">
                  <c:v>21.54</c:v>
                </c:pt>
                <c:pt idx="3">
                  <c:v>25.05</c:v>
                </c:pt>
                <c:pt idx="4">
                  <c:v>24.55</c:v>
                </c:pt>
              </c:numCache>
            </c:numRef>
          </c:val>
          <c:extLst xmlns:c16r2="http://schemas.microsoft.com/office/drawing/2015/06/chart">
            <c:ext xmlns:c16="http://schemas.microsoft.com/office/drawing/2014/chart" uri="{C3380CC4-5D6E-409C-BE32-E72D297353CC}">
              <c16:uniqueId val="{00000000-073E-4D9D-9EAB-B6BD3094D492}"/>
            </c:ext>
          </c:extLst>
        </c:ser>
        <c:dLbls>
          <c:showLegendKey val="0"/>
          <c:showVal val="0"/>
          <c:showCatName val="0"/>
          <c:showSerName val="0"/>
          <c:showPercent val="0"/>
          <c:showBubbleSize val="0"/>
        </c:dLbls>
        <c:gapWidth val="150"/>
        <c:axId val="389373776"/>
        <c:axId val="389368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29.28</c:v>
                </c:pt>
                <c:pt idx="1">
                  <c:v>33.729999999999997</c:v>
                </c:pt>
                <c:pt idx="2">
                  <c:v>33.21</c:v>
                </c:pt>
                <c:pt idx="3">
                  <c:v>32.229999999999997</c:v>
                </c:pt>
                <c:pt idx="4">
                  <c:v>32.479999999999997</c:v>
                </c:pt>
              </c:numCache>
            </c:numRef>
          </c:val>
          <c:smooth val="0"/>
          <c:extLst xmlns:c16r2="http://schemas.microsoft.com/office/drawing/2015/06/chart">
            <c:ext xmlns:c16="http://schemas.microsoft.com/office/drawing/2014/chart" uri="{C3380CC4-5D6E-409C-BE32-E72D297353CC}">
              <c16:uniqueId val="{00000001-073E-4D9D-9EAB-B6BD3094D492}"/>
            </c:ext>
          </c:extLst>
        </c:ser>
        <c:dLbls>
          <c:showLegendKey val="0"/>
          <c:showVal val="0"/>
          <c:showCatName val="0"/>
          <c:showSerName val="0"/>
          <c:showPercent val="0"/>
          <c:showBubbleSize val="0"/>
        </c:dLbls>
        <c:marker val="1"/>
        <c:smooth val="0"/>
        <c:axId val="389373776"/>
        <c:axId val="389368288"/>
      </c:lineChart>
      <c:dateAx>
        <c:axId val="389373776"/>
        <c:scaling>
          <c:orientation val="minMax"/>
        </c:scaling>
        <c:delete val="1"/>
        <c:axPos val="b"/>
        <c:numFmt formatCode="&quot;H&quot;yy" sourceLinked="1"/>
        <c:majorTickMark val="none"/>
        <c:minorTickMark val="none"/>
        <c:tickLblPos val="none"/>
        <c:crossAx val="389368288"/>
        <c:crosses val="autoZero"/>
        <c:auto val="1"/>
        <c:lblOffset val="100"/>
        <c:baseTimeUnit val="years"/>
      </c:dateAx>
      <c:valAx>
        <c:axId val="389368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7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54.29</c:v>
                </c:pt>
                <c:pt idx="1">
                  <c:v>53.28</c:v>
                </c:pt>
                <c:pt idx="2">
                  <c:v>57.57</c:v>
                </c:pt>
                <c:pt idx="3">
                  <c:v>58.77</c:v>
                </c:pt>
                <c:pt idx="4">
                  <c:v>59.49</c:v>
                </c:pt>
              </c:numCache>
            </c:numRef>
          </c:val>
          <c:extLst xmlns:c16r2="http://schemas.microsoft.com/office/drawing/2015/06/chart">
            <c:ext xmlns:c16="http://schemas.microsoft.com/office/drawing/2014/chart" uri="{C3380CC4-5D6E-409C-BE32-E72D297353CC}">
              <c16:uniqueId val="{00000000-BE0B-485B-879D-512B06242F02}"/>
            </c:ext>
          </c:extLst>
        </c:ser>
        <c:dLbls>
          <c:showLegendKey val="0"/>
          <c:showVal val="0"/>
          <c:showCatName val="0"/>
          <c:showSerName val="0"/>
          <c:showPercent val="0"/>
          <c:showBubbleSize val="0"/>
        </c:dLbls>
        <c:gapWidth val="150"/>
        <c:axId val="389367896"/>
        <c:axId val="389368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66.819999999999993</c:v>
                </c:pt>
                <c:pt idx="1">
                  <c:v>79.989999999999995</c:v>
                </c:pt>
                <c:pt idx="2">
                  <c:v>79.98</c:v>
                </c:pt>
                <c:pt idx="3">
                  <c:v>80.8</c:v>
                </c:pt>
                <c:pt idx="4">
                  <c:v>79.2</c:v>
                </c:pt>
              </c:numCache>
            </c:numRef>
          </c:val>
          <c:smooth val="0"/>
          <c:extLst xmlns:c16r2="http://schemas.microsoft.com/office/drawing/2015/06/chart">
            <c:ext xmlns:c16="http://schemas.microsoft.com/office/drawing/2014/chart" uri="{C3380CC4-5D6E-409C-BE32-E72D297353CC}">
              <c16:uniqueId val="{00000001-BE0B-485B-879D-512B06242F02}"/>
            </c:ext>
          </c:extLst>
        </c:ser>
        <c:dLbls>
          <c:showLegendKey val="0"/>
          <c:showVal val="0"/>
          <c:showCatName val="0"/>
          <c:showSerName val="0"/>
          <c:showPercent val="0"/>
          <c:showBubbleSize val="0"/>
        </c:dLbls>
        <c:marker val="1"/>
        <c:smooth val="0"/>
        <c:axId val="389367896"/>
        <c:axId val="389368680"/>
      </c:lineChart>
      <c:dateAx>
        <c:axId val="389367896"/>
        <c:scaling>
          <c:orientation val="minMax"/>
        </c:scaling>
        <c:delete val="1"/>
        <c:axPos val="b"/>
        <c:numFmt formatCode="&quot;H&quot;yy" sourceLinked="1"/>
        <c:majorTickMark val="none"/>
        <c:minorTickMark val="none"/>
        <c:tickLblPos val="none"/>
        <c:crossAx val="389368680"/>
        <c:crosses val="autoZero"/>
        <c:auto val="1"/>
        <c:lblOffset val="100"/>
        <c:baseTimeUnit val="years"/>
      </c:dateAx>
      <c:valAx>
        <c:axId val="389368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67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65.45</c:v>
                </c:pt>
                <c:pt idx="1">
                  <c:v>57.09</c:v>
                </c:pt>
                <c:pt idx="2">
                  <c:v>85.48</c:v>
                </c:pt>
                <c:pt idx="3">
                  <c:v>88.75</c:v>
                </c:pt>
                <c:pt idx="4">
                  <c:v>94.76</c:v>
                </c:pt>
              </c:numCache>
            </c:numRef>
          </c:val>
          <c:extLst xmlns:c16r2="http://schemas.microsoft.com/office/drawing/2015/06/chart">
            <c:ext xmlns:c16="http://schemas.microsoft.com/office/drawing/2014/chart" uri="{C3380CC4-5D6E-409C-BE32-E72D297353CC}">
              <c16:uniqueId val="{00000000-0E11-4491-A1A3-0BEE0DB25497}"/>
            </c:ext>
          </c:extLst>
        </c:ser>
        <c:dLbls>
          <c:showLegendKey val="0"/>
          <c:showVal val="0"/>
          <c:showCatName val="0"/>
          <c:showSerName val="0"/>
          <c:showPercent val="0"/>
          <c:showBubbleSize val="0"/>
        </c:dLbls>
        <c:gapWidth val="150"/>
        <c:axId val="389345264"/>
        <c:axId val="389346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E11-4491-A1A3-0BEE0DB25497}"/>
            </c:ext>
          </c:extLst>
        </c:ser>
        <c:dLbls>
          <c:showLegendKey val="0"/>
          <c:showVal val="0"/>
          <c:showCatName val="0"/>
          <c:showSerName val="0"/>
          <c:showPercent val="0"/>
          <c:showBubbleSize val="0"/>
        </c:dLbls>
        <c:marker val="1"/>
        <c:smooth val="0"/>
        <c:axId val="389345264"/>
        <c:axId val="389346440"/>
      </c:lineChart>
      <c:dateAx>
        <c:axId val="389345264"/>
        <c:scaling>
          <c:orientation val="minMax"/>
        </c:scaling>
        <c:delete val="1"/>
        <c:axPos val="b"/>
        <c:numFmt formatCode="&quot;H&quot;yy" sourceLinked="1"/>
        <c:majorTickMark val="none"/>
        <c:minorTickMark val="none"/>
        <c:tickLblPos val="none"/>
        <c:crossAx val="389346440"/>
        <c:crosses val="autoZero"/>
        <c:auto val="1"/>
        <c:lblOffset val="100"/>
        <c:baseTimeUnit val="years"/>
      </c:dateAx>
      <c:valAx>
        <c:axId val="389346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4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54A-44AF-A4A3-04679B33188E}"/>
            </c:ext>
          </c:extLst>
        </c:ser>
        <c:dLbls>
          <c:showLegendKey val="0"/>
          <c:showVal val="0"/>
          <c:showCatName val="0"/>
          <c:showSerName val="0"/>
          <c:showPercent val="0"/>
          <c:showBubbleSize val="0"/>
        </c:dLbls>
        <c:gapWidth val="150"/>
        <c:axId val="389349968"/>
        <c:axId val="389345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4A-44AF-A4A3-04679B33188E}"/>
            </c:ext>
          </c:extLst>
        </c:ser>
        <c:dLbls>
          <c:showLegendKey val="0"/>
          <c:showVal val="0"/>
          <c:showCatName val="0"/>
          <c:showSerName val="0"/>
          <c:showPercent val="0"/>
          <c:showBubbleSize val="0"/>
        </c:dLbls>
        <c:marker val="1"/>
        <c:smooth val="0"/>
        <c:axId val="389349968"/>
        <c:axId val="389345656"/>
      </c:lineChart>
      <c:dateAx>
        <c:axId val="389349968"/>
        <c:scaling>
          <c:orientation val="minMax"/>
        </c:scaling>
        <c:delete val="1"/>
        <c:axPos val="b"/>
        <c:numFmt formatCode="&quot;H&quot;yy" sourceLinked="1"/>
        <c:majorTickMark val="none"/>
        <c:minorTickMark val="none"/>
        <c:tickLblPos val="none"/>
        <c:crossAx val="389345656"/>
        <c:crosses val="autoZero"/>
        <c:auto val="1"/>
        <c:lblOffset val="100"/>
        <c:baseTimeUnit val="years"/>
      </c:dateAx>
      <c:valAx>
        <c:axId val="389345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4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0E6-4541-8154-F05AB65EA0A4}"/>
            </c:ext>
          </c:extLst>
        </c:ser>
        <c:dLbls>
          <c:showLegendKey val="0"/>
          <c:showVal val="0"/>
          <c:showCatName val="0"/>
          <c:showSerName val="0"/>
          <c:showPercent val="0"/>
          <c:showBubbleSize val="0"/>
        </c:dLbls>
        <c:gapWidth val="150"/>
        <c:axId val="389347224"/>
        <c:axId val="38934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0E6-4541-8154-F05AB65EA0A4}"/>
            </c:ext>
          </c:extLst>
        </c:ser>
        <c:dLbls>
          <c:showLegendKey val="0"/>
          <c:showVal val="0"/>
          <c:showCatName val="0"/>
          <c:showSerName val="0"/>
          <c:showPercent val="0"/>
          <c:showBubbleSize val="0"/>
        </c:dLbls>
        <c:marker val="1"/>
        <c:smooth val="0"/>
        <c:axId val="389347224"/>
        <c:axId val="389347616"/>
      </c:lineChart>
      <c:dateAx>
        <c:axId val="389347224"/>
        <c:scaling>
          <c:orientation val="minMax"/>
        </c:scaling>
        <c:delete val="1"/>
        <c:axPos val="b"/>
        <c:numFmt formatCode="&quot;H&quot;yy" sourceLinked="1"/>
        <c:majorTickMark val="none"/>
        <c:minorTickMark val="none"/>
        <c:tickLblPos val="none"/>
        <c:crossAx val="389347616"/>
        <c:crosses val="autoZero"/>
        <c:auto val="1"/>
        <c:lblOffset val="100"/>
        <c:baseTimeUnit val="years"/>
      </c:dateAx>
      <c:valAx>
        <c:axId val="38934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47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CC3-4475-9A12-75777B028DBE}"/>
            </c:ext>
          </c:extLst>
        </c:ser>
        <c:dLbls>
          <c:showLegendKey val="0"/>
          <c:showVal val="0"/>
          <c:showCatName val="0"/>
          <c:showSerName val="0"/>
          <c:showPercent val="0"/>
          <c:showBubbleSize val="0"/>
        </c:dLbls>
        <c:gapWidth val="150"/>
        <c:axId val="389349576"/>
        <c:axId val="389342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CC3-4475-9A12-75777B028DBE}"/>
            </c:ext>
          </c:extLst>
        </c:ser>
        <c:dLbls>
          <c:showLegendKey val="0"/>
          <c:showVal val="0"/>
          <c:showCatName val="0"/>
          <c:showSerName val="0"/>
          <c:showPercent val="0"/>
          <c:showBubbleSize val="0"/>
        </c:dLbls>
        <c:marker val="1"/>
        <c:smooth val="0"/>
        <c:axId val="389349576"/>
        <c:axId val="389342520"/>
      </c:lineChart>
      <c:dateAx>
        <c:axId val="389349576"/>
        <c:scaling>
          <c:orientation val="minMax"/>
        </c:scaling>
        <c:delete val="1"/>
        <c:axPos val="b"/>
        <c:numFmt formatCode="&quot;H&quot;yy" sourceLinked="1"/>
        <c:majorTickMark val="none"/>
        <c:minorTickMark val="none"/>
        <c:tickLblPos val="none"/>
        <c:crossAx val="389342520"/>
        <c:crosses val="autoZero"/>
        <c:auto val="1"/>
        <c:lblOffset val="100"/>
        <c:baseTimeUnit val="years"/>
      </c:dateAx>
      <c:valAx>
        <c:axId val="389342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49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32C-472A-AB26-B0F1C8027265}"/>
            </c:ext>
          </c:extLst>
        </c:ser>
        <c:dLbls>
          <c:showLegendKey val="0"/>
          <c:showVal val="0"/>
          <c:showCatName val="0"/>
          <c:showSerName val="0"/>
          <c:showPercent val="0"/>
          <c:showBubbleSize val="0"/>
        </c:dLbls>
        <c:gapWidth val="150"/>
        <c:axId val="389343696"/>
        <c:axId val="389344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32C-472A-AB26-B0F1C8027265}"/>
            </c:ext>
          </c:extLst>
        </c:ser>
        <c:dLbls>
          <c:showLegendKey val="0"/>
          <c:showVal val="0"/>
          <c:showCatName val="0"/>
          <c:showSerName val="0"/>
          <c:showPercent val="0"/>
          <c:showBubbleSize val="0"/>
        </c:dLbls>
        <c:marker val="1"/>
        <c:smooth val="0"/>
        <c:axId val="389343696"/>
        <c:axId val="389344088"/>
      </c:lineChart>
      <c:dateAx>
        <c:axId val="389343696"/>
        <c:scaling>
          <c:orientation val="minMax"/>
        </c:scaling>
        <c:delete val="1"/>
        <c:axPos val="b"/>
        <c:numFmt formatCode="&quot;H&quot;yy" sourceLinked="1"/>
        <c:majorTickMark val="none"/>
        <c:minorTickMark val="none"/>
        <c:tickLblPos val="none"/>
        <c:crossAx val="389344088"/>
        <c:crosses val="autoZero"/>
        <c:auto val="1"/>
        <c:lblOffset val="100"/>
        <c:baseTimeUnit val="years"/>
      </c:dateAx>
      <c:valAx>
        <c:axId val="389344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4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5849.14</c:v>
                </c:pt>
                <c:pt idx="1">
                  <c:v>5820.02</c:v>
                </c:pt>
                <c:pt idx="2">
                  <c:v>4680.72</c:v>
                </c:pt>
                <c:pt idx="3">
                  <c:v>3179.93</c:v>
                </c:pt>
                <c:pt idx="4">
                  <c:v>2462.16</c:v>
                </c:pt>
              </c:numCache>
            </c:numRef>
          </c:val>
          <c:extLst xmlns:c16r2="http://schemas.microsoft.com/office/drawing/2015/06/chart">
            <c:ext xmlns:c16="http://schemas.microsoft.com/office/drawing/2014/chart" uri="{C3380CC4-5D6E-409C-BE32-E72D297353CC}">
              <c16:uniqueId val="{00000000-25BB-40F2-AC4C-F8699486C618}"/>
            </c:ext>
          </c:extLst>
        </c:ser>
        <c:dLbls>
          <c:showLegendKey val="0"/>
          <c:showVal val="0"/>
          <c:showCatName val="0"/>
          <c:showSerName val="0"/>
          <c:showPercent val="0"/>
          <c:showBubbleSize val="0"/>
        </c:dLbls>
        <c:gapWidth val="150"/>
        <c:axId val="389372208"/>
        <c:axId val="38937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1451.54</c:v>
                </c:pt>
                <c:pt idx="1">
                  <c:v>1063.93</c:v>
                </c:pt>
                <c:pt idx="2">
                  <c:v>1060.8599999999999</c:v>
                </c:pt>
                <c:pt idx="3">
                  <c:v>1006.65</c:v>
                </c:pt>
                <c:pt idx="4">
                  <c:v>998.42</c:v>
                </c:pt>
              </c:numCache>
            </c:numRef>
          </c:val>
          <c:smooth val="0"/>
          <c:extLst xmlns:c16r2="http://schemas.microsoft.com/office/drawing/2015/06/chart">
            <c:ext xmlns:c16="http://schemas.microsoft.com/office/drawing/2014/chart" uri="{C3380CC4-5D6E-409C-BE32-E72D297353CC}">
              <c16:uniqueId val="{00000001-25BB-40F2-AC4C-F8699486C618}"/>
            </c:ext>
          </c:extLst>
        </c:ser>
        <c:dLbls>
          <c:showLegendKey val="0"/>
          <c:showVal val="0"/>
          <c:showCatName val="0"/>
          <c:showSerName val="0"/>
          <c:showPercent val="0"/>
          <c:showBubbleSize val="0"/>
        </c:dLbls>
        <c:marker val="1"/>
        <c:smooth val="0"/>
        <c:axId val="389372208"/>
        <c:axId val="389370640"/>
      </c:lineChart>
      <c:dateAx>
        <c:axId val="389372208"/>
        <c:scaling>
          <c:orientation val="minMax"/>
        </c:scaling>
        <c:delete val="1"/>
        <c:axPos val="b"/>
        <c:numFmt formatCode="&quot;H&quot;yy" sourceLinked="1"/>
        <c:majorTickMark val="none"/>
        <c:minorTickMark val="none"/>
        <c:tickLblPos val="none"/>
        <c:crossAx val="389370640"/>
        <c:crosses val="autoZero"/>
        <c:auto val="1"/>
        <c:lblOffset val="100"/>
        <c:baseTimeUnit val="years"/>
      </c:dateAx>
      <c:valAx>
        <c:axId val="38937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7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29.23</c:v>
                </c:pt>
                <c:pt idx="1">
                  <c:v>35.17</c:v>
                </c:pt>
                <c:pt idx="2">
                  <c:v>35.049999999999997</c:v>
                </c:pt>
                <c:pt idx="3">
                  <c:v>45.08</c:v>
                </c:pt>
                <c:pt idx="4">
                  <c:v>41.38</c:v>
                </c:pt>
              </c:numCache>
            </c:numRef>
          </c:val>
          <c:extLst xmlns:c16r2="http://schemas.microsoft.com/office/drawing/2015/06/chart">
            <c:ext xmlns:c16="http://schemas.microsoft.com/office/drawing/2014/chart" uri="{C3380CC4-5D6E-409C-BE32-E72D297353CC}">
              <c16:uniqueId val="{00000000-D7D2-4A73-8E25-C07FAE00012D}"/>
            </c:ext>
          </c:extLst>
        </c:ser>
        <c:dLbls>
          <c:showLegendKey val="0"/>
          <c:showVal val="0"/>
          <c:showCatName val="0"/>
          <c:showSerName val="0"/>
          <c:showPercent val="0"/>
          <c:showBubbleSize val="0"/>
        </c:dLbls>
        <c:gapWidth val="150"/>
        <c:axId val="389373384"/>
        <c:axId val="389370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33.58</c:v>
                </c:pt>
                <c:pt idx="1">
                  <c:v>46.26</c:v>
                </c:pt>
                <c:pt idx="2">
                  <c:v>45.81</c:v>
                </c:pt>
                <c:pt idx="3">
                  <c:v>43.43</c:v>
                </c:pt>
                <c:pt idx="4">
                  <c:v>41.41</c:v>
                </c:pt>
              </c:numCache>
            </c:numRef>
          </c:val>
          <c:smooth val="0"/>
          <c:extLst xmlns:c16r2="http://schemas.microsoft.com/office/drawing/2015/06/chart">
            <c:ext xmlns:c16="http://schemas.microsoft.com/office/drawing/2014/chart" uri="{C3380CC4-5D6E-409C-BE32-E72D297353CC}">
              <c16:uniqueId val="{00000001-D7D2-4A73-8E25-C07FAE00012D}"/>
            </c:ext>
          </c:extLst>
        </c:ser>
        <c:dLbls>
          <c:showLegendKey val="0"/>
          <c:showVal val="0"/>
          <c:showCatName val="0"/>
          <c:showSerName val="0"/>
          <c:showPercent val="0"/>
          <c:showBubbleSize val="0"/>
        </c:dLbls>
        <c:marker val="1"/>
        <c:smooth val="0"/>
        <c:axId val="389373384"/>
        <c:axId val="389370248"/>
      </c:lineChart>
      <c:dateAx>
        <c:axId val="389373384"/>
        <c:scaling>
          <c:orientation val="minMax"/>
        </c:scaling>
        <c:delete val="1"/>
        <c:axPos val="b"/>
        <c:numFmt formatCode="&quot;H&quot;yy" sourceLinked="1"/>
        <c:majorTickMark val="none"/>
        <c:minorTickMark val="none"/>
        <c:tickLblPos val="none"/>
        <c:crossAx val="389370248"/>
        <c:crosses val="autoZero"/>
        <c:auto val="1"/>
        <c:lblOffset val="100"/>
        <c:baseTimeUnit val="years"/>
      </c:dateAx>
      <c:valAx>
        <c:axId val="389370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73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892.07</c:v>
                </c:pt>
                <c:pt idx="1">
                  <c:v>689.37</c:v>
                </c:pt>
                <c:pt idx="2">
                  <c:v>705.46</c:v>
                </c:pt>
                <c:pt idx="3">
                  <c:v>501.5</c:v>
                </c:pt>
                <c:pt idx="4">
                  <c:v>591.92999999999995</c:v>
                </c:pt>
              </c:numCache>
            </c:numRef>
          </c:val>
          <c:extLst xmlns:c16r2="http://schemas.microsoft.com/office/drawing/2015/06/chart">
            <c:ext xmlns:c16="http://schemas.microsoft.com/office/drawing/2014/chart" uri="{C3380CC4-5D6E-409C-BE32-E72D297353CC}">
              <c16:uniqueId val="{00000000-A3CD-4F59-AFD0-7D1A6C507BCC}"/>
            </c:ext>
          </c:extLst>
        </c:ser>
        <c:dLbls>
          <c:showLegendKey val="0"/>
          <c:showVal val="0"/>
          <c:showCatName val="0"/>
          <c:showSerName val="0"/>
          <c:showPercent val="0"/>
          <c:showBubbleSize val="0"/>
        </c:dLbls>
        <c:gapWidth val="150"/>
        <c:axId val="389367112"/>
        <c:axId val="389374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514.39</c:v>
                </c:pt>
                <c:pt idx="1">
                  <c:v>376.4</c:v>
                </c:pt>
                <c:pt idx="2">
                  <c:v>383.92</c:v>
                </c:pt>
                <c:pt idx="3">
                  <c:v>400.44</c:v>
                </c:pt>
                <c:pt idx="4">
                  <c:v>417.56</c:v>
                </c:pt>
              </c:numCache>
            </c:numRef>
          </c:val>
          <c:smooth val="0"/>
          <c:extLst xmlns:c16r2="http://schemas.microsoft.com/office/drawing/2015/06/chart">
            <c:ext xmlns:c16="http://schemas.microsoft.com/office/drawing/2014/chart" uri="{C3380CC4-5D6E-409C-BE32-E72D297353CC}">
              <c16:uniqueId val="{00000001-A3CD-4F59-AFD0-7D1A6C507BCC}"/>
            </c:ext>
          </c:extLst>
        </c:ser>
        <c:dLbls>
          <c:showLegendKey val="0"/>
          <c:showVal val="0"/>
          <c:showCatName val="0"/>
          <c:showSerName val="0"/>
          <c:showPercent val="0"/>
          <c:showBubbleSize val="0"/>
        </c:dLbls>
        <c:marker val="1"/>
        <c:smooth val="0"/>
        <c:axId val="389367112"/>
        <c:axId val="389374168"/>
      </c:lineChart>
      <c:dateAx>
        <c:axId val="389367112"/>
        <c:scaling>
          <c:orientation val="minMax"/>
        </c:scaling>
        <c:delete val="1"/>
        <c:axPos val="b"/>
        <c:numFmt formatCode="&quot;H&quot;yy" sourceLinked="1"/>
        <c:majorTickMark val="none"/>
        <c:minorTickMark val="none"/>
        <c:tickLblPos val="none"/>
        <c:crossAx val="389374168"/>
        <c:crosses val="autoZero"/>
        <c:auto val="1"/>
        <c:lblOffset val="100"/>
        <c:baseTimeUnit val="years"/>
      </c:dateAx>
      <c:valAx>
        <c:axId val="389374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9367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【379.91】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E1" zoomScaleNormal="100" workbookViewId="0">
      <selection activeCell="BL47" sqref="BL47:BZ6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広島県　福山市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法非適用</v>
      </c>
      <c r="C8" s="49"/>
      <c r="D8" s="49"/>
      <c r="E8" s="49"/>
      <c r="F8" s="49"/>
      <c r="G8" s="49"/>
      <c r="H8" s="49"/>
      <c r="I8" s="49" t="str">
        <f>データ!J6</f>
        <v>下水道事業</v>
      </c>
      <c r="J8" s="49"/>
      <c r="K8" s="49"/>
      <c r="L8" s="49"/>
      <c r="M8" s="49"/>
      <c r="N8" s="49"/>
      <c r="O8" s="49"/>
      <c r="P8" s="49" t="str">
        <f>データ!K6</f>
        <v>漁業集落排水</v>
      </c>
      <c r="Q8" s="49"/>
      <c r="R8" s="49"/>
      <c r="S8" s="49"/>
      <c r="T8" s="49"/>
      <c r="U8" s="49"/>
      <c r="V8" s="49"/>
      <c r="W8" s="49" t="str">
        <f>データ!L6</f>
        <v>H2</v>
      </c>
      <c r="X8" s="49"/>
      <c r="Y8" s="49"/>
      <c r="Z8" s="49"/>
      <c r="AA8" s="49"/>
      <c r="AB8" s="49"/>
      <c r="AC8" s="49"/>
      <c r="AD8" s="50" t="str">
        <f>データ!$M$6</f>
        <v>非設置</v>
      </c>
      <c r="AE8" s="50"/>
      <c r="AF8" s="50"/>
      <c r="AG8" s="50"/>
      <c r="AH8" s="50"/>
      <c r="AI8" s="50"/>
      <c r="AJ8" s="50"/>
      <c r="AK8" s="3"/>
      <c r="AL8" s="51">
        <f>データ!S6</f>
        <v>468956</v>
      </c>
      <c r="AM8" s="51"/>
      <c r="AN8" s="51"/>
      <c r="AO8" s="51"/>
      <c r="AP8" s="51"/>
      <c r="AQ8" s="51"/>
      <c r="AR8" s="51"/>
      <c r="AS8" s="51"/>
      <c r="AT8" s="46">
        <f>データ!T6</f>
        <v>518.14</v>
      </c>
      <c r="AU8" s="46"/>
      <c r="AV8" s="46"/>
      <c r="AW8" s="46"/>
      <c r="AX8" s="46"/>
      <c r="AY8" s="46"/>
      <c r="AZ8" s="46"/>
      <c r="BA8" s="46"/>
      <c r="BB8" s="46">
        <f>データ!U6</f>
        <v>905.08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t="str">
        <f>データ!O6</f>
        <v>該当数値なし</v>
      </c>
      <c r="J10" s="46"/>
      <c r="K10" s="46"/>
      <c r="L10" s="46"/>
      <c r="M10" s="46"/>
      <c r="N10" s="46"/>
      <c r="O10" s="46"/>
      <c r="P10" s="46">
        <f>データ!P6</f>
        <v>0.47</v>
      </c>
      <c r="Q10" s="46"/>
      <c r="R10" s="46"/>
      <c r="S10" s="46"/>
      <c r="T10" s="46"/>
      <c r="U10" s="46"/>
      <c r="V10" s="46"/>
      <c r="W10" s="46">
        <f>データ!Q6</f>
        <v>100</v>
      </c>
      <c r="X10" s="46"/>
      <c r="Y10" s="46"/>
      <c r="Z10" s="46"/>
      <c r="AA10" s="46"/>
      <c r="AB10" s="46"/>
      <c r="AC10" s="46"/>
      <c r="AD10" s="51">
        <f>データ!R6</f>
        <v>4428</v>
      </c>
      <c r="AE10" s="51"/>
      <c r="AF10" s="51"/>
      <c r="AG10" s="51"/>
      <c r="AH10" s="51"/>
      <c r="AI10" s="51"/>
      <c r="AJ10" s="51"/>
      <c r="AK10" s="2"/>
      <c r="AL10" s="51">
        <f>データ!V6</f>
        <v>2202</v>
      </c>
      <c r="AM10" s="51"/>
      <c r="AN10" s="51"/>
      <c r="AO10" s="51"/>
      <c r="AP10" s="51"/>
      <c r="AQ10" s="51"/>
      <c r="AR10" s="51"/>
      <c r="AS10" s="51"/>
      <c r="AT10" s="46">
        <f>データ!W6</f>
        <v>1.27</v>
      </c>
      <c r="AU10" s="46"/>
      <c r="AV10" s="46"/>
      <c r="AW10" s="46"/>
      <c r="AX10" s="46"/>
      <c r="AY10" s="46"/>
      <c r="AZ10" s="46"/>
      <c r="BA10" s="46"/>
      <c r="BB10" s="46">
        <f>データ!X6</f>
        <v>1733.86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【953.26】</v>
      </c>
      <c r="I86" s="26" t="str">
        <f>データ!CA6</f>
        <v>【45.31】</v>
      </c>
      <c r="J86" s="26" t="str">
        <f>データ!CL6</f>
        <v>【379.91】</v>
      </c>
      <c r="K86" s="26" t="str">
        <f>データ!CW6</f>
        <v>【33.67】</v>
      </c>
      <c r="L86" s="26" t="str">
        <f>データ!DH6</f>
        <v>【79.94】</v>
      </c>
      <c r="M86" s="26" t="s">
        <v>44</v>
      </c>
      <c r="N86" s="26" t="s">
        <v>43</v>
      </c>
      <c r="O86" s="26" t="str">
        <f>データ!EO6</f>
        <v>【0.01】</v>
      </c>
    </row>
  </sheetData>
  <sheetProtection algorithmName="SHA-512" hashValue="ZFe45RLghTCJCmFTsbqlmM34L2OReKck5eZMf9FLBQyQjkSb+1mlGexIMaEc0ZjuKriL4EsglCPoDsGq5nBILQ==" saltValue="x3NxeB2lJ7/AGe8sDem9w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2">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2">
      <c r="A6" s="28" t="s">
        <v>97</v>
      </c>
      <c r="B6" s="33">
        <f>B7</f>
        <v>2019</v>
      </c>
      <c r="C6" s="33">
        <f t="shared" ref="C6:X6" si="3">C7</f>
        <v>342076</v>
      </c>
      <c r="D6" s="33">
        <f t="shared" si="3"/>
        <v>47</v>
      </c>
      <c r="E6" s="33">
        <f t="shared" si="3"/>
        <v>17</v>
      </c>
      <c r="F6" s="33">
        <f t="shared" si="3"/>
        <v>6</v>
      </c>
      <c r="G6" s="33">
        <f t="shared" si="3"/>
        <v>0</v>
      </c>
      <c r="H6" s="33" t="str">
        <f t="shared" si="3"/>
        <v>広島県　福山市</v>
      </c>
      <c r="I6" s="33" t="str">
        <f t="shared" si="3"/>
        <v>法非適用</v>
      </c>
      <c r="J6" s="33" t="str">
        <f t="shared" si="3"/>
        <v>下水道事業</v>
      </c>
      <c r="K6" s="33" t="str">
        <f t="shared" si="3"/>
        <v>漁業集落排水</v>
      </c>
      <c r="L6" s="33" t="str">
        <f t="shared" si="3"/>
        <v>H2</v>
      </c>
      <c r="M6" s="33" t="str">
        <f t="shared" si="3"/>
        <v>非設置</v>
      </c>
      <c r="N6" s="34" t="str">
        <f t="shared" si="3"/>
        <v>-</v>
      </c>
      <c r="O6" s="34" t="str">
        <f t="shared" si="3"/>
        <v>該当数値なし</v>
      </c>
      <c r="P6" s="34">
        <f t="shared" si="3"/>
        <v>0.47</v>
      </c>
      <c r="Q6" s="34">
        <f t="shared" si="3"/>
        <v>100</v>
      </c>
      <c r="R6" s="34">
        <f t="shared" si="3"/>
        <v>4428</v>
      </c>
      <c r="S6" s="34">
        <f t="shared" si="3"/>
        <v>468956</v>
      </c>
      <c r="T6" s="34">
        <f t="shared" si="3"/>
        <v>518.14</v>
      </c>
      <c r="U6" s="34">
        <f t="shared" si="3"/>
        <v>905.08</v>
      </c>
      <c r="V6" s="34">
        <f t="shared" si="3"/>
        <v>2202</v>
      </c>
      <c r="W6" s="34">
        <f t="shared" si="3"/>
        <v>1.27</v>
      </c>
      <c r="X6" s="34">
        <f t="shared" si="3"/>
        <v>1733.86</v>
      </c>
      <c r="Y6" s="35">
        <f>IF(Y7="",NA(),Y7)</f>
        <v>65.45</v>
      </c>
      <c r="Z6" s="35">
        <f t="shared" ref="Z6:AH6" si="4">IF(Z7="",NA(),Z7)</f>
        <v>57.09</v>
      </c>
      <c r="AA6" s="35">
        <f t="shared" si="4"/>
        <v>85.48</v>
      </c>
      <c r="AB6" s="35">
        <f t="shared" si="4"/>
        <v>88.75</v>
      </c>
      <c r="AC6" s="35">
        <f t="shared" si="4"/>
        <v>94.76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5849.14</v>
      </c>
      <c r="BG6" s="35">
        <f t="shared" ref="BG6:BO6" si="7">IF(BG7="",NA(),BG7)</f>
        <v>5820.02</v>
      </c>
      <c r="BH6" s="35">
        <f t="shared" si="7"/>
        <v>4680.72</v>
      </c>
      <c r="BI6" s="35">
        <f t="shared" si="7"/>
        <v>3179.93</v>
      </c>
      <c r="BJ6" s="35">
        <f t="shared" si="7"/>
        <v>2462.16</v>
      </c>
      <c r="BK6" s="35">
        <f t="shared" si="7"/>
        <v>1451.54</v>
      </c>
      <c r="BL6" s="35">
        <f t="shared" si="7"/>
        <v>1063.93</v>
      </c>
      <c r="BM6" s="35">
        <f t="shared" si="7"/>
        <v>1060.8599999999999</v>
      </c>
      <c r="BN6" s="35">
        <f t="shared" si="7"/>
        <v>1006.65</v>
      </c>
      <c r="BO6" s="35">
        <f t="shared" si="7"/>
        <v>998.42</v>
      </c>
      <c r="BP6" s="34" t="str">
        <f>IF(BP7="","",IF(BP7="-","【-】","【"&amp;SUBSTITUTE(TEXT(BP7,"#,##0.00"),"-","△")&amp;"】"))</f>
        <v>【953.26】</v>
      </c>
      <c r="BQ6" s="35">
        <f>IF(BQ7="",NA(),BQ7)</f>
        <v>29.23</v>
      </c>
      <c r="BR6" s="35">
        <f t="shared" ref="BR6:BZ6" si="8">IF(BR7="",NA(),BR7)</f>
        <v>35.17</v>
      </c>
      <c r="BS6" s="35">
        <f t="shared" si="8"/>
        <v>35.049999999999997</v>
      </c>
      <c r="BT6" s="35">
        <f t="shared" si="8"/>
        <v>45.08</v>
      </c>
      <c r="BU6" s="35">
        <f t="shared" si="8"/>
        <v>41.38</v>
      </c>
      <c r="BV6" s="35">
        <f t="shared" si="8"/>
        <v>33.58</v>
      </c>
      <c r="BW6" s="35">
        <f t="shared" si="8"/>
        <v>46.26</v>
      </c>
      <c r="BX6" s="35">
        <f t="shared" si="8"/>
        <v>45.81</v>
      </c>
      <c r="BY6" s="35">
        <f t="shared" si="8"/>
        <v>43.43</v>
      </c>
      <c r="BZ6" s="35">
        <f t="shared" si="8"/>
        <v>41.41</v>
      </c>
      <c r="CA6" s="34" t="str">
        <f>IF(CA7="","",IF(CA7="-","【-】","【"&amp;SUBSTITUTE(TEXT(CA7,"#,##0.00"),"-","△")&amp;"】"))</f>
        <v>【45.31】</v>
      </c>
      <c r="CB6" s="35">
        <f>IF(CB7="",NA(),CB7)</f>
        <v>892.07</v>
      </c>
      <c r="CC6" s="35">
        <f t="shared" ref="CC6:CK6" si="9">IF(CC7="",NA(),CC7)</f>
        <v>689.37</v>
      </c>
      <c r="CD6" s="35">
        <f t="shared" si="9"/>
        <v>705.46</v>
      </c>
      <c r="CE6" s="35">
        <f t="shared" si="9"/>
        <v>501.5</v>
      </c>
      <c r="CF6" s="35">
        <f t="shared" si="9"/>
        <v>591.92999999999995</v>
      </c>
      <c r="CG6" s="35">
        <f t="shared" si="9"/>
        <v>514.39</v>
      </c>
      <c r="CH6" s="35">
        <f t="shared" si="9"/>
        <v>376.4</v>
      </c>
      <c r="CI6" s="35">
        <f t="shared" si="9"/>
        <v>383.92</v>
      </c>
      <c r="CJ6" s="35">
        <f t="shared" si="9"/>
        <v>400.44</v>
      </c>
      <c r="CK6" s="35">
        <f t="shared" si="9"/>
        <v>417.56</v>
      </c>
      <c r="CL6" s="34" t="str">
        <f>IF(CL7="","",IF(CL7="-","【-】","【"&amp;SUBSTITUTE(TEXT(CL7,"#,##0.00"),"-","△")&amp;"】"))</f>
        <v>【379.91】</v>
      </c>
      <c r="CM6" s="35">
        <f>IF(CM7="",NA(),CM7)</f>
        <v>16.22</v>
      </c>
      <c r="CN6" s="35">
        <f t="shared" ref="CN6:CV6" si="10">IF(CN7="",NA(),CN7)</f>
        <v>19.38</v>
      </c>
      <c r="CO6" s="35">
        <f t="shared" si="10"/>
        <v>21.54</v>
      </c>
      <c r="CP6" s="35">
        <f t="shared" si="10"/>
        <v>25.05</v>
      </c>
      <c r="CQ6" s="35">
        <f t="shared" si="10"/>
        <v>24.55</v>
      </c>
      <c r="CR6" s="35">
        <f t="shared" si="10"/>
        <v>29.28</v>
      </c>
      <c r="CS6" s="35">
        <f t="shared" si="10"/>
        <v>33.729999999999997</v>
      </c>
      <c r="CT6" s="35">
        <f t="shared" si="10"/>
        <v>33.21</v>
      </c>
      <c r="CU6" s="35">
        <f t="shared" si="10"/>
        <v>32.229999999999997</v>
      </c>
      <c r="CV6" s="35">
        <f t="shared" si="10"/>
        <v>32.479999999999997</v>
      </c>
      <c r="CW6" s="34" t="str">
        <f>IF(CW7="","",IF(CW7="-","【-】","【"&amp;SUBSTITUTE(TEXT(CW7,"#,##0.00"),"-","△")&amp;"】"))</f>
        <v>【33.67】</v>
      </c>
      <c r="CX6" s="35">
        <f>IF(CX7="",NA(),CX7)</f>
        <v>54.29</v>
      </c>
      <c r="CY6" s="35">
        <f t="shared" ref="CY6:DG6" si="11">IF(CY7="",NA(),CY7)</f>
        <v>53.28</v>
      </c>
      <c r="CZ6" s="35">
        <f t="shared" si="11"/>
        <v>57.57</v>
      </c>
      <c r="DA6" s="35">
        <f t="shared" si="11"/>
        <v>58.77</v>
      </c>
      <c r="DB6" s="35">
        <f t="shared" si="11"/>
        <v>59.49</v>
      </c>
      <c r="DC6" s="35">
        <f t="shared" si="11"/>
        <v>66.819999999999993</v>
      </c>
      <c r="DD6" s="35">
        <f t="shared" si="11"/>
        <v>79.989999999999995</v>
      </c>
      <c r="DE6" s="35">
        <f t="shared" si="11"/>
        <v>79.98</v>
      </c>
      <c r="DF6" s="35">
        <f t="shared" si="11"/>
        <v>80.8</v>
      </c>
      <c r="DG6" s="35">
        <f t="shared" si="11"/>
        <v>79.2</v>
      </c>
      <c r="DH6" s="34" t="str">
        <f>IF(DH7="","",IF(DH7="-","【-】","【"&amp;SUBSTITUTE(TEXT(DH7,"#,##0.00"),"-","△")&amp;"】"))</f>
        <v>【79.94】</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v>
      </c>
      <c r="EK6" s="35">
        <f t="shared" si="14"/>
        <v>0.01</v>
      </c>
      <c r="EL6" s="35">
        <f t="shared" si="14"/>
        <v>0.09</v>
      </c>
      <c r="EM6" s="35">
        <f t="shared" si="14"/>
        <v>0.02</v>
      </c>
      <c r="EN6" s="35">
        <f t="shared" si="14"/>
        <v>0.01</v>
      </c>
      <c r="EO6" s="34" t="str">
        <f>IF(EO7="","",IF(EO7="-","【-】","【"&amp;SUBSTITUTE(TEXT(EO7,"#,##0.00"),"-","△")&amp;"】"))</f>
        <v>【0.01】</v>
      </c>
    </row>
    <row r="7" spans="1:145" s="36" customFormat="1" x14ac:dyDescent="0.2">
      <c r="A7" s="28"/>
      <c r="B7" s="37">
        <v>2019</v>
      </c>
      <c r="C7" s="37">
        <v>342076</v>
      </c>
      <c r="D7" s="37">
        <v>47</v>
      </c>
      <c r="E7" s="37">
        <v>17</v>
      </c>
      <c r="F7" s="37">
        <v>6</v>
      </c>
      <c r="G7" s="37">
        <v>0</v>
      </c>
      <c r="H7" s="37" t="s">
        <v>98</v>
      </c>
      <c r="I7" s="37" t="s">
        <v>99</v>
      </c>
      <c r="J7" s="37" t="s">
        <v>100</v>
      </c>
      <c r="K7" s="37" t="s">
        <v>101</v>
      </c>
      <c r="L7" s="37" t="s">
        <v>102</v>
      </c>
      <c r="M7" s="37" t="s">
        <v>103</v>
      </c>
      <c r="N7" s="38" t="s">
        <v>104</v>
      </c>
      <c r="O7" s="38" t="s">
        <v>105</v>
      </c>
      <c r="P7" s="38">
        <v>0.47</v>
      </c>
      <c r="Q7" s="38">
        <v>100</v>
      </c>
      <c r="R7" s="38">
        <v>4428</v>
      </c>
      <c r="S7" s="38">
        <v>468956</v>
      </c>
      <c r="T7" s="38">
        <v>518.14</v>
      </c>
      <c r="U7" s="38">
        <v>905.08</v>
      </c>
      <c r="V7" s="38">
        <v>2202</v>
      </c>
      <c r="W7" s="38">
        <v>1.27</v>
      </c>
      <c r="X7" s="38">
        <v>1733.86</v>
      </c>
      <c r="Y7" s="38">
        <v>65.45</v>
      </c>
      <c r="Z7" s="38">
        <v>57.09</v>
      </c>
      <c r="AA7" s="38">
        <v>85.48</v>
      </c>
      <c r="AB7" s="38">
        <v>88.75</v>
      </c>
      <c r="AC7" s="38">
        <v>94.76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5849.14</v>
      </c>
      <c r="BG7" s="38">
        <v>5820.02</v>
      </c>
      <c r="BH7" s="38">
        <v>4680.72</v>
      </c>
      <c r="BI7" s="38">
        <v>3179.93</v>
      </c>
      <c r="BJ7" s="38">
        <v>2462.16</v>
      </c>
      <c r="BK7" s="38">
        <v>1451.54</v>
      </c>
      <c r="BL7" s="38">
        <v>1063.93</v>
      </c>
      <c r="BM7" s="38">
        <v>1060.8599999999999</v>
      </c>
      <c r="BN7" s="38">
        <v>1006.65</v>
      </c>
      <c r="BO7" s="38">
        <v>998.42</v>
      </c>
      <c r="BP7" s="38">
        <v>953.26</v>
      </c>
      <c r="BQ7" s="38">
        <v>29.23</v>
      </c>
      <c r="BR7" s="38">
        <v>35.17</v>
      </c>
      <c r="BS7" s="38">
        <v>35.049999999999997</v>
      </c>
      <c r="BT7" s="38">
        <v>45.08</v>
      </c>
      <c r="BU7" s="38">
        <v>41.38</v>
      </c>
      <c r="BV7" s="38">
        <v>33.58</v>
      </c>
      <c r="BW7" s="38">
        <v>46.26</v>
      </c>
      <c r="BX7" s="38">
        <v>45.81</v>
      </c>
      <c r="BY7" s="38">
        <v>43.43</v>
      </c>
      <c r="BZ7" s="38">
        <v>41.41</v>
      </c>
      <c r="CA7" s="38">
        <v>45.31</v>
      </c>
      <c r="CB7" s="38">
        <v>892.07</v>
      </c>
      <c r="CC7" s="38">
        <v>689.37</v>
      </c>
      <c r="CD7" s="38">
        <v>705.46</v>
      </c>
      <c r="CE7" s="38">
        <v>501.5</v>
      </c>
      <c r="CF7" s="38">
        <v>591.92999999999995</v>
      </c>
      <c r="CG7" s="38">
        <v>514.39</v>
      </c>
      <c r="CH7" s="38">
        <v>376.4</v>
      </c>
      <c r="CI7" s="38">
        <v>383.92</v>
      </c>
      <c r="CJ7" s="38">
        <v>400.44</v>
      </c>
      <c r="CK7" s="38">
        <v>417.56</v>
      </c>
      <c r="CL7" s="38">
        <v>379.91</v>
      </c>
      <c r="CM7" s="38">
        <v>16.22</v>
      </c>
      <c r="CN7" s="38">
        <v>19.38</v>
      </c>
      <c r="CO7" s="38">
        <v>21.54</v>
      </c>
      <c r="CP7" s="38">
        <v>25.05</v>
      </c>
      <c r="CQ7" s="38">
        <v>24.55</v>
      </c>
      <c r="CR7" s="38">
        <v>29.28</v>
      </c>
      <c r="CS7" s="38">
        <v>33.729999999999997</v>
      </c>
      <c r="CT7" s="38">
        <v>33.21</v>
      </c>
      <c r="CU7" s="38">
        <v>32.229999999999997</v>
      </c>
      <c r="CV7" s="38">
        <v>32.479999999999997</v>
      </c>
      <c r="CW7" s="38">
        <v>33.67</v>
      </c>
      <c r="CX7" s="38">
        <v>54.29</v>
      </c>
      <c r="CY7" s="38">
        <v>53.28</v>
      </c>
      <c r="CZ7" s="38">
        <v>57.57</v>
      </c>
      <c r="DA7" s="38">
        <v>58.77</v>
      </c>
      <c r="DB7" s="38">
        <v>59.49</v>
      </c>
      <c r="DC7" s="38">
        <v>66.819999999999993</v>
      </c>
      <c r="DD7" s="38">
        <v>79.989999999999995</v>
      </c>
      <c r="DE7" s="38">
        <v>79.98</v>
      </c>
      <c r="DF7" s="38">
        <v>80.8</v>
      </c>
      <c r="DG7" s="38">
        <v>79.2</v>
      </c>
      <c r="DH7" s="38">
        <v>79.94</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v>
      </c>
      <c r="EK7" s="38">
        <v>0.01</v>
      </c>
      <c r="EL7" s="38">
        <v>0.09</v>
      </c>
      <c r="EM7" s="38">
        <v>0.02</v>
      </c>
      <c r="EN7" s="38">
        <v>0.01</v>
      </c>
      <c r="EO7" s="38">
        <v>0.01</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2">
      <c r="B11">
        <v>4</v>
      </c>
      <c r="C11">
        <v>3</v>
      </c>
      <c r="D11">
        <v>2</v>
      </c>
      <c r="E11">
        <v>1</v>
      </c>
      <c r="F11">
        <v>0</v>
      </c>
      <c r="G11" t="s">
        <v>111</v>
      </c>
    </row>
    <row r="12" spans="1:145" x14ac:dyDescent="0.2">
      <c r="B12">
        <v>1</v>
      </c>
      <c r="C12">
        <v>1</v>
      </c>
      <c r="D12">
        <v>1</v>
      </c>
      <c r="E12">
        <v>1</v>
      </c>
      <c r="F12">
        <v>1</v>
      </c>
      <c r="G12" t="s">
        <v>112</v>
      </c>
    </row>
    <row r="13" spans="1:145" x14ac:dyDescent="0.2">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有田</cp:lastModifiedBy>
  <cp:lastPrinted>2021-01-28T09:19:08Z</cp:lastPrinted>
  <dcterms:created xsi:type="dcterms:W3CDTF">2020-12-04T03:11:57Z</dcterms:created>
  <dcterms:modified xsi:type="dcterms:W3CDTF">2021-01-28T09:19:10Z</dcterms:modified>
  <cp:category/>
</cp:coreProperties>
</file>