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19（R1）年度\02 回答\02 提出用\"/>
    </mc:Choice>
  </mc:AlternateContent>
  <workbookProtection workbookAlgorithmName="SHA-512" workbookHashValue="5waxq1UQyb7gkUTP+Gj+dU/SU8zHgA1zCE4UiKnx4xPgkSa5W+tRC4K9i+GWP69mHhUz3TsJG879O7Qf9RWSUg==" workbookSaltValue="NIF1X6CtLC7mwlxmdfnsO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<sst xmlns="http://schemas.openxmlformats.org/spreadsheetml/2006/main" count="262" uniqueCount="107">
  <si>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</si>
  <si>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</si>
  <si>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</si>
  <si>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</si>
  <si>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</si>
  <si>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</si>
  <si>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</si>
  <si>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</si>
  <si>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</si>
  <si>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</si>
  <si>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</si>
  <si>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</si>
  <si>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</si>
  <si>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</si>
  <si>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</si>
  <si>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</si>
  <si>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</si>
  <si>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</si>
  <si>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</si>
  <si>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</si>
  <si>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</si>
  <si>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</si>
  <si>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</si>
  <si>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</si>
  <si>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</si>
  <si>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</si>
  <si>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</si>
  <si>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</si>
  <si>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</si>
  <si>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</si>
  <si>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</si>
  <si>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</si>
  <si>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</si>
  <si>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</si>
  <si>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</si>
  <si>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</si>
  <si>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</si>
  <si>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</si>
  <si>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</si>
  <si>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</si>
  <si>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</si>
  <si>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</si>
  <si>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</si>
  <si>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</si>
  <si>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</si>
  <si>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</si>
  <si>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</si>
  <si>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</si>
  <si>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</si>
  <si>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</si>
  <si>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</si>
  <si>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</si>
  <si>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</si>
  <si>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</si>
  <si>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</si>
  <si>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</si>
  <si>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</si>
  <si>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</si>
  <si>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</si>
  <si>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</si>
  <si>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</si>
  <si>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</si>
  <si>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</si>
  <si>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</si>
  <si>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</si>
  <si>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</si>
  <si>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</si>
  <si>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</si>
  <si>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</si>
  <si>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</si>
  <si>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</si>
  <si>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</si>
  <si>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</si>
  <si>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</si>
  <si>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</si>
  <si>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</si>
  <si>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</si>
  <si>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</si>
  <si>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</si>
  <si>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</si>
  <si>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</si>
  <si>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</si>
  <si>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</si>
  <si>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</si>
  <si>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</si>
  <si>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</si>
  <si>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</si>
  <si>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</si>
  <si>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</si>
  <si>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</si>
  <si>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</si>
  <si>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</si>
  <si>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</si>
  <si>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</si>
  <si>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</si>
  <si>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</si>
  <si>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</si>
  <si>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</si>
  <si>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</si>
  <si>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</si>
  <si>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</si>
  <si>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</si>
  <si>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</si>
  <si>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</si>
  <si>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を取り巻く経営環境は，新規の需要や契約水量の増加が期待できないことから，給水収益の伸びは見込めない一方で，老朽化した管路・施設の更新・耐震化に対する投資が増大する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66" eb="68">
      <t>カンロ</t>
    </rPh>
    <rPh sb="75" eb="78">
      <t>タイシンカ</t>
    </rPh>
    <rPh sb="229" eb="232">
      <t>コウギョウヨウ</t>
    </rPh>
    <rPh sb="236" eb="238">
      <t>サンギョウ</t>
    </rPh>
    <rPh sb="238" eb="240">
      <t>カツドウ</t>
    </rPh>
    <rPh sb="241" eb="244">
      <t>フカケツ</t>
    </rPh>
    <rPh sb="246" eb="248">
      <t>サンギョウ</t>
    </rPh>
    <rPh sb="249" eb="251">
      <t>ケツエキ</t>
    </rPh>
    <rPh sb="255" eb="257">
      <t>ジュウヨウ</t>
    </rPh>
    <rPh sb="274" eb="277">
      <t>コウギョウヨウ</t>
    </rPh>
    <rPh sb="310" eb="312">
      <t>ジュヨウ</t>
    </rPh>
    <rPh sb="312" eb="313">
      <t>シャ</t>
    </rPh>
    <rPh sb="319" eb="322">
      <t>コウギョウヨウ</t>
    </rPh>
    <phoneticPr fontId="5"/>
  </si>
  <si>
    <t>「①経常収支比率，②累積欠損金比率，⑤料金回収率」
　①，⑤は100％を超え,②は0％と，単年度の事業経営に必要な費用は工業用水道料金等の経常的な収益で賄えています。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類似団体平均等と比べて高い水準となっているものの，負担金や企業債利息が減少したことや，継続した業務の効率化と経費の節減に取り組んだことにより前年度より減少しています。
「⑦施設利用率」　
　配水量の増加に伴い，前年度から向上しており，類似団体平均等と比べて高い水準を維持しています。引き続き，効率的な施設の運営に努めていきます。
「⑧契約率」
　契約率は，節水やリサイクルによる水の合理化使用などから減少傾向にあり，今後も新規の需要や契約水量の増加は期待できないものと見込んでいます。</t>
    <rPh sb="60" eb="63">
      <t>コウギョウヨウ</t>
    </rPh>
    <rPh sb="108" eb="109">
      <t>タカ</t>
    </rPh>
    <rPh sb="214" eb="216">
      <t>キギョウ</t>
    </rPh>
    <rPh sb="216" eb="217">
      <t>サイ</t>
    </rPh>
    <rPh sb="227" eb="229">
      <t>ネンド</t>
    </rPh>
    <rPh sb="230" eb="232">
      <t>ヘイセイ</t>
    </rPh>
    <rPh sb="234" eb="236">
      <t>ネンド</t>
    </rPh>
    <rPh sb="237" eb="239">
      <t>イコウ</t>
    </rPh>
    <rPh sb="239" eb="240">
      <t>アラ</t>
    </rPh>
    <rPh sb="242" eb="244">
      <t>カリイ</t>
    </rPh>
    <rPh sb="246" eb="247">
      <t>オコナ</t>
    </rPh>
    <rPh sb="271" eb="272">
      <t>ヒク</t>
    </rPh>
    <rPh sb="273" eb="275">
      <t>スイジュン</t>
    </rPh>
    <rPh sb="294" eb="296">
      <t>ルイジ</t>
    </rPh>
    <rPh sb="296" eb="298">
      <t>ダンタイ</t>
    </rPh>
    <rPh sb="298" eb="300">
      <t>ヘイキン</t>
    </rPh>
    <rPh sb="300" eb="301">
      <t>トウ</t>
    </rPh>
    <rPh sb="302" eb="303">
      <t>クラ</t>
    </rPh>
    <rPh sb="305" eb="306">
      <t>タカ</t>
    </rPh>
    <rPh sb="307" eb="309">
      <t>スイジュン</t>
    </rPh>
    <rPh sb="319" eb="322">
      <t>フタンキン</t>
    </rPh>
    <rPh sb="390" eb="392">
      <t>ハイスイ</t>
    </rPh>
    <rPh sb="400" eb="403">
      <t>ゼンネンド</t>
    </rPh>
    <rPh sb="428" eb="430">
      <t>イジ</t>
    </rPh>
    <rPh sb="463" eb="465">
      <t>ケイヤク</t>
    </rPh>
    <rPh sb="469" eb="471">
      <t>ケイヤク</t>
    </rPh>
    <rPh sb="471" eb="472">
      <t>リツ</t>
    </rPh>
    <rPh sb="496" eb="498">
      <t>ゲンショウ</t>
    </rPh>
    <rPh sb="498" eb="500">
      <t>ケイコウ</t>
    </rPh>
    <rPh sb="504" eb="506">
      <t>コンゴ</t>
    </rPh>
    <rPh sb="513" eb="515">
      <t>ケイヤク</t>
    </rPh>
    <rPh sb="515" eb="517">
      <t>スイリョウ</t>
    </rPh>
    <rPh sb="518" eb="520">
      <t>ゾウカ</t>
    </rPh>
    <rPh sb="521" eb="523">
      <t>キタイ</t>
    </rPh>
    <rPh sb="530" eb="532">
      <t>ミコ</t>
    </rPh>
    <phoneticPr fontId="5"/>
  </si>
  <si>
    <t>「①有形固定資産減価償却率」　
　類似団体平均等と比べて同水準となっており，多くの資産で老朽化が進んでいますが，計画的な施設の更新により，数値は年々減少しています。
「②管路経年化率」
　類似団体平均等と比べて高い水準となっており，1960～1970年代の創設期に整備した工業用水道管路が法定耐用年数を迎えていることから，管路の老朽化が進んでいます。
「③管路更新率」
　管路の更新状況を表す指標であり，近年1%未満で推移してい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6" eb="59">
      <t>ケイカクテキ</t>
    </rPh>
    <rPh sb="60" eb="62">
      <t>シセツ</t>
    </rPh>
    <rPh sb="63" eb="65">
      <t>コウシン</t>
    </rPh>
    <rPh sb="69" eb="71">
      <t>スウチ</t>
    </rPh>
    <rPh sb="72" eb="74">
      <t>ネンネン</t>
    </rPh>
    <rPh sb="74" eb="76">
      <t>ゲンショウ</t>
    </rPh>
    <rPh sb="95" eb="97">
      <t>ルイジ</t>
    </rPh>
    <rPh sb="97" eb="99">
      <t>ダンタイ</t>
    </rPh>
    <rPh sb="99" eb="101">
      <t>ヘイキン</t>
    </rPh>
    <rPh sb="101" eb="102">
      <t>トウ</t>
    </rPh>
    <rPh sb="103" eb="104">
      <t>クラ</t>
    </rPh>
    <rPh sb="106" eb="107">
      <t>タカ</t>
    </rPh>
    <rPh sb="108" eb="110">
      <t>スイジュン</t>
    </rPh>
    <rPh sb="126" eb="128">
      <t>ネンダイ</t>
    </rPh>
    <rPh sb="129" eb="132">
      <t>ソウセツキ</t>
    </rPh>
    <rPh sb="137" eb="140">
      <t>コウギョウヨウ</t>
    </rPh>
    <rPh sb="145" eb="147">
      <t>ホウテイ</t>
    </rPh>
    <rPh sb="147" eb="149">
      <t>タイヨウ</t>
    </rPh>
    <rPh sb="149" eb="151">
      <t>ネンスウ</t>
    </rPh>
    <rPh sb="169" eb="170">
      <t>スス</t>
    </rPh>
    <rPh sb="204" eb="206">
      <t>キンネン</t>
    </rPh>
    <rPh sb="208" eb="210">
      <t>ミマン</t>
    </rPh>
    <rPh sb="211" eb="213">
      <t>スイイ</t>
    </rPh>
    <rPh sb="220" eb="222">
      <t>ホンシ</t>
    </rPh>
    <rPh sb="224" eb="226">
      <t>タイヨウ</t>
    </rPh>
    <rPh sb="226" eb="228">
      <t>ネンスウ</t>
    </rPh>
    <rPh sb="231" eb="233">
      <t>コウシン</t>
    </rPh>
    <rPh sb="238" eb="240">
      <t>シヨウ</t>
    </rPh>
    <rPh sb="240" eb="242">
      <t>ネンスウ</t>
    </rPh>
    <rPh sb="242" eb="244">
      <t>キジュン</t>
    </rPh>
    <rPh sb="251" eb="253">
      <t>コウシン</t>
    </rPh>
    <rPh sb="254" eb="255">
      <t>オコナ</t>
    </rPh>
    <rPh sb="260" eb="262">
      <t>コウシン</t>
    </rPh>
    <rPh sb="262" eb="264">
      <t>ジキ</t>
    </rPh>
    <rPh sb="265" eb="267">
      <t>トウライ</t>
    </rPh>
    <rPh sb="271" eb="273">
      <t>カンロ</t>
    </rPh>
    <rPh sb="274" eb="275">
      <t>オオ</t>
    </rPh>
    <rPh sb="291" eb="293">
      <t>シヨウ</t>
    </rPh>
    <rPh sb="293" eb="295">
      <t>ネンスウ</t>
    </rPh>
    <rPh sb="295" eb="297">
      <t>キジュン</t>
    </rPh>
    <rPh sb="298" eb="300">
      <t>テキセイ</t>
    </rPh>
    <rPh sb="301" eb="303">
      <t>イジ</t>
    </rPh>
    <rPh sb="303" eb="305">
      <t>カンリ</t>
    </rPh>
    <rPh sb="308" eb="310">
      <t>キノウ</t>
    </rPh>
    <rPh sb="310" eb="312">
      <t>ホジ</t>
    </rPh>
    <rPh sb="313" eb="316">
      <t>アンゼンセイ</t>
    </rPh>
    <rPh sb="317" eb="319">
      <t>カクホ</t>
    </rPh>
    <rPh sb="321" eb="322">
      <t>ウエ</t>
    </rPh>
    <rPh sb="327" eb="328">
      <t>カギ</t>
    </rPh>
    <rPh sb="329" eb="332">
      <t>チョウキカン</t>
    </rPh>
    <rPh sb="332" eb="334">
      <t>シヨウ</t>
    </rPh>
    <rPh sb="339" eb="341">
      <t>キホン</t>
    </rPh>
    <rPh sb="344" eb="346">
      <t>ホンシ</t>
    </rPh>
    <rPh sb="347" eb="348">
      <t>サダ</t>
    </rPh>
    <rPh sb="350" eb="352">
      <t>シセツ</t>
    </rPh>
    <rPh sb="352" eb="354">
      <t>コウシン</t>
    </rPh>
    <rPh sb="355" eb="357">
      <t>メヤス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</si>
</sst>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67.760000000000005</c:v>
                </c:pt>
                <c:pt idx="1">
                  <c:v>67.739999999999995</c:v>
                </c:pt>
                <c:pt idx="2">
                  <c:v>65.84</c:v>
                </c:pt>
                <c:pt idx="3">
                  <c:v>62.73</c:v>
                </c:pt>
                <c:pt idx="4">
                  <c:v>62.4</c:v>
                </c:pt>
              </c:numCache>
            </c:numRef>
          </c:val>
          <c:extLst>
            <c:ext xmlns:c16="http://schemas.microsoft.com/office/drawing/2014/chart" uri="{C3380CC4-5D6E-409C-BE32-E72D297353CC}">
              <c16:uniqueId val="{00000000-8F48-486A-A05D-675881682D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8F48-486A-A05D-675881682D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D-4F8E-A46F-6AD773949F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C50D-4F8E-A46F-6AD773949F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141</c:v>
                </c:pt>
                <c:pt idx="1">
                  <c:v>137.63999999999999</c:v>
                </c:pt>
                <c:pt idx="2">
                  <c:v>139.12</c:v>
                </c:pt>
                <c:pt idx="3">
                  <c:v>134.96</c:v>
                </c:pt>
                <c:pt idx="4">
                  <c:v>151.69</c:v>
                </c:pt>
              </c:numCache>
            </c:numRef>
          </c:val>
          <c:extLst>
            <c:ext xmlns:c16="http://schemas.microsoft.com/office/drawing/2014/chart" uri="{C3380CC4-5D6E-409C-BE32-E72D297353CC}">
              <c16:uniqueId val="{00000000-08DB-4DB6-9A25-BEE97CEAF4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08DB-4DB6-9A25-BEE97CEAF4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48.31</c:v>
                </c:pt>
                <c:pt idx="1">
                  <c:v>52.32</c:v>
                </c:pt>
                <c:pt idx="2">
                  <c:v>61.61</c:v>
                </c:pt>
                <c:pt idx="3">
                  <c:v>61.44</c:v>
                </c:pt>
                <c:pt idx="4">
                  <c:v>61.44</c:v>
                </c:pt>
              </c:numCache>
            </c:numRef>
          </c:val>
          <c:extLst>
            <c:ext xmlns:c16="http://schemas.microsoft.com/office/drawing/2014/chart" uri="{C3380CC4-5D6E-409C-BE32-E72D297353CC}">
              <c16:uniqueId val="{00000000-70D7-44F0-86DF-5A5F21980C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70D7-44F0-86DF-5A5F21980C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0.31</c:v>
                </c:pt>
                <c:pt idx="2">
                  <c:v>0.19</c:v>
                </c:pt>
                <c:pt idx="3">
                  <c:v>0.27</c:v>
                </c:pt>
                <c:pt idx="4">
                  <c:v>0</c:v>
                </c:pt>
              </c:numCache>
            </c:numRef>
          </c:val>
          <c:extLst>
            <c:ext xmlns:c16="http://schemas.microsoft.com/office/drawing/2014/chart" uri="{C3380CC4-5D6E-409C-BE32-E72D297353CC}">
              <c16:uniqueId val="{00000000-0B87-46F2-9BB9-147CBCEA30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0B87-46F2-9BB9-147CBCEA30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987.08</c:v>
                </c:pt>
                <c:pt idx="1">
                  <c:v>903.79</c:v>
                </c:pt>
                <c:pt idx="2">
                  <c:v>907.36</c:v>
                </c:pt>
                <c:pt idx="3">
                  <c:v>1030.71</c:v>
                </c:pt>
                <c:pt idx="4">
                  <c:v>1208.95</c:v>
                </c:pt>
              </c:numCache>
            </c:numRef>
          </c:val>
          <c:extLst>
            <c:ext xmlns:c16="http://schemas.microsoft.com/office/drawing/2014/chart" uri="{C3380CC4-5D6E-409C-BE32-E72D297353CC}">
              <c16:uniqueId val="{00000000-D5D0-4BAB-8C0D-80EF402D3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D5D0-4BAB-8C0D-80EF402D3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92.06</c:v>
                </c:pt>
                <c:pt idx="1">
                  <c:v>79.2</c:v>
                </c:pt>
                <c:pt idx="2">
                  <c:v>66.239999999999995</c:v>
                </c:pt>
                <c:pt idx="3">
                  <c:v>54.1</c:v>
                </c:pt>
                <c:pt idx="4">
                  <c:v>40.380000000000003</c:v>
                </c:pt>
              </c:numCache>
            </c:numRef>
          </c:val>
          <c:extLst>
            <c:ext xmlns:c16="http://schemas.microsoft.com/office/drawing/2014/chart" uri="{C3380CC4-5D6E-409C-BE32-E72D297353CC}">
              <c16:uniqueId val="{00000000-B23E-4D5A-85AB-06057DBCB0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B23E-4D5A-85AB-06057DBCB0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144.34</c:v>
                </c:pt>
                <c:pt idx="1">
                  <c:v>138.93</c:v>
                </c:pt>
                <c:pt idx="2">
                  <c:v>140.30000000000001</c:v>
                </c:pt>
                <c:pt idx="3">
                  <c:v>135.88</c:v>
                </c:pt>
                <c:pt idx="4">
                  <c:v>154.69999999999999</c:v>
                </c:pt>
              </c:numCache>
            </c:numRef>
          </c:val>
          <c:extLst>
            <c:ext xmlns:c16="http://schemas.microsoft.com/office/drawing/2014/chart" uri="{C3380CC4-5D6E-409C-BE32-E72D297353CC}">
              <c16:uniqueId val="{00000000-5B0F-40FA-95F5-5B0C4387C9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B0F-40FA-95F5-5B0C4387C9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22.34</c:v>
                </c:pt>
                <c:pt idx="1">
                  <c:v>23.17</c:v>
                </c:pt>
                <c:pt idx="2">
                  <c:v>22.96</c:v>
                </c:pt>
                <c:pt idx="3">
                  <c:v>23.72</c:v>
                </c:pt>
                <c:pt idx="4">
                  <c:v>21.2</c:v>
                </c:pt>
              </c:numCache>
            </c:numRef>
          </c:val>
          <c:extLst>
            <c:ext xmlns:c16="http://schemas.microsoft.com/office/drawing/2014/chart" uri="{C3380CC4-5D6E-409C-BE32-E72D297353CC}">
              <c16:uniqueId val="{00000000-3D81-4CE6-A77F-F2DF41A563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D81-4CE6-A77F-F2DF41A563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75.86</c:v>
                </c:pt>
                <c:pt idx="1">
                  <c:v>75.349999999999994</c:v>
                </c:pt>
                <c:pt idx="2">
                  <c:v>75.22</c:v>
                </c:pt>
                <c:pt idx="3">
                  <c:v>75.209999999999994</c:v>
                </c:pt>
                <c:pt idx="4">
                  <c:v>79.66</c:v>
                </c:pt>
              </c:numCache>
            </c:numRef>
          </c:val>
          <c:extLst>
            <c:ext xmlns:c16="http://schemas.microsoft.com/office/drawing/2014/chart" uri="{C3380CC4-5D6E-409C-BE32-E72D297353CC}">
              <c16:uniqueId val="{00000000-BC7B-43B0-94DB-020E584809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BC7B-43B0-94DB-020E584809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78.22</c:v>
                </c:pt>
                <c:pt idx="1">
                  <c:v>78.349999999999994</c:v>
                </c:pt>
                <c:pt idx="2">
                  <c:v>77.88</c:v>
                </c:pt>
                <c:pt idx="3">
                  <c:v>77.59</c:v>
                </c:pt>
                <c:pt idx="4">
                  <c:v>77.59</c:v>
                </c:pt>
              </c:numCache>
            </c:numRef>
          </c:val>
          <c:extLst>
            <c:ext xmlns:c16="http://schemas.microsoft.com/office/drawing/2014/chart" uri="{C3380CC4-5D6E-409C-BE32-E72D297353CC}">
              <c16:uniqueId val="{00000000-6DCF-45CD-9CFD-39850F390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6DCF-45CD-9CFD-39850F390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A43" zoomScaleNormal="100" workbookViewId="0">
      <selection activeCell="TE45" sqref="TE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広島県　福山市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293000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233391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93.6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227325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 民間企業出身</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137.63999999999999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139.12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134.96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151.69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987.08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903.79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907.36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1030.71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1208.95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92.06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79.2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66.239999999999995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54.1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40.380000000000003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144.34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138.93</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140.30000000000001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135.88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154.69999999999999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22.34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23.17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22.96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23.72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21.2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75.86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75.349999999999994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75.22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75.209999999999994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79.66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78.22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78.349999999999994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77.88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77.59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77.59</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67.760000000000005</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67.739999999999995</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65.84</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62.73</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62.4</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48.31</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52.32</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61.61</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61.44</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61.44</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0.31</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0.19</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0.27</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57.35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57.93</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58.88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59.48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60.09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37.619999999999997</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41.79</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43.44</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48.09</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50.93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0.11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0.32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0.21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0.22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iAQd3xGXnjpX9jTzfYg/LNG3Ml/JvpnJMIrmKs8R7CUmZLHZPMgr+5TZ/tC7pt47jtel5KmotCAJ7bI4yVVlA==" saltValue="OPxCfe2W+8myD1AXRDZQ3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141</v>
      </c>
      <c r="U6" s="52">
        <f>U7</f>
        <v>137.63999999999999</v>
      </c>
      <c r="V6" s="52">
        <f>V7</f>
        <v>139.12</v>
      </c>
      <c r="W6" s="52">
        <f>W7</f>
        <v>134.96</v>
      </c>
      <c r="X6" s="52">
        <f t="shared" si="3"/>
        <v>151.69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987.08</v>
      </c>
      <c r="AQ6" s="52">
        <f>AQ7</f>
        <v>903.79</v>
      </c>
      <c r="AR6" s="52">
        <f>AR7</f>
        <v>907.36</v>
      </c>
      <c r="AS6" s="52">
        <f>AS7</f>
        <v>1030.71</v>
      </c>
      <c r="AT6" s="52">
        <f t="shared" si="3"/>
        <v>1208.95</v>
      </c>
      <c r="AU6" s="52">
        <f t="shared" si="3"/>
        <v>312.67</v>
      </c>
      <c r="AV6" s="52">
        <f t="shared" si="3"/>
        <v>345.05</v>
      </c>
      <c r="AW6" s="52">
        <f t="shared" si="3"/>
        <v>379.14</v>
      </c>
      <c r="AX6" s="52">
        <f t="shared" si="3"/>
        <v>394.58</v>
      </c>
      <c r="AY6" s="52">
        <f t="shared" si="3"/>
        <v>368.36</v>
      </c>
      <c r="AZ6" s="50" t="str">
        <f>IF(AZ7="-","【-】","【"&amp;SUBSTITUTE(TEXT(AZ7,"#,##0.00"),"-","△")&amp;"】")</f>
        <v>【420.52】</v>
      </c>
      <c r="BA6" s="52">
        <f t="shared" si="3"/>
        <v>92.06</v>
      </c>
      <c r="BB6" s="52">
        <f>BB7</f>
        <v>79.2</v>
      </c>
      <c r="BC6" s="52">
        <f>BC7</f>
        <v>66.239999999999995</v>
      </c>
      <c r="BD6" s="52">
        <f>BD7</f>
        <v>54.1</v>
      </c>
      <c r="BE6" s="52">
        <f t="shared" si="3"/>
        <v>40.380000000000003</v>
      </c>
      <c r="BF6" s="52">
        <f t="shared" si="3"/>
        <v>272.8</v>
      </c>
      <c r="BG6" s="52">
        <f t="shared" si="3"/>
        <v>255.89</v>
      </c>
      <c r="BH6" s="52">
        <f t="shared" si="3"/>
        <v>242.57</v>
      </c>
      <c r="BI6" s="52">
        <f t="shared" si="3"/>
        <v>235.79</v>
      </c>
      <c r="BJ6" s="52">
        <f t="shared" si="3"/>
        <v>227.51</v>
      </c>
      <c r="BK6" s="50" t="str">
        <f>IF(BK7="-","【-】","【"&amp;SUBSTITUTE(TEXT(BK7,"#,##0.00"),"-","△")&amp;"】")</f>
        <v>【238.81】</v>
      </c>
      <c r="BL6" s="52">
        <f t="shared" si="3"/>
        <v>144.34</v>
      </c>
      <c r="BM6" s="52">
        <f>BM7</f>
        <v>138.93</v>
      </c>
      <c r="BN6" s="52">
        <f>BN7</f>
        <v>140.30000000000001</v>
      </c>
      <c r="BO6" s="52">
        <f>BO7</f>
        <v>135.88</v>
      </c>
      <c r="BP6" s="52">
        <f t="shared" si="3"/>
        <v>154.69999999999999</v>
      </c>
      <c r="BQ6" s="52">
        <f t="shared" si="3"/>
        <v>119.5</v>
      </c>
      <c r="BR6" s="52">
        <f t="shared" si="3"/>
        <v>118.99</v>
      </c>
      <c r="BS6" s="52">
        <f t="shared" si="3"/>
        <v>119.17</v>
      </c>
      <c r="BT6" s="52">
        <f t="shared" si="3"/>
        <v>117.72</v>
      </c>
      <c r="BU6" s="52">
        <f t="shared" si="3"/>
        <v>117.69</v>
      </c>
      <c r="BV6" s="50" t="str">
        <f>IF(BV7="-","【-】","【"&amp;SUBSTITUTE(TEXT(BV7,"#,##0.00"),"-","△")&amp;"】")</f>
        <v>【115.00】</v>
      </c>
      <c r="BW6" s="52">
        <f t="shared" si="3"/>
        <v>22.34</v>
      </c>
      <c r="BX6" s="52">
        <f>BX7</f>
        <v>23.17</v>
      </c>
      <c r="BY6" s="52">
        <f>BY7</f>
        <v>22.96</v>
      </c>
      <c r="BZ6" s="52">
        <f>BZ7</f>
        <v>23.72</v>
      </c>
      <c r="CA6" s="52">
        <f t="shared" si="3"/>
        <v>21.2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75.86</v>
      </c>
      <c r="CI6" s="52">
        <f>CI7</f>
        <v>75.349999999999994</v>
      </c>
      <c r="CJ6" s="52">
        <f>CJ7</f>
        <v>75.22</v>
      </c>
      <c r="CK6" s="52">
        <f>CK7</f>
        <v>75.209999999999994</v>
      </c>
      <c r="CL6" s="52">
        <f t="shared" si="5"/>
        <v>79.66</v>
      </c>
      <c r="CM6" s="52">
        <f t="shared" si="5"/>
        <v>57.52</v>
      </c>
      <c r="CN6" s="52">
        <f t="shared" si="5"/>
        <v>57.55</v>
      </c>
      <c r="CO6" s="52">
        <f t="shared" si="5"/>
        <v>57.69</v>
      </c>
      <c r="CP6" s="52">
        <f t="shared" si="5"/>
        <v>58.56</v>
      </c>
      <c r="CQ6" s="52">
        <f t="shared" si="5"/>
        <v>57.96</v>
      </c>
      <c r="CR6" s="50" t="str">
        <f>IF(CR7="-","【-】","【"&amp;SUBSTITUTE(TEXT(CR7,"#,##0.00"),"-","△")&amp;"】")</f>
        <v>【55.21】</v>
      </c>
      <c r="CS6" s="52">
        <f t="shared" ref="CS6:DB6" si="6">CS7</f>
        <v>78.22</v>
      </c>
      <c r="CT6" s="52">
        <f>CT7</f>
        <v>78.349999999999994</v>
      </c>
      <c r="CU6" s="52">
        <f>CU7</f>
        <v>77.88</v>
      </c>
      <c r="CV6" s="52">
        <f>CV7</f>
        <v>77.59</v>
      </c>
      <c r="CW6" s="52">
        <f t="shared" si="6"/>
        <v>77.59</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67.760000000000005</v>
      </c>
      <c r="DE6" s="52">
        <f>DE7</f>
        <v>67.739999999999995</v>
      </c>
      <c r="DF6" s="52">
        <f>DF7</f>
        <v>65.84</v>
      </c>
      <c r="DG6" s="52">
        <f>DG7</f>
        <v>62.73</v>
      </c>
      <c r="DH6" s="52">
        <f t="shared" si="7"/>
        <v>62.4</v>
      </c>
      <c r="DI6" s="52">
        <f t="shared" si="7"/>
        <v>57.35</v>
      </c>
      <c r="DJ6" s="52">
        <f t="shared" si="7"/>
        <v>57.93</v>
      </c>
      <c r="DK6" s="52">
        <f t="shared" si="7"/>
        <v>58.88</v>
      </c>
      <c r="DL6" s="52">
        <f t="shared" si="7"/>
        <v>59.48</v>
      </c>
      <c r="DM6" s="52">
        <f t="shared" si="7"/>
        <v>60.09</v>
      </c>
      <c r="DN6" s="50" t="str">
        <f>IF(DN7="-","【-】","【"&amp;SUBSTITUTE(TEXT(DN7,"#,##0.00"),"-","△")&amp;"】")</f>
        <v>【59.23】</v>
      </c>
      <c r="DO6" s="52">
        <f t="shared" ref="DO6:DX6" si="8">DO7</f>
        <v>48.31</v>
      </c>
      <c r="DP6" s="52">
        <f>DP7</f>
        <v>52.32</v>
      </c>
      <c r="DQ6" s="52">
        <f>DQ7</f>
        <v>61.61</v>
      </c>
      <c r="DR6" s="52">
        <f>DR7</f>
        <v>61.44</v>
      </c>
      <c r="DS6" s="52">
        <f t="shared" si="8"/>
        <v>61.44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0.31</v>
      </c>
      <c r="EB6" s="52">
        <f>EB7</f>
        <v>0.19</v>
      </c>
      <c r="EC6" s="52">
        <f>EC7</f>
        <v>0.27</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293000</v>
      </c>
      <c r="L7" s="54" t="s">
        <v>96</v>
      </c>
      <c r="M7" s="55">
        <v>1</v>
      </c>
      <c r="N7" s="55">
        <v>233391</v>
      </c>
      <c r="O7" s="56" t="s">
        <v>97</v>
      </c>
      <c r="P7" s="56">
        <v>93.6</v>
      </c>
      <c r="Q7" s="55">
        <v>28</v>
      </c>
      <c r="R7" s="55">
        <v>227325</v>
      </c>
      <c r="S7" s="54" t="s">
        <v>98</v>
      </c>
      <c r="T7" s="57">
        <v>141</v>
      </c>
      <c r="U7" s="57">
        <v>137.63999999999999</v>
      </c>
      <c r="V7" s="57">
        <v>139.12</v>
      </c>
      <c r="W7" s="57">
        <v>134.96</v>
      </c>
      <c r="X7" s="57">
        <v>151.69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987.08</v>
      </c>
      <c r="AQ7" s="57">
        <v>903.79</v>
      </c>
      <c r="AR7" s="57">
        <v>907.36</v>
      </c>
      <c r="AS7" s="57">
        <v>1030.71</v>
      </c>
      <c r="AT7" s="57">
        <v>1208.95</v>
      </c>
      <c r="AU7" s="57">
        <v>312.67</v>
      </c>
      <c r="AV7" s="57">
        <v>345.05</v>
      </c>
      <c r="AW7" s="57">
        <v>379.14</v>
      </c>
      <c r="AX7" s="57">
        <v>394.58</v>
      </c>
      <c r="AY7" s="57">
        <v>368.36</v>
      </c>
      <c r="AZ7" s="57">
        <v>420.52</v>
      </c>
      <c r="BA7" s="57">
        <v>92.06</v>
      </c>
      <c r="BB7" s="57">
        <v>79.2</v>
      </c>
      <c r="BC7" s="57">
        <v>66.239999999999995</v>
      </c>
      <c r="BD7" s="57">
        <v>54.1</v>
      </c>
      <c r="BE7" s="57">
        <v>40.380000000000003</v>
      </c>
      <c r="BF7" s="57">
        <v>272.8</v>
      </c>
      <c r="BG7" s="57">
        <v>255.89</v>
      </c>
      <c r="BH7" s="57">
        <v>242.57</v>
      </c>
      <c r="BI7" s="57">
        <v>235.79</v>
      </c>
      <c r="BJ7" s="57">
        <v>227.51</v>
      </c>
      <c r="BK7" s="57">
        <v>238.81</v>
      </c>
      <c r="BL7" s="57">
        <v>144.34</v>
      </c>
      <c r="BM7" s="57">
        <v>138.93</v>
      </c>
      <c r="BN7" s="57">
        <v>140.30000000000001</v>
      </c>
      <c r="BO7" s="57">
        <v>135.88</v>
      </c>
      <c r="BP7" s="57">
        <v>154.69999999999999</v>
      </c>
      <c r="BQ7" s="57">
        <v>119.5</v>
      </c>
      <c r="BR7" s="57">
        <v>118.99</v>
      </c>
      <c r="BS7" s="57">
        <v>119.17</v>
      </c>
      <c r="BT7" s="57">
        <v>117.72</v>
      </c>
      <c r="BU7" s="57">
        <v>117.69</v>
      </c>
      <c r="BV7" s="57">
        <v>115</v>
      </c>
      <c r="BW7" s="57">
        <v>22.34</v>
      </c>
      <c r="BX7" s="57">
        <v>23.17</v>
      </c>
      <c r="BY7" s="57">
        <v>22.96</v>
      </c>
      <c r="BZ7" s="57">
        <v>23.72</v>
      </c>
      <c r="CA7" s="57">
        <v>21.2</v>
      </c>
      <c r="CB7" s="57">
        <v>16.91</v>
      </c>
      <c r="CC7" s="57">
        <v>16.850000000000001</v>
      </c>
      <c r="CD7" s="57">
        <v>16.8</v>
      </c>
      <c r="CE7" s="57">
        <v>17.03</v>
      </c>
      <c r="CF7" s="57">
        <v>17.07</v>
      </c>
      <c r="CG7" s="57">
        <v>18.600000000000001</v>
      </c>
      <c r="CH7" s="57">
        <v>75.86</v>
      </c>
      <c r="CI7" s="57">
        <v>75.349999999999994</v>
      </c>
      <c r="CJ7" s="57">
        <v>75.22</v>
      </c>
      <c r="CK7" s="57">
        <v>75.209999999999994</v>
      </c>
      <c r="CL7" s="57">
        <v>79.66</v>
      </c>
      <c r="CM7" s="57">
        <v>57.52</v>
      </c>
      <c r="CN7" s="57">
        <v>57.55</v>
      </c>
      <c r="CO7" s="57">
        <v>57.69</v>
      </c>
      <c r="CP7" s="57">
        <v>58.56</v>
      </c>
      <c r="CQ7" s="57">
        <v>57.96</v>
      </c>
      <c r="CR7" s="57">
        <v>55.21</v>
      </c>
      <c r="CS7" s="57">
        <v>78.22</v>
      </c>
      <c r="CT7" s="57">
        <v>78.349999999999994</v>
      </c>
      <c r="CU7" s="57">
        <v>77.88</v>
      </c>
      <c r="CV7" s="57">
        <v>77.59</v>
      </c>
      <c r="CW7" s="57">
        <v>77.59</v>
      </c>
      <c r="CX7" s="57">
        <v>79.7</v>
      </c>
      <c r="CY7" s="57">
        <v>79.42</v>
      </c>
      <c r="CZ7" s="57">
        <v>79.2</v>
      </c>
      <c r="DA7" s="57">
        <v>80.5</v>
      </c>
      <c r="DB7" s="57">
        <v>80.540000000000006</v>
      </c>
      <c r="DC7" s="57">
        <v>77.39</v>
      </c>
      <c r="DD7" s="57">
        <v>67.760000000000005</v>
      </c>
      <c r="DE7" s="57">
        <v>67.739999999999995</v>
      </c>
      <c r="DF7" s="57">
        <v>65.84</v>
      </c>
      <c r="DG7" s="57">
        <v>62.73</v>
      </c>
      <c r="DH7" s="57">
        <v>62.4</v>
      </c>
      <c r="DI7" s="57">
        <v>57.35</v>
      </c>
      <c r="DJ7" s="57">
        <v>57.93</v>
      </c>
      <c r="DK7" s="57">
        <v>58.88</v>
      </c>
      <c r="DL7" s="57">
        <v>59.48</v>
      </c>
      <c r="DM7" s="57">
        <v>60.09</v>
      </c>
      <c r="DN7" s="57">
        <v>59.23</v>
      </c>
      <c r="DO7" s="57">
        <v>48.31</v>
      </c>
      <c r="DP7" s="57">
        <v>52.32</v>
      </c>
      <c r="DQ7" s="57">
        <v>61.61</v>
      </c>
      <c r="DR7" s="57">
        <v>61.44</v>
      </c>
      <c r="DS7" s="57">
        <v>61.44</v>
      </c>
      <c r="DT7" s="57">
        <v>37.619999999999997</v>
      </c>
      <c r="DU7" s="57">
        <v>41.79</v>
      </c>
      <c r="DV7" s="57">
        <v>43.44</v>
      </c>
      <c r="DW7" s="57">
        <v>48.09</v>
      </c>
      <c r="DX7" s="57">
        <v>50.93</v>
      </c>
      <c r="DY7" s="57">
        <v>47.77</v>
      </c>
      <c r="DZ7" s="57">
        <v>0</v>
      </c>
      <c r="EA7" s="57">
        <v>0.31</v>
      </c>
      <c r="EB7" s="57">
        <v>0.19</v>
      </c>
      <c r="EC7" s="57">
        <v>0.27</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141</v>
      </c>
      <c r="V11" s="65">
        <f>IF(U6="-",NA(),U6)</f>
        <v>137.63999999999999</v>
      </c>
      <c r="W11" s="65">
        <f>IF(V6="-",NA(),V6)</f>
        <v>139.12</v>
      </c>
      <c r="X11" s="65">
        <f>IF(W6="-",NA(),W6)</f>
        <v>134.96</v>
      </c>
      <c r="Y11" s="65">
        <f>IF(X6="-",NA(),X6)</f>
        <v>151.69</v>
      </c>
      <c r="AE11" s="64" t="s">
        <v>23</v>
      </c>
      <c r="AF11" s="65">
        <f>IF(AE6="-",NA(),AE6)</f>
        <v>0</v>
      </c>
      <c r="AG11" s="65">
        <f>IF(AF6="-",NA(),AF6)</f>
        <v>0</v>
      </c>
      <c r="AH11" s="65">
        <f>IF(AG6="-",NA(),AG6)</f>
        <v>0</v>
      </c>
      <c r="AI11" s="65">
        <f>IF(AH6="-",NA(),AH6)</f>
        <v>0</v>
      </c>
      <c r="AJ11" s="65">
        <f>IF(AI6="-",NA(),AI6)</f>
        <v>0</v>
      </c>
      <c r="AP11" s="64" t="s">
        <v>23</v>
      </c>
      <c r="AQ11" s="65">
        <f>IF(AP6="-",NA(),AP6)</f>
        <v>987.08</v>
      </c>
      <c r="AR11" s="65">
        <f>IF(AQ6="-",NA(),AQ6)</f>
        <v>903.79</v>
      </c>
      <c r="AS11" s="65">
        <f>IF(AR6="-",NA(),AR6)</f>
        <v>907.36</v>
      </c>
      <c r="AT11" s="65">
        <f>IF(AS6="-",NA(),AS6)</f>
        <v>1030.71</v>
      </c>
      <c r="AU11" s="65">
        <f>IF(AT6="-",NA(),AT6)</f>
        <v>1208.95</v>
      </c>
      <c r="BA11" s="64" t="s">
        <v>23</v>
      </c>
      <c r="BB11" s="65">
        <f>IF(BA6="-",NA(),BA6)</f>
        <v>92.06</v>
      </c>
      <c r="BC11" s="65">
        <f>IF(BB6="-",NA(),BB6)</f>
        <v>79.2</v>
      </c>
      <c r="BD11" s="65">
        <f>IF(BC6="-",NA(),BC6)</f>
        <v>66.239999999999995</v>
      </c>
      <c r="BE11" s="65">
        <f>IF(BD6="-",NA(),BD6)</f>
        <v>54.1</v>
      </c>
      <c r="BF11" s="65">
        <f>IF(BE6="-",NA(),BE6)</f>
        <v>40.380000000000003</v>
      </c>
      <c r="BL11" s="64" t="s">
        <v>23</v>
      </c>
      <c r="BM11" s="65">
        <f>IF(BL6="-",NA(),BL6)</f>
        <v>144.34</v>
      </c>
      <c r="BN11" s="65">
        <f>IF(BM6="-",NA(),BM6)</f>
        <v>138.93</v>
      </c>
      <c r="BO11" s="65">
        <f>IF(BN6="-",NA(),BN6)</f>
        <v>140.30000000000001</v>
      </c>
      <c r="BP11" s="65">
        <f>IF(BO6="-",NA(),BO6)</f>
        <v>135.88</v>
      </c>
      <c r="BQ11" s="65">
        <f>IF(BP6="-",NA(),BP6)</f>
        <v>154.69999999999999</v>
      </c>
      <c r="BW11" s="64" t="s">
        <v>23</v>
      </c>
      <c r="BX11" s="65">
        <f>IF(BW6="-",NA(),BW6)</f>
        <v>22.34</v>
      </c>
      <c r="BY11" s="65">
        <f>IF(BX6="-",NA(),BX6)</f>
        <v>23.17</v>
      </c>
      <c r="BZ11" s="65">
        <f>IF(BY6="-",NA(),BY6)</f>
        <v>22.96</v>
      </c>
      <c r="CA11" s="65">
        <f>IF(BZ6="-",NA(),BZ6)</f>
        <v>23.72</v>
      </c>
      <c r="CB11" s="65">
        <f>IF(CA6="-",NA(),CA6)</f>
        <v>21.2</v>
      </c>
      <c r="CH11" s="64" t="s">
        <v>23</v>
      </c>
      <c r="CI11" s="65">
        <f>IF(CH6="-",NA(),CH6)</f>
        <v>75.86</v>
      </c>
      <c r="CJ11" s="65">
        <f>IF(CI6="-",NA(),CI6)</f>
        <v>75.349999999999994</v>
      </c>
      <c r="CK11" s="65">
        <f>IF(CJ6="-",NA(),CJ6)</f>
        <v>75.22</v>
      </c>
      <c r="CL11" s="65">
        <f>IF(CK6="-",NA(),CK6)</f>
        <v>75.209999999999994</v>
      </c>
      <c r="CM11" s="65">
        <f>IF(CL6="-",NA(),CL6)</f>
        <v>79.66</v>
      </c>
      <c r="CS11" s="64" t="s">
        <v>23</v>
      </c>
      <c r="CT11" s="65">
        <f>IF(CS6="-",NA(),CS6)</f>
        <v>78.22</v>
      </c>
      <c r="CU11" s="65">
        <f>IF(CT6="-",NA(),CT6)</f>
        <v>78.349999999999994</v>
      </c>
      <c r="CV11" s="65">
        <f>IF(CU6="-",NA(),CU6)</f>
        <v>77.88</v>
      </c>
      <c r="CW11" s="65">
        <f>IF(CV6="-",NA(),CV6)</f>
        <v>77.59</v>
      </c>
      <c r="CX11" s="65">
        <f>IF(CW6="-",NA(),CW6)</f>
        <v>77.59</v>
      </c>
      <c r="DD11" s="64" t="s">
        <v>23</v>
      </c>
      <c r="DE11" s="65">
        <f>IF(DD6="-",NA(),DD6)</f>
        <v>67.760000000000005</v>
      </c>
      <c r="DF11" s="65">
        <f>IF(DE6="-",NA(),DE6)</f>
        <v>67.739999999999995</v>
      </c>
      <c r="DG11" s="65">
        <f>IF(DF6="-",NA(),DF6)</f>
        <v>65.84</v>
      </c>
      <c r="DH11" s="65">
        <f>IF(DG6="-",NA(),DG6)</f>
        <v>62.73</v>
      </c>
      <c r="DI11" s="65">
        <f>IF(DH6="-",NA(),DH6)</f>
        <v>62.4</v>
      </c>
      <c r="DO11" s="64" t="s">
        <v>23</v>
      </c>
      <c r="DP11" s="65">
        <f>IF(DO6="-",NA(),DO6)</f>
        <v>48.31</v>
      </c>
      <c r="DQ11" s="65">
        <f>IF(DP6="-",NA(),DP6)</f>
        <v>52.32</v>
      </c>
      <c r="DR11" s="65">
        <f>IF(DQ6="-",NA(),DQ6)</f>
        <v>61.61</v>
      </c>
      <c r="DS11" s="65">
        <f>IF(DR6="-",NA(),DR6)</f>
        <v>61.44</v>
      </c>
      <c r="DT11" s="65">
        <f>IF(DS6="-",NA(),DS6)</f>
        <v>61.44</v>
      </c>
      <c r="DZ11" s="64" t="s">
        <v>23</v>
      </c>
      <c r="EA11" s="65">
        <f>IF(DZ6="-",NA(),DZ6)</f>
        <v>0</v>
      </c>
      <c r="EB11" s="65">
        <f>IF(EA6="-",NA(),EA6)</f>
        <v>0.31</v>
      </c>
      <c r="EC11" s="65">
        <f>IF(EB6="-",NA(),EB6)</f>
        <v>0.19</v>
      </c>
      <c r="ED11" s="65">
        <f>IF(EC6="-",NA(),EC6)</f>
        <v>0.27</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2021-01-26T00:25:36Z</cp:lastPrinted>
  <dcterms:created xsi:type="dcterms:W3CDTF">2020-12-04T03:43:20Z</dcterms:created>
  <dcterms:modified xsi:type="dcterms:W3CDTF">2021-01-26T00:29:31Z</dcterms:modified>
  <cp:category/>
</cp:coreProperties>
</file>