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2_照会･回答\2_庁内\2_財政課\公営企業に係る経営比較分析表の分析等について\回答\01_05尾道市（経営比較分析表） -\01_05 尾道市（経営比較分析表）\"/>
    </mc:Choice>
  </mc:AlternateContent>
  <workbookProtection workbookAlgorithmName="SHA-512" workbookHashValue="OfT4AvYS/70V06Ae+RuOtaZyFZxaOMTcYAGpPo651gRxaO8hYmj4XxttKylP2vHIhED5hQQE5owoXVghh0wyEg==" workbookSaltValue="39so2AFgIYqMURg1Zg4F9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A51" i="4" l="1"/>
  <c r="MI76" i="4"/>
  <c r="HJ51" i="4"/>
  <c r="MA30" i="4"/>
  <c r="CS51" i="4"/>
  <c r="HJ30" i="4"/>
  <c r="IT76" i="4"/>
  <c r="CS30" i="4"/>
  <c r="BZ76" i="4"/>
  <c r="C11" i="5"/>
  <c r="D11" i="5"/>
  <c r="E11" i="5"/>
  <c r="B11" i="5"/>
  <c r="BK76" i="4" l="1"/>
  <c r="LH51" i="4"/>
  <c r="LT76" i="4"/>
  <c r="BZ30" i="4"/>
  <c r="GQ51" i="4"/>
  <c r="LH30" i="4"/>
  <c r="IE76" i="4"/>
  <c r="BZ51" i="4"/>
  <c r="GQ30" i="4"/>
  <c r="HA76" i="4"/>
  <c r="AN51" i="4"/>
  <c r="FE30" i="4"/>
  <c r="AN30" i="4"/>
  <c r="FE51" i="4"/>
  <c r="AG76" i="4"/>
  <c r="JV51" i="4"/>
  <c r="KP76" i="4"/>
  <c r="JV30" i="4"/>
  <c r="HP76" i="4"/>
  <c r="BG30" i="4"/>
  <c r="AV76" i="4"/>
  <c r="KO51" i="4"/>
  <c r="BG51" i="4"/>
  <c r="FX30" i="4"/>
  <c r="LE76" i="4"/>
  <c r="FX51" i="4"/>
  <c r="KO30" i="4"/>
  <c r="KA76" i="4"/>
  <c r="EL51" i="4"/>
  <c r="JC30" i="4"/>
  <c r="GL76" i="4"/>
  <c r="U51" i="4"/>
  <c r="EL30" i="4"/>
  <c r="R76" i="4"/>
  <c r="U30" i="4"/>
  <c r="JC51" i="4"/>
</calcChain>
</file>

<file path=xl/sharedStrings.xml><?xml version="1.0" encoding="utf-8"?>
<sst xmlns="http://schemas.openxmlformats.org/spreadsheetml/2006/main" count="278" uniqueCount="139">
  <si>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</si>
  <si>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</si>
  <si>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</si>
  <si>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</si>
  <si>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</si>
  <si>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</si>
  <si>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</si>
  <si>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</si>
  <si>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</si>
  <si>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</si>
  <si>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</si>
  <si>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</si>
  <si>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</si>
  <si>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</si>
  <si>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</si>
  <si>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</si>
  <si>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</si>
  <si>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</si>
  <si>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</si>
  <si>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</si>
  <si>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</si>
  <si>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</si>
  <si>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</si>
  <si>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</si>
  <si>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</si>
  <si>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</si>
  <si>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</si>
  <si>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</si>
  <si>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</si>
  <si>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</si>
  <si>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</si>
  <si>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</si>
  <si>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</si>
  <si>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</si>
  <si>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</si>
  <si>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</si>
  <si>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</si>
  <si>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</si>
  <si>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</si>
  <si>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</si>
  <si>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</si>
  <si>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</si>
  <si>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</si>
  <si>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</si>
  <si>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</si>
  <si>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</si>
  <si>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</si>
  <si>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</si>
  <si>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</si>
  <si>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</si>
  <si>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</si>
  <si>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</si>
  <si>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</si>
  <si>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</si>
  <si>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</si>
  <si>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</si>
  <si>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</si>
  <si>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</si>
  <si>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</si>
  <si>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</si>
  <si>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</si>
  <si>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</si>
  <si>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</si>
  <si>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</si>
  <si>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</si>
  <si>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</si>
  <si>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</si>
  <si>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</si>
  <si>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</si>
  <si>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</si>
  <si>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</si>
  <si>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</si>
  <si>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</si>
  <si>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</si>
  <si>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</si>
  <si>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</si>
  <si>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</si>
  <si>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</si>
  <si>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</si>
  <si>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</si>
  <si>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</si>
  <si>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</si>
  <si>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</si>
  <si>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</si>
  <si>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</si>
  <si>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</si>
  <si>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</si>
  <si>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</si>
  <si>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</si>
  <si>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</si>
  <si>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</si>
  <si>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</si>
  <si>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</si>
  <si>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</si>
  <si>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</si>
  <si>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</si>
  <si>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</si>
  <si>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</si>
  <si>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</si>
  <si>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</si>
  <si>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</si>
  <si>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当該値(N-1)</t>
    <phoneticPr fontId="5"/>
  </si>
  <si>
    <t>当該値(N)</t>
    <phoneticPr fontId="5"/>
  </si>
  <si>
    <t>当該値(N)</t>
    <phoneticPr fontId="5"/>
  </si>
  <si>
    <t>当該値(N-3)</t>
    <phoneticPr fontId="5"/>
  </si>
  <si>
    <t>当該値(N-2)</t>
    <phoneticPr fontId="5"/>
  </si>
  <si>
    <t>当該値(N-1)</t>
    <phoneticPr fontId="5"/>
  </si>
  <si>
    <t>当該値(N-3)</t>
    <phoneticPr fontId="5"/>
  </si>
  <si>
    <t>当該値(N-2)</t>
    <phoneticPr fontId="5"/>
  </si>
  <si>
    <t>当該値(N-3)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</si>
  <si>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</si>
  <si>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</si>
  <si>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</si>
  <si>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</si>
  <si>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</si>
  <si>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</si>
  <si>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</si>
  <si>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</si>
  <si>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市営長崎駐車場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</si>
  <si>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</si>
  <si>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</si>
  <si>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</si>
  <si>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</si>
  <si>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</si>
  <si>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</si>
  <si>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</si>
  <si>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</si>
  <si>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</si>
  <si>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</si>
  <si>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</si>
  <si>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</si>
  <si>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</si>
  <si>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</si>
  <si>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</si>
  <si>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</si>
  <si>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</si>
  <si>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長崎駐車場は、指定管理者制度を導入した駐車場であり、今後も指定管理者を中心に経営改善に努めます。</t>
    <rPh sb="0" eb="2">
      <t>ナガサキ</t>
    </rPh>
    <rPh sb="2" eb="5">
      <t>チュウシャジョウ</t>
    </rPh>
    <rPh sb="7" eb="9">
      <t>シテイ</t>
    </rPh>
    <rPh sb="9" eb="12">
      <t>カンリシャ</t>
    </rPh>
    <rPh sb="12" eb="14">
      <t>セイド</t>
    </rPh>
    <rPh sb="15" eb="17">
      <t>ドウニュウ</t>
    </rPh>
    <rPh sb="19" eb="22">
      <t>チュウシャジョウ</t>
    </rPh>
    <rPh sb="26" eb="28">
      <t>コンゴ</t>
    </rPh>
    <rPh sb="29" eb="31">
      <t>シテイ</t>
    </rPh>
    <rPh sb="31" eb="33">
      <t>カンリ</t>
    </rPh>
    <rPh sb="33" eb="34">
      <t>シャ</t>
    </rPh>
    <rPh sb="35" eb="37">
      <t>チュウシン</t>
    </rPh>
    <rPh sb="38" eb="40">
      <t>ケイエイ</t>
    </rPh>
    <rPh sb="40" eb="42">
      <t>カイゼン</t>
    </rPh>
    <rPh sb="43" eb="44">
      <t>ツト</t>
    </rPh>
    <phoneticPr fontId="5"/>
  </si>
  <si>
    <t>平成28年度に実施した大規模修繕に伴い市債が増加した結果、企業債残高対料金収入比率が高くなった。</t>
    <rPh sb="0" eb="2">
      <t>ヘイセイ</t>
    </rPh>
    <rPh sb="4" eb="6">
      <t>ネンド</t>
    </rPh>
    <rPh sb="7" eb="9">
      <t>ジッシ</t>
    </rPh>
    <rPh sb="11" eb="14">
      <t>ダイキボ</t>
    </rPh>
    <rPh sb="14" eb="16">
      <t>シュウゼン</t>
    </rPh>
    <rPh sb="17" eb="18">
      <t>トモナ</t>
    </rPh>
    <rPh sb="19" eb="20">
      <t>シ</t>
    </rPh>
    <rPh sb="20" eb="21">
      <t>サイ</t>
    </rPh>
    <rPh sb="22" eb="24">
      <t>ゾウカ</t>
    </rPh>
    <rPh sb="26" eb="28">
      <t>ケッカ</t>
    </rPh>
    <rPh sb="29" eb="31">
      <t>キギョウ</t>
    </rPh>
    <rPh sb="31" eb="32">
      <t>サイ</t>
    </rPh>
    <rPh sb="32" eb="34">
      <t>ザンダカ</t>
    </rPh>
    <rPh sb="34" eb="35">
      <t>タイ</t>
    </rPh>
    <rPh sb="35" eb="37">
      <t>リョウキン</t>
    </rPh>
    <rPh sb="37" eb="39">
      <t>シュウニュウ</t>
    </rPh>
    <rPh sb="39" eb="41">
      <t>ヒリツ</t>
    </rPh>
    <rPh sb="42" eb="43">
      <t>タカ</t>
    </rPh>
    <phoneticPr fontId="5"/>
  </si>
  <si>
    <t>近隣に商業施設が閉鎖された経過もあり、時間利用が低迷した状態にある。当駐車場は総合病院に近接していることから、定期利用者の増加を図っており、稼働率は低い傾向にあります。</t>
    <rPh sb="0" eb="2">
      <t>キンリン</t>
    </rPh>
    <rPh sb="3" eb="5">
      <t>ショウギョウ</t>
    </rPh>
    <rPh sb="5" eb="7">
      <t>シセツ</t>
    </rPh>
    <rPh sb="8" eb="10">
      <t>ヘイサ</t>
    </rPh>
    <rPh sb="13" eb="15">
      <t>ケイカ</t>
    </rPh>
    <rPh sb="19" eb="21">
      <t>ジカン</t>
    </rPh>
    <rPh sb="21" eb="23">
      <t>リヨウ</t>
    </rPh>
    <rPh sb="24" eb="26">
      <t>テイメイ</t>
    </rPh>
    <rPh sb="28" eb="30">
      <t>ジョウタイ</t>
    </rPh>
    <rPh sb="34" eb="35">
      <t>トウ</t>
    </rPh>
    <rPh sb="35" eb="38">
      <t>チュウシャジョウ</t>
    </rPh>
    <rPh sb="39" eb="41">
      <t>ソウゴウ</t>
    </rPh>
    <rPh sb="41" eb="43">
      <t>ビョウイン</t>
    </rPh>
    <rPh sb="44" eb="45">
      <t>キン</t>
    </rPh>
    <rPh sb="45" eb="46">
      <t>セツ</t>
    </rPh>
    <rPh sb="55" eb="57">
      <t>テイキ</t>
    </rPh>
    <rPh sb="57" eb="60">
      <t>リヨウシャ</t>
    </rPh>
    <rPh sb="61" eb="63">
      <t>ゾウカ</t>
    </rPh>
    <rPh sb="64" eb="65">
      <t>ハカ</t>
    </rPh>
    <rPh sb="70" eb="72">
      <t>カドウ</t>
    </rPh>
    <rPh sb="72" eb="73">
      <t>リツ</t>
    </rPh>
    <rPh sb="74" eb="75">
      <t>ヒク</t>
    </rPh>
    <rPh sb="76" eb="78">
      <t>ケイコウ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</si>
</sst>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690.2</c:v>
                </c:pt>
                <c:pt idx="1">
                  <c:v>89.1</c:v>
                </c:pt>
                <c:pt idx="2">
                  <c:v>1232.5</c:v>
                </c:pt>
                <c:pt idx="3">
                  <c:v>920.8</c:v>
                </c:pt>
                <c:pt idx="4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14-4CAF-9B13-FDD696DB9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176.4</c:v>
                </c:pt>
                <c:pt idx="1">
                  <c:v>172.5</c:v>
                </c:pt>
                <c:pt idx="2">
                  <c:v>198.5</c:v>
                </c:pt>
                <c:pt idx="3">
                  <c:v>220.9</c:v>
                </c:pt>
                <c:pt idx="4">
                  <c:v>227.5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14-4CAF-9B13-FDD696DB9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1219.7</c:v>
                </c:pt>
                <c:pt idx="2">
                  <c:v>1213</c:v>
                </c:pt>
                <c:pt idx="3">
                  <c:v>1177</c:v>
                </c:pt>
                <c:pt idx="4">
                  <c:v>82200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11-41AF-A4BC-A23E716A3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655.5</c:v>
                </c:pt>
                <c:pt idx="1">
                  <c:v>316.8</c:v>
                </c:pt>
                <c:pt idx="2">
                  <c:v>113.9</c:v>
                </c:pt>
                <c:pt idx="3">
                  <c:v>102.9</c:v>
                </c:pt>
                <c:pt idx="4">
                  <c:v>1555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11-41AF-A4BC-A23E716A3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1DF-4A1B-89E4-65E2FE54D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DF-4A1B-89E4-65E2FE54D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1337-4370-A54B-9EBA0D11F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37-4370-A54B-9EBA0D11F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EE-4824-9B18-F62E20130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6.1</c:v>
                </c:pt>
                <c:pt idx="1">
                  <c:v>5.6</c:v>
                </c:pt>
                <c:pt idx="2">
                  <c:v>3.8</c:v>
                </c:pt>
                <c:pt idx="3">
                  <c:v>3.4</c:v>
                </c:pt>
                <c:pt idx="4">
                  <c:v>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EE-4824-9B18-F62E20130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73-44C1-BF5D-A55AA94CA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26</c:v>
                </c:pt>
                <c:pt idx="2">
                  <c:v>14</c:v>
                </c:pt>
                <c:pt idx="3">
                  <c:v>10</c:v>
                </c:pt>
                <c:pt idx="4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73-44C1-BF5D-A55AA94CA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98.6</c:v>
                </c:pt>
                <c:pt idx="1">
                  <c:v>93.7</c:v>
                </c:pt>
                <c:pt idx="2">
                  <c:v>105.6</c:v>
                </c:pt>
                <c:pt idx="3">
                  <c:v>104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DF-45A8-906C-7B93417DF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152.30000000000001</c:v>
                </c:pt>
                <c:pt idx="1">
                  <c:v>148.5</c:v>
                </c:pt>
                <c:pt idx="2">
                  <c:v>159.30000000000001</c:v>
                </c:pt>
                <c:pt idx="3">
                  <c:v>160</c:v>
                </c:pt>
                <c:pt idx="4">
                  <c:v>164.6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DF-45A8-906C-7B93417DF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32.700000000000003</c:v>
                </c:pt>
                <c:pt idx="1">
                  <c:v>-12.3</c:v>
                </c:pt>
                <c:pt idx="2">
                  <c:v>91.9</c:v>
                </c:pt>
                <c:pt idx="3">
                  <c:v>89.1</c:v>
                </c:pt>
                <c:pt idx="4">
                  <c:v>88.7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77-46DF-9DE8-DD38CB9BA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36.1</c:v>
                </c:pt>
                <c:pt idx="1">
                  <c:v>33.9</c:v>
                </c:pt>
                <c:pt idx="2">
                  <c:v>26.5</c:v>
                </c:pt>
                <c:pt idx="3">
                  <c:v>43.5</c:v>
                </c:pt>
                <c:pt idx="4">
                  <c:v>33.4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77-46DF-9DE8-DD38CB9BA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5768</c:v>
                </c:pt>
                <c:pt idx="1">
                  <c:v>-828</c:v>
                </c:pt>
                <c:pt idx="2">
                  <c:v>6227</c:v>
                </c:pt>
                <c:pt idx="3">
                  <c:v>6225</c:v>
                </c:pt>
                <c:pt idx="4">
                  <c:v>13497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E1-4A8B-95FE-813ACC53B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22959</c:v>
                </c:pt>
                <c:pt idx="1">
                  <c:v>22148</c:v>
                </c:pt>
                <c:pt idx="2">
                  <c:v>24086</c:v>
                </c:pt>
                <c:pt idx="3">
                  <c:v>26025</c:v>
                </c:pt>
                <c:pt idx="4">
                  <c:v>24498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E1-4A8B-95FE-813ACC53B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A28" zoomScale="89" zoomScaleNormal="89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広島県尾道市　市営長崎駐車場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Ａ１Ｂ２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公共施設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3110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125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36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125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140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利用料金制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135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H27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H28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H29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H30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R01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H27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H28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H29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H30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R01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H27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H28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H29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H30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R01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690.2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89.1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1232.5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920.8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97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98.6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93.7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105.6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104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100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176.4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172.5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198.5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220.9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227.5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6.1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5.6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3.8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3.4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1.7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152.30000000000001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148.5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159.30000000000001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160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164.6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137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138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H27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H28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H29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H30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R01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H27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H28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H29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H30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R01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H27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H28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H29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H30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R01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32.700000000000003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-12.3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91.9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89.1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88.7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5768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-828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6227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6225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13497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26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26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14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10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7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36.1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33.9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26.5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43.5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33.4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22959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22148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24086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26025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24498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136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22013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H27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H28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H29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H30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R01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H27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H28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H29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H30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R01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H27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H28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H29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H30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R01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1219.7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1213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1177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82200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655.5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316.8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113.9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102.9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1555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TZrsGnnHmqFHVmk6Yy774v/tHUjBkia5UMvQGOsUSnKTfKW0FEMEAaZlQJ/PwS2VDtjxyMts5pL10lVT5k5pKA==" saltValue="3Zk2nfn4HMIIRHr1cp5aXQ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99</v>
      </c>
      <c r="AK5" s="59" t="s">
        <v>100</v>
      </c>
      <c r="AL5" s="59" t="s">
        <v>90</v>
      </c>
      <c r="AM5" s="59" t="s">
        <v>91</v>
      </c>
      <c r="AN5" s="59" t="s">
        <v>92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99</v>
      </c>
      <c r="AV5" s="59" t="s">
        <v>89</v>
      </c>
      <c r="AW5" s="59" t="s">
        <v>90</v>
      </c>
      <c r="AX5" s="59" t="s">
        <v>101</v>
      </c>
      <c r="AY5" s="59" t="s">
        <v>102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99</v>
      </c>
      <c r="BG5" s="59" t="s">
        <v>89</v>
      </c>
      <c r="BH5" s="59" t="s">
        <v>90</v>
      </c>
      <c r="BI5" s="59" t="s">
        <v>101</v>
      </c>
      <c r="BJ5" s="59" t="s">
        <v>103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88</v>
      </c>
      <c r="BR5" s="59" t="s">
        <v>104</v>
      </c>
      <c r="BS5" s="59" t="s">
        <v>105</v>
      </c>
      <c r="BT5" s="59" t="s">
        <v>91</v>
      </c>
      <c r="BU5" s="59" t="s">
        <v>92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88</v>
      </c>
      <c r="CC5" s="59" t="s">
        <v>89</v>
      </c>
      <c r="CD5" s="59" t="s">
        <v>105</v>
      </c>
      <c r="CE5" s="59" t="s">
        <v>106</v>
      </c>
      <c r="CF5" s="59" t="s">
        <v>103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99</v>
      </c>
      <c r="CP5" s="59" t="s">
        <v>89</v>
      </c>
      <c r="CQ5" s="59" t="s">
        <v>90</v>
      </c>
      <c r="CR5" s="59" t="s">
        <v>101</v>
      </c>
      <c r="CS5" s="59" t="s">
        <v>92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88</v>
      </c>
      <c r="DA5" s="59" t="s">
        <v>107</v>
      </c>
      <c r="DB5" s="59" t="s">
        <v>108</v>
      </c>
      <c r="DC5" s="59" t="s">
        <v>101</v>
      </c>
      <c r="DD5" s="59" t="s">
        <v>103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88</v>
      </c>
      <c r="DL5" s="59" t="s">
        <v>109</v>
      </c>
      <c r="DM5" s="59" t="s">
        <v>105</v>
      </c>
      <c r="DN5" s="59" t="s">
        <v>101</v>
      </c>
      <c r="DO5" s="59" t="s">
        <v>110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111</v>
      </c>
      <c r="B6" s="60">
        <f>B8</f>
        <v>2019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11</v>
      </c>
      <c r="H6" s="60" t="str">
        <f>SUBSTITUTE(H8,"　","")</f>
        <v>広島県尾道市</v>
      </c>
      <c r="I6" s="60" t="str">
        <f t="shared" si="1"/>
        <v>市営長崎駐車場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36</v>
      </c>
      <c r="S6" s="62" t="str">
        <f t="shared" si="1"/>
        <v>公共施設</v>
      </c>
      <c r="T6" s="62" t="str">
        <f t="shared" si="1"/>
        <v>無</v>
      </c>
      <c r="U6" s="63">
        <f t="shared" si="1"/>
        <v>3110</v>
      </c>
      <c r="V6" s="63">
        <f t="shared" si="1"/>
        <v>125</v>
      </c>
      <c r="W6" s="63">
        <f t="shared" si="1"/>
        <v>140</v>
      </c>
      <c r="X6" s="62" t="str">
        <f t="shared" si="1"/>
        <v>利用料金制</v>
      </c>
      <c r="Y6" s="64">
        <f>IF(Y8="-",NA(),Y8)</f>
        <v>690.2</v>
      </c>
      <c r="Z6" s="64">
        <f t="shared" ref="Z6:AH6" si="2">IF(Z8="-",NA(),Z8)</f>
        <v>89.1</v>
      </c>
      <c r="AA6" s="64">
        <f t="shared" si="2"/>
        <v>1232.5</v>
      </c>
      <c r="AB6" s="64">
        <f t="shared" si="2"/>
        <v>920.8</v>
      </c>
      <c r="AC6" s="64">
        <f t="shared" si="2"/>
        <v>97</v>
      </c>
      <c r="AD6" s="64">
        <f t="shared" si="2"/>
        <v>176.4</v>
      </c>
      <c r="AE6" s="64">
        <f t="shared" si="2"/>
        <v>172.5</v>
      </c>
      <c r="AF6" s="64">
        <f t="shared" si="2"/>
        <v>198.5</v>
      </c>
      <c r="AG6" s="64">
        <f t="shared" si="2"/>
        <v>220.9</v>
      </c>
      <c r="AH6" s="64">
        <f t="shared" si="2"/>
        <v>227.5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6.1</v>
      </c>
      <c r="AP6" s="64">
        <f t="shared" si="3"/>
        <v>5.6</v>
      </c>
      <c r="AQ6" s="64">
        <f t="shared" si="3"/>
        <v>3.8</v>
      </c>
      <c r="AR6" s="64">
        <f t="shared" si="3"/>
        <v>3.4</v>
      </c>
      <c r="AS6" s="64">
        <f t="shared" si="3"/>
        <v>1.7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26</v>
      </c>
      <c r="BB6" s="65">
        <f t="shared" si="4"/>
        <v>14</v>
      </c>
      <c r="BC6" s="65">
        <f t="shared" si="4"/>
        <v>10</v>
      </c>
      <c r="BD6" s="65">
        <f t="shared" si="4"/>
        <v>7</v>
      </c>
      <c r="BE6" s="63" t="str">
        <f>IF(BE8="-","",IF(BE8="-","【-】","【"&amp;SUBSTITUTE(TEXT(BE8,"#,##0"),"-","△")&amp;"】"))</f>
        <v>【17】</v>
      </c>
      <c r="BF6" s="64">
        <f>IF(BF8="-",NA(),BF8)</f>
        <v>32.700000000000003</v>
      </c>
      <c r="BG6" s="64">
        <f t="shared" ref="BG6:BO6" si="5">IF(BG8="-",NA(),BG8)</f>
        <v>-12.3</v>
      </c>
      <c r="BH6" s="64">
        <f t="shared" si="5"/>
        <v>91.9</v>
      </c>
      <c r="BI6" s="64">
        <f t="shared" si="5"/>
        <v>89.1</v>
      </c>
      <c r="BJ6" s="64">
        <f t="shared" si="5"/>
        <v>88.7</v>
      </c>
      <c r="BK6" s="64">
        <f t="shared" si="5"/>
        <v>36.1</v>
      </c>
      <c r="BL6" s="64">
        <f t="shared" si="5"/>
        <v>33.9</v>
      </c>
      <c r="BM6" s="64">
        <f t="shared" si="5"/>
        <v>26.5</v>
      </c>
      <c r="BN6" s="64">
        <f t="shared" si="5"/>
        <v>43.5</v>
      </c>
      <c r="BO6" s="64">
        <f t="shared" si="5"/>
        <v>33.4</v>
      </c>
      <c r="BP6" s="61" t="str">
        <f>IF(BP8="-","",IF(BP8="-","【-】","【"&amp;SUBSTITUTE(TEXT(BP8,"#,##0.0"),"-","△")&amp;"】"))</f>
        <v>【20.8】</v>
      </c>
      <c r="BQ6" s="65">
        <f>IF(BQ8="-",NA(),BQ8)</f>
        <v>5768</v>
      </c>
      <c r="BR6" s="65">
        <f t="shared" ref="BR6:BZ6" si="6">IF(BR8="-",NA(),BR8)</f>
        <v>-828</v>
      </c>
      <c r="BS6" s="65">
        <f t="shared" si="6"/>
        <v>6227</v>
      </c>
      <c r="BT6" s="65">
        <f t="shared" si="6"/>
        <v>6225</v>
      </c>
      <c r="BU6" s="65">
        <f t="shared" si="6"/>
        <v>13497</v>
      </c>
      <c r="BV6" s="65">
        <f t="shared" si="6"/>
        <v>22959</v>
      </c>
      <c r="BW6" s="65">
        <f t="shared" si="6"/>
        <v>22148</v>
      </c>
      <c r="BX6" s="65">
        <f t="shared" si="6"/>
        <v>24086</v>
      </c>
      <c r="BY6" s="65">
        <f t="shared" si="6"/>
        <v>26025</v>
      </c>
      <c r="BZ6" s="65">
        <f t="shared" si="6"/>
        <v>24498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112</v>
      </c>
      <c r="CM6" s="63">
        <f t="shared" ref="CM6:CN6" si="7">CM8</f>
        <v>22013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113</v>
      </c>
      <c r="CZ6" s="64">
        <f>IF(CZ8="-",NA(),CZ8)</f>
        <v>0</v>
      </c>
      <c r="DA6" s="64">
        <f t="shared" ref="DA6:DI6" si="8">IF(DA8="-",NA(),DA8)</f>
        <v>1219.7</v>
      </c>
      <c r="DB6" s="64">
        <f t="shared" si="8"/>
        <v>1213</v>
      </c>
      <c r="DC6" s="64">
        <f t="shared" si="8"/>
        <v>1177</v>
      </c>
      <c r="DD6" s="64">
        <f t="shared" si="8"/>
        <v>82200</v>
      </c>
      <c r="DE6" s="64">
        <f t="shared" si="8"/>
        <v>655.5</v>
      </c>
      <c r="DF6" s="64">
        <f t="shared" si="8"/>
        <v>316.8</v>
      </c>
      <c r="DG6" s="64">
        <f t="shared" si="8"/>
        <v>113.9</v>
      </c>
      <c r="DH6" s="64">
        <f t="shared" si="8"/>
        <v>102.9</v>
      </c>
      <c r="DI6" s="64">
        <f t="shared" si="8"/>
        <v>1555</v>
      </c>
      <c r="DJ6" s="61" t="str">
        <f>IF(DJ8="-","",IF(DJ8="-","【-】","【"&amp;SUBSTITUTE(TEXT(DJ8,"#,##0.0"),"-","△")&amp;"】"))</f>
        <v>【425.4】</v>
      </c>
      <c r="DK6" s="64">
        <f>IF(DK8="-",NA(),DK8)</f>
        <v>98.6</v>
      </c>
      <c r="DL6" s="64">
        <f t="shared" ref="DL6:DT6" si="9">IF(DL8="-",NA(),DL8)</f>
        <v>93.7</v>
      </c>
      <c r="DM6" s="64">
        <f t="shared" si="9"/>
        <v>105.6</v>
      </c>
      <c r="DN6" s="64">
        <f t="shared" si="9"/>
        <v>104</v>
      </c>
      <c r="DO6" s="64">
        <f t="shared" si="9"/>
        <v>100</v>
      </c>
      <c r="DP6" s="64">
        <f t="shared" si="9"/>
        <v>152.30000000000001</v>
      </c>
      <c r="DQ6" s="64">
        <f t="shared" si="9"/>
        <v>148.5</v>
      </c>
      <c r="DR6" s="64">
        <f t="shared" si="9"/>
        <v>159.30000000000001</v>
      </c>
      <c r="DS6" s="64">
        <f t="shared" si="9"/>
        <v>160</v>
      </c>
      <c r="DT6" s="64">
        <f t="shared" si="9"/>
        <v>164.6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114</v>
      </c>
      <c r="B7" s="60">
        <f t="shared" ref="B7:X7" si="10">B8</f>
        <v>2019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11</v>
      </c>
      <c r="H7" s="60" t="str">
        <f t="shared" si="10"/>
        <v>広島県　尾道市</v>
      </c>
      <c r="I7" s="60" t="str">
        <f t="shared" si="10"/>
        <v>市営長崎駐車場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36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3110</v>
      </c>
      <c r="V7" s="63">
        <f t="shared" si="10"/>
        <v>125</v>
      </c>
      <c r="W7" s="63">
        <f t="shared" si="10"/>
        <v>140</v>
      </c>
      <c r="X7" s="62" t="str">
        <f t="shared" si="10"/>
        <v>利用料金制</v>
      </c>
      <c r="Y7" s="64">
        <f>Y8</f>
        <v>690.2</v>
      </c>
      <c r="Z7" s="64">
        <f t="shared" ref="Z7:AH7" si="11">Z8</f>
        <v>89.1</v>
      </c>
      <c r="AA7" s="64">
        <f t="shared" si="11"/>
        <v>1232.5</v>
      </c>
      <c r="AB7" s="64">
        <f t="shared" si="11"/>
        <v>920.8</v>
      </c>
      <c r="AC7" s="64">
        <f t="shared" si="11"/>
        <v>97</v>
      </c>
      <c r="AD7" s="64">
        <f t="shared" si="11"/>
        <v>176.4</v>
      </c>
      <c r="AE7" s="64">
        <f t="shared" si="11"/>
        <v>172.5</v>
      </c>
      <c r="AF7" s="64">
        <f t="shared" si="11"/>
        <v>198.5</v>
      </c>
      <c r="AG7" s="64">
        <f t="shared" si="11"/>
        <v>220.9</v>
      </c>
      <c r="AH7" s="64">
        <f t="shared" si="11"/>
        <v>227.5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6.1</v>
      </c>
      <c r="AP7" s="64">
        <f t="shared" si="12"/>
        <v>5.6</v>
      </c>
      <c r="AQ7" s="64">
        <f t="shared" si="12"/>
        <v>3.8</v>
      </c>
      <c r="AR7" s="64">
        <f t="shared" si="12"/>
        <v>3.4</v>
      </c>
      <c r="AS7" s="64">
        <f t="shared" si="12"/>
        <v>1.7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26</v>
      </c>
      <c r="BB7" s="65">
        <f t="shared" si="13"/>
        <v>14</v>
      </c>
      <c r="BC7" s="65">
        <f t="shared" si="13"/>
        <v>10</v>
      </c>
      <c r="BD7" s="65">
        <f t="shared" si="13"/>
        <v>7</v>
      </c>
      <c r="BE7" s="63"/>
      <c r="BF7" s="64">
        <f>BF8</f>
        <v>32.700000000000003</v>
      </c>
      <c r="BG7" s="64">
        <f t="shared" ref="BG7:BO7" si="14">BG8</f>
        <v>-12.3</v>
      </c>
      <c r="BH7" s="64">
        <f t="shared" si="14"/>
        <v>91.9</v>
      </c>
      <c r="BI7" s="64">
        <f t="shared" si="14"/>
        <v>89.1</v>
      </c>
      <c r="BJ7" s="64">
        <f t="shared" si="14"/>
        <v>88.7</v>
      </c>
      <c r="BK7" s="64">
        <f t="shared" si="14"/>
        <v>36.1</v>
      </c>
      <c r="BL7" s="64">
        <f t="shared" si="14"/>
        <v>33.9</v>
      </c>
      <c r="BM7" s="64">
        <f t="shared" si="14"/>
        <v>26.5</v>
      </c>
      <c r="BN7" s="64">
        <f t="shared" si="14"/>
        <v>43.5</v>
      </c>
      <c r="BO7" s="64">
        <f t="shared" si="14"/>
        <v>33.4</v>
      </c>
      <c r="BP7" s="61"/>
      <c r="BQ7" s="65">
        <f>BQ8</f>
        <v>5768</v>
      </c>
      <c r="BR7" s="65">
        <f t="shared" ref="BR7:BZ7" si="15">BR8</f>
        <v>-828</v>
      </c>
      <c r="BS7" s="65">
        <f t="shared" si="15"/>
        <v>6227</v>
      </c>
      <c r="BT7" s="65">
        <f t="shared" si="15"/>
        <v>6225</v>
      </c>
      <c r="BU7" s="65">
        <f t="shared" si="15"/>
        <v>13497</v>
      </c>
      <c r="BV7" s="65">
        <f t="shared" si="15"/>
        <v>22959</v>
      </c>
      <c r="BW7" s="65">
        <f t="shared" si="15"/>
        <v>22148</v>
      </c>
      <c r="BX7" s="65">
        <f t="shared" si="15"/>
        <v>24086</v>
      </c>
      <c r="BY7" s="65">
        <f t="shared" si="15"/>
        <v>26025</v>
      </c>
      <c r="BZ7" s="65">
        <f t="shared" si="15"/>
        <v>24498</v>
      </c>
      <c r="CA7" s="63"/>
      <c r="CB7" s="64" t="s">
        <v>115</v>
      </c>
      <c r="CC7" s="64" t="s">
        <v>115</v>
      </c>
      <c r="CD7" s="64" t="s">
        <v>115</v>
      </c>
      <c r="CE7" s="64" t="s">
        <v>115</v>
      </c>
      <c r="CF7" s="64" t="s">
        <v>115</v>
      </c>
      <c r="CG7" s="64" t="s">
        <v>115</v>
      </c>
      <c r="CH7" s="64" t="s">
        <v>115</v>
      </c>
      <c r="CI7" s="64" t="s">
        <v>115</v>
      </c>
      <c r="CJ7" s="64" t="s">
        <v>115</v>
      </c>
      <c r="CK7" s="64" t="s">
        <v>116</v>
      </c>
      <c r="CL7" s="61"/>
      <c r="CM7" s="63">
        <f>CM8</f>
        <v>22013</v>
      </c>
      <c r="CN7" s="63">
        <f>CN8</f>
        <v>0</v>
      </c>
      <c r="CO7" s="64" t="s">
        <v>115</v>
      </c>
      <c r="CP7" s="64" t="s">
        <v>115</v>
      </c>
      <c r="CQ7" s="64" t="s">
        <v>115</v>
      </c>
      <c r="CR7" s="64" t="s">
        <v>115</v>
      </c>
      <c r="CS7" s="64" t="s">
        <v>115</v>
      </c>
      <c r="CT7" s="64" t="s">
        <v>115</v>
      </c>
      <c r="CU7" s="64" t="s">
        <v>115</v>
      </c>
      <c r="CV7" s="64" t="s">
        <v>115</v>
      </c>
      <c r="CW7" s="64" t="s">
        <v>115</v>
      </c>
      <c r="CX7" s="64" t="s">
        <v>116</v>
      </c>
      <c r="CY7" s="61"/>
      <c r="CZ7" s="64">
        <f>CZ8</f>
        <v>0</v>
      </c>
      <c r="DA7" s="64">
        <f t="shared" ref="DA7:DI7" si="16">DA8</f>
        <v>1219.7</v>
      </c>
      <c r="DB7" s="64">
        <f t="shared" si="16"/>
        <v>1213</v>
      </c>
      <c r="DC7" s="64">
        <f t="shared" si="16"/>
        <v>1177</v>
      </c>
      <c r="DD7" s="64">
        <f t="shared" si="16"/>
        <v>82200</v>
      </c>
      <c r="DE7" s="64">
        <f t="shared" si="16"/>
        <v>655.5</v>
      </c>
      <c r="DF7" s="64">
        <f t="shared" si="16"/>
        <v>316.8</v>
      </c>
      <c r="DG7" s="64">
        <f t="shared" si="16"/>
        <v>113.9</v>
      </c>
      <c r="DH7" s="64">
        <f t="shared" si="16"/>
        <v>102.9</v>
      </c>
      <c r="DI7" s="64">
        <f t="shared" si="16"/>
        <v>1555</v>
      </c>
      <c r="DJ7" s="61"/>
      <c r="DK7" s="64">
        <f>DK8</f>
        <v>98.6</v>
      </c>
      <c r="DL7" s="64">
        <f t="shared" ref="DL7:DT7" si="17">DL8</f>
        <v>93.7</v>
      </c>
      <c r="DM7" s="64">
        <f t="shared" si="17"/>
        <v>105.6</v>
      </c>
      <c r="DN7" s="64">
        <f t="shared" si="17"/>
        <v>104</v>
      </c>
      <c r="DO7" s="64">
        <f t="shared" si="17"/>
        <v>100</v>
      </c>
      <c r="DP7" s="64">
        <f t="shared" si="17"/>
        <v>152.30000000000001</v>
      </c>
      <c r="DQ7" s="64">
        <f t="shared" si="17"/>
        <v>148.5</v>
      </c>
      <c r="DR7" s="64">
        <f t="shared" si="17"/>
        <v>159.30000000000001</v>
      </c>
      <c r="DS7" s="64">
        <f t="shared" si="17"/>
        <v>160</v>
      </c>
      <c r="DT7" s="64">
        <f t="shared" si="17"/>
        <v>164.6</v>
      </c>
      <c r="DU7" s="61"/>
    </row>
    <row r="8" spans="1:125" s="66" customFormat="1" x14ac:dyDescent="0.15">
      <c r="A8" s="49"/>
      <c r="B8" s="67">
        <v>2019</v>
      </c>
      <c r="C8" s="67">
        <v>342050</v>
      </c>
      <c r="D8" s="67">
        <v>47</v>
      </c>
      <c r="E8" s="67">
        <v>14</v>
      </c>
      <c r="F8" s="67">
        <v>0</v>
      </c>
      <c r="G8" s="67">
        <v>11</v>
      </c>
      <c r="H8" s="67" t="s">
        <v>117</v>
      </c>
      <c r="I8" s="67" t="s">
        <v>118</v>
      </c>
      <c r="J8" s="67" t="s">
        <v>119</v>
      </c>
      <c r="K8" s="67" t="s">
        <v>120</v>
      </c>
      <c r="L8" s="67" t="s">
        <v>121</v>
      </c>
      <c r="M8" s="67" t="s">
        <v>122</v>
      </c>
      <c r="N8" s="67" t="s">
        <v>123</v>
      </c>
      <c r="O8" s="68" t="s">
        <v>124</v>
      </c>
      <c r="P8" s="69" t="s">
        <v>125</v>
      </c>
      <c r="Q8" s="69" t="s">
        <v>126</v>
      </c>
      <c r="R8" s="70">
        <v>36</v>
      </c>
      <c r="S8" s="69" t="s">
        <v>127</v>
      </c>
      <c r="T8" s="69" t="s">
        <v>128</v>
      </c>
      <c r="U8" s="70">
        <v>3110</v>
      </c>
      <c r="V8" s="70">
        <v>125</v>
      </c>
      <c r="W8" s="70">
        <v>140</v>
      </c>
      <c r="X8" s="69" t="s">
        <v>129</v>
      </c>
      <c r="Y8" s="71">
        <v>690.2</v>
      </c>
      <c r="Z8" s="71">
        <v>89.1</v>
      </c>
      <c r="AA8" s="71">
        <v>1232.5</v>
      </c>
      <c r="AB8" s="71">
        <v>920.8</v>
      </c>
      <c r="AC8" s="71">
        <v>97</v>
      </c>
      <c r="AD8" s="71">
        <v>176.4</v>
      </c>
      <c r="AE8" s="71">
        <v>172.5</v>
      </c>
      <c r="AF8" s="71">
        <v>198.5</v>
      </c>
      <c r="AG8" s="71">
        <v>220.9</v>
      </c>
      <c r="AH8" s="71">
        <v>227.5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6.1</v>
      </c>
      <c r="AP8" s="71">
        <v>5.6</v>
      </c>
      <c r="AQ8" s="71">
        <v>3.8</v>
      </c>
      <c r="AR8" s="71">
        <v>3.4</v>
      </c>
      <c r="AS8" s="71">
        <v>1.7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26</v>
      </c>
      <c r="BA8" s="72">
        <v>26</v>
      </c>
      <c r="BB8" s="72">
        <v>14</v>
      </c>
      <c r="BC8" s="72">
        <v>10</v>
      </c>
      <c r="BD8" s="72">
        <v>7</v>
      </c>
      <c r="BE8" s="72">
        <v>17</v>
      </c>
      <c r="BF8" s="71">
        <v>32.700000000000003</v>
      </c>
      <c r="BG8" s="71">
        <v>-12.3</v>
      </c>
      <c r="BH8" s="71">
        <v>91.9</v>
      </c>
      <c r="BI8" s="71">
        <v>89.1</v>
      </c>
      <c r="BJ8" s="71">
        <v>88.7</v>
      </c>
      <c r="BK8" s="71">
        <v>36.1</v>
      </c>
      <c r="BL8" s="71">
        <v>33.9</v>
      </c>
      <c r="BM8" s="71">
        <v>26.5</v>
      </c>
      <c r="BN8" s="71">
        <v>43.5</v>
      </c>
      <c r="BO8" s="71">
        <v>33.4</v>
      </c>
      <c r="BP8" s="68">
        <v>20.8</v>
      </c>
      <c r="BQ8" s="72">
        <v>5768</v>
      </c>
      <c r="BR8" s="72">
        <v>-828</v>
      </c>
      <c r="BS8" s="72">
        <v>6227</v>
      </c>
      <c r="BT8" s="73">
        <v>6225</v>
      </c>
      <c r="BU8" s="73">
        <v>13497</v>
      </c>
      <c r="BV8" s="72">
        <v>22959</v>
      </c>
      <c r="BW8" s="72">
        <v>22148</v>
      </c>
      <c r="BX8" s="72">
        <v>24086</v>
      </c>
      <c r="BY8" s="72">
        <v>26025</v>
      </c>
      <c r="BZ8" s="72">
        <v>24498</v>
      </c>
      <c r="CA8" s="70">
        <v>14290</v>
      </c>
      <c r="CB8" s="71" t="s">
        <v>121</v>
      </c>
      <c r="CC8" s="71" t="s">
        <v>121</v>
      </c>
      <c r="CD8" s="71" t="s">
        <v>121</v>
      </c>
      <c r="CE8" s="71" t="s">
        <v>121</v>
      </c>
      <c r="CF8" s="71" t="s">
        <v>121</v>
      </c>
      <c r="CG8" s="71" t="s">
        <v>121</v>
      </c>
      <c r="CH8" s="71" t="s">
        <v>121</v>
      </c>
      <c r="CI8" s="71" t="s">
        <v>121</v>
      </c>
      <c r="CJ8" s="71" t="s">
        <v>121</v>
      </c>
      <c r="CK8" s="71" t="s">
        <v>121</v>
      </c>
      <c r="CL8" s="68" t="s">
        <v>121</v>
      </c>
      <c r="CM8" s="70">
        <v>22013</v>
      </c>
      <c r="CN8" s="70">
        <v>0</v>
      </c>
      <c r="CO8" s="71" t="s">
        <v>121</v>
      </c>
      <c r="CP8" s="71" t="s">
        <v>121</v>
      </c>
      <c r="CQ8" s="71" t="s">
        <v>121</v>
      </c>
      <c r="CR8" s="71" t="s">
        <v>121</v>
      </c>
      <c r="CS8" s="71" t="s">
        <v>121</v>
      </c>
      <c r="CT8" s="71" t="s">
        <v>121</v>
      </c>
      <c r="CU8" s="71" t="s">
        <v>121</v>
      </c>
      <c r="CV8" s="71" t="s">
        <v>121</v>
      </c>
      <c r="CW8" s="71" t="s">
        <v>121</v>
      </c>
      <c r="CX8" s="71" t="s">
        <v>121</v>
      </c>
      <c r="CY8" s="68" t="s">
        <v>121</v>
      </c>
      <c r="CZ8" s="71">
        <v>0</v>
      </c>
      <c r="DA8" s="71">
        <v>1219.7</v>
      </c>
      <c r="DB8" s="71">
        <v>1213</v>
      </c>
      <c r="DC8" s="71">
        <v>1177</v>
      </c>
      <c r="DD8" s="71">
        <v>82200</v>
      </c>
      <c r="DE8" s="71">
        <v>655.5</v>
      </c>
      <c r="DF8" s="71">
        <v>316.8</v>
      </c>
      <c r="DG8" s="71">
        <v>113.9</v>
      </c>
      <c r="DH8" s="71">
        <v>102.9</v>
      </c>
      <c r="DI8" s="71">
        <v>1555</v>
      </c>
      <c r="DJ8" s="68">
        <v>425.4</v>
      </c>
      <c r="DK8" s="71">
        <v>98.6</v>
      </c>
      <c r="DL8" s="71">
        <v>93.7</v>
      </c>
      <c r="DM8" s="71">
        <v>105.6</v>
      </c>
      <c r="DN8" s="71">
        <v>104</v>
      </c>
      <c r="DO8" s="71">
        <v>100</v>
      </c>
      <c r="DP8" s="71">
        <v>152.30000000000001</v>
      </c>
      <c r="DQ8" s="71">
        <v>148.5</v>
      </c>
      <c r="DR8" s="71">
        <v>159.30000000000001</v>
      </c>
      <c r="DS8" s="71">
        <v>160</v>
      </c>
      <c r="DT8" s="71">
        <v>164.6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130</v>
      </c>
      <c r="C10" s="78" t="s">
        <v>131</v>
      </c>
      <c r="D10" s="78" t="s">
        <v>132</v>
      </c>
      <c r="E10" s="78" t="s">
        <v>133</v>
      </c>
      <c r="F10" s="78" t="s">
        <v>134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佐藤　悦子</cp:lastModifiedBy>
  <dcterms:created xsi:type="dcterms:W3CDTF">2020-12-04T03:37:45Z</dcterms:created>
  <dcterms:modified xsi:type="dcterms:W3CDTF">2021-01-22T07:48:41Z</dcterms:modified>
  <cp:category/>
</cp:coreProperties>
</file>