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4\総務\☆ 新_庶務係\2_照会･回答\2_庁内\2_財政課\公営企業に係る経営比較分析表の分析等について\回答\01_05尾道市（経営比較分析表） -\01_05 尾道市（経営比較分析表）\"/>
    </mc:Choice>
  </mc:AlternateContent>
  <workbookProtection workbookAlgorithmName="SHA-512" workbookHashValue="33l74uCtpbwoaovkxbnRdGODzO48OlmK4FRwOT1WuIrfe98NiyAU9tuXnT9oACORJNXJwwAQ86NwEDnlRIe8hA==" workbookSaltValue="Tr+F0uST3mptGgkylAjwTQ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G88" i="4" s="1"/>
  <c r="BZ6" i="5"/>
  <c r="BY6" i="5"/>
  <c r="BX6" i="5"/>
  <c r="BW6" i="5"/>
  <c r="BV6" i="5"/>
  <c r="BU6" i="5"/>
  <c r="BT6" i="5"/>
  <c r="BS6" i="5"/>
  <c r="BR6" i="5"/>
  <c r="BQ6" i="5"/>
  <c r="BP6" i="5"/>
  <c r="F88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IT76" i="4"/>
  <c r="HJ30" i="4"/>
  <c r="CS30" i="4"/>
  <c r="CS51" i="4"/>
  <c r="MA51" i="4"/>
  <c r="BZ76" i="4"/>
  <c r="C11" i="5"/>
  <c r="D11" i="5"/>
  <c r="E11" i="5"/>
  <c r="B11" i="5"/>
  <c r="BK76" i="4" l="1"/>
  <c r="LH51" i="4"/>
  <c r="LT76" i="4"/>
  <c r="GQ51" i="4"/>
  <c r="LH30" i="4"/>
  <c r="IE76" i="4"/>
  <c r="BZ30" i="4"/>
  <c r="BZ51" i="4"/>
  <c r="GQ30" i="4"/>
  <c r="BG51" i="4"/>
  <c r="FX30" i="4"/>
  <c r="BG30" i="4"/>
  <c r="KO51" i="4"/>
  <c r="LE76" i="4"/>
  <c r="KO30" i="4"/>
  <c r="HP76" i="4"/>
  <c r="AV76" i="4"/>
  <c r="FX51" i="4"/>
  <c r="HA76" i="4"/>
  <c r="AN51" i="4"/>
  <c r="FE30" i="4"/>
  <c r="AN30" i="4"/>
  <c r="AG76" i="4"/>
  <c r="KP76" i="4"/>
  <c r="JV51" i="4"/>
  <c r="FE51" i="4"/>
  <c r="JV30" i="4"/>
  <c r="KA76" i="4"/>
  <c r="EL51" i="4"/>
  <c r="JC30" i="4"/>
  <c r="GL76" i="4"/>
  <c r="U51" i="4"/>
  <c r="R76" i="4"/>
  <c r="JC51" i="4"/>
  <c r="EL30" i="4"/>
  <c r="U30" i="4"/>
</calcChain>
</file>

<file path=xl/sharedStrings.xml><?xml version="1.0" encoding="utf-8"?>
<sst xmlns="http://schemas.openxmlformats.org/spreadsheetml/2006/main" count="278" uniqueCount="132">
  <si>
    <t>経営比較分析表（令和元年度決算）</t>
    <rPh sb="8" eb="10">
      <t>レイワ</t>
    </rPh>
    <rPh sb="10" eb="12">
      <t>ガンネン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</si>
  <si>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</si>
  <si>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</si>
  <si>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</si>
  <si>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</si>
  <si>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</si>
  <si>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</si>
  <si>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</si>
  <si>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</si>
  <si>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</si>
  <si>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</si>
  <si>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</si>
  <si>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</si>
  <si>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</si>
  <si>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</si>
  <si>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</si>
  <si>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</si>
  <si>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</si>
  <si>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</si>
  <si>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</si>
  <si>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</si>
  <si>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</si>
  <si>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令和元年度全国平均</t>
    <rPh sb="0" eb="2">
      <t>レイワ</t>
    </rPh>
    <rPh sb="2" eb="4">
      <t>ガンネン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</si>
  <si>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</si>
  <si>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</si>
  <si>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</si>
  <si>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</si>
  <si>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</si>
  <si>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</si>
  <si>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</si>
  <si>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</si>
  <si>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</si>
  <si>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</si>
  <si>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</si>
  <si>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</si>
  <si>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</si>
  <si>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</si>
  <si>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</si>
  <si>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</si>
  <si>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</si>
  <si>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</si>
  <si>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</si>
  <si>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</si>
  <si>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</si>
  <si>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</si>
  <si>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</si>
  <si>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</si>
  <si>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</si>
  <si>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</si>
  <si>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</si>
  <si>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</si>
  <si>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</si>
  <si>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</si>
  <si>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</si>
  <si>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</si>
  <si>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</si>
  <si>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</si>
  <si>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</si>
  <si>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</si>
  <si>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</si>
  <si>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</si>
  <si>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</si>
  <si>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</si>
  <si>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</si>
  <si>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</si>
  <si>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</si>
  <si>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</si>
  <si>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</si>
  <si>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</si>
  <si>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</si>
  <si>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</si>
  <si>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</si>
  <si>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</si>
  <si>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</si>
  <si>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</si>
  <si>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</si>
  <si>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</si>
  <si>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</si>
  <si>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</si>
  <si>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</si>
  <si>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</si>
  <si>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</si>
  <si>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</si>
  <si>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</si>
  <si>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</si>
  <si>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</si>
  <si>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</si>
  <si>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</si>
  <si>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</si>
  <si>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</si>
  <si>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</si>
  <si>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</si>
  <si>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</si>
  <si>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</si>
  <si>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</si>
  <si>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</si>
  <si>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</si>
  <si>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</si>
  <si>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</si>
  <si>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</si>
  <si>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当該値(N-3)</t>
    <phoneticPr fontId="5"/>
  </si>
  <si>
    <t>当該値(N-2)</t>
    <phoneticPr fontId="5"/>
  </si>
  <si>
    <t>当該値(N)</t>
    <phoneticPr fontId="5"/>
  </si>
  <si>
    <t>当該値(N-1)</t>
    <phoneticPr fontId="5"/>
  </si>
  <si>
    <t>当該値(N-4)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</si>
  <si>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</si>
  <si>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</si>
  <si>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</si>
  <si>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</si>
  <si>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</si>
  <si>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広島県　尾道市</t>
  </si>
  <si>
    <t>東尾道駅駐車場</t>
  </si>
  <si>
    <t>法非適用</t>
  </si>
  <si>
    <t>駐車場整備事業</t>
  </si>
  <si>
    <t>-</t>
  </si>
  <si>
    <t>Ａ３Ｂ１</t>
  </si>
  <si>
    <t>非設置</t>
  </si>
  <si>
    <t>該当数値なし</t>
  </si>
  <si>
    <t>その他駐車場</t>
  </si>
  <si>
    <t>広場式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</si>
  <si>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</si>
  <si>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</si>
  <si>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</si>
  <si>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</si>
  <si>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</si>
  <si>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</si>
  <si>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</si>
  <si>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</si>
  <si>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他会計補助金比率のとおり、他会計からの補助金は受けておらず独立採算が取れている。</t>
    <rPh sb="0" eb="1">
      <t>タ</t>
    </rPh>
    <rPh sb="1" eb="3">
      <t>カイケイ</t>
    </rPh>
    <rPh sb="3" eb="6">
      <t>ホジョキン</t>
    </rPh>
    <rPh sb="6" eb="8">
      <t>ヒリツ</t>
    </rPh>
    <rPh sb="13" eb="14">
      <t>タ</t>
    </rPh>
    <rPh sb="14" eb="16">
      <t>カイケイ</t>
    </rPh>
    <rPh sb="19" eb="22">
      <t>ホジョキン</t>
    </rPh>
    <rPh sb="23" eb="24">
      <t>ウ</t>
    </rPh>
    <rPh sb="29" eb="31">
      <t>ドクリツ</t>
    </rPh>
    <rPh sb="31" eb="33">
      <t>サイサン</t>
    </rPh>
    <rPh sb="34" eb="35">
      <t>ト</t>
    </rPh>
    <phoneticPr fontId="5"/>
  </si>
  <si>
    <t>企業債残高はなく、適切な状況にある。</t>
    <rPh sb="0" eb="5">
      <t>キギョウサイザンダカ</t>
    </rPh>
    <rPh sb="9" eb="11">
      <t>テキセツ</t>
    </rPh>
    <rPh sb="12" eb="14">
      <t>ジョウキョウ</t>
    </rPh>
    <phoneticPr fontId="5"/>
  </si>
  <si>
    <t>東尾道駅駐車場は、指定管理制度を導入した駐車場であり、今後も指定管理者を中心に改善に努めます。</t>
    <rPh sb="0" eb="1">
      <t>ヒガシ</t>
    </rPh>
    <rPh sb="1" eb="3">
      <t>オノミチ</t>
    </rPh>
    <rPh sb="3" eb="4">
      <t>エキ</t>
    </rPh>
    <rPh sb="4" eb="7">
      <t>チュウシャジョウ</t>
    </rPh>
    <rPh sb="9" eb="11">
      <t>シテイ</t>
    </rPh>
    <rPh sb="11" eb="13">
      <t>カンリ</t>
    </rPh>
    <rPh sb="13" eb="15">
      <t>セイド</t>
    </rPh>
    <rPh sb="16" eb="18">
      <t>ドウニュウ</t>
    </rPh>
    <rPh sb="20" eb="23">
      <t>チュウシャジョウ</t>
    </rPh>
    <rPh sb="27" eb="29">
      <t>コンゴ</t>
    </rPh>
    <rPh sb="30" eb="32">
      <t>シテイ</t>
    </rPh>
    <rPh sb="32" eb="35">
      <t>カンリシャ</t>
    </rPh>
    <rPh sb="36" eb="38">
      <t>チュウシン</t>
    </rPh>
    <rPh sb="39" eb="41">
      <t>カイゼン</t>
    </rPh>
    <rPh sb="42" eb="43">
      <t>ツト</t>
    </rPh>
    <phoneticPr fontId="5"/>
  </si>
  <si>
    <t>稼働率は類似施設の平均を下回ってるが、ＪＲ東尾道駅に近接しており、駅利用者の定期利用が多い。</t>
    <rPh sb="0" eb="2">
      <t>カドウ</t>
    </rPh>
    <rPh sb="2" eb="3">
      <t>リツ</t>
    </rPh>
    <rPh sb="4" eb="6">
      <t>ルイジ</t>
    </rPh>
    <rPh sb="6" eb="8">
      <t>シセツ</t>
    </rPh>
    <rPh sb="9" eb="11">
      <t>ヘイキン</t>
    </rPh>
    <rPh sb="12" eb="13">
      <t>シタ</t>
    </rPh>
    <rPh sb="13" eb="14">
      <t>マワ</t>
    </rPh>
    <rPh sb="21" eb="22">
      <t>ヒガシ</t>
    </rPh>
    <rPh sb="22" eb="24">
      <t>オノミチ</t>
    </rPh>
    <rPh sb="24" eb="25">
      <t>エキ</t>
    </rPh>
    <rPh sb="26" eb="28">
      <t>キンセツ</t>
    </rPh>
    <rPh sb="33" eb="34">
      <t>エキ</t>
    </rPh>
    <rPh sb="34" eb="37">
      <t>リヨウシャ</t>
    </rPh>
    <rPh sb="38" eb="40">
      <t>テイキ</t>
    </rPh>
    <rPh sb="40" eb="42">
      <t>リヨウ</t>
    </rPh>
    <rPh sb="43" eb="44">
      <t>オオ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</si>
</sst>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308.60000000000002</c:v>
                </c:pt>
                <c:pt idx="1">
                  <c:v>291.60000000000002</c:v>
                </c:pt>
                <c:pt idx="2">
                  <c:v>599.6</c:v>
                </c:pt>
                <c:pt idx="3">
                  <c:v>370.9</c:v>
                </c:pt>
                <c:pt idx="4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D2-4CE5-B6DC-E8AA0FB05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419.4</c:v>
                </c:pt>
                <c:pt idx="1">
                  <c:v>371</c:v>
                </c:pt>
                <c:pt idx="2">
                  <c:v>509.2</c:v>
                </c:pt>
                <c:pt idx="3">
                  <c:v>378.1</c:v>
                </c:pt>
                <c:pt idx="4">
                  <c:v>756.6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D2-4CE5-B6DC-E8AA0FB05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9.5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74-465A-BAA4-563C0BFE7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70.5</c:v>
                </c:pt>
                <c:pt idx="1">
                  <c:v>59.2</c:v>
                </c:pt>
                <c:pt idx="2">
                  <c:v>62.4</c:v>
                </c:pt>
                <c:pt idx="3">
                  <c:v>83.1</c:v>
                </c:pt>
                <c:pt idx="4">
                  <c:v>54.7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74-465A-BAA4-563C0BFE7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4019-4445-81AF-4152A75A5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19-4445-81AF-4152A75A5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F0D9-4DA1-AFF5-EA080E98D7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D9-4DA1-AFF5-EA080E98D7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55-4EEF-976C-7CEA2C162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3.2</c:v>
                </c:pt>
                <c:pt idx="1">
                  <c:v>2.9</c:v>
                </c:pt>
                <c:pt idx="2">
                  <c:v>6</c:v>
                </c:pt>
                <c:pt idx="3">
                  <c:v>3.8</c:v>
                </c:pt>
                <c:pt idx="4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55-4EEF-976C-7CEA2C162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F0-4642-82FF-922B4FCE5A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22</c:v>
                </c:pt>
                <c:pt idx="1">
                  <c:v>16</c:v>
                </c:pt>
                <c:pt idx="2">
                  <c:v>21</c:v>
                </c:pt>
                <c:pt idx="3">
                  <c:v>17</c:v>
                </c:pt>
                <c:pt idx="4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F0-4642-82FF-922B4FCE5A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133.30000000000001</c:v>
                </c:pt>
                <c:pt idx="1">
                  <c:v>127.8</c:v>
                </c:pt>
                <c:pt idx="2">
                  <c:v>136.1</c:v>
                </c:pt>
                <c:pt idx="3">
                  <c:v>130.6</c:v>
                </c:pt>
                <c:pt idx="4">
                  <c:v>138.9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77-4255-869D-8C84D955F7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269</c:v>
                </c:pt>
                <c:pt idx="1">
                  <c:v>276.60000000000002</c:v>
                </c:pt>
                <c:pt idx="2">
                  <c:v>274.8</c:v>
                </c:pt>
                <c:pt idx="3">
                  <c:v>275.5</c:v>
                </c:pt>
                <c:pt idx="4">
                  <c:v>289.2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77-4255-869D-8C84D955F7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77.2</c:v>
                </c:pt>
                <c:pt idx="1">
                  <c:v>76.7</c:v>
                </c:pt>
                <c:pt idx="2">
                  <c:v>83.3</c:v>
                </c:pt>
                <c:pt idx="3">
                  <c:v>73</c:v>
                </c:pt>
                <c:pt idx="4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FA-42DB-8EAD-D06FB6068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38.200000000000003</c:v>
                </c:pt>
                <c:pt idx="1">
                  <c:v>34.6</c:v>
                </c:pt>
                <c:pt idx="2">
                  <c:v>37.6</c:v>
                </c:pt>
                <c:pt idx="3">
                  <c:v>30.2</c:v>
                </c:pt>
                <c:pt idx="4">
                  <c:v>33.9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FA-42DB-8EAD-D06FB6068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4704</c:v>
                </c:pt>
                <c:pt idx="1">
                  <c:v>4089</c:v>
                </c:pt>
                <c:pt idx="2">
                  <c:v>4571</c:v>
                </c:pt>
                <c:pt idx="3">
                  <c:v>3361</c:v>
                </c:pt>
                <c:pt idx="4">
                  <c:v>3982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43-427F-8A67-A7C9EAD07F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6967</c:v>
                </c:pt>
                <c:pt idx="1">
                  <c:v>7138</c:v>
                </c:pt>
                <c:pt idx="2">
                  <c:v>8131</c:v>
                </c:pt>
                <c:pt idx="3">
                  <c:v>8076</c:v>
                </c:pt>
                <c:pt idx="4">
                  <c:v>8265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43-427F-8A67-A7C9EAD07F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【14,290】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【619.1】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【425.4】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DG1" zoomScaleNormal="100" zoomScaleSheetLayoutView="70" workbookViewId="0">
      <selection activeCell="ND49" sqref="ND49:NR64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1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15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81" t="str">
        <f>データ!H6&amp;"　"&amp;データ!I6</f>
        <v>広島県尾道市　東尾道駅駐車場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Ａ３Ｂ１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駅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無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1229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118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広場式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23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36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210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利用料金制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128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 t="str">
        <f>データ!$B$11</f>
        <v>H27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 t="str">
        <f>データ!$C$11</f>
        <v>H28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 t="str">
        <f>データ!$D$11</f>
        <v>H29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 t="str">
        <f>データ!$E$11</f>
        <v>H30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 t="str">
        <f>データ!$F$11</f>
        <v>R01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 t="str">
        <f>データ!$B$11</f>
        <v>H27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 t="str">
        <f>データ!$C$11</f>
        <v>H28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 t="str">
        <f>データ!$D$11</f>
        <v>H29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 t="str">
        <f>データ!$E$11</f>
        <v>H30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 t="str">
        <f>データ!$F$11</f>
        <v>R01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 t="str">
        <f>データ!$B$11</f>
        <v>H27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 t="str">
        <f>データ!$C$11</f>
        <v>H28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 t="str">
        <f>データ!$D$11</f>
        <v>H29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 t="str">
        <f>データ!$E$11</f>
        <v>H30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 t="str">
        <f>データ!$F$11</f>
        <v>R01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308.60000000000002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291.60000000000002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599.6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370.9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72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133.30000000000001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127.8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136.1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130.6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138.9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419.4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371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509.2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378.1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756.6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3.2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2.9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6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3.8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2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269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276.60000000000002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274.8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275.5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289.2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129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30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131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 t="str">
        <f>データ!$B$11</f>
        <v>H27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 t="str">
        <f>データ!$C$11</f>
        <v>H28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 t="str">
        <f>データ!$D$11</f>
        <v>H29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 t="str">
        <f>データ!$E$11</f>
        <v>H30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 t="str">
        <f>データ!$F$11</f>
        <v>R01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 t="str">
        <f>データ!$B$11</f>
        <v>H27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 t="str">
        <f>データ!$C$11</f>
        <v>H28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 t="str">
        <f>データ!$D$11</f>
        <v>H29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 t="str">
        <f>データ!$E$11</f>
        <v>H30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 t="str">
        <f>データ!$F$11</f>
        <v>R01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 t="str">
        <f>データ!$B$11</f>
        <v>H27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 t="str">
        <f>データ!$C$11</f>
        <v>H28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 t="str">
        <f>データ!$D$11</f>
        <v>H29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 t="str">
        <f>データ!$E$11</f>
        <v>H30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 t="str">
        <f>データ!$F$11</f>
        <v>R01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5">
        <f>データ!AU7</f>
        <v>0</v>
      </c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>
        <f>データ!AV7</f>
        <v>0</v>
      </c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>
        <f>データ!AW7</f>
        <v>0</v>
      </c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25"/>
      <c r="BW52" s="125"/>
      <c r="BX52" s="125"/>
      <c r="BY52" s="125"/>
      <c r="BZ52" s="125">
        <f>データ!AX7</f>
        <v>0</v>
      </c>
      <c r="CA52" s="125"/>
      <c r="CB52" s="125"/>
      <c r="CC52" s="125"/>
      <c r="CD52" s="125"/>
      <c r="CE52" s="125"/>
      <c r="CF52" s="125"/>
      <c r="CG52" s="125"/>
      <c r="CH52" s="125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>
        <f>データ!AY7</f>
        <v>0</v>
      </c>
      <c r="CT52" s="125"/>
      <c r="CU52" s="125"/>
      <c r="CV52" s="125"/>
      <c r="CW52" s="125"/>
      <c r="CX52" s="125"/>
      <c r="CY52" s="125"/>
      <c r="CZ52" s="125"/>
      <c r="DA52" s="125"/>
      <c r="DB52" s="125"/>
      <c r="DC52" s="125"/>
      <c r="DD52" s="125"/>
      <c r="DE52" s="125"/>
      <c r="DF52" s="125"/>
      <c r="DG52" s="125"/>
      <c r="DH52" s="125"/>
      <c r="DI52" s="125"/>
      <c r="DJ52" s="125"/>
      <c r="DK52" s="125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77.2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76.7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83.3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73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90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5">
        <f>データ!BQ7</f>
        <v>4704</v>
      </c>
      <c r="JD52" s="125"/>
      <c r="JE52" s="125"/>
      <c r="JF52" s="125"/>
      <c r="JG52" s="125"/>
      <c r="JH52" s="125"/>
      <c r="JI52" s="125"/>
      <c r="JJ52" s="125"/>
      <c r="JK52" s="125"/>
      <c r="JL52" s="125"/>
      <c r="JM52" s="125"/>
      <c r="JN52" s="125"/>
      <c r="JO52" s="125"/>
      <c r="JP52" s="125"/>
      <c r="JQ52" s="125"/>
      <c r="JR52" s="125"/>
      <c r="JS52" s="125"/>
      <c r="JT52" s="125"/>
      <c r="JU52" s="125"/>
      <c r="JV52" s="125">
        <f>データ!BR7</f>
        <v>4089</v>
      </c>
      <c r="JW52" s="125"/>
      <c r="JX52" s="125"/>
      <c r="JY52" s="125"/>
      <c r="JZ52" s="125"/>
      <c r="KA52" s="125"/>
      <c r="KB52" s="125"/>
      <c r="KC52" s="125"/>
      <c r="KD52" s="125"/>
      <c r="KE52" s="125"/>
      <c r="KF52" s="125"/>
      <c r="KG52" s="125"/>
      <c r="KH52" s="125"/>
      <c r="KI52" s="125"/>
      <c r="KJ52" s="125"/>
      <c r="KK52" s="125"/>
      <c r="KL52" s="125"/>
      <c r="KM52" s="125"/>
      <c r="KN52" s="125"/>
      <c r="KO52" s="125">
        <f>データ!BS7</f>
        <v>4571</v>
      </c>
      <c r="KP52" s="125"/>
      <c r="KQ52" s="125"/>
      <c r="KR52" s="125"/>
      <c r="KS52" s="125"/>
      <c r="KT52" s="125"/>
      <c r="KU52" s="125"/>
      <c r="KV52" s="125"/>
      <c r="KW52" s="125"/>
      <c r="KX52" s="125"/>
      <c r="KY52" s="125"/>
      <c r="KZ52" s="125"/>
      <c r="LA52" s="125"/>
      <c r="LB52" s="125"/>
      <c r="LC52" s="125"/>
      <c r="LD52" s="125"/>
      <c r="LE52" s="125"/>
      <c r="LF52" s="125"/>
      <c r="LG52" s="125"/>
      <c r="LH52" s="125">
        <f>データ!BT7</f>
        <v>3361</v>
      </c>
      <c r="LI52" s="125"/>
      <c r="LJ52" s="125"/>
      <c r="LK52" s="125"/>
      <c r="LL52" s="125"/>
      <c r="LM52" s="125"/>
      <c r="LN52" s="125"/>
      <c r="LO52" s="125"/>
      <c r="LP52" s="125"/>
      <c r="LQ52" s="125"/>
      <c r="LR52" s="125"/>
      <c r="LS52" s="125"/>
      <c r="LT52" s="125"/>
      <c r="LU52" s="125"/>
      <c r="LV52" s="125"/>
      <c r="LW52" s="125"/>
      <c r="LX52" s="125"/>
      <c r="LY52" s="125"/>
      <c r="LZ52" s="125"/>
      <c r="MA52" s="125">
        <f>データ!BU7</f>
        <v>3982</v>
      </c>
      <c r="MB52" s="125"/>
      <c r="MC52" s="125"/>
      <c r="MD52" s="125"/>
      <c r="ME52" s="125"/>
      <c r="MF52" s="125"/>
      <c r="MG52" s="125"/>
      <c r="MH52" s="125"/>
      <c r="MI52" s="125"/>
      <c r="MJ52" s="125"/>
      <c r="MK52" s="125"/>
      <c r="ML52" s="125"/>
      <c r="MM52" s="125"/>
      <c r="MN52" s="125"/>
      <c r="MO52" s="125"/>
      <c r="MP52" s="125"/>
      <c r="MQ52" s="125"/>
      <c r="MR52" s="125"/>
      <c r="MS52" s="125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5">
        <f>データ!AZ7</f>
        <v>22</v>
      </c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>
        <f>データ!BA7</f>
        <v>16</v>
      </c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>
        <f>データ!BB7</f>
        <v>21</v>
      </c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25"/>
      <c r="BW53" s="125"/>
      <c r="BX53" s="125"/>
      <c r="BY53" s="125"/>
      <c r="BZ53" s="125">
        <f>データ!BC7</f>
        <v>17</v>
      </c>
      <c r="CA53" s="125"/>
      <c r="CB53" s="125"/>
      <c r="CC53" s="125"/>
      <c r="CD53" s="125"/>
      <c r="CE53" s="125"/>
      <c r="CF53" s="125"/>
      <c r="CG53" s="125"/>
      <c r="CH53" s="125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>
        <f>データ!BD7</f>
        <v>15</v>
      </c>
      <c r="CT53" s="125"/>
      <c r="CU53" s="125"/>
      <c r="CV53" s="125"/>
      <c r="CW53" s="125"/>
      <c r="CX53" s="125"/>
      <c r="CY53" s="125"/>
      <c r="CZ53" s="125"/>
      <c r="DA53" s="125"/>
      <c r="DB53" s="125"/>
      <c r="DC53" s="125"/>
      <c r="DD53" s="125"/>
      <c r="DE53" s="125"/>
      <c r="DF53" s="125"/>
      <c r="DG53" s="125"/>
      <c r="DH53" s="125"/>
      <c r="DI53" s="125"/>
      <c r="DJ53" s="125"/>
      <c r="DK53" s="125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38.200000000000003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34.6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37.6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30.2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33.9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5">
        <f>データ!BV7</f>
        <v>6967</v>
      </c>
      <c r="JD53" s="125"/>
      <c r="JE53" s="125"/>
      <c r="JF53" s="125"/>
      <c r="JG53" s="125"/>
      <c r="JH53" s="125"/>
      <c r="JI53" s="125"/>
      <c r="JJ53" s="125"/>
      <c r="JK53" s="125"/>
      <c r="JL53" s="125"/>
      <c r="JM53" s="125"/>
      <c r="JN53" s="125"/>
      <c r="JO53" s="125"/>
      <c r="JP53" s="125"/>
      <c r="JQ53" s="125"/>
      <c r="JR53" s="125"/>
      <c r="JS53" s="125"/>
      <c r="JT53" s="125"/>
      <c r="JU53" s="125"/>
      <c r="JV53" s="125">
        <f>データ!BW7</f>
        <v>7138</v>
      </c>
      <c r="JW53" s="125"/>
      <c r="JX53" s="125"/>
      <c r="JY53" s="125"/>
      <c r="JZ53" s="125"/>
      <c r="KA53" s="125"/>
      <c r="KB53" s="125"/>
      <c r="KC53" s="125"/>
      <c r="KD53" s="125"/>
      <c r="KE53" s="125"/>
      <c r="KF53" s="125"/>
      <c r="KG53" s="125"/>
      <c r="KH53" s="125"/>
      <c r="KI53" s="125"/>
      <c r="KJ53" s="125"/>
      <c r="KK53" s="125"/>
      <c r="KL53" s="125"/>
      <c r="KM53" s="125"/>
      <c r="KN53" s="125"/>
      <c r="KO53" s="125">
        <f>データ!BX7</f>
        <v>8131</v>
      </c>
      <c r="KP53" s="125"/>
      <c r="KQ53" s="125"/>
      <c r="KR53" s="125"/>
      <c r="KS53" s="125"/>
      <c r="KT53" s="125"/>
      <c r="KU53" s="125"/>
      <c r="KV53" s="125"/>
      <c r="KW53" s="125"/>
      <c r="KX53" s="125"/>
      <c r="KY53" s="125"/>
      <c r="KZ53" s="125"/>
      <c r="LA53" s="125"/>
      <c r="LB53" s="125"/>
      <c r="LC53" s="125"/>
      <c r="LD53" s="125"/>
      <c r="LE53" s="125"/>
      <c r="LF53" s="125"/>
      <c r="LG53" s="125"/>
      <c r="LH53" s="125">
        <f>データ!BY7</f>
        <v>8076</v>
      </c>
      <c r="LI53" s="125"/>
      <c r="LJ53" s="125"/>
      <c r="LK53" s="125"/>
      <c r="LL53" s="125"/>
      <c r="LM53" s="125"/>
      <c r="LN53" s="125"/>
      <c r="LO53" s="125"/>
      <c r="LP53" s="125"/>
      <c r="LQ53" s="125"/>
      <c r="LR53" s="125"/>
      <c r="LS53" s="125"/>
      <c r="LT53" s="125"/>
      <c r="LU53" s="125"/>
      <c r="LV53" s="125"/>
      <c r="LW53" s="125"/>
      <c r="LX53" s="125"/>
      <c r="LY53" s="125"/>
      <c r="LZ53" s="125"/>
      <c r="MA53" s="125">
        <f>データ!BZ7</f>
        <v>8265</v>
      </c>
      <c r="MB53" s="125"/>
      <c r="MC53" s="125"/>
      <c r="MD53" s="125"/>
      <c r="ME53" s="125"/>
      <c r="MF53" s="125"/>
      <c r="MG53" s="125"/>
      <c r="MH53" s="125"/>
      <c r="MI53" s="125"/>
      <c r="MJ53" s="125"/>
      <c r="MK53" s="125"/>
      <c r="ML53" s="125"/>
      <c r="MM53" s="125"/>
      <c r="MN53" s="125"/>
      <c r="MO53" s="125"/>
      <c r="MP53" s="125"/>
      <c r="MQ53" s="125"/>
      <c r="MR53" s="125"/>
      <c r="MS53" s="125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06" t="s">
        <v>31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6" t="s">
        <v>32</v>
      </c>
      <c r="CW63" s="126"/>
      <c r="CX63" s="126"/>
      <c r="CY63" s="126"/>
      <c r="CZ63" s="126"/>
      <c r="DA63" s="126"/>
      <c r="DB63" s="126"/>
      <c r="DC63" s="126"/>
      <c r="DD63" s="126"/>
      <c r="DE63" s="126"/>
      <c r="DF63" s="126"/>
      <c r="DG63" s="126"/>
      <c r="DH63" s="126"/>
      <c r="DI63" s="126"/>
      <c r="DJ63" s="126"/>
      <c r="DK63" s="126"/>
      <c r="DL63" s="126"/>
      <c r="DM63" s="126"/>
      <c r="DN63" s="126"/>
      <c r="DO63" s="126"/>
      <c r="DP63" s="126"/>
      <c r="DQ63" s="126"/>
      <c r="DR63" s="126"/>
      <c r="DS63" s="126"/>
      <c r="DT63" s="126"/>
      <c r="DU63" s="126"/>
      <c r="DV63" s="126"/>
      <c r="DW63" s="126"/>
      <c r="DX63" s="126"/>
      <c r="DY63" s="126"/>
      <c r="DZ63" s="126"/>
      <c r="EA63" s="126"/>
      <c r="EB63" s="126"/>
      <c r="EC63" s="126"/>
      <c r="ED63" s="126"/>
      <c r="EE63" s="126"/>
      <c r="EF63" s="126"/>
      <c r="EG63" s="126"/>
      <c r="EH63" s="126"/>
      <c r="EI63" s="126"/>
      <c r="EJ63" s="126"/>
      <c r="EK63" s="126"/>
      <c r="EL63" s="126"/>
      <c r="EM63" s="126"/>
      <c r="EN63" s="126"/>
      <c r="EO63" s="126"/>
      <c r="EP63" s="126"/>
      <c r="EQ63" s="126"/>
      <c r="ER63" s="126"/>
      <c r="ES63" s="126"/>
      <c r="ET63" s="126"/>
      <c r="EU63" s="126"/>
      <c r="EV63" s="126"/>
      <c r="EW63" s="126"/>
      <c r="EX63" s="126"/>
      <c r="EY63" s="126"/>
      <c r="EZ63" s="126"/>
      <c r="FA63" s="126"/>
      <c r="FB63" s="126"/>
      <c r="FC63" s="126"/>
      <c r="FD63" s="126"/>
      <c r="FE63" s="126"/>
      <c r="FF63" s="126"/>
      <c r="FG63" s="126"/>
      <c r="FH63" s="126"/>
      <c r="FI63" s="126"/>
      <c r="FJ63" s="126"/>
      <c r="FK63" s="126"/>
      <c r="FL63" s="126"/>
      <c r="FM63" s="126"/>
      <c r="FN63" s="126"/>
      <c r="FO63" s="126"/>
      <c r="FP63" s="126"/>
      <c r="FQ63" s="126"/>
      <c r="FR63" s="126"/>
      <c r="FS63" s="126"/>
      <c r="FT63" s="126"/>
      <c r="FU63" s="126"/>
      <c r="FV63" s="126"/>
      <c r="FW63" s="12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6"/>
      <c r="CW64" s="126"/>
      <c r="CX64" s="126"/>
      <c r="CY64" s="126"/>
      <c r="CZ64" s="126"/>
      <c r="DA64" s="126"/>
      <c r="DB64" s="126"/>
      <c r="DC64" s="126"/>
      <c r="DD64" s="126"/>
      <c r="DE64" s="126"/>
      <c r="DF64" s="126"/>
      <c r="DG64" s="126"/>
      <c r="DH64" s="126"/>
      <c r="DI64" s="126"/>
      <c r="DJ64" s="126"/>
      <c r="DK64" s="126"/>
      <c r="DL64" s="126"/>
      <c r="DM64" s="126"/>
      <c r="DN64" s="126"/>
      <c r="DO64" s="126"/>
      <c r="DP64" s="126"/>
      <c r="DQ64" s="126"/>
      <c r="DR64" s="126"/>
      <c r="DS64" s="126"/>
      <c r="DT64" s="126"/>
      <c r="DU64" s="126"/>
      <c r="DV64" s="126"/>
      <c r="DW64" s="126"/>
      <c r="DX64" s="126"/>
      <c r="DY64" s="126"/>
      <c r="DZ64" s="126"/>
      <c r="EA64" s="126"/>
      <c r="EB64" s="126"/>
      <c r="EC64" s="126"/>
      <c r="ED64" s="126"/>
      <c r="EE64" s="126"/>
      <c r="EF64" s="126"/>
      <c r="EG64" s="126"/>
      <c r="EH64" s="126"/>
      <c r="EI64" s="126"/>
      <c r="EJ64" s="126"/>
      <c r="EK64" s="126"/>
      <c r="EL64" s="126"/>
      <c r="EM64" s="126"/>
      <c r="EN64" s="126"/>
      <c r="EO64" s="126"/>
      <c r="EP64" s="126"/>
      <c r="EQ64" s="126"/>
      <c r="ER64" s="126"/>
      <c r="ES64" s="126"/>
      <c r="ET64" s="126"/>
      <c r="EU64" s="126"/>
      <c r="EV64" s="126"/>
      <c r="EW64" s="126"/>
      <c r="EX64" s="126"/>
      <c r="EY64" s="126"/>
      <c r="EZ64" s="126"/>
      <c r="FA64" s="126"/>
      <c r="FB64" s="126"/>
      <c r="FC64" s="126"/>
      <c r="FD64" s="126"/>
      <c r="FE64" s="126"/>
      <c r="FF64" s="126"/>
      <c r="FG64" s="126"/>
      <c r="FH64" s="126"/>
      <c r="FI64" s="126"/>
      <c r="FJ64" s="126"/>
      <c r="FK64" s="126"/>
      <c r="FL64" s="126"/>
      <c r="FM64" s="126"/>
      <c r="FN64" s="126"/>
      <c r="FO64" s="126"/>
      <c r="FP64" s="126"/>
      <c r="FQ64" s="126"/>
      <c r="FR64" s="126"/>
      <c r="FS64" s="126"/>
      <c r="FT64" s="126"/>
      <c r="FU64" s="126"/>
      <c r="FV64" s="126"/>
      <c r="FW64" s="12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2"/>
      <c r="NE64" s="123"/>
      <c r="NF64" s="123"/>
      <c r="NG64" s="123"/>
      <c r="NH64" s="123"/>
      <c r="NI64" s="123"/>
      <c r="NJ64" s="123"/>
      <c r="NK64" s="123"/>
      <c r="NL64" s="123"/>
      <c r="NM64" s="123"/>
      <c r="NN64" s="123"/>
      <c r="NO64" s="123"/>
      <c r="NP64" s="123"/>
      <c r="NQ64" s="123"/>
      <c r="NR64" s="124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6"/>
      <c r="CW65" s="126"/>
      <c r="CX65" s="126"/>
      <c r="CY65" s="126"/>
      <c r="CZ65" s="126"/>
      <c r="DA65" s="126"/>
      <c r="DB65" s="126"/>
      <c r="DC65" s="126"/>
      <c r="DD65" s="126"/>
      <c r="DE65" s="126"/>
      <c r="DF65" s="126"/>
      <c r="DG65" s="126"/>
      <c r="DH65" s="126"/>
      <c r="DI65" s="126"/>
      <c r="DJ65" s="126"/>
      <c r="DK65" s="126"/>
      <c r="DL65" s="126"/>
      <c r="DM65" s="126"/>
      <c r="DN65" s="126"/>
      <c r="DO65" s="126"/>
      <c r="DP65" s="126"/>
      <c r="DQ65" s="126"/>
      <c r="DR65" s="126"/>
      <c r="DS65" s="126"/>
      <c r="DT65" s="126"/>
      <c r="DU65" s="126"/>
      <c r="DV65" s="126"/>
      <c r="DW65" s="126"/>
      <c r="DX65" s="126"/>
      <c r="DY65" s="126"/>
      <c r="DZ65" s="126"/>
      <c r="EA65" s="126"/>
      <c r="EB65" s="126"/>
      <c r="EC65" s="126"/>
      <c r="ED65" s="126"/>
      <c r="EE65" s="126"/>
      <c r="EF65" s="126"/>
      <c r="EG65" s="126"/>
      <c r="EH65" s="126"/>
      <c r="EI65" s="126"/>
      <c r="EJ65" s="126"/>
      <c r="EK65" s="126"/>
      <c r="EL65" s="126"/>
      <c r="EM65" s="126"/>
      <c r="EN65" s="126"/>
      <c r="EO65" s="126"/>
      <c r="EP65" s="126"/>
      <c r="EQ65" s="126"/>
      <c r="ER65" s="126"/>
      <c r="ES65" s="126"/>
      <c r="ET65" s="126"/>
      <c r="EU65" s="126"/>
      <c r="EV65" s="126"/>
      <c r="EW65" s="126"/>
      <c r="EX65" s="126"/>
      <c r="EY65" s="126"/>
      <c r="EZ65" s="126"/>
      <c r="FA65" s="126"/>
      <c r="FB65" s="126"/>
      <c r="FC65" s="126"/>
      <c r="FD65" s="126"/>
      <c r="FE65" s="126"/>
      <c r="FF65" s="126"/>
      <c r="FG65" s="126"/>
      <c r="FH65" s="126"/>
      <c r="FI65" s="126"/>
      <c r="FJ65" s="126"/>
      <c r="FK65" s="126"/>
      <c r="FL65" s="126"/>
      <c r="FM65" s="126"/>
      <c r="FN65" s="126"/>
      <c r="FO65" s="126"/>
      <c r="FP65" s="126"/>
      <c r="FQ65" s="126"/>
      <c r="FR65" s="126"/>
      <c r="FS65" s="126"/>
      <c r="FT65" s="126"/>
      <c r="FU65" s="126"/>
      <c r="FV65" s="126"/>
      <c r="FW65" s="12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33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6"/>
      <c r="CW66" s="126"/>
      <c r="CX66" s="126"/>
      <c r="CY66" s="126"/>
      <c r="CZ66" s="126"/>
      <c r="DA66" s="126"/>
      <c r="DB66" s="126"/>
      <c r="DC66" s="126"/>
      <c r="DD66" s="126"/>
      <c r="DE66" s="126"/>
      <c r="DF66" s="126"/>
      <c r="DG66" s="126"/>
      <c r="DH66" s="126"/>
      <c r="DI66" s="126"/>
      <c r="DJ66" s="126"/>
      <c r="DK66" s="126"/>
      <c r="DL66" s="126"/>
      <c r="DM66" s="126"/>
      <c r="DN66" s="126"/>
      <c r="DO66" s="126"/>
      <c r="DP66" s="126"/>
      <c r="DQ66" s="126"/>
      <c r="DR66" s="126"/>
      <c r="DS66" s="126"/>
      <c r="DT66" s="126"/>
      <c r="DU66" s="126"/>
      <c r="DV66" s="126"/>
      <c r="DW66" s="126"/>
      <c r="DX66" s="126"/>
      <c r="DY66" s="126"/>
      <c r="DZ66" s="126"/>
      <c r="EA66" s="126"/>
      <c r="EB66" s="126"/>
      <c r="EC66" s="126"/>
      <c r="ED66" s="126"/>
      <c r="EE66" s="126"/>
      <c r="EF66" s="126"/>
      <c r="EG66" s="126"/>
      <c r="EH66" s="126"/>
      <c r="EI66" s="126"/>
      <c r="EJ66" s="126"/>
      <c r="EK66" s="126"/>
      <c r="EL66" s="126"/>
      <c r="EM66" s="126"/>
      <c r="EN66" s="126"/>
      <c r="EO66" s="126"/>
      <c r="EP66" s="126"/>
      <c r="EQ66" s="126"/>
      <c r="ER66" s="126"/>
      <c r="ES66" s="126"/>
      <c r="ET66" s="126"/>
      <c r="EU66" s="126"/>
      <c r="EV66" s="126"/>
      <c r="EW66" s="126"/>
      <c r="EX66" s="126"/>
      <c r="EY66" s="126"/>
      <c r="EZ66" s="126"/>
      <c r="FA66" s="126"/>
      <c r="FB66" s="126"/>
      <c r="FC66" s="126"/>
      <c r="FD66" s="126"/>
      <c r="FE66" s="126"/>
      <c r="FF66" s="126"/>
      <c r="FG66" s="126"/>
      <c r="FH66" s="126"/>
      <c r="FI66" s="126"/>
      <c r="FJ66" s="126"/>
      <c r="FK66" s="126"/>
      <c r="FL66" s="126"/>
      <c r="FM66" s="126"/>
      <c r="FN66" s="126"/>
      <c r="FO66" s="126"/>
      <c r="FP66" s="126"/>
      <c r="FQ66" s="126"/>
      <c r="FR66" s="126"/>
      <c r="FS66" s="126"/>
      <c r="FT66" s="126"/>
      <c r="FU66" s="126"/>
      <c r="FV66" s="126"/>
      <c r="FW66" s="12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130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7">
        <f>データ!CM7</f>
        <v>58848</v>
      </c>
      <c r="CW67" s="128"/>
      <c r="CX67" s="128"/>
      <c r="CY67" s="128"/>
      <c r="CZ67" s="128"/>
      <c r="DA67" s="128"/>
      <c r="DB67" s="128"/>
      <c r="DC67" s="128"/>
      <c r="DD67" s="128"/>
      <c r="DE67" s="128"/>
      <c r="DF67" s="128"/>
      <c r="DG67" s="128"/>
      <c r="DH67" s="128"/>
      <c r="DI67" s="128"/>
      <c r="DJ67" s="128"/>
      <c r="DK67" s="128"/>
      <c r="DL67" s="128"/>
      <c r="DM67" s="128"/>
      <c r="DN67" s="128"/>
      <c r="DO67" s="128"/>
      <c r="DP67" s="128"/>
      <c r="DQ67" s="128"/>
      <c r="DR67" s="128"/>
      <c r="DS67" s="128"/>
      <c r="DT67" s="128"/>
      <c r="DU67" s="128"/>
      <c r="DV67" s="128"/>
      <c r="DW67" s="128"/>
      <c r="DX67" s="128"/>
      <c r="DY67" s="128"/>
      <c r="DZ67" s="128"/>
      <c r="EA67" s="128"/>
      <c r="EB67" s="128"/>
      <c r="EC67" s="128"/>
      <c r="ED67" s="128"/>
      <c r="EE67" s="128"/>
      <c r="EF67" s="128"/>
      <c r="EG67" s="128"/>
      <c r="EH67" s="128"/>
      <c r="EI67" s="128"/>
      <c r="EJ67" s="128"/>
      <c r="EK67" s="128"/>
      <c r="EL67" s="128"/>
      <c r="EM67" s="128"/>
      <c r="EN67" s="128"/>
      <c r="EO67" s="128"/>
      <c r="EP67" s="128"/>
      <c r="EQ67" s="128"/>
      <c r="ER67" s="128"/>
      <c r="ES67" s="128"/>
      <c r="ET67" s="128"/>
      <c r="EU67" s="128"/>
      <c r="EV67" s="128"/>
      <c r="EW67" s="128"/>
      <c r="EX67" s="128"/>
      <c r="EY67" s="128"/>
      <c r="EZ67" s="128"/>
      <c r="FA67" s="128"/>
      <c r="FB67" s="128"/>
      <c r="FC67" s="128"/>
      <c r="FD67" s="128"/>
      <c r="FE67" s="128"/>
      <c r="FF67" s="128"/>
      <c r="FG67" s="128"/>
      <c r="FH67" s="128"/>
      <c r="FI67" s="128"/>
      <c r="FJ67" s="128"/>
      <c r="FK67" s="128"/>
      <c r="FL67" s="128"/>
      <c r="FM67" s="128"/>
      <c r="FN67" s="128"/>
      <c r="FO67" s="128"/>
      <c r="FP67" s="128"/>
      <c r="FQ67" s="128"/>
      <c r="FR67" s="128"/>
      <c r="FS67" s="128"/>
      <c r="FT67" s="128"/>
      <c r="FU67" s="128"/>
      <c r="FV67" s="128"/>
      <c r="FW67" s="12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0"/>
      <c r="CW68" s="131"/>
      <c r="CX68" s="131"/>
      <c r="CY68" s="131"/>
      <c r="CZ68" s="131"/>
      <c r="DA68" s="131"/>
      <c r="DB68" s="131"/>
      <c r="DC68" s="131"/>
      <c r="DD68" s="131"/>
      <c r="DE68" s="131"/>
      <c r="DF68" s="131"/>
      <c r="DG68" s="131"/>
      <c r="DH68" s="131"/>
      <c r="DI68" s="131"/>
      <c r="DJ68" s="131"/>
      <c r="DK68" s="131"/>
      <c r="DL68" s="131"/>
      <c r="DM68" s="131"/>
      <c r="DN68" s="131"/>
      <c r="DO68" s="131"/>
      <c r="DP68" s="131"/>
      <c r="DQ68" s="131"/>
      <c r="DR68" s="131"/>
      <c r="DS68" s="131"/>
      <c r="DT68" s="131"/>
      <c r="DU68" s="131"/>
      <c r="DV68" s="131"/>
      <c r="DW68" s="131"/>
      <c r="DX68" s="131"/>
      <c r="DY68" s="131"/>
      <c r="DZ68" s="131"/>
      <c r="EA68" s="131"/>
      <c r="EB68" s="131"/>
      <c r="EC68" s="131"/>
      <c r="ED68" s="131"/>
      <c r="EE68" s="131"/>
      <c r="EF68" s="131"/>
      <c r="EG68" s="131"/>
      <c r="EH68" s="131"/>
      <c r="EI68" s="131"/>
      <c r="EJ68" s="131"/>
      <c r="EK68" s="131"/>
      <c r="EL68" s="131"/>
      <c r="EM68" s="131"/>
      <c r="EN68" s="131"/>
      <c r="EO68" s="131"/>
      <c r="EP68" s="131"/>
      <c r="EQ68" s="131"/>
      <c r="ER68" s="131"/>
      <c r="ES68" s="131"/>
      <c r="ET68" s="131"/>
      <c r="EU68" s="131"/>
      <c r="EV68" s="131"/>
      <c r="EW68" s="131"/>
      <c r="EX68" s="131"/>
      <c r="EY68" s="131"/>
      <c r="EZ68" s="131"/>
      <c r="FA68" s="131"/>
      <c r="FB68" s="131"/>
      <c r="FC68" s="131"/>
      <c r="FD68" s="131"/>
      <c r="FE68" s="131"/>
      <c r="FF68" s="131"/>
      <c r="FG68" s="131"/>
      <c r="FH68" s="131"/>
      <c r="FI68" s="131"/>
      <c r="FJ68" s="131"/>
      <c r="FK68" s="131"/>
      <c r="FL68" s="131"/>
      <c r="FM68" s="131"/>
      <c r="FN68" s="131"/>
      <c r="FO68" s="131"/>
      <c r="FP68" s="131"/>
      <c r="FQ68" s="131"/>
      <c r="FR68" s="131"/>
      <c r="FS68" s="131"/>
      <c r="FT68" s="131"/>
      <c r="FU68" s="131"/>
      <c r="FV68" s="131"/>
      <c r="FW68" s="13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0"/>
      <c r="CW69" s="131"/>
      <c r="CX69" s="131"/>
      <c r="CY69" s="131"/>
      <c r="CZ69" s="131"/>
      <c r="DA69" s="131"/>
      <c r="DB69" s="131"/>
      <c r="DC69" s="131"/>
      <c r="DD69" s="131"/>
      <c r="DE69" s="131"/>
      <c r="DF69" s="131"/>
      <c r="DG69" s="131"/>
      <c r="DH69" s="131"/>
      <c r="DI69" s="131"/>
      <c r="DJ69" s="131"/>
      <c r="DK69" s="131"/>
      <c r="DL69" s="131"/>
      <c r="DM69" s="131"/>
      <c r="DN69" s="131"/>
      <c r="DO69" s="131"/>
      <c r="DP69" s="131"/>
      <c r="DQ69" s="131"/>
      <c r="DR69" s="131"/>
      <c r="DS69" s="131"/>
      <c r="DT69" s="131"/>
      <c r="DU69" s="131"/>
      <c r="DV69" s="131"/>
      <c r="DW69" s="131"/>
      <c r="DX69" s="131"/>
      <c r="DY69" s="131"/>
      <c r="DZ69" s="131"/>
      <c r="EA69" s="131"/>
      <c r="EB69" s="131"/>
      <c r="EC69" s="131"/>
      <c r="ED69" s="131"/>
      <c r="EE69" s="131"/>
      <c r="EF69" s="131"/>
      <c r="EG69" s="131"/>
      <c r="EH69" s="131"/>
      <c r="EI69" s="131"/>
      <c r="EJ69" s="131"/>
      <c r="EK69" s="131"/>
      <c r="EL69" s="131"/>
      <c r="EM69" s="131"/>
      <c r="EN69" s="131"/>
      <c r="EO69" s="131"/>
      <c r="EP69" s="131"/>
      <c r="EQ69" s="131"/>
      <c r="ER69" s="131"/>
      <c r="ES69" s="131"/>
      <c r="ET69" s="131"/>
      <c r="EU69" s="131"/>
      <c r="EV69" s="131"/>
      <c r="EW69" s="131"/>
      <c r="EX69" s="131"/>
      <c r="EY69" s="131"/>
      <c r="EZ69" s="131"/>
      <c r="FA69" s="131"/>
      <c r="FB69" s="131"/>
      <c r="FC69" s="131"/>
      <c r="FD69" s="131"/>
      <c r="FE69" s="131"/>
      <c r="FF69" s="131"/>
      <c r="FG69" s="131"/>
      <c r="FH69" s="131"/>
      <c r="FI69" s="131"/>
      <c r="FJ69" s="131"/>
      <c r="FK69" s="131"/>
      <c r="FL69" s="131"/>
      <c r="FM69" s="131"/>
      <c r="FN69" s="131"/>
      <c r="FO69" s="131"/>
      <c r="FP69" s="131"/>
      <c r="FQ69" s="131"/>
      <c r="FR69" s="131"/>
      <c r="FS69" s="131"/>
      <c r="FT69" s="131"/>
      <c r="FU69" s="131"/>
      <c r="FV69" s="131"/>
      <c r="FW69" s="13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3"/>
      <c r="CW70" s="134"/>
      <c r="CX70" s="134"/>
      <c r="CY70" s="134"/>
      <c r="CZ70" s="134"/>
      <c r="DA70" s="134"/>
      <c r="DB70" s="134"/>
      <c r="DC70" s="134"/>
      <c r="DD70" s="134"/>
      <c r="DE70" s="134"/>
      <c r="DF70" s="134"/>
      <c r="DG70" s="134"/>
      <c r="DH70" s="134"/>
      <c r="DI70" s="134"/>
      <c r="DJ70" s="134"/>
      <c r="DK70" s="134"/>
      <c r="DL70" s="134"/>
      <c r="DM70" s="134"/>
      <c r="DN70" s="134"/>
      <c r="DO70" s="134"/>
      <c r="DP70" s="134"/>
      <c r="DQ70" s="134"/>
      <c r="DR70" s="134"/>
      <c r="DS70" s="134"/>
      <c r="DT70" s="134"/>
      <c r="DU70" s="134"/>
      <c r="DV70" s="134"/>
      <c r="DW70" s="134"/>
      <c r="DX70" s="134"/>
      <c r="DY70" s="134"/>
      <c r="DZ70" s="134"/>
      <c r="EA70" s="134"/>
      <c r="EB70" s="134"/>
      <c r="EC70" s="134"/>
      <c r="ED70" s="134"/>
      <c r="EE70" s="134"/>
      <c r="EF70" s="134"/>
      <c r="EG70" s="134"/>
      <c r="EH70" s="134"/>
      <c r="EI70" s="134"/>
      <c r="EJ70" s="134"/>
      <c r="EK70" s="134"/>
      <c r="EL70" s="134"/>
      <c r="EM70" s="134"/>
      <c r="EN70" s="134"/>
      <c r="EO70" s="134"/>
      <c r="EP70" s="134"/>
      <c r="EQ70" s="134"/>
      <c r="ER70" s="134"/>
      <c r="ES70" s="134"/>
      <c r="ET70" s="134"/>
      <c r="EU70" s="134"/>
      <c r="EV70" s="134"/>
      <c r="EW70" s="134"/>
      <c r="EX70" s="134"/>
      <c r="EY70" s="134"/>
      <c r="EZ70" s="134"/>
      <c r="FA70" s="134"/>
      <c r="FB70" s="134"/>
      <c r="FC70" s="134"/>
      <c r="FD70" s="134"/>
      <c r="FE70" s="134"/>
      <c r="FF70" s="134"/>
      <c r="FG70" s="134"/>
      <c r="FH70" s="134"/>
      <c r="FI70" s="134"/>
      <c r="FJ70" s="134"/>
      <c r="FK70" s="134"/>
      <c r="FL70" s="134"/>
      <c r="FM70" s="134"/>
      <c r="FN70" s="134"/>
      <c r="FO70" s="134"/>
      <c r="FP70" s="134"/>
      <c r="FQ70" s="134"/>
      <c r="FR70" s="134"/>
      <c r="FS70" s="134"/>
      <c r="FT70" s="134"/>
      <c r="FU70" s="134"/>
      <c r="FV70" s="134"/>
      <c r="FW70" s="13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6" t="s">
        <v>34</v>
      </c>
      <c r="CW72" s="126"/>
      <c r="CX72" s="126"/>
      <c r="CY72" s="126"/>
      <c r="CZ72" s="126"/>
      <c r="DA72" s="126"/>
      <c r="DB72" s="126"/>
      <c r="DC72" s="126"/>
      <c r="DD72" s="126"/>
      <c r="DE72" s="126"/>
      <c r="DF72" s="126"/>
      <c r="DG72" s="126"/>
      <c r="DH72" s="126"/>
      <c r="DI72" s="126"/>
      <c r="DJ72" s="126"/>
      <c r="DK72" s="126"/>
      <c r="DL72" s="126"/>
      <c r="DM72" s="126"/>
      <c r="DN72" s="126"/>
      <c r="DO72" s="126"/>
      <c r="DP72" s="126"/>
      <c r="DQ72" s="126"/>
      <c r="DR72" s="126"/>
      <c r="DS72" s="126"/>
      <c r="DT72" s="126"/>
      <c r="DU72" s="126"/>
      <c r="DV72" s="126"/>
      <c r="DW72" s="126"/>
      <c r="DX72" s="126"/>
      <c r="DY72" s="126"/>
      <c r="DZ72" s="126"/>
      <c r="EA72" s="126"/>
      <c r="EB72" s="126"/>
      <c r="EC72" s="126"/>
      <c r="ED72" s="126"/>
      <c r="EE72" s="126"/>
      <c r="EF72" s="126"/>
      <c r="EG72" s="126"/>
      <c r="EH72" s="126"/>
      <c r="EI72" s="126"/>
      <c r="EJ72" s="126"/>
      <c r="EK72" s="126"/>
      <c r="EL72" s="126"/>
      <c r="EM72" s="126"/>
      <c r="EN72" s="126"/>
      <c r="EO72" s="126"/>
      <c r="EP72" s="126"/>
      <c r="EQ72" s="126"/>
      <c r="ER72" s="126"/>
      <c r="ES72" s="126"/>
      <c r="ET72" s="126"/>
      <c r="EU72" s="126"/>
      <c r="EV72" s="126"/>
      <c r="EW72" s="126"/>
      <c r="EX72" s="126"/>
      <c r="EY72" s="126"/>
      <c r="EZ72" s="126"/>
      <c r="FA72" s="126"/>
      <c r="FB72" s="126"/>
      <c r="FC72" s="126"/>
      <c r="FD72" s="126"/>
      <c r="FE72" s="126"/>
      <c r="FF72" s="126"/>
      <c r="FG72" s="126"/>
      <c r="FH72" s="126"/>
      <c r="FI72" s="126"/>
      <c r="FJ72" s="126"/>
      <c r="FK72" s="126"/>
      <c r="FL72" s="126"/>
      <c r="FM72" s="126"/>
      <c r="FN72" s="126"/>
      <c r="FO72" s="126"/>
      <c r="FP72" s="126"/>
      <c r="FQ72" s="126"/>
      <c r="FR72" s="126"/>
      <c r="FS72" s="126"/>
      <c r="FT72" s="126"/>
      <c r="FU72" s="126"/>
      <c r="FV72" s="126"/>
      <c r="FW72" s="12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6"/>
      <c r="CW73" s="126"/>
      <c r="CX73" s="126"/>
      <c r="CY73" s="126"/>
      <c r="CZ73" s="126"/>
      <c r="DA73" s="126"/>
      <c r="DB73" s="126"/>
      <c r="DC73" s="126"/>
      <c r="DD73" s="126"/>
      <c r="DE73" s="126"/>
      <c r="DF73" s="126"/>
      <c r="DG73" s="126"/>
      <c r="DH73" s="126"/>
      <c r="DI73" s="126"/>
      <c r="DJ73" s="126"/>
      <c r="DK73" s="126"/>
      <c r="DL73" s="126"/>
      <c r="DM73" s="126"/>
      <c r="DN73" s="126"/>
      <c r="DO73" s="126"/>
      <c r="DP73" s="126"/>
      <c r="DQ73" s="126"/>
      <c r="DR73" s="126"/>
      <c r="DS73" s="126"/>
      <c r="DT73" s="126"/>
      <c r="DU73" s="126"/>
      <c r="DV73" s="126"/>
      <c r="DW73" s="126"/>
      <c r="DX73" s="126"/>
      <c r="DY73" s="126"/>
      <c r="DZ73" s="126"/>
      <c r="EA73" s="126"/>
      <c r="EB73" s="126"/>
      <c r="EC73" s="126"/>
      <c r="ED73" s="126"/>
      <c r="EE73" s="126"/>
      <c r="EF73" s="126"/>
      <c r="EG73" s="126"/>
      <c r="EH73" s="126"/>
      <c r="EI73" s="126"/>
      <c r="EJ73" s="126"/>
      <c r="EK73" s="126"/>
      <c r="EL73" s="126"/>
      <c r="EM73" s="126"/>
      <c r="EN73" s="126"/>
      <c r="EO73" s="126"/>
      <c r="EP73" s="126"/>
      <c r="EQ73" s="126"/>
      <c r="ER73" s="126"/>
      <c r="ES73" s="126"/>
      <c r="ET73" s="126"/>
      <c r="EU73" s="126"/>
      <c r="EV73" s="126"/>
      <c r="EW73" s="126"/>
      <c r="EX73" s="126"/>
      <c r="EY73" s="126"/>
      <c r="EZ73" s="126"/>
      <c r="FA73" s="126"/>
      <c r="FB73" s="126"/>
      <c r="FC73" s="126"/>
      <c r="FD73" s="126"/>
      <c r="FE73" s="126"/>
      <c r="FF73" s="126"/>
      <c r="FG73" s="126"/>
      <c r="FH73" s="126"/>
      <c r="FI73" s="126"/>
      <c r="FJ73" s="126"/>
      <c r="FK73" s="126"/>
      <c r="FL73" s="126"/>
      <c r="FM73" s="126"/>
      <c r="FN73" s="126"/>
      <c r="FO73" s="126"/>
      <c r="FP73" s="126"/>
      <c r="FQ73" s="126"/>
      <c r="FR73" s="126"/>
      <c r="FS73" s="126"/>
      <c r="FT73" s="126"/>
      <c r="FU73" s="126"/>
      <c r="FV73" s="126"/>
      <c r="FW73" s="12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6"/>
      <c r="CW74" s="126"/>
      <c r="CX74" s="126"/>
      <c r="CY74" s="126"/>
      <c r="CZ74" s="126"/>
      <c r="DA74" s="126"/>
      <c r="DB74" s="126"/>
      <c r="DC74" s="126"/>
      <c r="DD74" s="126"/>
      <c r="DE74" s="126"/>
      <c r="DF74" s="126"/>
      <c r="DG74" s="126"/>
      <c r="DH74" s="126"/>
      <c r="DI74" s="126"/>
      <c r="DJ74" s="126"/>
      <c r="DK74" s="126"/>
      <c r="DL74" s="126"/>
      <c r="DM74" s="126"/>
      <c r="DN74" s="126"/>
      <c r="DO74" s="126"/>
      <c r="DP74" s="126"/>
      <c r="DQ74" s="126"/>
      <c r="DR74" s="126"/>
      <c r="DS74" s="126"/>
      <c r="DT74" s="126"/>
      <c r="DU74" s="126"/>
      <c r="DV74" s="126"/>
      <c r="DW74" s="126"/>
      <c r="DX74" s="126"/>
      <c r="DY74" s="126"/>
      <c r="DZ74" s="126"/>
      <c r="EA74" s="126"/>
      <c r="EB74" s="126"/>
      <c r="EC74" s="126"/>
      <c r="ED74" s="126"/>
      <c r="EE74" s="126"/>
      <c r="EF74" s="126"/>
      <c r="EG74" s="126"/>
      <c r="EH74" s="126"/>
      <c r="EI74" s="126"/>
      <c r="EJ74" s="126"/>
      <c r="EK74" s="126"/>
      <c r="EL74" s="126"/>
      <c r="EM74" s="126"/>
      <c r="EN74" s="126"/>
      <c r="EO74" s="126"/>
      <c r="EP74" s="126"/>
      <c r="EQ74" s="126"/>
      <c r="ER74" s="126"/>
      <c r="ES74" s="126"/>
      <c r="ET74" s="126"/>
      <c r="EU74" s="126"/>
      <c r="EV74" s="126"/>
      <c r="EW74" s="126"/>
      <c r="EX74" s="126"/>
      <c r="EY74" s="126"/>
      <c r="EZ74" s="126"/>
      <c r="FA74" s="126"/>
      <c r="FB74" s="126"/>
      <c r="FC74" s="126"/>
      <c r="FD74" s="126"/>
      <c r="FE74" s="126"/>
      <c r="FF74" s="126"/>
      <c r="FG74" s="126"/>
      <c r="FH74" s="126"/>
      <c r="FI74" s="126"/>
      <c r="FJ74" s="126"/>
      <c r="FK74" s="126"/>
      <c r="FL74" s="126"/>
      <c r="FM74" s="126"/>
      <c r="FN74" s="126"/>
      <c r="FO74" s="126"/>
      <c r="FP74" s="126"/>
      <c r="FQ74" s="126"/>
      <c r="FR74" s="126"/>
      <c r="FS74" s="126"/>
      <c r="FT74" s="126"/>
      <c r="FU74" s="126"/>
      <c r="FV74" s="126"/>
      <c r="FW74" s="12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6"/>
      <c r="CW75" s="126"/>
      <c r="CX75" s="126"/>
      <c r="CY75" s="126"/>
      <c r="CZ75" s="126"/>
      <c r="DA75" s="126"/>
      <c r="DB75" s="126"/>
      <c r="DC75" s="126"/>
      <c r="DD75" s="126"/>
      <c r="DE75" s="126"/>
      <c r="DF75" s="126"/>
      <c r="DG75" s="126"/>
      <c r="DH75" s="126"/>
      <c r="DI75" s="126"/>
      <c r="DJ75" s="126"/>
      <c r="DK75" s="126"/>
      <c r="DL75" s="126"/>
      <c r="DM75" s="126"/>
      <c r="DN75" s="126"/>
      <c r="DO75" s="126"/>
      <c r="DP75" s="126"/>
      <c r="DQ75" s="126"/>
      <c r="DR75" s="126"/>
      <c r="DS75" s="126"/>
      <c r="DT75" s="126"/>
      <c r="DU75" s="126"/>
      <c r="DV75" s="126"/>
      <c r="DW75" s="126"/>
      <c r="DX75" s="126"/>
      <c r="DY75" s="126"/>
      <c r="DZ75" s="126"/>
      <c r="EA75" s="126"/>
      <c r="EB75" s="126"/>
      <c r="EC75" s="126"/>
      <c r="ED75" s="126"/>
      <c r="EE75" s="126"/>
      <c r="EF75" s="126"/>
      <c r="EG75" s="126"/>
      <c r="EH75" s="126"/>
      <c r="EI75" s="126"/>
      <c r="EJ75" s="126"/>
      <c r="EK75" s="126"/>
      <c r="EL75" s="126"/>
      <c r="EM75" s="126"/>
      <c r="EN75" s="126"/>
      <c r="EO75" s="126"/>
      <c r="EP75" s="126"/>
      <c r="EQ75" s="126"/>
      <c r="ER75" s="126"/>
      <c r="ES75" s="126"/>
      <c r="ET75" s="126"/>
      <c r="EU75" s="126"/>
      <c r="EV75" s="126"/>
      <c r="EW75" s="126"/>
      <c r="EX75" s="126"/>
      <c r="EY75" s="126"/>
      <c r="EZ75" s="126"/>
      <c r="FA75" s="126"/>
      <c r="FB75" s="126"/>
      <c r="FC75" s="126"/>
      <c r="FD75" s="126"/>
      <c r="FE75" s="126"/>
      <c r="FF75" s="126"/>
      <c r="FG75" s="126"/>
      <c r="FH75" s="126"/>
      <c r="FI75" s="126"/>
      <c r="FJ75" s="126"/>
      <c r="FK75" s="126"/>
      <c r="FL75" s="126"/>
      <c r="FM75" s="126"/>
      <c r="FN75" s="126"/>
      <c r="FO75" s="126"/>
      <c r="FP75" s="126"/>
      <c r="FQ75" s="126"/>
      <c r="FR75" s="126"/>
      <c r="FS75" s="126"/>
      <c r="FT75" s="126"/>
      <c r="FU75" s="126"/>
      <c r="FV75" s="126"/>
      <c r="FW75" s="12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6" t="str">
        <f>データ!$B$11</f>
        <v>H27</v>
      </c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8"/>
      <c r="AG76" s="136" t="str">
        <f>データ!$C$11</f>
        <v>H28</v>
      </c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8"/>
      <c r="AV76" s="136" t="str">
        <f>データ!$D$11</f>
        <v>H29</v>
      </c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  <c r="BI76" s="137"/>
      <c r="BJ76" s="138"/>
      <c r="BK76" s="136" t="str">
        <f>データ!$E$11</f>
        <v>H30</v>
      </c>
      <c r="BL76" s="137"/>
      <c r="BM76" s="137"/>
      <c r="BN76" s="137"/>
      <c r="BO76" s="137"/>
      <c r="BP76" s="137"/>
      <c r="BQ76" s="137"/>
      <c r="BR76" s="137"/>
      <c r="BS76" s="137"/>
      <c r="BT76" s="137"/>
      <c r="BU76" s="137"/>
      <c r="BV76" s="137"/>
      <c r="BW76" s="137"/>
      <c r="BX76" s="137"/>
      <c r="BY76" s="138"/>
      <c r="BZ76" s="136" t="str">
        <f>データ!$F$11</f>
        <v>R01</v>
      </c>
      <c r="CA76" s="137"/>
      <c r="CB76" s="137"/>
      <c r="CC76" s="137"/>
      <c r="CD76" s="137"/>
      <c r="CE76" s="137"/>
      <c r="CF76" s="137"/>
      <c r="CG76" s="137"/>
      <c r="CH76" s="137"/>
      <c r="CI76" s="137"/>
      <c r="CJ76" s="137"/>
      <c r="CK76" s="137"/>
      <c r="CL76" s="137"/>
      <c r="CM76" s="137"/>
      <c r="CN76" s="138"/>
      <c r="CO76" s="4"/>
      <c r="CP76" s="4"/>
      <c r="CQ76" s="4"/>
      <c r="CR76" s="4"/>
      <c r="CS76" s="4"/>
      <c r="CT76" s="4"/>
      <c r="CU76" s="4"/>
      <c r="CV76" s="127">
        <f>データ!CN7</f>
        <v>0</v>
      </c>
      <c r="CW76" s="128"/>
      <c r="CX76" s="128"/>
      <c r="CY76" s="128"/>
      <c r="CZ76" s="128"/>
      <c r="DA76" s="128"/>
      <c r="DB76" s="128"/>
      <c r="DC76" s="128"/>
      <c r="DD76" s="128"/>
      <c r="DE76" s="128"/>
      <c r="DF76" s="128"/>
      <c r="DG76" s="128"/>
      <c r="DH76" s="128"/>
      <c r="DI76" s="128"/>
      <c r="DJ76" s="128"/>
      <c r="DK76" s="128"/>
      <c r="DL76" s="128"/>
      <c r="DM76" s="128"/>
      <c r="DN76" s="128"/>
      <c r="DO76" s="128"/>
      <c r="DP76" s="128"/>
      <c r="DQ76" s="128"/>
      <c r="DR76" s="128"/>
      <c r="DS76" s="128"/>
      <c r="DT76" s="128"/>
      <c r="DU76" s="128"/>
      <c r="DV76" s="128"/>
      <c r="DW76" s="128"/>
      <c r="DX76" s="128"/>
      <c r="DY76" s="128"/>
      <c r="DZ76" s="128"/>
      <c r="EA76" s="128"/>
      <c r="EB76" s="128"/>
      <c r="EC76" s="128"/>
      <c r="ED76" s="128"/>
      <c r="EE76" s="128"/>
      <c r="EF76" s="128"/>
      <c r="EG76" s="128"/>
      <c r="EH76" s="128"/>
      <c r="EI76" s="128"/>
      <c r="EJ76" s="128"/>
      <c r="EK76" s="128"/>
      <c r="EL76" s="128"/>
      <c r="EM76" s="128"/>
      <c r="EN76" s="128"/>
      <c r="EO76" s="128"/>
      <c r="EP76" s="128"/>
      <c r="EQ76" s="128"/>
      <c r="ER76" s="128"/>
      <c r="ES76" s="128"/>
      <c r="ET76" s="128"/>
      <c r="EU76" s="128"/>
      <c r="EV76" s="128"/>
      <c r="EW76" s="128"/>
      <c r="EX76" s="128"/>
      <c r="EY76" s="128"/>
      <c r="EZ76" s="128"/>
      <c r="FA76" s="128"/>
      <c r="FB76" s="128"/>
      <c r="FC76" s="128"/>
      <c r="FD76" s="128"/>
      <c r="FE76" s="128"/>
      <c r="FF76" s="128"/>
      <c r="FG76" s="128"/>
      <c r="FH76" s="128"/>
      <c r="FI76" s="128"/>
      <c r="FJ76" s="128"/>
      <c r="FK76" s="128"/>
      <c r="FL76" s="128"/>
      <c r="FM76" s="128"/>
      <c r="FN76" s="128"/>
      <c r="FO76" s="128"/>
      <c r="FP76" s="128"/>
      <c r="FQ76" s="128"/>
      <c r="FR76" s="128"/>
      <c r="FS76" s="128"/>
      <c r="FT76" s="128"/>
      <c r="FU76" s="128"/>
      <c r="FV76" s="128"/>
      <c r="FW76" s="12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6" t="str">
        <f>データ!$B$11</f>
        <v>H27</v>
      </c>
      <c r="GM76" s="137"/>
      <c r="GN76" s="137"/>
      <c r="GO76" s="137"/>
      <c r="GP76" s="137"/>
      <c r="GQ76" s="137"/>
      <c r="GR76" s="137"/>
      <c r="GS76" s="137"/>
      <c r="GT76" s="137"/>
      <c r="GU76" s="137"/>
      <c r="GV76" s="137"/>
      <c r="GW76" s="137"/>
      <c r="GX76" s="137"/>
      <c r="GY76" s="137"/>
      <c r="GZ76" s="138"/>
      <c r="HA76" s="136" t="str">
        <f>データ!$C$11</f>
        <v>H28</v>
      </c>
      <c r="HB76" s="137"/>
      <c r="HC76" s="137"/>
      <c r="HD76" s="137"/>
      <c r="HE76" s="137"/>
      <c r="HF76" s="137"/>
      <c r="HG76" s="137"/>
      <c r="HH76" s="137"/>
      <c r="HI76" s="137"/>
      <c r="HJ76" s="137"/>
      <c r="HK76" s="137"/>
      <c r="HL76" s="137"/>
      <c r="HM76" s="137"/>
      <c r="HN76" s="137"/>
      <c r="HO76" s="138"/>
      <c r="HP76" s="136" t="str">
        <f>データ!$D$11</f>
        <v>H29</v>
      </c>
      <c r="HQ76" s="137"/>
      <c r="HR76" s="137"/>
      <c r="HS76" s="137"/>
      <c r="HT76" s="137"/>
      <c r="HU76" s="137"/>
      <c r="HV76" s="137"/>
      <c r="HW76" s="137"/>
      <c r="HX76" s="137"/>
      <c r="HY76" s="137"/>
      <c r="HZ76" s="137"/>
      <c r="IA76" s="137"/>
      <c r="IB76" s="137"/>
      <c r="IC76" s="137"/>
      <c r="ID76" s="138"/>
      <c r="IE76" s="136" t="str">
        <f>データ!$E$11</f>
        <v>H30</v>
      </c>
      <c r="IF76" s="137"/>
      <c r="IG76" s="137"/>
      <c r="IH76" s="137"/>
      <c r="II76" s="137"/>
      <c r="IJ76" s="137"/>
      <c r="IK76" s="137"/>
      <c r="IL76" s="137"/>
      <c r="IM76" s="137"/>
      <c r="IN76" s="137"/>
      <c r="IO76" s="137"/>
      <c r="IP76" s="137"/>
      <c r="IQ76" s="137"/>
      <c r="IR76" s="137"/>
      <c r="IS76" s="138"/>
      <c r="IT76" s="136" t="str">
        <f>データ!$F$11</f>
        <v>R01</v>
      </c>
      <c r="IU76" s="137"/>
      <c r="IV76" s="137"/>
      <c r="IW76" s="137"/>
      <c r="IX76" s="137"/>
      <c r="IY76" s="137"/>
      <c r="IZ76" s="137"/>
      <c r="JA76" s="137"/>
      <c r="JB76" s="137"/>
      <c r="JC76" s="137"/>
      <c r="JD76" s="137"/>
      <c r="JE76" s="137"/>
      <c r="JF76" s="137"/>
      <c r="JG76" s="137"/>
      <c r="JH76" s="13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6" t="str">
        <f>データ!$B$11</f>
        <v>H27</v>
      </c>
      <c r="KB76" s="137"/>
      <c r="KC76" s="137"/>
      <c r="KD76" s="137"/>
      <c r="KE76" s="137"/>
      <c r="KF76" s="137"/>
      <c r="KG76" s="137"/>
      <c r="KH76" s="137"/>
      <c r="KI76" s="137"/>
      <c r="KJ76" s="137"/>
      <c r="KK76" s="137"/>
      <c r="KL76" s="137"/>
      <c r="KM76" s="137"/>
      <c r="KN76" s="137"/>
      <c r="KO76" s="138"/>
      <c r="KP76" s="136" t="str">
        <f>データ!$C$11</f>
        <v>H28</v>
      </c>
      <c r="KQ76" s="137"/>
      <c r="KR76" s="137"/>
      <c r="KS76" s="137"/>
      <c r="KT76" s="137"/>
      <c r="KU76" s="137"/>
      <c r="KV76" s="137"/>
      <c r="KW76" s="137"/>
      <c r="KX76" s="137"/>
      <c r="KY76" s="137"/>
      <c r="KZ76" s="137"/>
      <c r="LA76" s="137"/>
      <c r="LB76" s="137"/>
      <c r="LC76" s="137"/>
      <c r="LD76" s="138"/>
      <c r="LE76" s="136" t="str">
        <f>データ!$D$11</f>
        <v>H29</v>
      </c>
      <c r="LF76" s="137"/>
      <c r="LG76" s="137"/>
      <c r="LH76" s="137"/>
      <c r="LI76" s="137"/>
      <c r="LJ76" s="137"/>
      <c r="LK76" s="137"/>
      <c r="LL76" s="137"/>
      <c r="LM76" s="137"/>
      <c r="LN76" s="137"/>
      <c r="LO76" s="137"/>
      <c r="LP76" s="137"/>
      <c r="LQ76" s="137"/>
      <c r="LR76" s="137"/>
      <c r="LS76" s="138"/>
      <c r="LT76" s="136" t="str">
        <f>データ!$E$11</f>
        <v>H30</v>
      </c>
      <c r="LU76" s="137"/>
      <c r="LV76" s="137"/>
      <c r="LW76" s="137"/>
      <c r="LX76" s="137"/>
      <c r="LY76" s="137"/>
      <c r="LZ76" s="137"/>
      <c r="MA76" s="137"/>
      <c r="MB76" s="137"/>
      <c r="MC76" s="137"/>
      <c r="MD76" s="137"/>
      <c r="ME76" s="137"/>
      <c r="MF76" s="137"/>
      <c r="MG76" s="137"/>
      <c r="MH76" s="138"/>
      <c r="MI76" s="136" t="str">
        <f>データ!$F$11</f>
        <v>R01</v>
      </c>
      <c r="MJ76" s="137"/>
      <c r="MK76" s="137"/>
      <c r="ML76" s="137"/>
      <c r="MM76" s="137"/>
      <c r="MN76" s="137"/>
      <c r="MO76" s="137"/>
      <c r="MP76" s="137"/>
      <c r="MQ76" s="137"/>
      <c r="MR76" s="137"/>
      <c r="MS76" s="137"/>
      <c r="MT76" s="137"/>
      <c r="MU76" s="137"/>
      <c r="MV76" s="137"/>
      <c r="MW76" s="138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15">
      <c r="A77" s="2"/>
      <c r="B77" s="22"/>
      <c r="C77" s="4"/>
      <c r="D77" s="4"/>
      <c r="E77" s="4"/>
      <c r="F77" s="4"/>
      <c r="I77" s="139" t="s">
        <v>27</v>
      </c>
      <c r="J77" s="139"/>
      <c r="K77" s="139"/>
      <c r="L77" s="139"/>
      <c r="M77" s="139"/>
      <c r="N77" s="139"/>
      <c r="O77" s="139"/>
      <c r="P77" s="139"/>
      <c r="Q77" s="139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0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2"/>
      <c r="FY77" s="4"/>
      <c r="FZ77" s="4"/>
      <c r="GA77" s="4"/>
      <c r="GB77" s="4"/>
      <c r="GC77" s="139" t="s">
        <v>27</v>
      </c>
      <c r="GD77" s="139"/>
      <c r="GE77" s="139"/>
      <c r="GF77" s="139"/>
      <c r="GG77" s="139"/>
      <c r="GH77" s="139"/>
      <c r="GI77" s="139"/>
      <c r="GJ77" s="139"/>
      <c r="GK77" s="139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39" t="s">
        <v>27</v>
      </c>
      <c r="JS77" s="139"/>
      <c r="JT77" s="139"/>
      <c r="JU77" s="139"/>
      <c r="JV77" s="139"/>
      <c r="JW77" s="139"/>
      <c r="JX77" s="139"/>
      <c r="JY77" s="139"/>
      <c r="JZ77" s="139"/>
      <c r="KA77" s="119">
        <f>データ!CZ7</f>
        <v>9.5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0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0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0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0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15">
      <c r="A78" s="2"/>
      <c r="B78" s="22"/>
      <c r="C78" s="4"/>
      <c r="D78" s="4"/>
      <c r="E78" s="4"/>
      <c r="F78" s="4"/>
      <c r="I78" s="139" t="s">
        <v>29</v>
      </c>
      <c r="J78" s="139"/>
      <c r="K78" s="139"/>
      <c r="L78" s="139"/>
      <c r="M78" s="139"/>
      <c r="N78" s="139"/>
      <c r="O78" s="139"/>
      <c r="P78" s="139"/>
      <c r="Q78" s="139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0"/>
      <c r="CW78" s="131"/>
      <c r="CX78" s="131"/>
      <c r="CY78" s="131"/>
      <c r="CZ78" s="131"/>
      <c r="DA78" s="131"/>
      <c r="DB78" s="131"/>
      <c r="DC78" s="131"/>
      <c r="DD78" s="131"/>
      <c r="DE78" s="131"/>
      <c r="DF78" s="131"/>
      <c r="DG78" s="131"/>
      <c r="DH78" s="131"/>
      <c r="DI78" s="131"/>
      <c r="DJ78" s="131"/>
      <c r="DK78" s="131"/>
      <c r="DL78" s="131"/>
      <c r="DM78" s="131"/>
      <c r="DN78" s="131"/>
      <c r="DO78" s="131"/>
      <c r="DP78" s="131"/>
      <c r="DQ78" s="131"/>
      <c r="DR78" s="131"/>
      <c r="DS78" s="131"/>
      <c r="DT78" s="131"/>
      <c r="DU78" s="131"/>
      <c r="DV78" s="131"/>
      <c r="DW78" s="131"/>
      <c r="DX78" s="131"/>
      <c r="DY78" s="131"/>
      <c r="DZ78" s="131"/>
      <c r="EA78" s="131"/>
      <c r="EB78" s="131"/>
      <c r="EC78" s="131"/>
      <c r="ED78" s="131"/>
      <c r="EE78" s="131"/>
      <c r="EF78" s="131"/>
      <c r="EG78" s="131"/>
      <c r="EH78" s="131"/>
      <c r="EI78" s="131"/>
      <c r="EJ78" s="131"/>
      <c r="EK78" s="131"/>
      <c r="EL78" s="131"/>
      <c r="EM78" s="131"/>
      <c r="EN78" s="131"/>
      <c r="EO78" s="131"/>
      <c r="EP78" s="131"/>
      <c r="EQ78" s="131"/>
      <c r="ER78" s="131"/>
      <c r="ES78" s="131"/>
      <c r="ET78" s="131"/>
      <c r="EU78" s="131"/>
      <c r="EV78" s="131"/>
      <c r="EW78" s="131"/>
      <c r="EX78" s="131"/>
      <c r="EY78" s="131"/>
      <c r="EZ78" s="131"/>
      <c r="FA78" s="131"/>
      <c r="FB78" s="131"/>
      <c r="FC78" s="131"/>
      <c r="FD78" s="131"/>
      <c r="FE78" s="131"/>
      <c r="FF78" s="131"/>
      <c r="FG78" s="131"/>
      <c r="FH78" s="131"/>
      <c r="FI78" s="131"/>
      <c r="FJ78" s="131"/>
      <c r="FK78" s="131"/>
      <c r="FL78" s="131"/>
      <c r="FM78" s="131"/>
      <c r="FN78" s="131"/>
      <c r="FO78" s="131"/>
      <c r="FP78" s="131"/>
      <c r="FQ78" s="131"/>
      <c r="FR78" s="131"/>
      <c r="FS78" s="131"/>
      <c r="FT78" s="131"/>
      <c r="FU78" s="131"/>
      <c r="FV78" s="131"/>
      <c r="FW78" s="132"/>
      <c r="FY78" s="4"/>
      <c r="FZ78" s="4"/>
      <c r="GA78" s="4"/>
      <c r="GB78" s="4"/>
      <c r="GC78" s="139" t="s">
        <v>29</v>
      </c>
      <c r="GD78" s="139"/>
      <c r="GE78" s="139"/>
      <c r="GF78" s="139"/>
      <c r="GG78" s="139"/>
      <c r="GH78" s="139"/>
      <c r="GI78" s="139"/>
      <c r="GJ78" s="139"/>
      <c r="GK78" s="139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39" t="s">
        <v>29</v>
      </c>
      <c r="JS78" s="139"/>
      <c r="JT78" s="139"/>
      <c r="JU78" s="139"/>
      <c r="JV78" s="139"/>
      <c r="JW78" s="139"/>
      <c r="JX78" s="139"/>
      <c r="JY78" s="139"/>
      <c r="JZ78" s="139"/>
      <c r="KA78" s="119">
        <f>データ!DE7</f>
        <v>70.5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59.2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62.4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83.1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54.7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3"/>
      <c r="CW79" s="134"/>
      <c r="CX79" s="134"/>
      <c r="CY79" s="134"/>
      <c r="CZ79" s="134"/>
      <c r="DA79" s="134"/>
      <c r="DB79" s="134"/>
      <c r="DC79" s="134"/>
      <c r="DD79" s="134"/>
      <c r="DE79" s="134"/>
      <c r="DF79" s="134"/>
      <c r="DG79" s="134"/>
      <c r="DH79" s="134"/>
      <c r="DI79" s="134"/>
      <c r="DJ79" s="134"/>
      <c r="DK79" s="134"/>
      <c r="DL79" s="134"/>
      <c r="DM79" s="134"/>
      <c r="DN79" s="134"/>
      <c r="DO79" s="134"/>
      <c r="DP79" s="134"/>
      <c r="DQ79" s="134"/>
      <c r="DR79" s="134"/>
      <c r="DS79" s="134"/>
      <c r="DT79" s="134"/>
      <c r="DU79" s="134"/>
      <c r="DV79" s="134"/>
      <c r="DW79" s="134"/>
      <c r="DX79" s="134"/>
      <c r="DY79" s="134"/>
      <c r="DZ79" s="134"/>
      <c r="EA79" s="134"/>
      <c r="EB79" s="134"/>
      <c r="EC79" s="134"/>
      <c r="ED79" s="134"/>
      <c r="EE79" s="134"/>
      <c r="EF79" s="134"/>
      <c r="EG79" s="134"/>
      <c r="EH79" s="134"/>
      <c r="EI79" s="134"/>
      <c r="EJ79" s="134"/>
      <c r="EK79" s="134"/>
      <c r="EL79" s="134"/>
      <c r="EM79" s="134"/>
      <c r="EN79" s="134"/>
      <c r="EO79" s="134"/>
      <c r="EP79" s="134"/>
      <c r="EQ79" s="134"/>
      <c r="ER79" s="134"/>
      <c r="ES79" s="134"/>
      <c r="ET79" s="134"/>
      <c r="EU79" s="134"/>
      <c r="EV79" s="134"/>
      <c r="EW79" s="134"/>
      <c r="EX79" s="134"/>
      <c r="EY79" s="134"/>
      <c r="EZ79" s="134"/>
      <c r="FA79" s="134"/>
      <c r="FB79" s="134"/>
      <c r="FC79" s="134"/>
      <c r="FD79" s="134"/>
      <c r="FE79" s="134"/>
      <c r="FF79" s="134"/>
      <c r="FG79" s="134"/>
      <c r="FH79" s="134"/>
      <c r="FI79" s="134"/>
      <c r="FJ79" s="134"/>
      <c r="FK79" s="134"/>
      <c r="FL79" s="134"/>
      <c r="FM79" s="134"/>
      <c r="FN79" s="134"/>
      <c r="FO79" s="134"/>
      <c r="FP79" s="134"/>
      <c r="FQ79" s="134"/>
      <c r="FR79" s="134"/>
      <c r="FS79" s="134"/>
      <c r="FT79" s="134"/>
      <c r="FU79" s="134"/>
      <c r="FV79" s="134"/>
      <c r="FW79" s="13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2"/>
      <c r="NE82" s="123"/>
      <c r="NF82" s="123"/>
      <c r="NG82" s="123"/>
      <c r="NH82" s="123"/>
      <c r="NI82" s="123"/>
      <c r="NJ82" s="123"/>
      <c r="NK82" s="123"/>
      <c r="NL82" s="123"/>
      <c r="NM82" s="123"/>
      <c r="NN82" s="123"/>
      <c r="NO82" s="123"/>
      <c r="NP82" s="123"/>
      <c r="NQ82" s="123"/>
      <c r="NR82" s="124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【619.1】</v>
      </c>
      <c r="C88" s="46" t="str">
        <f>データ!AT6</f>
        <v>【2.3】</v>
      </c>
      <c r="D88" s="46" t="str">
        <f>データ!BE6</f>
        <v>【17】</v>
      </c>
      <c r="E88" s="46" t="str">
        <f>データ!DU6</f>
        <v>【205.9】</v>
      </c>
      <c r="F88" s="46" t="str">
        <f>データ!BP6</f>
        <v>【20.8】</v>
      </c>
      <c r="G88" s="46" t="str">
        <f>データ!CA6</f>
        <v>【14,290】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【425.4】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9f/juxEfZtmjFHTqd781GqhOaFkWJG/T5yS5vXwSQDt9Z0QecDz3qikalmbej8I61Pr1P6dFH3b7k/E48I39aw==" saltValue="4Or57sr232LMTQ1NJgocPw==" spinCount="100000" sheet="1" objects="1" scenarios="1" formatCells="0" formatColumns="0" formatRows="0"/>
  <mergeCells count="204"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61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62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63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64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65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66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67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68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69</v>
      </c>
      <c r="CN4" s="149" t="s">
        <v>70</v>
      </c>
      <c r="CO4" s="140" t="s">
        <v>71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72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73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74</v>
      </c>
      <c r="B5" s="58"/>
      <c r="C5" s="58"/>
      <c r="D5" s="58"/>
      <c r="E5" s="58"/>
      <c r="F5" s="58"/>
      <c r="G5" s="58"/>
      <c r="H5" s="59" t="s">
        <v>75</v>
      </c>
      <c r="I5" s="59" t="s">
        <v>76</v>
      </c>
      <c r="J5" s="59" t="s">
        <v>77</v>
      </c>
      <c r="K5" s="59" t="s">
        <v>78</v>
      </c>
      <c r="L5" s="59" t="s">
        <v>79</v>
      </c>
      <c r="M5" s="59" t="s">
        <v>4</v>
      </c>
      <c r="N5" s="59" t="s">
        <v>5</v>
      </c>
      <c r="O5" s="59" t="s">
        <v>80</v>
      </c>
      <c r="P5" s="59" t="s">
        <v>13</v>
      </c>
      <c r="Q5" s="59" t="s">
        <v>81</v>
      </c>
      <c r="R5" s="59" t="s">
        <v>82</v>
      </c>
      <c r="S5" s="59" t="s">
        <v>83</v>
      </c>
      <c r="T5" s="59" t="s">
        <v>84</v>
      </c>
      <c r="U5" s="59" t="s">
        <v>85</v>
      </c>
      <c r="V5" s="59" t="s">
        <v>86</v>
      </c>
      <c r="W5" s="59" t="s">
        <v>87</v>
      </c>
      <c r="X5" s="59" t="s">
        <v>88</v>
      </c>
      <c r="Y5" s="59" t="s">
        <v>89</v>
      </c>
      <c r="Z5" s="59" t="s">
        <v>90</v>
      </c>
      <c r="AA5" s="59" t="s">
        <v>91</v>
      </c>
      <c r="AB5" s="59" t="s">
        <v>92</v>
      </c>
      <c r="AC5" s="59" t="s">
        <v>93</v>
      </c>
      <c r="AD5" s="59" t="s">
        <v>94</v>
      </c>
      <c r="AE5" s="59" t="s">
        <v>95</v>
      </c>
      <c r="AF5" s="59" t="s">
        <v>96</v>
      </c>
      <c r="AG5" s="59" t="s">
        <v>97</v>
      </c>
      <c r="AH5" s="59" t="s">
        <v>98</v>
      </c>
      <c r="AI5" s="59" t="s">
        <v>99</v>
      </c>
      <c r="AJ5" s="59" t="s">
        <v>89</v>
      </c>
      <c r="AK5" s="59" t="s">
        <v>100</v>
      </c>
      <c r="AL5" s="59" t="s">
        <v>101</v>
      </c>
      <c r="AM5" s="59" t="s">
        <v>92</v>
      </c>
      <c r="AN5" s="59" t="s">
        <v>102</v>
      </c>
      <c r="AO5" s="59" t="s">
        <v>94</v>
      </c>
      <c r="AP5" s="59" t="s">
        <v>95</v>
      </c>
      <c r="AQ5" s="59" t="s">
        <v>96</v>
      </c>
      <c r="AR5" s="59" t="s">
        <v>97</v>
      </c>
      <c r="AS5" s="59" t="s">
        <v>98</v>
      </c>
      <c r="AT5" s="59" t="s">
        <v>99</v>
      </c>
      <c r="AU5" s="59" t="s">
        <v>89</v>
      </c>
      <c r="AV5" s="59" t="s">
        <v>100</v>
      </c>
      <c r="AW5" s="59" t="s">
        <v>101</v>
      </c>
      <c r="AX5" s="59" t="s">
        <v>103</v>
      </c>
      <c r="AY5" s="59" t="s">
        <v>102</v>
      </c>
      <c r="AZ5" s="59" t="s">
        <v>94</v>
      </c>
      <c r="BA5" s="59" t="s">
        <v>95</v>
      </c>
      <c r="BB5" s="59" t="s">
        <v>96</v>
      </c>
      <c r="BC5" s="59" t="s">
        <v>97</v>
      </c>
      <c r="BD5" s="59" t="s">
        <v>98</v>
      </c>
      <c r="BE5" s="59" t="s">
        <v>99</v>
      </c>
      <c r="BF5" s="59" t="s">
        <v>89</v>
      </c>
      <c r="BG5" s="59" t="s">
        <v>100</v>
      </c>
      <c r="BH5" s="59" t="s">
        <v>101</v>
      </c>
      <c r="BI5" s="59" t="s">
        <v>92</v>
      </c>
      <c r="BJ5" s="59" t="s">
        <v>102</v>
      </c>
      <c r="BK5" s="59" t="s">
        <v>94</v>
      </c>
      <c r="BL5" s="59" t="s">
        <v>95</v>
      </c>
      <c r="BM5" s="59" t="s">
        <v>96</v>
      </c>
      <c r="BN5" s="59" t="s">
        <v>97</v>
      </c>
      <c r="BO5" s="59" t="s">
        <v>98</v>
      </c>
      <c r="BP5" s="59" t="s">
        <v>99</v>
      </c>
      <c r="BQ5" s="59" t="s">
        <v>104</v>
      </c>
      <c r="BR5" s="59" t="s">
        <v>100</v>
      </c>
      <c r="BS5" s="59" t="s">
        <v>91</v>
      </c>
      <c r="BT5" s="59" t="s">
        <v>92</v>
      </c>
      <c r="BU5" s="59" t="s">
        <v>93</v>
      </c>
      <c r="BV5" s="59" t="s">
        <v>94</v>
      </c>
      <c r="BW5" s="59" t="s">
        <v>95</v>
      </c>
      <c r="BX5" s="59" t="s">
        <v>96</v>
      </c>
      <c r="BY5" s="59" t="s">
        <v>97</v>
      </c>
      <c r="BZ5" s="59" t="s">
        <v>98</v>
      </c>
      <c r="CA5" s="59" t="s">
        <v>99</v>
      </c>
      <c r="CB5" s="59" t="s">
        <v>104</v>
      </c>
      <c r="CC5" s="59" t="s">
        <v>100</v>
      </c>
      <c r="CD5" s="59" t="s">
        <v>101</v>
      </c>
      <c r="CE5" s="59" t="s">
        <v>103</v>
      </c>
      <c r="CF5" s="59" t="s">
        <v>102</v>
      </c>
      <c r="CG5" s="59" t="s">
        <v>94</v>
      </c>
      <c r="CH5" s="59" t="s">
        <v>95</v>
      </c>
      <c r="CI5" s="59" t="s">
        <v>96</v>
      </c>
      <c r="CJ5" s="59" t="s">
        <v>97</v>
      </c>
      <c r="CK5" s="59" t="s">
        <v>98</v>
      </c>
      <c r="CL5" s="59" t="s">
        <v>99</v>
      </c>
      <c r="CM5" s="150"/>
      <c r="CN5" s="150"/>
      <c r="CO5" s="59" t="s">
        <v>104</v>
      </c>
      <c r="CP5" s="59" t="s">
        <v>100</v>
      </c>
      <c r="CQ5" s="59" t="s">
        <v>101</v>
      </c>
      <c r="CR5" s="59" t="s">
        <v>103</v>
      </c>
      <c r="CS5" s="59" t="s">
        <v>102</v>
      </c>
      <c r="CT5" s="59" t="s">
        <v>94</v>
      </c>
      <c r="CU5" s="59" t="s">
        <v>95</v>
      </c>
      <c r="CV5" s="59" t="s">
        <v>96</v>
      </c>
      <c r="CW5" s="59" t="s">
        <v>97</v>
      </c>
      <c r="CX5" s="59" t="s">
        <v>98</v>
      </c>
      <c r="CY5" s="59" t="s">
        <v>99</v>
      </c>
      <c r="CZ5" s="59" t="s">
        <v>89</v>
      </c>
      <c r="DA5" s="59" t="s">
        <v>100</v>
      </c>
      <c r="DB5" s="59" t="s">
        <v>91</v>
      </c>
      <c r="DC5" s="59" t="s">
        <v>103</v>
      </c>
      <c r="DD5" s="59" t="s">
        <v>102</v>
      </c>
      <c r="DE5" s="59" t="s">
        <v>94</v>
      </c>
      <c r="DF5" s="59" t="s">
        <v>95</v>
      </c>
      <c r="DG5" s="59" t="s">
        <v>96</v>
      </c>
      <c r="DH5" s="59" t="s">
        <v>97</v>
      </c>
      <c r="DI5" s="59" t="s">
        <v>98</v>
      </c>
      <c r="DJ5" s="59" t="s">
        <v>35</v>
      </c>
      <c r="DK5" s="59" t="s">
        <v>89</v>
      </c>
      <c r="DL5" s="59" t="s">
        <v>100</v>
      </c>
      <c r="DM5" s="59" t="s">
        <v>101</v>
      </c>
      <c r="DN5" s="59" t="s">
        <v>103</v>
      </c>
      <c r="DO5" s="59" t="s">
        <v>93</v>
      </c>
      <c r="DP5" s="59" t="s">
        <v>94</v>
      </c>
      <c r="DQ5" s="59" t="s">
        <v>95</v>
      </c>
      <c r="DR5" s="59" t="s">
        <v>96</v>
      </c>
      <c r="DS5" s="59" t="s">
        <v>97</v>
      </c>
      <c r="DT5" s="59" t="s">
        <v>98</v>
      </c>
      <c r="DU5" s="59" t="s">
        <v>99</v>
      </c>
    </row>
    <row r="6" spans="1:125" s="66" customFormat="1" x14ac:dyDescent="0.15">
      <c r="A6" s="49" t="s">
        <v>105</v>
      </c>
      <c r="B6" s="60">
        <f>B8</f>
        <v>2019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7</v>
      </c>
      <c r="H6" s="60" t="str">
        <f>SUBSTITUTE(H8,"　","")</f>
        <v>広島県尾道市</v>
      </c>
      <c r="I6" s="60" t="str">
        <f t="shared" si="1"/>
        <v>東尾道駅駐車場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Ａ３Ｂ１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その他駐車場</v>
      </c>
      <c r="Q6" s="62" t="str">
        <f t="shared" si="1"/>
        <v>広場式</v>
      </c>
      <c r="R6" s="63">
        <f t="shared" si="1"/>
        <v>23</v>
      </c>
      <c r="S6" s="62" t="str">
        <f t="shared" si="1"/>
        <v>駅</v>
      </c>
      <c r="T6" s="62" t="str">
        <f t="shared" si="1"/>
        <v>無</v>
      </c>
      <c r="U6" s="63">
        <f t="shared" si="1"/>
        <v>1229</v>
      </c>
      <c r="V6" s="63">
        <f t="shared" si="1"/>
        <v>36</v>
      </c>
      <c r="W6" s="63">
        <f t="shared" si="1"/>
        <v>210</v>
      </c>
      <c r="X6" s="62" t="str">
        <f t="shared" si="1"/>
        <v>利用料金制</v>
      </c>
      <c r="Y6" s="64">
        <f>IF(Y8="-",NA(),Y8)</f>
        <v>308.60000000000002</v>
      </c>
      <c r="Z6" s="64">
        <f t="shared" ref="Z6:AH6" si="2">IF(Z8="-",NA(),Z8)</f>
        <v>291.60000000000002</v>
      </c>
      <c r="AA6" s="64">
        <f t="shared" si="2"/>
        <v>599.6</v>
      </c>
      <c r="AB6" s="64">
        <f t="shared" si="2"/>
        <v>370.9</v>
      </c>
      <c r="AC6" s="64">
        <f t="shared" si="2"/>
        <v>72</v>
      </c>
      <c r="AD6" s="64">
        <f t="shared" si="2"/>
        <v>419.4</v>
      </c>
      <c r="AE6" s="64">
        <f t="shared" si="2"/>
        <v>371</v>
      </c>
      <c r="AF6" s="64">
        <f t="shared" si="2"/>
        <v>509.2</v>
      </c>
      <c r="AG6" s="64">
        <f t="shared" si="2"/>
        <v>378.1</v>
      </c>
      <c r="AH6" s="64">
        <f t="shared" si="2"/>
        <v>756.6</v>
      </c>
      <c r="AI6" s="61" t="str">
        <f>IF(AI8="-","",IF(AI8="-","【-】","【"&amp;SUBSTITUTE(TEXT(AI8,"#,##0.0"),"-","△")&amp;"】"))</f>
        <v>【619.1】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3.2</v>
      </c>
      <c r="AP6" s="64">
        <f t="shared" si="3"/>
        <v>2.9</v>
      </c>
      <c r="AQ6" s="64">
        <f t="shared" si="3"/>
        <v>6</v>
      </c>
      <c r="AR6" s="64">
        <f t="shared" si="3"/>
        <v>3.8</v>
      </c>
      <c r="AS6" s="64">
        <f t="shared" si="3"/>
        <v>2</v>
      </c>
      <c r="AT6" s="61" t="str">
        <f>IF(AT8="-","",IF(AT8="-","【-】","【"&amp;SUBSTITUTE(TEXT(AT8,"#,##0.0"),"-","△")&amp;"】"))</f>
        <v>【2.3】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22</v>
      </c>
      <c r="BA6" s="65">
        <f t="shared" si="4"/>
        <v>16</v>
      </c>
      <c r="BB6" s="65">
        <f t="shared" si="4"/>
        <v>21</v>
      </c>
      <c r="BC6" s="65">
        <f t="shared" si="4"/>
        <v>17</v>
      </c>
      <c r="BD6" s="65">
        <f t="shared" si="4"/>
        <v>15</v>
      </c>
      <c r="BE6" s="63" t="str">
        <f>IF(BE8="-","",IF(BE8="-","【-】","【"&amp;SUBSTITUTE(TEXT(BE8,"#,##0"),"-","△")&amp;"】"))</f>
        <v>【17】</v>
      </c>
      <c r="BF6" s="64">
        <f>IF(BF8="-",NA(),BF8)</f>
        <v>77.2</v>
      </c>
      <c r="BG6" s="64">
        <f t="shared" ref="BG6:BO6" si="5">IF(BG8="-",NA(),BG8)</f>
        <v>76.7</v>
      </c>
      <c r="BH6" s="64">
        <f t="shared" si="5"/>
        <v>83.3</v>
      </c>
      <c r="BI6" s="64">
        <f t="shared" si="5"/>
        <v>73</v>
      </c>
      <c r="BJ6" s="64">
        <f t="shared" si="5"/>
        <v>90</v>
      </c>
      <c r="BK6" s="64">
        <f t="shared" si="5"/>
        <v>38.200000000000003</v>
      </c>
      <c r="BL6" s="64">
        <f t="shared" si="5"/>
        <v>34.6</v>
      </c>
      <c r="BM6" s="64">
        <f t="shared" si="5"/>
        <v>37.6</v>
      </c>
      <c r="BN6" s="64">
        <f t="shared" si="5"/>
        <v>30.2</v>
      </c>
      <c r="BO6" s="64">
        <f t="shared" si="5"/>
        <v>33.9</v>
      </c>
      <c r="BP6" s="61" t="str">
        <f>IF(BP8="-","",IF(BP8="-","【-】","【"&amp;SUBSTITUTE(TEXT(BP8,"#,##0.0"),"-","△")&amp;"】"))</f>
        <v>【20.8】</v>
      </c>
      <c r="BQ6" s="65">
        <f>IF(BQ8="-",NA(),BQ8)</f>
        <v>4704</v>
      </c>
      <c r="BR6" s="65">
        <f t="shared" ref="BR6:BZ6" si="6">IF(BR8="-",NA(),BR8)</f>
        <v>4089</v>
      </c>
      <c r="BS6" s="65">
        <f t="shared" si="6"/>
        <v>4571</v>
      </c>
      <c r="BT6" s="65">
        <f t="shared" si="6"/>
        <v>3361</v>
      </c>
      <c r="BU6" s="65">
        <f t="shared" si="6"/>
        <v>3982</v>
      </c>
      <c r="BV6" s="65">
        <f t="shared" si="6"/>
        <v>6967</v>
      </c>
      <c r="BW6" s="65">
        <f t="shared" si="6"/>
        <v>7138</v>
      </c>
      <c r="BX6" s="65">
        <f t="shared" si="6"/>
        <v>8131</v>
      </c>
      <c r="BY6" s="65">
        <f t="shared" si="6"/>
        <v>8076</v>
      </c>
      <c r="BZ6" s="65">
        <f t="shared" si="6"/>
        <v>8265</v>
      </c>
      <c r="CA6" s="63" t="str">
        <f>IF(CA8="-","",IF(CA8="-","【-】","【"&amp;SUBSTITUTE(TEXT(CA8,"#,##0"),"-","△")&amp;"】"))</f>
        <v>【14,290】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106</v>
      </c>
      <c r="CM6" s="63">
        <f t="shared" ref="CM6:CN6" si="7">CM8</f>
        <v>58848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106</v>
      </c>
      <c r="CZ6" s="64">
        <f>IF(CZ8="-",NA(),CZ8)</f>
        <v>9.5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70.5</v>
      </c>
      <c r="DF6" s="64">
        <f t="shared" si="8"/>
        <v>59.2</v>
      </c>
      <c r="DG6" s="64">
        <f t="shared" si="8"/>
        <v>62.4</v>
      </c>
      <c r="DH6" s="64">
        <f t="shared" si="8"/>
        <v>83.1</v>
      </c>
      <c r="DI6" s="64">
        <f t="shared" si="8"/>
        <v>54.7</v>
      </c>
      <c r="DJ6" s="61" t="str">
        <f>IF(DJ8="-","",IF(DJ8="-","【-】","【"&amp;SUBSTITUTE(TEXT(DJ8,"#,##0.0"),"-","△")&amp;"】"))</f>
        <v>【425.4】</v>
      </c>
      <c r="DK6" s="64">
        <f>IF(DK8="-",NA(),DK8)</f>
        <v>133.30000000000001</v>
      </c>
      <c r="DL6" s="64">
        <f t="shared" ref="DL6:DT6" si="9">IF(DL8="-",NA(),DL8)</f>
        <v>127.8</v>
      </c>
      <c r="DM6" s="64">
        <f t="shared" si="9"/>
        <v>136.1</v>
      </c>
      <c r="DN6" s="64">
        <f t="shared" si="9"/>
        <v>130.6</v>
      </c>
      <c r="DO6" s="64">
        <f t="shared" si="9"/>
        <v>138.9</v>
      </c>
      <c r="DP6" s="64">
        <f t="shared" si="9"/>
        <v>269</v>
      </c>
      <c r="DQ6" s="64">
        <f t="shared" si="9"/>
        <v>276.60000000000002</v>
      </c>
      <c r="DR6" s="64">
        <f t="shared" si="9"/>
        <v>274.8</v>
      </c>
      <c r="DS6" s="64">
        <f t="shared" si="9"/>
        <v>275.5</v>
      </c>
      <c r="DT6" s="64">
        <f t="shared" si="9"/>
        <v>289.2</v>
      </c>
      <c r="DU6" s="61" t="str">
        <f>IF(DU8="-","",IF(DU8="-","【-】","【"&amp;SUBSTITUTE(TEXT(DU8,"#,##0.0"),"-","△")&amp;"】"))</f>
        <v>【205.9】</v>
      </c>
    </row>
    <row r="7" spans="1:125" s="66" customFormat="1" x14ac:dyDescent="0.15">
      <c r="A7" s="49" t="s">
        <v>107</v>
      </c>
      <c r="B7" s="60">
        <f t="shared" ref="B7:X7" si="10">B8</f>
        <v>2019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7</v>
      </c>
      <c r="H7" s="60" t="str">
        <f t="shared" si="10"/>
        <v>広島県　尾道市</v>
      </c>
      <c r="I7" s="60" t="str">
        <f t="shared" si="10"/>
        <v>東尾道駅駐車場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Ａ３Ｂ１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その他駐車場</v>
      </c>
      <c r="Q7" s="62" t="str">
        <f t="shared" si="10"/>
        <v>広場式</v>
      </c>
      <c r="R7" s="63">
        <f t="shared" si="10"/>
        <v>23</v>
      </c>
      <c r="S7" s="62" t="str">
        <f t="shared" si="10"/>
        <v>駅</v>
      </c>
      <c r="T7" s="62" t="str">
        <f t="shared" si="10"/>
        <v>無</v>
      </c>
      <c r="U7" s="63">
        <f t="shared" si="10"/>
        <v>1229</v>
      </c>
      <c r="V7" s="63">
        <f t="shared" si="10"/>
        <v>36</v>
      </c>
      <c r="W7" s="63">
        <f t="shared" si="10"/>
        <v>210</v>
      </c>
      <c r="X7" s="62" t="str">
        <f t="shared" si="10"/>
        <v>利用料金制</v>
      </c>
      <c r="Y7" s="64">
        <f>Y8</f>
        <v>308.60000000000002</v>
      </c>
      <c r="Z7" s="64">
        <f t="shared" ref="Z7:AH7" si="11">Z8</f>
        <v>291.60000000000002</v>
      </c>
      <c r="AA7" s="64">
        <f t="shared" si="11"/>
        <v>599.6</v>
      </c>
      <c r="AB7" s="64">
        <f t="shared" si="11"/>
        <v>370.9</v>
      </c>
      <c r="AC7" s="64">
        <f t="shared" si="11"/>
        <v>72</v>
      </c>
      <c r="AD7" s="64">
        <f t="shared" si="11"/>
        <v>419.4</v>
      </c>
      <c r="AE7" s="64">
        <f t="shared" si="11"/>
        <v>371</v>
      </c>
      <c r="AF7" s="64">
        <f t="shared" si="11"/>
        <v>509.2</v>
      </c>
      <c r="AG7" s="64">
        <f t="shared" si="11"/>
        <v>378.1</v>
      </c>
      <c r="AH7" s="64">
        <f t="shared" si="11"/>
        <v>756.6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3.2</v>
      </c>
      <c r="AP7" s="64">
        <f t="shared" si="12"/>
        <v>2.9</v>
      </c>
      <c r="AQ7" s="64">
        <f t="shared" si="12"/>
        <v>6</v>
      </c>
      <c r="AR7" s="64">
        <f t="shared" si="12"/>
        <v>3.8</v>
      </c>
      <c r="AS7" s="64">
        <f t="shared" si="12"/>
        <v>2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22</v>
      </c>
      <c r="BA7" s="65">
        <f t="shared" si="13"/>
        <v>16</v>
      </c>
      <c r="BB7" s="65">
        <f t="shared" si="13"/>
        <v>21</v>
      </c>
      <c r="BC7" s="65">
        <f t="shared" si="13"/>
        <v>17</v>
      </c>
      <c r="BD7" s="65">
        <f t="shared" si="13"/>
        <v>15</v>
      </c>
      <c r="BE7" s="63"/>
      <c r="BF7" s="64">
        <f>BF8</f>
        <v>77.2</v>
      </c>
      <c r="BG7" s="64">
        <f t="shared" ref="BG7:BO7" si="14">BG8</f>
        <v>76.7</v>
      </c>
      <c r="BH7" s="64">
        <f t="shared" si="14"/>
        <v>83.3</v>
      </c>
      <c r="BI7" s="64">
        <f t="shared" si="14"/>
        <v>73</v>
      </c>
      <c r="BJ7" s="64">
        <f t="shared" si="14"/>
        <v>90</v>
      </c>
      <c r="BK7" s="64">
        <f t="shared" si="14"/>
        <v>38.200000000000003</v>
      </c>
      <c r="BL7" s="64">
        <f t="shared" si="14"/>
        <v>34.6</v>
      </c>
      <c r="BM7" s="64">
        <f t="shared" si="14"/>
        <v>37.6</v>
      </c>
      <c r="BN7" s="64">
        <f t="shared" si="14"/>
        <v>30.2</v>
      </c>
      <c r="BO7" s="64">
        <f t="shared" si="14"/>
        <v>33.9</v>
      </c>
      <c r="BP7" s="61"/>
      <c r="BQ7" s="65">
        <f>BQ8</f>
        <v>4704</v>
      </c>
      <c r="BR7" s="65">
        <f t="shared" ref="BR7:BZ7" si="15">BR8</f>
        <v>4089</v>
      </c>
      <c r="BS7" s="65">
        <f t="shared" si="15"/>
        <v>4571</v>
      </c>
      <c r="BT7" s="65">
        <f t="shared" si="15"/>
        <v>3361</v>
      </c>
      <c r="BU7" s="65">
        <f t="shared" si="15"/>
        <v>3982</v>
      </c>
      <c r="BV7" s="65">
        <f t="shared" si="15"/>
        <v>6967</v>
      </c>
      <c r="BW7" s="65">
        <f t="shared" si="15"/>
        <v>7138</v>
      </c>
      <c r="BX7" s="65">
        <f t="shared" si="15"/>
        <v>8131</v>
      </c>
      <c r="BY7" s="65">
        <f t="shared" si="15"/>
        <v>8076</v>
      </c>
      <c r="BZ7" s="65">
        <f t="shared" si="15"/>
        <v>8265</v>
      </c>
      <c r="CA7" s="63"/>
      <c r="CB7" s="64" t="s">
        <v>108</v>
      </c>
      <c r="CC7" s="64" t="s">
        <v>108</v>
      </c>
      <c r="CD7" s="64" t="s">
        <v>108</v>
      </c>
      <c r="CE7" s="64" t="s">
        <v>108</v>
      </c>
      <c r="CF7" s="64" t="s">
        <v>108</v>
      </c>
      <c r="CG7" s="64" t="s">
        <v>108</v>
      </c>
      <c r="CH7" s="64" t="s">
        <v>108</v>
      </c>
      <c r="CI7" s="64" t="s">
        <v>108</v>
      </c>
      <c r="CJ7" s="64" t="s">
        <v>108</v>
      </c>
      <c r="CK7" s="64" t="s">
        <v>109</v>
      </c>
      <c r="CL7" s="61"/>
      <c r="CM7" s="63">
        <f>CM8</f>
        <v>58848</v>
      </c>
      <c r="CN7" s="63">
        <f>CN8</f>
        <v>0</v>
      </c>
      <c r="CO7" s="64" t="s">
        <v>108</v>
      </c>
      <c r="CP7" s="64" t="s">
        <v>108</v>
      </c>
      <c r="CQ7" s="64" t="s">
        <v>108</v>
      </c>
      <c r="CR7" s="64" t="s">
        <v>108</v>
      </c>
      <c r="CS7" s="64" t="s">
        <v>108</v>
      </c>
      <c r="CT7" s="64" t="s">
        <v>108</v>
      </c>
      <c r="CU7" s="64" t="s">
        <v>108</v>
      </c>
      <c r="CV7" s="64" t="s">
        <v>108</v>
      </c>
      <c r="CW7" s="64" t="s">
        <v>108</v>
      </c>
      <c r="CX7" s="64" t="s">
        <v>109</v>
      </c>
      <c r="CY7" s="61"/>
      <c r="CZ7" s="64">
        <f>CZ8</f>
        <v>9.5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70.5</v>
      </c>
      <c r="DF7" s="64">
        <f t="shared" si="16"/>
        <v>59.2</v>
      </c>
      <c r="DG7" s="64">
        <f t="shared" si="16"/>
        <v>62.4</v>
      </c>
      <c r="DH7" s="64">
        <f t="shared" si="16"/>
        <v>83.1</v>
      </c>
      <c r="DI7" s="64">
        <f t="shared" si="16"/>
        <v>54.7</v>
      </c>
      <c r="DJ7" s="61"/>
      <c r="DK7" s="64">
        <f>DK8</f>
        <v>133.30000000000001</v>
      </c>
      <c r="DL7" s="64">
        <f t="shared" ref="DL7:DT7" si="17">DL8</f>
        <v>127.8</v>
      </c>
      <c r="DM7" s="64">
        <f t="shared" si="17"/>
        <v>136.1</v>
      </c>
      <c r="DN7" s="64">
        <f t="shared" si="17"/>
        <v>130.6</v>
      </c>
      <c r="DO7" s="64">
        <f t="shared" si="17"/>
        <v>138.9</v>
      </c>
      <c r="DP7" s="64">
        <f t="shared" si="17"/>
        <v>269</v>
      </c>
      <c r="DQ7" s="64">
        <f t="shared" si="17"/>
        <v>276.60000000000002</v>
      </c>
      <c r="DR7" s="64">
        <f t="shared" si="17"/>
        <v>274.8</v>
      </c>
      <c r="DS7" s="64">
        <f t="shared" si="17"/>
        <v>275.5</v>
      </c>
      <c r="DT7" s="64">
        <f t="shared" si="17"/>
        <v>289.2</v>
      </c>
      <c r="DU7" s="61"/>
    </row>
    <row r="8" spans="1:125" s="66" customFormat="1" x14ac:dyDescent="0.15">
      <c r="A8" s="49"/>
      <c r="B8" s="67">
        <v>2019</v>
      </c>
      <c r="C8" s="67">
        <v>342050</v>
      </c>
      <c r="D8" s="67">
        <v>47</v>
      </c>
      <c r="E8" s="67">
        <v>14</v>
      </c>
      <c r="F8" s="67">
        <v>0</v>
      </c>
      <c r="G8" s="67">
        <v>7</v>
      </c>
      <c r="H8" s="67" t="s">
        <v>110</v>
      </c>
      <c r="I8" s="67" t="s">
        <v>111</v>
      </c>
      <c r="J8" s="67" t="s">
        <v>112</v>
      </c>
      <c r="K8" s="67" t="s">
        <v>113</v>
      </c>
      <c r="L8" s="67" t="s">
        <v>114</v>
      </c>
      <c r="M8" s="67" t="s">
        <v>115</v>
      </c>
      <c r="N8" s="67" t="s">
        <v>116</v>
      </c>
      <c r="O8" s="68" t="s">
        <v>117</v>
      </c>
      <c r="P8" s="69" t="s">
        <v>118</v>
      </c>
      <c r="Q8" s="69" t="s">
        <v>119</v>
      </c>
      <c r="R8" s="70">
        <v>23</v>
      </c>
      <c r="S8" s="69" t="s">
        <v>120</v>
      </c>
      <c r="T8" s="69" t="s">
        <v>121</v>
      </c>
      <c r="U8" s="70">
        <v>1229</v>
      </c>
      <c r="V8" s="70">
        <v>36</v>
      </c>
      <c r="W8" s="70">
        <v>210</v>
      </c>
      <c r="X8" s="69" t="s">
        <v>122</v>
      </c>
      <c r="Y8" s="71">
        <v>308.60000000000002</v>
      </c>
      <c r="Z8" s="71">
        <v>291.60000000000002</v>
      </c>
      <c r="AA8" s="71">
        <v>599.6</v>
      </c>
      <c r="AB8" s="71">
        <v>370.9</v>
      </c>
      <c r="AC8" s="71">
        <v>72</v>
      </c>
      <c r="AD8" s="71">
        <v>419.4</v>
      </c>
      <c r="AE8" s="71">
        <v>371</v>
      </c>
      <c r="AF8" s="71">
        <v>509.2</v>
      </c>
      <c r="AG8" s="71">
        <v>378.1</v>
      </c>
      <c r="AH8" s="71">
        <v>756.6</v>
      </c>
      <c r="AI8" s="68">
        <v>619.1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3.2</v>
      </c>
      <c r="AP8" s="71">
        <v>2.9</v>
      </c>
      <c r="AQ8" s="71">
        <v>6</v>
      </c>
      <c r="AR8" s="71">
        <v>3.8</v>
      </c>
      <c r="AS8" s="71">
        <v>2</v>
      </c>
      <c r="AT8" s="68">
        <v>2.2999999999999998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22</v>
      </c>
      <c r="BA8" s="72">
        <v>16</v>
      </c>
      <c r="BB8" s="72">
        <v>21</v>
      </c>
      <c r="BC8" s="72">
        <v>17</v>
      </c>
      <c r="BD8" s="72">
        <v>15</v>
      </c>
      <c r="BE8" s="72">
        <v>17</v>
      </c>
      <c r="BF8" s="71">
        <v>77.2</v>
      </c>
      <c r="BG8" s="71">
        <v>76.7</v>
      </c>
      <c r="BH8" s="71">
        <v>83.3</v>
      </c>
      <c r="BI8" s="71">
        <v>73</v>
      </c>
      <c r="BJ8" s="71">
        <v>90</v>
      </c>
      <c r="BK8" s="71">
        <v>38.200000000000003</v>
      </c>
      <c r="BL8" s="71">
        <v>34.6</v>
      </c>
      <c r="BM8" s="71">
        <v>37.6</v>
      </c>
      <c r="BN8" s="71">
        <v>30.2</v>
      </c>
      <c r="BO8" s="71">
        <v>33.9</v>
      </c>
      <c r="BP8" s="68">
        <v>20.8</v>
      </c>
      <c r="BQ8" s="72">
        <v>4704</v>
      </c>
      <c r="BR8" s="72">
        <v>4089</v>
      </c>
      <c r="BS8" s="72">
        <v>4571</v>
      </c>
      <c r="BT8" s="73">
        <v>3361</v>
      </c>
      <c r="BU8" s="73">
        <v>3982</v>
      </c>
      <c r="BV8" s="72">
        <v>6967</v>
      </c>
      <c r="BW8" s="72">
        <v>7138</v>
      </c>
      <c r="BX8" s="72">
        <v>8131</v>
      </c>
      <c r="BY8" s="72">
        <v>8076</v>
      </c>
      <c r="BZ8" s="72">
        <v>8265</v>
      </c>
      <c r="CA8" s="70">
        <v>14290</v>
      </c>
      <c r="CB8" s="71" t="s">
        <v>114</v>
      </c>
      <c r="CC8" s="71" t="s">
        <v>114</v>
      </c>
      <c r="CD8" s="71" t="s">
        <v>114</v>
      </c>
      <c r="CE8" s="71" t="s">
        <v>114</v>
      </c>
      <c r="CF8" s="71" t="s">
        <v>114</v>
      </c>
      <c r="CG8" s="71" t="s">
        <v>114</v>
      </c>
      <c r="CH8" s="71" t="s">
        <v>114</v>
      </c>
      <c r="CI8" s="71" t="s">
        <v>114</v>
      </c>
      <c r="CJ8" s="71" t="s">
        <v>114</v>
      </c>
      <c r="CK8" s="71" t="s">
        <v>114</v>
      </c>
      <c r="CL8" s="68" t="s">
        <v>114</v>
      </c>
      <c r="CM8" s="70">
        <v>58848</v>
      </c>
      <c r="CN8" s="70">
        <v>0</v>
      </c>
      <c r="CO8" s="71" t="s">
        <v>114</v>
      </c>
      <c r="CP8" s="71" t="s">
        <v>114</v>
      </c>
      <c r="CQ8" s="71" t="s">
        <v>114</v>
      </c>
      <c r="CR8" s="71" t="s">
        <v>114</v>
      </c>
      <c r="CS8" s="71" t="s">
        <v>114</v>
      </c>
      <c r="CT8" s="71" t="s">
        <v>114</v>
      </c>
      <c r="CU8" s="71" t="s">
        <v>114</v>
      </c>
      <c r="CV8" s="71" t="s">
        <v>114</v>
      </c>
      <c r="CW8" s="71" t="s">
        <v>114</v>
      </c>
      <c r="CX8" s="71" t="s">
        <v>114</v>
      </c>
      <c r="CY8" s="68" t="s">
        <v>114</v>
      </c>
      <c r="CZ8" s="71">
        <v>9.5</v>
      </c>
      <c r="DA8" s="71">
        <v>0</v>
      </c>
      <c r="DB8" s="71">
        <v>0</v>
      </c>
      <c r="DC8" s="71">
        <v>0</v>
      </c>
      <c r="DD8" s="71">
        <v>0</v>
      </c>
      <c r="DE8" s="71">
        <v>70.5</v>
      </c>
      <c r="DF8" s="71">
        <v>59.2</v>
      </c>
      <c r="DG8" s="71">
        <v>62.4</v>
      </c>
      <c r="DH8" s="71">
        <v>83.1</v>
      </c>
      <c r="DI8" s="71">
        <v>54.7</v>
      </c>
      <c r="DJ8" s="68">
        <v>425.4</v>
      </c>
      <c r="DK8" s="71">
        <v>133.30000000000001</v>
      </c>
      <c r="DL8" s="71">
        <v>127.8</v>
      </c>
      <c r="DM8" s="71">
        <v>136.1</v>
      </c>
      <c r="DN8" s="71">
        <v>130.6</v>
      </c>
      <c r="DO8" s="71">
        <v>138.9</v>
      </c>
      <c r="DP8" s="71">
        <v>269</v>
      </c>
      <c r="DQ8" s="71">
        <v>276.60000000000002</v>
      </c>
      <c r="DR8" s="71">
        <v>274.8</v>
      </c>
      <c r="DS8" s="71">
        <v>275.5</v>
      </c>
      <c r="DT8" s="71">
        <v>289.2</v>
      </c>
      <c r="DU8" s="68">
        <v>205.9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123</v>
      </c>
      <c r="C10" s="78" t="s">
        <v>124</v>
      </c>
      <c r="D10" s="78" t="s">
        <v>125</v>
      </c>
      <c r="E10" s="78" t="s">
        <v>126</v>
      </c>
      <c r="F10" s="78" t="s">
        <v>127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 t="str">
        <f>IF(VALUE($B$6)=0,"",IF(VALUE($B$6)&gt;2022,"R"&amp;TEXT(VALUE($B$6)-2022,"00"),"H"&amp;VALUE($B$6)-1992))</f>
        <v>H27</v>
      </c>
      <c r="C11" s="79" t="str">
        <f>IF(VALUE($B$6)=0,"",IF(VALUE($B$6)&gt;2021,"R"&amp;TEXT(VALUE($B$6)-2021,"00"),"H"&amp;VALUE($B$6)-1991))</f>
        <v>H28</v>
      </c>
      <c r="D11" s="79" t="str">
        <f>IF(VALUE($B$6)=0,"",IF(VALUE($B$6)&gt;2020,"R"&amp;TEXT(VALUE($B$6)-2020,"00"),"H"&amp;VALUE($B$6)-1990))</f>
        <v>H29</v>
      </c>
      <c r="E11" s="79" t="str">
        <f>IF(VALUE($B$6)=0,"",IF(VALUE($B$6)&gt;2019,"R"&amp;TEXT(VALUE($B$6)-2019,"00"),"H"&amp;VALUE($B$6)-1989))</f>
        <v>H30</v>
      </c>
      <c r="F11" s="79" t="str">
        <f>IF(VALUE($B$6)=0,"",IF(VALUE($B$6)&gt;2018,"R"&amp;TEXT(VALUE($B$6)-2018,"00"),"H"&amp;VALUE($B$6)-1988))</f>
        <v>R01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佐藤　悦子</cp:lastModifiedBy>
  <dcterms:created xsi:type="dcterms:W3CDTF">2020-12-04T03:37:39Z</dcterms:created>
  <dcterms:modified xsi:type="dcterms:W3CDTF">2021-01-22T07:16:59Z</dcterms:modified>
  <cp:category/>
</cp:coreProperties>
</file>