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2県関係等照会回答\030114 公営企業に係る経営比較分析表（令和元年度決算）の分析等\030　提出用に修正後\"/>
    </mc:Choice>
  </mc:AlternateContent>
  <workbookProtection workbookAlgorithmName="SHA-512" workbookHashValue="2qxbXtm+ghxH3VY92W60t7BFeEDYyiAINv8oh3YqvK94+s1K4w5lvDrqCz4QixH+lyvXWEf3lKOstOetUkozuw==" workbookSaltValue="M8JtgnNlsHEneEeIetiQZ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MA53" i="4" s="1"/>
  <c r="BY7" i="5"/>
  <c r="BX7" i="5"/>
  <c r="BW7" i="5"/>
  <c r="BV7" i="5"/>
  <c r="JC53" i="4" s="1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N52" i="4" s="1"/>
  <c r="AU7" i="5"/>
  <c r="AS7" i="5"/>
  <c r="AR7" i="5"/>
  <c r="AQ7" i="5"/>
  <c r="FX32" i="4" s="1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HX10" i="4" s="1"/>
  <c r="U7" i="5"/>
  <c r="T7" i="5"/>
  <c r="S7" i="5"/>
  <c r="R7" i="5"/>
  <c r="Q7" i="5"/>
  <c r="P7" i="5"/>
  <c r="O7" i="5"/>
  <c r="N7" i="5"/>
  <c r="FJ8" i="4" s="1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LH53" i="4"/>
  <c r="KO53" i="4"/>
  <c r="JV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U52" i="4"/>
  <c r="MA32" i="4"/>
  <c r="LH32" i="4"/>
  <c r="KO32" i="4"/>
  <c r="JV32" i="4"/>
  <c r="JC32" i="4"/>
  <c r="HJ32" i="4"/>
  <c r="GQ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DU10" i="4"/>
  <c r="CF10" i="4"/>
  <c r="B10" i="4"/>
  <c r="LJ8" i="4"/>
  <c r="JQ8" i="4"/>
  <c r="HX8" i="4"/>
  <c r="DU8" i="4"/>
  <c r="CF8" i="4"/>
  <c r="AQ8" i="4"/>
  <c r="B6" i="4"/>
  <c r="BZ76" i="4" l="1"/>
  <c r="MA51" i="4"/>
  <c r="MI76" i="4"/>
  <c r="HJ51" i="4"/>
  <c r="MA30" i="4"/>
  <c r="CS30" i="4"/>
  <c r="IT76" i="4"/>
  <c r="CS51" i="4"/>
  <c r="HJ30" i="4"/>
  <c r="C11" i="5"/>
  <c r="D11" i="5"/>
  <c r="E11" i="5"/>
  <c r="B11" i="5"/>
  <c r="BZ30" i="4" l="1"/>
  <c r="BK76" i="4"/>
  <c r="LH51" i="4"/>
  <c r="IE76" i="4"/>
  <c r="BZ51" i="4"/>
  <c r="LT76" i="4"/>
  <c r="GQ51" i="4"/>
  <c r="LH30" i="4"/>
  <c r="GQ30" i="4"/>
  <c r="HP76" i="4"/>
  <c r="BG51" i="4"/>
  <c r="FX30" i="4"/>
  <c r="LE76" i="4"/>
  <c r="BG30" i="4"/>
  <c r="KO30" i="4"/>
  <c r="AV76" i="4"/>
  <c r="KO51" i="4"/>
  <c r="FX51" i="4"/>
  <c r="KP76" i="4"/>
  <c r="FE51" i="4"/>
  <c r="JV30" i="4"/>
  <c r="AG76" i="4"/>
  <c r="JV51" i="4"/>
  <c r="HA76" i="4"/>
  <c r="AN51" i="4"/>
  <c r="FE30" i="4"/>
  <c r="AN30" i="4"/>
  <c r="R76" i="4"/>
  <c r="JC51" i="4"/>
  <c r="U30" i="4"/>
  <c r="KA76" i="4"/>
  <c r="EL51" i="4"/>
  <c r="JC30" i="4"/>
  <c r="GL76" i="4"/>
  <c r="U51" i="4"/>
  <c r="EL30" i="4"/>
</calcChain>
</file>

<file path=xl/sharedStrings.xml><?xml version="1.0" encoding="utf-8"?>
<sst xmlns="http://schemas.openxmlformats.org/spreadsheetml/2006/main" count="278" uniqueCount="132">
  <si>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</si>
  <si>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</si>
  <si>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</si>
  <si>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</si>
  <si>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</si>
  <si>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</si>
  <si>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</si>
  <si>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</si>
  <si>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</si>
  <si>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</si>
  <si>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</si>
  <si>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</si>
  <si>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</si>
  <si>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</si>
  <si>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</si>
  <si>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</si>
  <si>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</si>
  <si>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</si>
  <si>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</si>
  <si>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</si>
  <si>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</si>
  <si>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</si>
  <si>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</si>
  <si>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</si>
  <si>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</si>
  <si>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</si>
  <si>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</si>
  <si>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</si>
  <si>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</si>
  <si>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</si>
  <si>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</si>
  <si>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</si>
  <si>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</si>
  <si>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</si>
  <si>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</si>
  <si>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</si>
  <si>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</si>
  <si>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</si>
  <si>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</si>
  <si>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</si>
  <si>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</si>
  <si>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</si>
  <si>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</si>
  <si>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</si>
  <si>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</si>
  <si>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</si>
  <si>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</si>
  <si>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</si>
  <si>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</si>
  <si>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</si>
  <si>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</si>
  <si>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</si>
  <si>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</si>
  <si>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</si>
  <si>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</si>
  <si>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</si>
  <si>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</si>
  <si>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</si>
  <si>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</si>
  <si>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</si>
  <si>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</si>
  <si>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</si>
  <si>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</si>
  <si>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</si>
  <si>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</si>
  <si>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</si>
  <si>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</si>
  <si>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</si>
  <si>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</si>
  <si>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</si>
  <si>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</si>
  <si>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</si>
  <si>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</si>
  <si>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</si>
  <si>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</si>
  <si>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</si>
  <si>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</si>
  <si>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</si>
  <si>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</si>
  <si>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</si>
  <si>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</si>
  <si>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</si>
  <si>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</si>
  <si>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</si>
  <si>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</si>
  <si>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</si>
  <si>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</si>
  <si>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</si>
  <si>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</si>
  <si>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</si>
  <si>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</si>
  <si>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</si>
  <si>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</si>
  <si>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</si>
  <si>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</si>
  <si>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</si>
  <si>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</si>
  <si>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</si>
  <si>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</si>
  <si>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</si>
  <si>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</si>
  <si>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当該値(N-2)</t>
    <phoneticPr fontId="5"/>
  </si>
  <si>
    <t>当該値(N)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</si>
  <si>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</si>
  <si>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</si>
  <si>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</si>
  <si>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</si>
  <si>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</si>
  <si>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</si>
  <si>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 xml:space="preserve"> </t>
    <phoneticPr fontId="5"/>
  </si>
  <si>
    <t>広島県　尾道市</t>
  </si>
  <si>
    <t>新尾道北第ニ駐車場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</si>
  <si>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</si>
  <si>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</si>
  <si>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</si>
  <si>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</si>
  <si>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</si>
  <si>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</si>
  <si>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</si>
  <si>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</si>
  <si>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</si>
  <si>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</si>
  <si>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</si>
  <si>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</si>
  <si>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</si>
  <si>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</si>
  <si>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</si>
  <si>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</si>
  <si>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</si>
  <si>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企業債残高はなく、適切な状況にある。</t>
    <rPh sb="0" eb="5">
      <t>キギョウサイザンダカ</t>
    </rPh>
    <rPh sb="9" eb="11">
      <t>テキセツ</t>
    </rPh>
    <rPh sb="12" eb="14">
      <t>ジョウキョウ</t>
    </rPh>
    <phoneticPr fontId="5"/>
  </si>
  <si>
    <t>新尾道駅北第二駐車場は、指定管理制度を導入した駐車場であり、今後も指定管理者を中心に改善に努めます。</t>
    <rPh sb="0" eb="1">
      <t>シン</t>
    </rPh>
    <rPh sb="1" eb="3">
      <t>オノミチ</t>
    </rPh>
    <rPh sb="3" eb="4">
      <t>エキ</t>
    </rPh>
    <rPh sb="4" eb="5">
      <t>キタ</t>
    </rPh>
    <rPh sb="5" eb="6">
      <t>ダイ</t>
    </rPh>
    <rPh sb="6" eb="7">
      <t>ニ</t>
    </rPh>
    <rPh sb="7" eb="10">
      <t>チュウシャジョウ</t>
    </rPh>
    <rPh sb="12" eb="14">
      <t>シテイ</t>
    </rPh>
    <rPh sb="14" eb="16">
      <t>カンリ</t>
    </rPh>
    <rPh sb="16" eb="18">
      <t>セイド</t>
    </rPh>
    <rPh sb="19" eb="21">
      <t>ドウニュウ</t>
    </rPh>
    <rPh sb="23" eb="26">
      <t>チュウシャジョウ</t>
    </rPh>
    <rPh sb="30" eb="32">
      <t>コンゴ</t>
    </rPh>
    <rPh sb="33" eb="35">
      <t>シテイ</t>
    </rPh>
    <rPh sb="35" eb="38">
      <t>カンリシャ</t>
    </rPh>
    <rPh sb="39" eb="41">
      <t>チュウシン</t>
    </rPh>
    <rPh sb="42" eb="44">
      <t>カイゼン</t>
    </rPh>
    <rPh sb="45" eb="46">
      <t>ツト</t>
    </rPh>
    <phoneticPr fontId="5"/>
  </si>
  <si>
    <t>　駅に一番近い駐車場であり、新幹線駅乗降客の送迎（短時間利用）が多いため、稼働率は平均値より高い。</t>
    <rPh sb="1" eb="2">
      <t>エキ</t>
    </rPh>
    <rPh sb="3" eb="5">
      <t>イチバン</t>
    </rPh>
    <rPh sb="5" eb="6">
      <t>チカ</t>
    </rPh>
    <rPh sb="7" eb="10">
      <t>チュウシャジョウ</t>
    </rPh>
    <rPh sb="18" eb="21">
      <t>ジョウコウキャク</t>
    </rPh>
    <rPh sb="25" eb="28">
      <t>タンジカン</t>
    </rPh>
    <rPh sb="28" eb="30">
      <t>リヨウ</t>
    </rPh>
    <rPh sb="37" eb="39">
      <t>カドウ</t>
    </rPh>
    <rPh sb="39" eb="40">
      <t>リツ</t>
    </rPh>
    <rPh sb="41" eb="43">
      <t>ヘイキン</t>
    </rPh>
    <rPh sb="43" eb="44">
      <t>アタイ</t>
    </rPh>
    <rPh sb="46" eb="47">
      <t>タカ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</si>
</sst>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687.3</c:v>
                </c:pt>
                <c:pt idx="1">
                  <c:v>555.1</c:v>
                </c:pt>
                <c:pt idx="2">
                  <c:v>3207.8</c:v>
                </c:pt>
                <c:pt idx="3">
                  <c:v>977.2</c:v>
                </c:pt>
                <c:pt idx="4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81-476D-9F9A-65546A18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419.4</c:v>
                </c:pt>
                <c:pt idx="1">
                  <c:v>371</c:v>
                </c:pt>
                <c:pt idx="2">
                  <c:v>509.2</c:v>
                </c:pt>
                <c:pt idx="3">
                  <c:v>378.1</c:v>
                </c:pt>
                <c:pt idx="4">
                  <c:v>756.6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81-476D-9F9A-65546A18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5-44EA-A2B7-AE20740A5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70.5</c:v>
                </c:pt>
                <c:pt idx="1">
                  <c:v>59.2</c:v>
                </c:pt>
                <c:pt idx="2">
                  <c:v>62.4</c:v>
                </c:pt>
                <c:pt idx="3">
                  <c:v>83.1</c:v>
                </c:pt>
                <c:pt idx="4">
                  <c:v>54.7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05-44EA-A2B7-AE20740A5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414-47B5-A7D4-8656FCFC3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4-47B5-A7D4-8656FCFC3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983D-4637-90E9-253BD60D4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3D-4637-90E9-253BD60D4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AC-4B6D-A8DA-CF36A2505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2.9</c:v>
                </c:pt>
                <c:pt idx="2">
                  <c:v>6</c:v>
                </c:pt>
                <c:pt idx="3">
                  <c:v>3.8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AC-4B6D-A8DA-CF36A2505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A2-4FD6-9C25-66A7E73A0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22</c:v>
                </c:pt>
                <c:pt idx="1">
                  <c:v>16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A2-4FD6-9C25-66A7E73A0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588.9</c:v>
                </c:pt>
                <c:pt idx="1">
                  <c:v>583.29999999999995</c:v>
                </c:pt>
                <c:pt idx="2">
                  <c:v>572.20000000000005</c:v>
                </c:pt>
                <c:pt idx="3">
                  <c:v>550</c:v>
                </c:pt>
                <c:pt idx="4">
                  <c:v>538.9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5-42EF-BD77-80DFE6D0A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269</c:v>
                </c:pt>
                <c:pt idx="1">
                  <c:v>276.60000000000002</c:v>
                </c:pt>
                <c:pt idx="2">
                  <c:v>274.8</c:v>
                </c:pt>
                <c:pt idx="3">
                  <c:v>275.5</c:v>
                </c:pt>
                <c:pt idx="4">
                  <c:v>289.2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35-42EF-BD77-80DFE6D0A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85.5</c:v>
                </c:pt>
                <c:pt idx="1">
                  <c:v>82</c:v>
                </c:pt>
                <c:pt idx="2">
                  <c:v>96.9</c:v>
                </c:pt>
                <c:pt idx="3">
                  <c:v>89.8</c:v>
                </c:pt>
                <c:pt idx="4">
                  <c:v>89.6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03-4A9B-898B-E703CF939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38.200000000000003</c:v>
                </c:pt>
                <c:pt idx="1">
                  <c:v>34.6</c:v>
                </c:pt>
                <c:pt idx="2">
                  <c:v>37.6</c:v>
                </c:pt>
                <c:pt idx="3">
                  <c:v>30.2</c:v>
                </c:pt>
                <c:pt idx="4">
                  <c:v>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03-4A9B-898B-E703CF939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6156</c:v>
                </c:pt>
                <c:pt idx="1">
                  <c:v>5951</c:v>
                </c:pt>
                <c:pt idx="2">
                  <c:v>6984</c:v>
                </c:pt>
                <c:pt idx="3">
                  <c:v>6999</c:v>
                </c:pt>
                <c:pt idx="4">
                  <c:v>6455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2-4BC5-866C-71AB00D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6967</c:v>
                </c:pt>
                <c:pt idx="1">
                  <c:v>7138</c:v>
                </c:pt>
                <c:pt idx="2">
                  <c:v>8131</c:v>
                </c:pt>
                <c:pt idx="3">
                  <c:v>8076</c:v>
                </c:pt>
                <c:pt idx="4">
                  <c:v>8265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A2-4BC5-866C-71AB00D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CQ41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新尾道北第ニ駐車場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500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118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29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18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150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128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687.3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555.1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3207.8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977.2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118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588.9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583.29999999999995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572.20000000000005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550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538.9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419.4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371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509.2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378.1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756.6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3.2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2.9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6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2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269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276.60000000000002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274.8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275.5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289.2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129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85.5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82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96.9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89.8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89.6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6156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5951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6984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6999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6455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22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21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17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38.200000000000003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34.6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37.6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30.2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6967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7138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8131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8076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8265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130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19550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70.5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59.2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62.4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83.1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54.7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PvNSZmSwbD8O1ztGFs2L75i5l91HSFQqfAnpcNlOcScrTvc36JmQDJK9zurKJyK4ci/FUELn+oL9rQ3zbaqNQQ==" saltValue="nsE7YWuCmFOWOeP5WmGlpg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89</v>
      </c>
      <c r="AL5" s="59" t="s">
        <v>90</v>
      </c>
      <c r="AM5" s="59" t="s">
        <v>100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89</v>
      </c>
      <c r="AW5" s="59" t="s">
        <v>101</v>
      </c>
      <c r="AX5" s="59" t="s">
        <v>100</v>
      </c>
      <c r="AY5" s="59" t="s">
        <v>102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88</v>
      </c>
      <c r="BG5" s="59" t="s">
        <v>103</v>
      </c>
      <c r="BH5" s="59" t="s">
        <v>101</v>
      </c>
      <c r="BI5" s="59" t="s">
        <v>91</v>
      </c>
      <c r="BJ5" s="59" t="s">
        <v>102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88</v>
      </c>
      <c r="BR5" s="59" t="s">
        <v>89</v>
      </c>
      <c r="BS5" s="59" t="s">
        <v>90</v>
      </c>
      <c r="BT5" s="59" t="s">
        <v>100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99</v>
      </c>
      <c r="CC5" s="59" t="s">
        <v>89</v>
      </c>
      <c r="CD5" s="59" t="s">
        <v>90</v>
      </c>
      <c r="CE5" s="59" t="s">
        <v>100</v>
      </c>
      <c r="CF5" s="59" t="s">
        <v>92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88</v>
      </c>
      <c r="CP5" s="59" t="s">
        <v>103</v>
      </c>
      <c r="CQ5" s="59" t="s">
        <v>90</v>
      </c>
      <c r="CR5" s="59" t="s">
        <v>100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99</v>
      </c>
      <c r="DA5" s="59" t="s">
        <v>103</v>
      </c>
      <c r="DB5" s="59" t="s">
        <v>101</v>
      </c>
      <c r="DC5" s="59" t="s">
        <v>91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99</v>
      </c>
      <c r="DL5" s="59" t="s">
        <v>89</v>
      </c>
      <c r="DM5" s="59" t="s">
        <v>101</v>
      </c>
      <c r="DN5" s="59" t="s">
        <v>100</v>
      </c>
      <c r="DO5" s="59" t="s">
        <v>102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104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6</v>
      </c>
      <c r="H6" s="60" t="str">
        <f>SUBSTITUTE(H8,"　","")</f>
        <v>広島県尾道市</v>
      </c>
      <c r="I6" s="60" t="str">
        <f t="shared" si="1"/>
        <v>新尾道北第ニ駐車場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29</v>
      </c>
      <c r="S6" s="62" t="str">
        <f t="shared" si="1"/>
        <v>駅</v>
      </c>
      <c r="T6" s="62" t="str">
        <f t="shared" si="1"/>
        <v>無</v>
      </c>
      <c r="U6" s="63">
        <f t="shared" si="1"/>
        <v>500</v>
      </c>
      <c r="V6" s="63">
        <f t="shared" si="1"/>
        <v>18</v>
      </c>
      <c r="W6" s="63">
        <f t="shared" si="1"/>
        <v>150</v>
      </c>
      <c r="X6" s="62" t="str">
        <f t="shared" si="1"/>
        <v>利用料金制</v>
      </c>
      <c r="Y6" s="64">
        <f>IF(Y8="-",NA(),Y8)</f>
        <v>687.3</v>
      </c>
      <c r="Z6" s="64">
        <f t="shared" ref="Z6:AH6" si="2">IF(Z8="-",NA(),Z8)</f>
        <v>555.1</v>
      </c>
      <c r="AA6" s="64">
        <f t="shared" si="2"/>
        <v>3207.8</v>
      </c>
      <c r="AB6" s="64">
        <f t="shared" si="2"/>
        <v>977.2</v>
      </c>
      <c r="AC6" s="64">
        <f t="shared" si="2"/>
        <v>118</v>
      </c>
      <c r="AD6" s="64">
        <f t="shared" si="2"/>
        <v>419.4</v>
      </c>
      <c r="AE6" s="64">
        <f t="shared" si="2"/>
        <v>371</v>
      </c>
      <c r="AF6" s="64">
        <f t="shared" si="2"/>
        <v>509.2</v>
      </c>
      <c r="AG6" s="64">
        <f t="shared" si="2"/>
        <v>378.1</v>
      </c>
      <c r="AH6" s="64">
        <f t="shared" si="2"/>
        <v>756.6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3.2</v>
      </c>
      <c r="AP6" s="64">
        <f t="shared" si="3"/>
        <v>2.9</v>
      </c>
      <c r="AQ6" s="64">
        <f t="shared" si="3"/>
        <v>6</v>
      </c>
      <c r="AR6" s="64">
        <f t="shared" si="3"/>
        <v>3.8</v>
      </c>
      <c r="AS6" s="64">
        <f t="shared" si="3"/>
        <v>2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22</v>
      </c>
      <c r="BA6" s="65">
        <f t="shared" si="4"/>
        <v>16</v>
      </c>
      <c r="BB6" s="65">
        <f t="shared" si="4"/>
        <v>21</v>
      </c>
      <c r="BC6" s="65">
        <f t="shared" si="4"/>
        <v>17</v>
      </c>
      <c r="BD6" s="65">
        <f t="shared" si="4"/>
        <v>15</v>
      </c>
      <c r="BE6" s="63" t="str">
        <f>IF(BE8="-","",IF(BE8="-","【-】","【"&amp;SUBSTITUTE(TEXT(BE8,"#,##0"),"-","△")&amp;"】"))</f>
        <v>【17】</v>
      </c>
      <c r="BF6" s="64">
        <f>IF(BF8="-",NA(),BF8)</f>
        <v>85.5</v>
      </c>
      <c r="BG6" s="64">
        <f t="shared" ref="BG6:BO6" si="5">IF(BG8="-",NA(),BG8)</f>
        <v>82</v>
      </c>
      <c r="BH6" s="64">
        <f t="shared" si="5"/>
        <v>96.9</v>
      </c>
      <c r="BI6" s="64">
        <f t="shared" si="5"/>
        <v>89.8</v>
      </c>
      <c r="BJ6" s="64">
        <f t="shared" si="5"/>
        <v>89.6</v>
      </c>
      <c r="BK6" s="64">
        <f t="shared" si="5"/>
        <v>38.200000000000003</v>
      </c>
      <c r="BL6" s="64">
        <f t="shared" si="5"/>
        <v>34.6</v>
      </c>
      <c r="BM6" s="64">
        <f t="shared" si="5"/>
        <v>37.6</v>
      </c>
      <c r="BN6" s="64">
        <f t="shared" si="5"/>
        <v>30.2</v>
      </c>
      <c r="BO6" s="64">
        <f t="shared" si="5"/>
        <v>33.9</v>
      </c>
      <c r="BP6" s="61" t="str">
        <f>IF(BP8="-","",IF(BP8="-","【-】","【"&amp;SUBSTITUTE(TEXT(BP8,"#,##0.0"),"-","△")&amp;"】"))</f>
        <v>【20.8】</v>
      </c>
      <c r="BQ6" s="65">
        <f>IF(BQ8="-",NA(),BQ8)</f>
        <v>6156</v>
      </c>
      <c r="BR6" s="65">
        <f t="shared" ref="BR6:BZ6" si="6">IF(BR8="-",NA(),BR8)</f>
        <v>5951</v>
      </c>
      <c r="BS6" s="65">
        <f t="shared" si="6"/>
        <v>6984</v>
      </c>
      <c r="BT6" s="65">
        <f t="shared" si="6"/>
        <v>6999</v>
      </c>
      <c r="BU6" s="65">
        <f t="shared" si="6"/>
        <v>6455</v>
      </c>
      <c r="BV6" s="65">
        <f t="shared" si="6"/>
        <v>6967</v>
      </c>
      <c r="BW6" s="65">
        <f t="shared" si="6"/>
        <v>7138</v>
      </c>
      <c r="BX6" s="65">
        <f t="shared" si="6"/>
        <v>8131</v>
      </c>
      <c r="BY6" s="65">
        <f t="shared" si="6"/>
        <v>8076</v>
      </c>
      <c r="BZ6" s="65">
        <f t="shared" si="6"/>
        <v>8265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105</v>
      </c>
      <c r="CM6" s="63">
        <f t="shared" ref="CM6:CN6" si="7">CM8</f>
        <v>19550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105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70.5</v>
      </c>
      <c r="DF6" s="64">
        <f t="shared" si="8"/>
        <v>59.2</v>
      </c>
      <c r="DG6" s="64">
        <f t="shared" si="8"/>
        <v>62.4</v>
      </c>
      <c r="DH6" s="64">
        <f t="shared" si="8"/>
        <v>83.1</v>
      </c>
      <c r="DI6" s="64">
        <f t="shared" si="8"/>
        <v>54.7</v>
      </c>
      <c r="DJ6" s="61" t="str">
        <f>IF(DJ8="-","",IF(DJ8="-","【-】","【"&amp;SUBSTITUTE(TEXT(DJ8,"#,##0.0"),"-","△")&amp;"】"))</f>
        <v>【425.4】</v>
      </c>
      <c r="DK6" s="64">
        <f>IF(DK8="-",NA(),DK8)</f>
        <v>588.9</v>
      </c>
      <c r="DL6" s="64">
        <f t="shared" ref="DL6:DT6" si="9">IF(DL8="-",NA(),DL8)</f>
        <v>583.29999999999995</v>
      </c>
      <c r="DM6" s="64">
        <f t="shared" si="9"/>
        <v>572.20000000000005</v>
      </c>
      <c r="DN6" s="64">
        <f t="shared" si="9"/>
        <v>550</v>
      </c>
      <c r="DO6" s="64">
        <f t="shared" si="9"/>
        <v>538.9</v>
      </c>
      <c r="DP6" s="64">
        <f t="shared" si="9"/>
        <v>269</v>
      </c>
      <c r="DQ6" s="64">
        <f t="shared" si="9"/>
        <v>276.60000000000002</v>
      </c>
      <c r="DR6" s="64">
        <f t="shared" si="9"/>
        <v>274.8</v>
      </c>
      <c r="DS6" s="64">
        <f t="shared" si="9"/>
        <v>275.5</v>
      </c>
      <c r="DT6" s="64">
        <f t="shared" si="9"/>
        <v>289.2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106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6</v>
      </c>
      <c r="H7" s="60" t="str">
        <f t="shared" si="10"/>
        <v>広島県　尾道市</v>
      </c>
      <c r="I7" s="60" t="str">
        <f t="shared" si="10"/>
        <v>新尾道北第ニ駐車場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29</v>
      </c>
      <c r="S7" s="62" t="str">
        <f t="shared" si="10"/>
        <v>駅</v>
      </c>
      <c r="T7" s="62" t="str">
        <f t="shared" si="10"/>
        <v>無</v>
      </c>
      <c r="U7" s="63">
        <f t="shared" si="10"/>
        <v>500</v>
      </c>
      <c r="V7" s="63">
        <f t="shared" si="10"/>
        <v>18</v>
      </c>
      <c r="W7" s="63">
        <f t="shared" si="10"/>
        <v>150</v>
      </c>
      <c r="X7" s="62" t="str">
        <f t="shared" si="10"/>
        <v>利用料金制</v>
      </c>
      <c r="Y7" s="64">
        <f>Y8</f>
        <v>687.3</v>
      </c>
      <c r="Z7" s="64">
        <f t="shared" ref="Z7:AH7" si="11">Z8</f>
        <v>555.1</v>
      </c>
      <c r="AA7" s="64">
        <f t="shared" si="11"/>
        <v>3207.8</v>
      </c>
      <c r="AB7" s="64">
        <f t="shared" si="11"/>
        <v>977.2</v>
      </c>
      <c r="AC7" s="64">
        <f t="shared" si="11"/>
        <v>118</v>
      </c>
      <c r="AD7" s="64">
        <f t="shared" si="11"/>
        <v>419.4</v>
      </c>
      <c r="AE7" s="64">
        <f t="shared" si="11"/>
        <v>371</v>
      </c>
      <c r="AF7" s="64">
        <f t="shared" si="11"/>
        <v>509.2</v>
      </c>
      <c r="AG7" s="64">
        <f t="shared" si="11"/>
        <v>378.1</v>
      </c>
      <c r="AH7" s="64">
        <f t="shared" si="11"/>
        <v>756.6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3.2</v>
      </c>
      <c r="AP7" s="64">
        <f t="shared" si="12"/>
        <v>2.9</v>
      </c>
      <c r="AQ7" s="64">
        <f t="shared" si="12"/>
        <v>6</v>
      </c>
      <c r="AR7" s="64">
        <f t="shared" si="12"/>
        <v>3.8</v>
      </c>
      <c r="AS7" s="64">
        <f t="shared" si="12"/>
        <v>2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22</v>
      </c>
      <c r="BA7" s="65">
        <f t="shared" si="13"/>
        <v>16</v>
      </c>
      <c r="BB7" s="65">
        <f t="shared" si="13"/>
        <v>21</v>
      </c>
      <c r="BC7" s="65">
        <f t="shared" si="13"/>
        <v>17</v>
      </c>
      <c r="BD7" s="65">
        <f t="shared" si="13"/>
        <v>15</v>
      </c>
      <c r="BE7" s="63"/>
      <c r="BF7" s="64">
        <f>BF8</f>
        <v>85.5</v>
      </c>
      <c r="BG7" s="64">
        <f t="shared" ref="BG7:BO7" si="14">BG8</f>
        <v>82</v>
      </c>
      <c r="BH7" s="64">
        <f t="shared" si="14"/>
        <v>96.9</v>
      </c>
      <c r="BI7" s="64">
        <f t="shared" si="14"/>
        <v>89.8</v>
      </c>
      <c r="BJ7" s="64">
        <f t="shared" si="14"/>
        <v>89.6</v>
      </c>
      <c r="BK7" s="64">
        <f t="shared" si="14"/>
        <v>38.200000000000003</v>
      </c>
      <c r="BL7" s="64">
        <f t="shared" si="14"/>
        <v>34.6</v>
      </c>
      <c r="BM7" s="64">
        <f t="shared" si="14"/>
        <v>37.6</v>
      </c>
      <c r="BN7" s="64">
        <f t="shared" si="14"/>
        <v>30.2</v>
      </c>
      <c r="BO7" s="64">
        <f t="shared" si="14"/>
        <v>33.9</v>
      </c>
      <c r="BP7" s="61"/>
      <c r="BQ7" s="65">
        <f>BQ8</f>
        <v>6156</v>
      </c>
      <c r="BR7" s="65">
        <f t="shared" ref="BR7:BZ7" si="15">BR8</f>
        <v>5951</v>
      </c>
      <c r="BS7" s="65">
        <f t="shared" si="15"/>
        <v>6984</v>
      </c>
      <c r="BT7" s="65">
        <f t="shared" si="15"/>
        <v>6999</v>
      </c>
      <c r="BU7" s="65">
        <f t="shared" si="15"/>
        <v>6455</v>
      </c>
      <c r="BV7" s="65">
        <f t="shared" si="15"/>
        <v>6967</v>
      </c>
      <c r="BW7" s="65">
        <f t="shared" si="15"/>
        <v>7138</v>
      </c>
      <c r="BX7" s="65">
        <f t="shared" si="15"/>
        <v>8131</v>
      </c>
      <c r="BY7" s="65">
        <f t="shared" si="15"/>
        <v>8076</v>
      </c>
      <c r="BZ7" s="65">
        <f t="shared" si="15"/>
        <v>8265</v>
      </c>
      <c r="CA7" s="63"/>
      <c r="CB7" s="64" t="s">
        <v>107</v>
      </c>
      <c r="CC7" s="64" t="s">
        <v>107</v>
      </c>
      <c r="CD7" s="64" t="s">
        <v>107</v>
      </c>
      <c r="CE7" s="64" t="s">
        <v>107</v>
      </c>
      <c r="CF7" s="64" t="s">
        <v>107</v>
      </c>
      <c r="CG7" s="64" t="s">
        <v>107</v>
      </c>
      <c r="CH7" s="64" t="s">
        <v>107</v>
      </c>
      <c r="CI7" s="64" t="s">
        <v>107</v>
      </c>
      <c r="CJ7" s="64" t="s">
        <v>107</v>
      </c>
      <c r="CK7" s="64" t="s">
        <v>108</v>
      </c>
      <c r="CL7" s="61"/>
      <c r="CM7" s="63">
        <f>CM8</f>
        <v>19550</v>
      </c>
      <c r="CN7" s="63">
        <f>CN8</f>
        <v>0</v>
      </c>
      <c r="CO7" s="64" t="s">
        <v>107</v>
      </c>
      <c r="CP7" s="64" t="s">
        <v>107</v>
      </c>
      <c r="CQ7" s="64" t="s">
        <v>107</v>
      </c>
      <c r="CR7" s="64" t="s">
        <v>107</v>
      </c>
      <c r="CS7" s="64" t="s">
        <v>107</v>
      </c>
      <c r="CT7" s="64" t="s">
        <v>107</v>
      </c>
      <c r="CU7" s="64" t="s">
        <v>107</v>
      </c>
      <c r="CV7" s="64" t="s">
        <v>107</v>
      </c>
      <c r="CW7" s="64" t="s">
        <v>107</v>
      </c>
      <c r="CX7" s="64" t="s">
        <v>109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70.5</v>
      </c>
      <c r="DF7" s="64">
        <f t="shared" si="16"/>
        <v>59.2</v>
      </c>
      <c r="DG7" s="64">
        <f t="shared" si="16"/>
        <v>62.4</v>
      </c>
      <c r="DH7" s="64">
        <f t="shared" si="16"/>
        <v>83.1</v>
      </c>
      <c r="DI7" s="64">
        <f t="shared" si="16"/>
        <v>54.7</v>
      </c>
      <c r="DJ7" s="61"/>
      <c r="DK7" s="64">
        <f>DK8</f>
        <v>588.9</v>
      </c>
      <c r="DL7" s="64">
        <f t="shared" ref="DL7:DT7" si="17">DL8</f>
        <v>583.29999999999995</v>
      </c>
      <c r="DM7" s="64">
        <f t="shared" si="17"/>
        <v>572.20000000000005</v>
      </c>
      <c r="DN7" s="64">
        <f t="shared" si="17"/>
        <v>550</v>
      </c>
      <c r="DO7" s="64">
        <f t="shared" si="17"/>
        <v>538.9</v>
      </c>
      <c r="DP7" s="64">
        <f t="shared" si="17"/>
        <v>269</v>
      </c>
      <c r="DQ7" s="64">
        <f t="shared" si="17"/>
        <v>276.60000000000002</v>
      </c>
      <c r="DR7" s="64">
        <f t="shared" si="17"/>
        <v>274.8</v>
      </c>
      <c r="DS7" s="64">
        <f t="shared" si="17"/>
        <v>275.5</v>
      </c>
      <c r="DT7" s="64">
        <f t="shared" si="17"/>
        <v>289.2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6</v>
      </c>
      <c r="H8" s="67" t="s">
        <v>110</v>
      </c>
      <c r="I8" s="67" t="s">
        <v>111</v>
      </c>
      <c r="J8" s="67" t="s">
        <v>112</v>
      </c>
      <c r="K8" s="67" t="s">
        <v>113</v>
      </c>
      <c r="L8" s="67" t="s">
        <v>114</v>
      </c>
      <c r="M8" s="67" t="s">
        <v>115</v>
      </c>
      <c r="N8" s="67" t="s">
        <v>116</v>
      </c>
      <c r="O8" s="68" t="s">
        <v>117</v>
      </c>
      <c r="P8" s="69" t="s">
        <v>118</v>
      </c>
      <c r="Q8" s="69" t="s">
        <v>119</v>
      </c>
      <c r="R8" s="70">
        <v>29</v>
      </c>
      <c r="S8" s="69" t="s">
        <v>120</v>
      </c>
      <c r="T8" s="69" t="s">
        <v>121</v>
      </c>
      <c r="U8" s="70">
        <v>500</v>
      </c>
      <c r="V8" s="70">
        <v>18</v>
      </c>
      <c r="W8" s="70">
        <v>150</v>
      </c>
      <c r="X8" s="69" t="s">
        <v>122</v>
      </c>
      <c r="Y8" s="71">
        <v>687.3</v>
      </c>
      <c r="Z8" s="71">
        <v>555.1</v>
      </c>
      <c r="AA8" s="71">
        <v>3207.8</v>
      </c>
      <c r="AB8" s="71">
        <v>977.2</v>
      </c>
      <c r="AC8" s="71">
        <v>118</v>
      </c>
      <c r="AD8" s="71">
        <v>419.4</v>
      </c>
      <c r="AE8" s="71">
        <v>371</v>
      </c>
      <c r="AF8" s="71">
        <v>509.2</v>
      </c>
      <c r="AG8" s="71">
        <v>378.1</v>
      </c>
      <c r="AH8" s="71">
        <v>756.6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3.2</v>
      </c>
      <c r="AP8" s="71">
        <v>2.9</v>
      </c>
      <c r="AQ8" s="71">
        <v>6</v>
      </c>
      <c r="AR8" s="71">
        <v>3.8</v>
      </c>
      <c r="AS8" s="71">
        <v>2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22</v>
      </c>
      <c r="BA8" s="72">
        <v>16</v>
      </c>
      <c r="BB8" s="72">
        <v>21</v>
      </c>
      <c r="BC8" s="72">
        <v>17</v>
      </c>
      <c r="BD8" s="72">
        <v>15</v>
      </c>
      <c r="BE8" s="72">
        <v>17</v>
      </c>
      <c r="BF8" s="71">
        <v>85.5</v>
      </c>
      <c r="BG8" s="71">
        <v>82</v>
      </c>
      <c r="BH8" s="71">
        <v>96.9</v>
      </c>
      <c r="BI8" s="71">
        <v>89.8</v>
      </c>
      <c r="BJ8" s="71">
        <v>89.6</v>
      </c>
      <c r="BK8" s="71">
        <v>38.200000000000003</v>
      </c>
      <c r="BL8" s="71">
        <v>34.6</v>
      </c>
      <c r="BM8" s="71">
        <v>37.6</v>
      </c>
      <c r="BN8" s="71">
        <v>30.2</v>
      </c>
      <c r="BO8" s="71">
        <v>33.9</v>
      </c>
      <c r="BP8" s="68">
        <v>20.8</v>
      </c>
      <c r="BQ8" s="72">
        <v>6156</v>
      </c>
      <c r="BR8" s="72">
        <v>5951</v>
      </c>
      <c r="BS8" s="72">
        <v>6984</v>
      </c>
      <c r="BT8" s="73">
        <v>6999</v>
      </c>
      <c r="BU8" s="73">
        <v>6455</v>
      </c>
      <c r="BV8" s="72">
        <v>6967</v>
      </c>
      <c r="BW8" s="72">
        <v>7138</v>
      </c>
      <c r="BX8" s="72">
        <v>8131</v>
      </c>
      <c r="BY8" s="72">
        <v>8076</v>
      </c>
      <c r="BZ8" s="72">
        <v>8265</v>
      </c>
      <c r="CA8" s="70">
        <v>14290</v>
      </c>
      <c r="CB8" s="71" t="s">
        <v>114</v>
      </c>
      <c r="CC8" s="71" t="s">
        <v>114</v>
      </c>
      <c r="CD8" s="71" t="s">
        <v>114</v>
      </c>
      <c r="CE8" s="71" t="s">
        <v>114</v>
      </c>
      <c r="CF8" s="71" t="s">
        <v>114</v>
      </c>
      <c r="CG8" s="71" t="s">
        <v>114</v>
      </c>
      <c r="CH8" s="71" t="s">
        <v>114</v>
      </c>
      <c r="CI8" s="71" t="s">
        <v>114</v>
      </c>
      <c r="CJ8" s="71" t="s">
        <v>114</v>
      </c>
      <c r="CK8" s="71" t="s">
        <v>114</v>
      </c>
      <c r="CL8" s="68" t="s">
        <v>114</v>
      </c>
      <c r="CM8" s="70">
        <v>19550</v>
      </c>
      <c r="CN8" s="70">
        <v>0</v>
      </c>
      <c r="CO8" s="71" t="s">
        <v>114</v>
      </c>
      <c r="CP8" s="71" t="s">
        <v>114</v>
      </c>
      <c r="CQ8" s="71" t="s">
        <v>114</v>
      </c>
      <c r="CR8" s="71" t="s">
        <v>114</v>
      </c>
      <c r="CS8" s="71" t="s">
        <v>114</v>
      </c>
      <c r="CT8" s="71" t="s">
        <v>114</v>
      </c>
      <c r="CU8" s="71" t="s">
        <v>114</v>
      </c>
      <c r="CV8" s="71" t="s">
        <v>114</v>
      </c>
      <c r="CW8" s="71" t="s">
        <v>114</v>
      </c>
      <c r="CX8" s="71" t="s">
        <v>114</v>
      </c>
      <c r="CY8" s="68" t="s">
        <v>114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70.5</v>
      </c>
      <c r="DF8" s="71">
        <v>59.2</v>
      </c>
      <c r="DG8" s="71">
        <v>62.4</v>
      </c>
      <c r="DH8" s="71">
        <v>83.1</v>
      </c>
      <c r="DI8" s="71">
        <v>54.7</v>
      </c>
      <c r="DJ8" s="68">
        <v>425.4</v>
      </c>
      <c r="DK8" s="71">
        <v>588.9</v>
      </c>
      <c r="DL8" s="71">
        <v>583.29999999999995</v>
      </c>
      <c r="DM8" s="71">
        <v>572.20000000000005</v>
      </c>
      <c r="DN8" s="71">
        <v>550</v>
      </c>
      <c r="DO8" s="71">
        <v>538.9</v>
      </c>
      <c r="DP8" s="71">
        <v>269</v>
      </c>
      <c r="DQ8" s="71">
        <v>276.60000000000002</v>
      </c>
      <c r="DR8" s="71">
        <v>274.8</v>
      </c>
      <c r="DS8" s="71">
        <v>275.5</v>
      </c>
      <c r="DT8" s="71">
        <v>289.2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123</v>
      </c>
      <c r="C10" s="78" t="s">
        <v>124</v>
      </c>
      <c r="D10" s="78" t="s">
        <v>125</v>
      </c>
      <c r="E10" s="78" t="s">
        <v>126</v>
      </c>
      <c r="F10" s="78" t="s">
        <v>127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cp:lastPrinted>2021-01-28T07:10:20Z</cp:lastPrinted>
  <dcterms:created xsi:type="dcterms:W3CDTF">2020-12-04T03:37:38Z</dcterms:created>
  <dcterms:modified xsi:type="dcterms:W3CDTF">2021-01-28T07:10:24Z</dcterms:modified>
  <cp:category/>
</cp:coreProperties>
</file>