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水道庶務\■経営企画係（係業務データ）■\◆c_下水道事業会計\06_経営比較分析\令和元年度\"/>
    </mc:Choice>
  </mc:AlternateContent>
  <workbookProtection workbookAlgorithmName="SHA-512" workbookHashValue="uc/dgt1YPQnyfZ1ZFY3NdNrq2Mli0gbHVU7xAXT/Th6DiL+gRVVI8ZXbvPYH56vS3gWaSnk3tVo85qSskein5Q==" workbookSaltValue="r1K2n2bGN5kBs/N4Amb3P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<sst xmlns="http://schemas.openxmlformats.org/spreadsheetml/2006/main" count="319" uniqueCount="116">
  <si>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</si>
  <si>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</si>
  <si>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</si>
  <si>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</si>
  <si>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</si>
  <si>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</si>
  <si>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</si>
  <si>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</si>
  <si>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</si>
  <si>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</si>
  <si>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</si>
  <si>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</si>
  <si>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</si>
  <si>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</si>
  <si>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</si>
  <si>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</si>
  <si>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</si>
  <si>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</si>
  <si>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</si>
  <si>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</si>
  <si>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</si>
  <si>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</si>
  <si>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</si>
  <si>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</si>
  <si>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</si>
  <si>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</si>
  <si>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</si>
  <si>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</si>
  <si>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</si>
  <si>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</si>
  <si>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</si>
  <si>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</si>
  <si>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</si>
  <si>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</si>
  <si>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</si>
  <si>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</si>
  <si>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</si>
  <si>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</si>
  <si>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</si>
  <si>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</si>
  <si>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</si>
  <si>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</si>
  <si>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</si>
  <si>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</si>
  <si>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</si>
  <si>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</si>
  <si>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</si>
  <si>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</si>
  <si>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</si>
  <si>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</si>
  <si>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</si>
  <si>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</si>
  <si>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</si>
  <si>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</si>
  <si>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</si>
  <si>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</si>
  <si>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</si>
  <si>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</si>
  <si>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</si>
  <si>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</si>
  <si>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</si>
  <si>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</si>
  <si>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</si>
  <si>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</si>
  <si>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</si>
  <si>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</si>
  <si>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</si>
  <si>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</si>
  <si>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</si>
  <si>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</si>
  <si>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</si>
  <si>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</si>
  <si>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</si>
  <si>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</si>
  <si>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</si>
  <si>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</si>
  <si>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</si>
  <si>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</si>
  <si>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</si>
  <si>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</si>
  <si>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</si>
  <si>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</si>
  <si>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</si>
  <si>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</si>
  <si>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</si>
  <si>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</si>
  <si>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</si>
  <si>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</si>
  <si>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</si>
  <si>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</si>
  <si>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</si>
  <si>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</si>
  <si>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</si>
  <si>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</si>
  <si>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</si>
  <si>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</si>
  <si>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</si>
  <si>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</si>
  <si>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</si>
  <si>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</si>
  <si>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</si>
  <si>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</si>
  <si>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</si>
  <si>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</si>
  <si>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</si>
  <si>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</si>
  <si>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</si>
  <si>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</si>
  <si>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</si>
  <si>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</si>
  <si>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</si>
  <si>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</si>
  <si>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</si>
  <si>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市の特定環境保全公共下水道事業は、法適用に伴い今年度から資産の減価償却を開始したため、経理上の減価償却累計額が少なく、①有形固定資産減価償却率は、類似団体・全国平均と比較して大幅に低い。また、実際の施設においても、平成５年度に供用開始したため、現在は大幅な老朽化は見受けられず、②管渠老朽化率や③管渠改善率は0％となっている。</t>
    <phoneticPr fontId="4"/>
  </si>
  <si>
    <t xml:space="preserve">　本市の特定環境保全公共下水道事業は、今年度から地方公営企業法を適用し、官庁会計から公営企業会計へ移行することで経営状況を的確に把握し、将来にわたり持続可能な事業運営の構築を進めている。
　現在、供用開始区域の拡大はほぼ終了し、事業の運営は、下水道使用料と一般会計からの基準内繰入を主な財源として、維持管理を中心に行っている。経営の指標については、類似団体・全国平均と比較しても良好な指標が多く、健全な状況にある。
　今後は、引き続き維持管理費の抑制に努めるとともに、将来的な施設の更新時期に備え、ストックマネジメントによる施設更新計画を策定し、企業債残高に留意のうえ、長期的な視点からの適正な更新に努める。
</t>
    <phoneticPr fontId="4"/>
  </si>
  <si>
    <r>
      <t>　本市の特定環境保全公共下水道事業は、⑥汚水処理原価が類似団体・全国平均を下回り、適正なコストでの業務運営を行っている。また、平成５年度の供用開始時から使用料改定を行っていないものの、使用料単価の設定がコストに見合っているため、⑤経費回収率も100％に近く、類似団体・全国平均よりも高い。また、一般会計からの基準外繰入に依存することなく、①経常収支比率を100％に近づけている。
　②累積欠損比率の発生は、経常収支のマイナスに加えて、法適用初年度に伴う退職給付引当金などの特別損失の計上によるものである。
　③流動比率は、100％を下回っているが、一般会計の負担が見込まれる企業債償還額の割合が多いことなどが要因であり、今後１年以内の資金運用に問題はない。
　</t>
    </r>
    <r>
      <rPr>
        <sz val="11"/>
        <color rgb="FFFF0000"/>
        <rFont val="ＭＳ ゴシック"/>
        <family val="3"/>
        <charset val="128"/>
      </rPr>
      <t>④企業債残高対事業規模比率が低いのは、一般会計からの繰入による負担が見込まれるとともに、企業債残高が減少しているためである。
　⑦施設利用率は良好であり、適正な規模で施設が運営されていることを示している。
　⑧水洗化率は良好であり、引き続き普及促進に努め、使用料収入の維持を図る。</t>
    </r>
    <rPh sb="374" eb="376">
      <t>キギョウ</t>
    </rPh>
    <rPh sb="376" eb="377">
      <t>サイ</t>
    </rPh>
    <rPh sb="377" eb="379">
      <t>ザンダカ</t>
    </rPh>
    <rPh sb="380" eb="382">
      <t>ゲンショウ</t>
    </rPh>
    <rPh sb="401" eb="403">
      <t>リョウコウ</t>
    </rPh>
    <rPh sb="410" eb="412">
      <t>キボ</t>
    </rPh>
    <rPh sb="413" eb="415">
      <t>シセツ</t>
    </rPh>
    <rPh sb="416" eb="418">
      <t>ウンエイ</t>
    </rPh>
    <rPh sb="426" eb="427">
      <t>シメ</t>
    </rPh>
    <rPh sb="440" eb="442">
      <t>リョウコウ</t>
    </rPh>
    <rPh sb="446" eb="447">
      <t>ヒ</t>
    </rPh>
    <rPh sb="448" eb="449">
      <t>ツヅ</t>
    </rPh>
    <rPh sb="450" eb="452">
      <t>フキュウ</t>
    </rPh>
    <rPh sb="452" eb="454">
      <t>ソクシン</t>
    </rPh>
    <rPh sb="455" eb="456">
      <t>ツト</t>
    </rPh>
    <rPh sb="458" eb="461">
      <t>シヨウリョウ</t>
    </rPh>
    <rPh sb="461" eb="463">
      <t>シュウニュウ</t>
    </rPh>
    <rPh sb="464" eb="466">
      <t>イジ</t>
    </rPh>
    <rPh sb="467" eb="468">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</si>
</sst>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073-47CA-B8C0-78A21A9584F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0.36</c:v>
                </c:pt>
              </c:numCache>
            </c:numRef>
          </c:val>
          <c:smooth val="0"/>
          <c:extLst>
            <c:ext xmlns:c16="http://schemas.microsoft.com/office/drawing/2014/chart" uri="{C3380CC4-5D6E-409C-BE32-E72D297353CC}">
              <c16:uniqueId val="{00000001-6073-47CA-B8C0-78A21A9584F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52.1</c:v>
                </c:pt>
              </c:numCache>
            </c:numRef>
          </c:val>
          <c:extLst>
            <c:ext xmlns:c16="http://schemas.microsoft.com/office/drawing/2014/chart" uri="{C3380CC4-5D6E-409C-BE32-E72D297353CC}">
              <c16:uniqueId val="{00000000-A02E-4A72-AA21-48FC1454858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42.47</c:v>
                </c:pt>
              </c:numCache>
            </c:numRef>
          </c:val>
          <c:smooth val="0"/>
          <c:extLst>
            <c:ext xmlns:c16="http://schemas.microsoft.com/office/drawing/2014/chart" uri="{C3380CC4-5D6E-409C-BE32-E72D297353CC}">
              <c16:uniqueId val="{00000001-A02E-4A72-AA21-48FC1454858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92.97</c:v>
                </c:pt>
              </c:numCache>
            </c:numRef>
          </c:val>
          <c:extLst>
            <c:ext xmlns:c16="http://schemas.microsoft.com/office/drawing/2014/chart" uri="{C3380CC4-5D6E-409C-BE32-E72D297353CC}">
              <c16:uniqueId val="{00000000-9FDC-4C7C-AF40-EECE300EF3E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83.75</c:v>
                </c:pt>
              </c:numCache>
            </c:numRef>
          </c:val>
          <c:smooth val="0"/>
          <c:extLst>
            <c:ext xmlns:c16="http://schemas.microsoft.com/office/drawing/2014/chart" uri="{C3380CC4-5D6E-409C-BE32-E72D297353CC}">
              <c16:uniqueId val="{00000001-9FDC-4C7C-AF40-EECE300EF3E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98.66</c:v>
                </c:pt>
              </c:numCache>
            </c:numRef>
          </c:val>
          <c:extLst>
            <c:ext xmlns:c16="http://schemas.microsoft.com/office/drawing/2014/chart" uri="{C3380CC4-5D6E-409C-BE32-E72D297353CC}">
              <c16:uniqueId val="{00000000-44DA-48CC-B3CE-79154C42316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102.73</c:v>
                </c:pt>
              </c:numCache>
            </c:numRef>
          </c:val>
          <c:smooth val="0"/>
          <c:extLst>
            <c:ext xmlns:c16="http://schemas.microsoft.com/office/drawing/2014/chart" uri="{C3380CC4-5D6E-409C-BE32-E72D297353CC}">
              <c16:uniqueId val="{00000001-44DA-48CC-B3CE-79154C42316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5.22</c:v>
                </c:pt>
              </c:numCache>
            </c:numRef>
          </c:val>
          <c:extLst>
            <c:ext xmlns:c16="http://schemas.microsoft.com/office/drawing/2014/chart" uri="{C3380CC4-5D6E-409C-BE32-E72D297353CC}">
              <c16:uniqueId val="{00000000-35E4-49B2-8707-4A54C88640D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24.68</c:v>
                </c:pt>
              </c:numCache>
            </c:numRef>
          </c:val>
          <c:smooth val="0"/>
          <c:extLst>
            <c:ext xmlns:c16="http://schemas.microsoft.com/office/drawing/2014/chart" uri="{C3380CC4-5D6E-409C-BE32-E72D297353CC}">
              <c16:uniqueId val="{00000001-35E4-49B2-8707-4A54C88640D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274-4C04-B7CD-BEAC80063DF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8.6199999999999992</c:v>
                </c:pt>
              </c:numCache>
            </c:numRef>
          </c:val>
          <c:smooth val="0"/>
          <c:extLst>
            <c:ext xmlns:c16="http://schemas.microsoft.com/office/drawing/2014/chart" uri="{C3380CC4-5D6E-409C-BE32-E72D297353CC}">
              <c16:uniqueId val="{00000001-2274-4C04-B7CD-BEAC80063DF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7.92</c:v>
                </c:pt>
              </c:numCache>
            </c:numRef>
          </c:val>
          <c:extLst>
            <c:ext xmlns:c16="http://schemas.microsoft.com/office/drawing/2014/chart" uri="{C3380CC4-5D6E-409C-BE32-E72D297353CC}">
              <c16:uniqueId val="{00000000-EFB6-48D7-A2D6-9C146F1905F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94.97</c:v>
                </c:pt>
              </c:numCache>
            </c:numRef>
          </c:val>
          <c:smooth val="0"/>
          <c:extLst>
            <c:ext xmlns:c16="http://schemas.microsoft.com/office/drawing/2014/chart" uri="{C3380CC4-5D6E-409C-BE32-E72D297353CC}">
              <c16:uniqueId val="{00000001-EFB6-48D7-A2D6-9C146F1905F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27.16</c:v>
                </c:pt>
              </c:numCache>
            </c:numRef>
          </c:val>
          <c:extLst>
            <c:ext xmlns:c16="http://schemas.microsoft.com/office/drawing/2014/chart" uri="{C3380CC4-5D6E-409C-BE32-E72D297353CC}">
              <c16:uniqueId val="{00000000-D6F4-4BFB-A1EB-5D041D5D977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47.72</c:v>
                </c:pt>
              </c:numCache>
            </c:numRef>
          </c:val>
          <c:smooth val="0"/>
          <c:extLst>
            <c:ext xmlns:c16="http://schemas.microsoft.com/office/drawing/2014/chart" uri="{C3380CC4-5D6E-409C-BE32-E72D297353CC}">
              <c16:uniqueId val="{00000001-D6F4-4BFB-A1EB-5D041D5D977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92.8</c:v>
                </c:pt>
              </c:numCache>
            </c:numRef>
          </c:val>
          <c:extLst>
            <c:ext xmlns:c16="http://schemas.microsoft.com/office/drawing/2014/chart" uri="{C3380CC4-5D6E-409C-BE32-E72D297353CC}">
              <c16:uniqueId val="{00000000-6390-4EF8-8585-B5FCF94C942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1206.79</c:v>
                </c:pt>
              </c:numCache>
            </c:numRef>
          </c:val>
          <c:smooth val="0"/>
          <c:extLst>
            <c:ext xmlns:c16="http://schemas.microsoft.com/office/drawing/2014/chart" uri="{C3380CC4-5D6E-409C-BE32-E72D297353CC}">
              <c16:uniqueId val="{00000001-6390-4EF8-8585-B5FCF94C942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97.07</c:v>
                </c:pt>
              </c:numCache>
            </c:numRef>
          </c:val>
          <c:extLst>
            <c:ext xmlns:c16="http://schemas.microsoft.com/office/drawing/2014/chart" uri="{C3380CC4-5D6E-409C-BE32-E72D297353CC}">
              <c16:uniqueId val="{00000000-0C47-4012-9AB0-765244ABE24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71.84</c:v>
                </c:pt>
              </c:numCache>
            </c:numRef>
          </c:val>
          <c:smooth val="0"/>
          <c:extLst>
            <c:ext xmlns:c16="http://schemas.microsoft.com/office/drawing/2014/chart" uri="{C3380CC4-5D6E-409C-BE32-E72D297353CC}">
              <c16:uniqueId val="{00000001-0C47-4012-9AB0-765244ABE24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187.15</c:v>
                </c:pt>
              </c:numCache>
            </c:numRef>
          </c:val>
          <c:extLst>
            <c:ext xmlns:c16="http://schemas.microsoft.com/office/drawing/2014/chart" uri="{C3380CC4-5D6E-409C-BE32-E72D297353CC}">
              <c16:uniqueId val="{00000000-B568-46C9-8141-CED8654627A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228.47</c:v>
                </c:pt>
              </c:numCache>
            </c:numRef>
          </c:val>
          <c:smooth val="0"/>
          <c:extLst>
            <c:ext xmlns:c16="http://schemas.microsoft.com/office/drawing/2014/chart" uri="{C3380CC4-5D6E-409C-BE32-E72D297353CC}">
              <c16:uniqueId val="{00000001-B568-46C9-8141-CED8654627A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4" zoomScaleNormal="100" workbookViewId="0">
      <selection activeCell="B6" sqref="B6:AC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尾道市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自治体職員</v>
      </c>
      <c r="AE8" s="50"/>
      <c r="AF8" s="50"/>
      <c r="AG8" s="50"/>
      <c r="AH8" s="50"/>
      <c r="AI8" s="50"/>
      <c r="AJ8" s="50"/>
      <c r="AK8" s="3"/>
      <c r="AL8" s="51">
        <f>データ!S6</f>
        <v>136156</v>
      </c>
      <c r="AM8" s="51"/>
      <c r="AN8" s="51"/>
      <c r="AO8" s="51"/>
      <c r="AP8" s="51"/>
      <c r="AQ8" s="51"/>
      <c r="AR8" s="51"/>
      <c r="AS8" s="51"/>
      <c r="AT8" s="46">
        <f>データ!T6</f>
        <v>285.11</v>
      </c>
      <c r="AU8" s="46"/>
      <c r="AV8" s="46"/>
      <c r="AW8" s="46"/>
      <c r="AX8" s="46"/>
      <c r="AY8" s="46"/>
      <c r="AZ8" s="46"/>
      <c r="BA8" s="46"/>
      <c r="BB8" s="46">
        <f>データ!U6</f>
        <v>477.56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81.150000000000006</v>
      </c>
      <c r="J10" s="46"/>
      <c r="K10" s="46"/>
      <c r="L10" s="46"/>
      <c r="M10" s="46"/>
      <c r="N10" s="46"/>
      <c r="O10" s="46"/>
      <c r="P10" s="46">
        <f>データ!P6</f>
        <v>2.6</v>
      </c>
      <c r="Q10" s="46"/>
      <c r="R10" s="46"/>
      <c r="S10" s="46"/>
      <c r="T10" s="46"/>
      <c r="U10" s="46"/>
      <c r="V10" s="46"/>
      <c r="W10" s="46">
        <f>データ!Q6</f>
        <v>100</v>
      </c>
      <c r="X10" s="46"/>
      <c r="Y10" s="46"/>
      <c r="Z10" s="46"/>
      <c r="AA10" s="46"/>
      <c r="AB10" s="46"/>
      <c r="AC10" s="46"/>
      <c r="AD10" s="51">
        <f>データ!R6</f>
        <v>3300</v>
      </c>
      <c r="AE10" s="51"/>
      <c r="AF10" s="51"/>
      <c r="AG10" s="51"/>
      <c r="AH10" s="51"/>
      <c r="AI10" s="51"/>
      <c r="AJ10" s="51"/>
      <c r="AK10" s="2"/>
      <c r="AL10" s="51">
        <f>データ!V6</f>
        <v>3529</v>
      </c>
      <c r="AM10" s="51"/>
      <c r="AN10" s="51"/>
      <c r="AO10" s="51"/>
      <c r="AP10" s="51"/>
      <c r="AQ10" s="51"/>
      <c r="AR10" s="51"/>
      <c r="AS10" s="51"/>
      <c r="AT10" s="46">
        <f>データ!W6</f>
        <v>1.33</v>
      </c>
      <c r="AU10" s="46"/>
      <c r="AV10" s="46"/>
      <c r="AW10" s="46"/>
      <c r="AX10" s="46"/>
      <c r="AY10" s="46"/>
      <c r="AZ10" s="46"/>
      <c r="BA10" s="46"/>
      <c r="BB10" s="46">
        <f>データ!X6</f>
        <v>2653.38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QK5gJsXfm383KLG+7m6v54+QtsmKlHPsgXqQT9+mC09RLxcwvkg+bZm/Mq7enE4yVOz86JjpV3NI4nvXOUP3zA==" saltValue="sbGwxMwiGOudVODVwp4O2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342050</v>
      </c>
      <c r="D6" s="33">
        <f t="shared" si="3"/>
        <v>46</v>
      </c>
      <c r="E6" s="33">
        <f t="shared" si="3"/>
        <v>17</v>
      </c>
      <c r="F6" s="33">
        <f t="shared" si="3"/>
        <v>4</v>
      </c>
      <c r="G6" s="33">
        <f t="shared" si="3"/>
        <v>0</v>
      </c>
      <c r="H6" s="33" t="str">
        <f t="shared" si="3"/>
        <v>広島県　尾道市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81.150000000000006</v>
      </c>
      <c r="P6" s="34">
        <f t="shared" si="3"/>
        <v>2.6</v>
      </c>
      <c r="Q6" s="34">
        <f t="shared" si="3"/>
        <v>100</v>
      </c>
      <c r="R6" s="34">
        <f t="shared" si="3"/>
        <v>3300</v>
      </c>
      <c r="S6" s="34">
        <f t="shared" si="3"/>
        <v>136156</v>
      </c>
      <c r="T6" s="34">
        <f t="shared" si="3"/>
        <v>285.11</v>
      </c>
      <c r="U6" s="34">
        <f t="shared" si="3"/>
        <v>477.56</v>
      </c>
      <c r="V6" s="34">
        <f t="shared" si="3"/>
        <v>3529</v>
      </c>
      <c r="W6" s="34">
        <f t="shared" si="3"/>
        <v>1.33</v>
      </c>
      <c r="X6" s="34">
        <f t="shared" si="3"/>
        <v>2653.38</v>
      </c>
      <c r="Y6" s="35" t="str">
        <f>IF(Y7="",NA(),Y7)</f>
        <v>-</v>
      </c>
      <c r="Z6" s="35" t="str">
        <f t="shared" ref="Z6:AH6" si="4">IF(Z7="",NA(),Z7)</f>
        <v>-</v>
      </c>
      <c r="AA6" s="35" t="str">
        <f t="shared" si="4"/>
        <v>-</v>
      </c>
      <c r="AB6" s="35" t="str">
        <f t="shared" si="4"/>
        <v>-</v>
      </c>
      <c r="AC6" s="35">
        <f t="shared" si="4"/>
        <v>98.66</v>
      </c>
      <c r="AD6" s="35" t="str">
        <f t="shared" si="4"/>
        <v>-</v>
      </c>
      <c r="AE6" s="35" t="str">
        <f t="shared" si="4"/>
        <v>-</v>
      </c>
      <c r="AF6" s="35" t="str">
        <f t="shared" si="4"/>
        <v>-</v>
      </c>
      <c r="AG6" s="35" t="str">
        <f t="shared" si="4"/>
        <v>-</v>
      </c>
      <c r="AH6" s="35">
        <f t="shared" si="4"/>
        <v>102.73</v>
      </c>
      <c r="AI6" s="34" t="str">
        <f>IF(AI7="","",IF(AI7="-","【-】","【"&amp;SUBSTITUTE(TEXT(AI7,"#,##0.00"),"-","△")&amp;"】"))</f>
        <v>【102.87】</v>
      </c>
      <c r="AJ6" s="35" t="str">
        <f>IF(AJ7="",NA(),AJ7)</f>
        <v>-</v>
      </c>
      <c r="AK6" s="35" t="str">
        <f t="shared" ref="AK6:AS6" si="5">IF(AK7="",NA(),AK7)</f>
        <v>-</v>
      </c>
      <c r="AL6" s="35" t="str">
        <f t="shared" si="5"/>
        <v>-</v>
      </c>
      <c r="AM6" s="35" t="str">
        <f t="shared" si="5"/>
        <v>-</v>
      </c>
      <c r="AN6" s="35">
        <f t="shared" si="5"/>
        <v>7.92</v>
      </c>
      <c r="AO6" s="35" t="str">
        <f t="shared" si="5"/>
        <v>-</v>
      </c>
      <c r="AP6" s="35" t="str">
        <f t="shared" si="5"/>
        <v>-</v>
      </c>
      <c r="AQ6" s="35" t="str">
        <f t="shared" si="5"/>
        <v>-</v>
      </c>
      <c r="AR6" s="35" t="str">
        <f t="shared" si="5"/>
        <v>-</v>
      </c>
      <c r="AS6" s="35">
        <f t="shared" si="5"/>
        <v>94.97</v>
      </c>
      <c r="AT6" s="34" t="str">
        <f>IF(AT7="","",IF(AT7="-","【-】","【"&amp;SUBSTITUTE(TEXT(AT7,"#,##0.00"),"-","△")&amp;"】"))</f>
        <v>【76.63】</v>
      </c>
      <c r="AU6" s="35" t="str">
        <f>IF(AU7="",NA(),AU7)</f>
        <v>-</v>
      </c>
      <c r="AV6" s="35" t="str">
        <f t="shared" ref="AV6:BD6" si="6">IF(AV7="",NA(),AV7)</f>
        <v>-</v>
      </c>
      <c r="AW6" s="35" t="str">
        <f t="shared" si="6"/>
        <v>-</v>
      </c>
      <c r="AX6" s="35" t="str">
        <f t="shared" si="6"/>
        <v>-</v>
      </c>
      <c r="AY6" s="35">
        <f t="shared" si="6"/>
        <v>27.16</v>
      </c>
      <c r="AZ6" s="35" t="str">
        <f t="shared" si="6"/>
        <v>-</v>
      </c>
      <c r="BA6" s="35" t="str">
        <f t="shared" si="6"/>
        <v>-</v>
      </c>
      <c r="BB6" s="35" t="str">
        <f t="shared" si="6"/>
        <v>-</v>
      </c>
      <c r="BC6" s="35" t="str">
        <f t="shared" si="6"/>
        <v>-</v>
      </c>
      <c r="BD6" s="35">
        <f t="shared" si="6"/>
        <v>47.72</v>
      </c>
      <c r="BE6" s="34" t="str">
        <f>IF(BE7="","",IF(BE7="-","【-】","【"&amp;SUBSTITUTE(TEXT(BE7,"#,##0.00"),"-","△")&amp;"】"))</f>
        <v>【49.61】</v>
      </c>
      <c r="BF6" s="35" t="str">
        <f>IF(BF7="",NA(),BF7)</f>
        <v>-</v>
      </c>
      <c r="BG6" s="35" t="str">
        <f t="shared" ref="BG6:BO6" si="7">IF(BG7="",NA(),BG7)</f>
        <v>-</v>
      </c>
      <c r="BH6" s="35" t="str">
        <f t="shared" si="7"/>
        <v>-</v>
      </c>
      <c r="BI6" s="35" t="str">
        <f t="shared" si="7"/>
        <v>-</v>
      </c>
      <c r="BJ6" s="35">
        <f t="shared" si="7"/>
        <v>92.8</v>
      </c>
      <c r="BK6" s="35" t="str">
        <f t="shared" si="7"/>
        <v>-</v>
      </c>
      <c r="BL6" s="35" t="str">
        <f t="shared" si="7"/>
        <v>-</v>
      </c>
      <c r="BM6" s="35" t="str">
        <f t="shared" si="7"/>
        <v>-</v>
      </c>
      <c r="BN6" s="35" t="str">
        <f t="shared" si="7"/>
        <v>-</v>
      </c>
      <c r="BO6" s="35">
        <f t="shared" si="7"/>
        <v>1206.79</v>
      </c>
      <c r="BP6" s="34" t="str">
        <f>IF(BP7="","",IF(BP7="-","【-】","【"&amp;SUBSTITUTE(TEXT(BP7,"#,##0.00"),"-","△")&amp;"】"))</f>
        <v>【1,218.70】</v>
      </c>
      <c r="BQ6" s="35" t="str">
        <f>IF(BQ7="",NA(),BQ7)</f>
        <v>-</v>
      </c>
      <c r="BR6" s="35" t="str">
        <f t="shared" ref="BR6:BZ6" si="8">IF(BR7="",NA(),BR7)</f>
        <v>-</v>
      </c>
      <c r="BS6" s="35" t="str">
        <f t="shared" si="8"/>
        <v>-</v>
      </c>
      <c r="BT6" s="35" t="str">
        <f t="shared" si="8"/>
        <v>-</v>
      </c>
      <c r="BU6" s="35">
        <f t="shared" si="8"/>
        <v>97.07</v>
      </c>
      <c r="BV6" s="35" t="str">
        <f t="shared" si="8"/>
        <v>-</v>
      </c>
      <c r="BW6" s="35" t="str">
        <f t="shared" si="8"/>
        <v>-</v>
      </c>
      <c r="BX6" s="35" t="str">
        <f t="shared" si="8"/>
        <v>-</v>
      </c>
      <c r="BY6" s="35" t="str">
        <f t="shared" si="8"/>
        <v>-</v>
      </c>
      <c r="BZ6" s="35">
        <f t="shared" si="8"/>
        <v>71.84</v>
      </c>
      <c r="CA6" s="34" t="str">
        <f>IF(CA7="","",IF(CA7="-","【-】","【"&amp;SUBSTITUTE(TEXT(CA7,"#,##0.00"),"-","△")&amp;"】"))</f>
        <v>【74.17】</v>
      </c>
      <c r="CB6" s="35" t="str">
        <f>IF(CB7="",NA(),CB7)</f>
        <v>-</v>
      </c>
      <c r="CC6" s="35" t="str">
        <f t="shared" ref="CC6:CK6" si="9">IF(CC7="",NA(),CC7)</f>
        <v>-</v>
      </c>
      <c r="CD6" s="35" t="str">
        <f t="shared" si="9"/>
        <v>-</v>
      </c>
      <c r="CE6" s="35" t="str">
        <f t="shared" si="9"/>
        <v>-</v>
      </c>
      <c r="CF6" s="35">
        <f t="shared" si="9"/>
        <v>187.15</v>
      </c>
      <c r="CG6" s="35" t="str">
        <f t="shared" si="9"/>
        <v>-</v>
      </c>
      <c r="CH6" s="35" t="str">
        <f t="shared" si="9"/>
        <v>-</v>
      </c>
      <c r="CI6" s="35" t="str">
        <f t="shared" si="9"/>
        <v>-</v>
      </c>
      <c r="CJ6" s="35" t="str">
        <f t="shared" si="9"/>
        <v>-</v>
      </c>
      <c r="CK6" s="35">
        <f t="shared" si="9"/>
        <v>228.47</v>
      </c>
      <c r="CL6" s="34" t="str">
        <f>IF(CL7="","",IF(CL7="-","【-】","【"&amp;SUBSTITUTE(TEXT(CL7,"#,##0.00"),"-","△")&amp;"】"))</f>
        <v>【218.56】</v>
      </c>
      <c r="CM6" s="35" t="str">
        <f>IF(CM7="",NA(),CM7)</f>
        <v>-</v>
      </c>
      <c r="CN6" s="35" t="str">
        <f t="shared" ref="CN6:CV6" si="10">IF(CN7="",NA(),CN7)</f>
        <v>-</v>
      </c>
      <c r="CO6" s="35" t="str">
        <f t="shared" si="10"/>
        <v>-</v>
      </c>
      <c r="CP6" s="35" t="str">
        <f t="shared" si="10"/>
        <v>-</v>
      </c>
      <c r="CQ6" s="35">
        <f t="shared" si="10"/>
        <v>52.1</v>
      </c>
      <c r="CR6" s="35" t="str">
        <f t="shared" si="10"/>
        <v>-</v>
      </c>
      <c r="CS6" s="35" t="str">
        <f t="shared" si="10"/>
        <v>-</v>
      </c>
      <c r="CT6" s="35" t="str">
        <f t="shared" si="10"/>
        <v>-</v>
      </c>
      <c r="CU6" s="35" t="str">
        <f t="shared" si="10"/>
        <v>-</v>
      </c>
      <c r="CV6" s="35">
        <f t="shared" si="10"/>
        <v>42.47</v>
      </c>
      <c r="CW6" s="34" t="str">
        <f>IF(CW7="","",IF(CW7="-","【-】","【"&amp;SUBSTITUTE(TEXT(CW7,"#,##0.00"),"-","△")&amp;"】"))</f>
        <v>【42.86】</v>
      </c>
      <c r="CX6" s="35" t="str">
        <f>IF(CX7="",NA(),CX7)</f>
        <v>-</v>
      </c>
      <c r="CY6" s="35" t="str">
        <f t="shared" ref="CY6:DG6" si="11">IF(CY7="",NA(),CY7)</f>
        <v>-</v>
      </c>
      <c r="CZ6" s="35" t="str">
        <f t="shared" si="11"/>
        <v>-</v>
      </c>
      <c r="DA6" s="35" t="str">
        <f t="shared" si="11"/>
        <v>-</v>
      </c>
      <c r="DB6" s="35">
        <f t="shared" si="11"/>
        <v>92.97</v>
      </c>
      <c r="DC6" s="35" t="str">
        <f t="shared" si="11"/>
        <v>-</v>
      </c>
      <c r="DD6" s="35" t="str">
        <f t="shared" si="11"/>
        <v>-</v>
      </c>
      <c r="DE6" s="35" t="str">
        <f t="shared" si="11"/>
        <v>-</v>
      </c>
      <c r="DF6" s="35" t="str">
        <f t="shared" si="11"/>
        <v>-</v>
      </c>
      <c r="DG6" s="35">
        <f t="shared" si="11"/>
        <v>83.75</v>
      </c>
      <c r="DH6" s="34" t="str">
        <f>IF(DH7="","",IF(DH7="-","【-】","【"&amp;SUBSTITUTE(TEXT(DH7,"#,##0.00"),"-","△")&amp;"】"))</f>
        <v>【84.20】</v>
      </c>
      <c r="DI6" s="35" t="str">
        <f>IF(DI7="",NA(),DI7)</f>
        <v>-</v>
      </c>
      <c r="DJ6" s="35" t="str">
        <f t="shared" ref="DJ6:DR6" si="12">IF(DJ7="",NA(),DJ7)</f>
        <v>-</v>
      </c>
      <c r="DK6" s="35" t="str">
        <f t="shared" si="12"/>
        <v>-</v>
      </c>
      <c r="DL6" s="35" t="str">
        <f t="shared" si="12"/>
        <v>-</v>
      </c>
      <c r="DM6" s="35">
        <f t="shared" si="12"/>
        <v>5.22</v>
      </c>
      <c r="DN6" s="35" t="str">
        <f t="shared" si="12"/>
        <v>-</v>
      </c>
      <c r="DO6" s="35" t="str">
        <f t="shared" si="12"/>
        <v>-</v>
      </c>
      <c r="DP6" s="35" t="str">
        <f t="shared" si="12"/>
        <v>-</v>
      </c>
      <c r="DQ6" s="35" t="str">
        <f t="shared" si="12"/>
        <v>-</v>
      </c>
      <c r="DR6" s="35">
        <f t="shared" si="12"/>
        <v>24.68</v>
      </c>
      <c r="DS6" s="34" t="str">
        <f>IF(DS7="","",IF(DS7="-","【-】","【"&amp;SUBSTITUTE(TEXT(DS7,"#,##0.00"),"-","△")&amp;"】"))</f>
        <v>【25.37】</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8.6199999999999992</v>
      </c>
      <c r="ED6" s="34" t="str">
        <f>IF(ED7="","",IF(ED7="-","【-】","【"&amp;SUBSTITUTE(TEXT(ED7,"#,##0.00"),"-","△")&amp;"】"))</f>
        <v>【6.20】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0.36</v>
      </c>
      <c r="EO6" s="34" t="str">
        <f>IF(EO7="","",IF(EO7="-","【-】","【"&amp;SUBSTITUTE(TEXT(EO7,"#,##0.00"),"-","△")&amp;"】"))</f>
        <v>【0.28】</v>
      </c>
    </row>
    <row r="7" spans="1:148" s="36" customFormat="1" x14ac:dyDescent="0.15">
      <c r="A7" s="28"/>
      <c r="B7" s="37">
        <v>2019</v>
      </c>
      <c r="C7" s="37">
        <v>342050</v>
      </c>
      <c r="D7" s="37">
        <v>46</v>
      </c>
      <c r="E7" s="37">
        <v>17</v>
      </c>
      <c r="F7" s="37">
        <v>4</v>
      </c>
      <c r="G7" s="37">
        <v>0</v>
      </c>
      <c r="H7" s="37" t="s">
        <v>96</v>
      </c>
      <c r="I7" s="37" t="s">
        <v>97</v>
      </c>
      <c r="J7" s="37" t="s">
        <v>98</v>
      </c>
      <c r="K7" s="37" t="s">
        <v>99</v>
      </c>
      <c r="L7" s="37" t="s">
        <v>100</v>
      </c>
      <c r="M7" s="37" t="s">
        <v>101</v>
      </c>
      <c r="N7" s="38" t="s">
        <v>102</v>
      </c>
      <c r="O7" s="38">
        <v>81.150000000000006</v>
      </c>
      <c r="P7" s="38">
        <v>2.6</v>
      </c>
      <c r="Q7" s="38">
        <v>100</v>
      </c>
      <c r="R7" s="38">
        <v>3300</v>
      </c>
      <c r="S7" s="38">
        <v>136156</v>
      </c>
      <c r="T7" s="38">
        <v>285.11</v>
      </c>
      <c r="U7" s="38">
        <v>477.56</v>
      </c>
      <c r="V7" s="38">
        <v>3529</v>
      </c>
      <c r="W7" s="38">
        <v>1.33</v>
      </c>
      <c r="X7" s="38">
        <v>2653.38</v>
      </c>
      <c r="Y7" s="38" t="s">
        <v>102</v>
      </c>
      <c r="Z7" s="38" t="s">
        <v>102</v>
      </c>
      <c r="AA7" s="38" t="s">
        <v>102</v>
      </c>
      <c r="AB7" s="38" t="s">
        <v>102</v>
      </c>
      <c r="AC7" s="38">
        <v>98.66</v>
      </c>
      <c r="AD7" s="38" t="s">
        <v>102</v>
      </c>
      <c r="AE7" s="38" t="s">
        <v>102</v>
      </c>
      <c r="AF7" s="38" t="s">
        <v>102</v>
      </c>
      <c r="AG7" s="38" t="s">
        <v>102</v>
      </c>
      <c r="AH7" s="38">
        <v>102.73</v>
      </c>
      <c r="AI7" s="38">
        <v>102.87</v>
      </c>
      <c r="AJ7" s="38" t="s">
        <v>102</v>
      </c>
      <c r="AK7" s="38" t="s">
        <v>102</v>
      </c>
      <c r="AL7" s="38" t="s">
        <v>102</v>
      </c>
      <c r="AM7" s="38" t="s">
        <v>102</v>
      </c>
      <c r="AN7" s="38">
        <v>7.92</v>
      </c>
      <c r="AO7" s="38" t="s">
        <v>102</v>
      </c>
      <c r="AP7" s="38" t="s">
        <v>102</v>
      </c>
      <c r="AQ7" s="38" t="s">
        <v>102</v>
      </c>
      <c r="AR7" s="38" t="s">
        <v>102</v>
      </c>
      <c r="AS7" s="38">
        <v>94.97</v>
      </c>
      <c r="AT7" s="38">
        <v>76.63</v>
      </c>
      <c r="AU7" s="38" t="s">
        <v>102</v>
      </c>
      <c r="AV7" s="38" t="s">
        <v>102</v>
      </c>
      <c r="AW7" s="38" t="s">
        <v>102</v>
      </c>
      <c r="AX7" s="38" t="s">
        <v>102</v>
      </c>
      <c r="AY7" s="38">
        <v>27.16</v>
      </c>
      <c r="AZ7" s="38" t="s">
        <v>102</v>
      </c>
      <c r="BA7" s="38" t="s">
        <v>102</v>
      </c>
      <c r="BB7" s="38" t="s">
        <v>102</v>
      </c>
      <c r="BC7" s="38" t="s">
        <v>102</v>
      </c>
      <c r="BD7" s="38">
        <v>47.72</v>
      </c>
      <c r="BE7" s="38">
        <v>49.61</v>
      </c>
      <c r="BF7" s="38" t="s">
        <v>102</v>
      </c>
      <c r="BG7" s="38" t="s">
        <v>102</v>
      </c>
      <c r="BH7" s="38" t="s">
        <v>102</v>
      </c>
      <c r="BI7" s="38" t="s">
        <v>102</v>
      </c>
      <c r="BJ7" s="38">
        <v>92.8</v>
      </c>
      <c r="BK7" s="38" t="s">
        <v>102</v>
      </c>
      <c r="BL7" s="38" t="s">
        <v>102</v>
      </c>
      <c r="BM7" s="38" t="s">
        <v>102</v>
      </c>
      <c r="BN7" s="38" t="s">
        <v>102</v>
      </c>
      <c r="BO7" s="38">
        <v>1206.79</v>
      </c>
      <c r="BP7" s="38">
        <v>1218.7</v>
      </c>
      <c r="BQ7" s="38" t="s">
        <v>102</v>
      </c>
      <c r="BR7" s="38" t="s">
        <v>102</v>
      </c>
      <c r="BS7" s="38" t="s">
        <v>102</v>
      </c>
      <c r="BT7" s="38" t="s">
        <v>102</v>
      </c>
      <c r="BU7" s="38">
        <v>97.07</v>
      </c>
      <c r="BV7" s="38" t="s">
        <v>102</v>
      </c>
      <c r="BW7" s="38" t="s">
        <v>102</v>
      </c>
      <c r="BX7" s="38" t="s">
        <v>102</v>
      </c>
      <c r="BY7" s="38" t="s">
        <v>102</v>
      </c>
      <c r="BZ7" s="38">
        <v>71.84</v>
      </c>
      <c r="CA7" s="38">
        <v>74.17</v>
      </c>
      <c r="CB7" s="38" t="s">
        <v>102</v>
      </c>
      <c r="CC7" s="38" t="s">
        <v>102</v>
      </c>
      <c r="CD7" s="38" t="s">
        <v>102</v>
      </c>
      <c r="CE7" s="38" t="s">
        <v>102</v>
      </c>
      <c r="CF7" s="38">
        <v>187.15</v>
      </c>
      <c r="CG7" s="38" t="s">
        <v>102</v>
      </c>
      <c r="CH7" s="38" t="s">
        <v>102</v>
      </c>
      <c r="CI7" s="38" t="s">
        <v>102</v>
      </c>
      <c r="CJ7" s="38" t="s">
        <v>102</v>
      </c>
      <c r="CK7" s="38">
        <v>228.47</v>
      </c>
      <c r="CL7" s="38">
        <v>218.56</v>
      </c>
      <c r="CM7" s="38" t="s">
        <v>102</v>
      </c>
      <c r="CN7" s="38" t="s">
        <v>102</v>
      </c>
      <c r="CO7" s="38" t="s">
        <v>102</v>
      </c>
      <c r="CP7" s="38" t="s">
        <v>102</v>
      </c>
      <c r="CQ7" s="38">
        <v>52.1</v>
      </c>
      <c r="CR7" s="38" t="s">
        <v>102</v>
      </c>
      <c r="CS7" s="38" t="s">
        <v>102</v>
      </c>
      <c r="CT7" s="38" t="s">
        <v>102</v>
      </c>
      <c r="CU7" s="38" t="s">
        <v>102</v>
      </c>
      <c r="CV7" s="38">
        <v>42.47</v>
      </c>
      <c r="CW7" s="38">
        <v>42.86</v>
      </c>
      <c r="CX7" s="38" t="s">
        <v>102</v>
      </c>
      <c r="CY7" s="38" t="s">
        <v>102</v>
      </c>
      <c r="CZ7" s="38" t="s">
        <v>102</v>
      </c>
      <c r="DA7" s="38" t="s">
        <v>102</v>
      </c>
      <c r="DB7" s="38">
        <v>92.97</v>
      </c>
      <c r="DC7" s="38" t="s">
        <v>102</v>
      </c>
      <c r="DD7" s="38" t="s">
        <v>102</v>
      </c>
      <c r="DE7" s="38" t="s">
        <v>102</v>
      </c>
      <c r="DF7" s="38" t="s">
        <v>102</v>
      </c>
      <c r="DG7" s="38">
        <v>83.75</v>
      </c>
      <c r="DH7" s="38">
        <v>84.2</v>
      </c>
      <c r="DI7" s="38" t="s">
        <v>102</v>
      </c>
      <c r="DJ7" s="38" t="s">
        <v>102</v>
      </c>
      <c r="DK7" s="38" t="s">
        <v>102</v>
      </c>
      <c r="DL7" s="38" t="s">
        <v>102</v>
      </c>
      <c r="DM7" s="38">
        <v>5.22</v>
      </c>
      <c r="DN7" s="38" t="s">
        <v>102</v>
      </c>
      <c r="DO7" s="38" t="s">
        <v>102</v>
      </c>
      <c r="DP7" s="38" t="s">
        <v>102</v>
      </c>
      <c r="DQ7" s="38" t="s">
        <v>102</v>
      </c>
      <c r="DR7" s="38">
        <v>24.68</v>
      </c>
      <c r="DS7" s="38">
        <v>25.37</v>
      </c>
      <c r="DT7" s="38" t="s">
        <v>102</v>
      </c>
      <c r="DU7" s="38" t="s">
        <v>102</v>
      </c>
      <c r="DV7" s="38" t="s">
        <v>102</v>
      </c>
      <c r="DW7" s="38" t="s">
        <v>102</v>
      </c>
      <c r="DX7" s="38">
        <v>0</v>
      </c>
      <c r="DY7" s="38" t="s">
        <v>102</v>
      </c>
      <c r="DZ7" s="38" t="s">
        <v>102</v>
      </c>
      <c r="EA7" s="38" t="s">
        <v>102</v>
      </c>
      <c r="EB7" s="38" t="s">
        <v>102</v>
      </c>
      <c r="EC7" s="38">
        <v>8.6199999999999992</v>
      </c>
      <c r="ED7" s="38">
        <v>6.2</v>
      </c>
      <c r="EE7" s="38" t="s">
        <v>102</v>
      </c>
      <c r="EF7" s="38" t="s">
        <v>102</v>
      </c>
      <c r="EG7" s="38" t="s">
        <v>102</v>
      </c>
      <c r="EH7" s="38" t="s">
        <v>102</v>
      </c>
      <c r="EI7" s="38">
        <v>0</v>
      </c>
      <c r="EJ7" s="38" t="s">
        <v>102</v>
      </c>
      <c r="EK7" s="38" t="s">
        <v>102</v>
      </c>
      <c r="EL7" s="38" t="s">
        <v>102</v>
      </c>
      <c r="EM7" s="38" t="s">
        <v>102</v>
      </c>
      <c r="EN7" s="38">
        <v>0.36</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竹村　英晃</cp:lastModifiedBy>
  <dcterms:created xsi:type="dcterms:W3CDTF">2020-12-04T02:34:36Z</dcterms:created>
  <dcterms:modified xsi:type="dcterms:W3CDTF">2021-02-02T01:43:35Z</dcterms:modified>
  <cp:category/>
</cp:coreProperties>
</file>