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22.22.18\全庁\110030-kowanka\000000MASTER\☆H24年度使うフォルダ\各課からの調査\●財政課\R02年度\R3.1.15【依頼】公営企業に係る経営比較分析表（令和元年度決算）の分析等について\回答\"/>
    </mc:Choice>
  </mc:AlternateContent>
  <workbookProtection workbookAlgorithmName="SHA-512" workbookHashValue="S7frmQN6vNlI684zjSuGktyQ/4RyzlX6WeasNWIO3FFTbYqn/t2fXUAw34dAxckVo4tCIBCV287tIErvixtmFw==" workbookSaltValue="N4rAj/JGR2L6qazZjs72Ag==" workbookSpinCount="100000" lockStructure="1"/>
  <bookViews>
    <workbookView xWindow="0" yWindow="0" windowWidth="11100" windowHeight="615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I76" i="4"/>
  <c r="HJ51" i="4"/>
  <c r="MA30" i="4"/>
  <c r="MA51" i="4"/>
  <c r="IT76" i="4"/>
  <c r="CS51" i="4"/>
  <c r="HJ30" i="4"/>
  <c r="CS30" i="4"/>
  <c r="C11" i="5"/>
  <c r="D11" i="5"/>
  <c r="E11" i="5"/>
  <c r="B11" i="5"/>
  <c r="BK76" i="4" l="1"/>
  <c r="LH51" i="4"/>
  <c r="GQ30" i="4"/>
  <c r="LT76" i="4"/>
  <c r="GQ51" i="4"/>
  <c r="LH30" i="4"/>
  <c r="IE76" i="4"/>
  <c r="BZ51" i="4"/>
  <c r="BZ30" i="4"/>
  <c r="HP76" i="4"/>
  <c r="BG51" i="4"/>
  <c r="BG30" i="4"/>
  <c r="AV76" i="4"/>
  <c r="KO51" i="4"/>
  <c r="FX30" i="4"/>
  <c r="LE76" i="4"/>
  <c r="FX51" i="4"/>
  <c r="KO30" i="4"/>
  <c r="HA76" i="4"/>
  <c r="AN51" i="4"/>
  <c r="FE30" i="4"/>
  <c r="KP76" i="4"/>
  <c r="JV30" i="4"/>
  <c r="AN30" i="4"/>
  <c r="AG76" i="4"/>
  <c r="JV51" i="4"/>
  <c r="FE51" i="4"/>
  <c r="KA76" i="4"/>
  <c r="EL51" i="4"/>
  <c r="JC30" i="4"/>
  <c r="GL76" i="4"/>
  <c r="U51" i="4"/>
  <c r="EL30" i="4"/>
  <c r="U30" i="4"/>
  <c r="R76" i="4"/>
  <c r="JC51" i="4"/>
</calcChain>
</file>

<file path=xl/sharedStrings.xml><?xml version="1.0" encoding="utf-8"?>
<sst xmlns="http://schemas.openxmlformats.org/spreadsheetml/2006/main" count="278" uniqueCount="130">
  <si>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</si>
  <si>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</si>
  <si>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</si>
  <si>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</si>
  <si>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</si>
  <si>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</si>
  <si>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</si>
  <si>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</si>
  <si>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</si>
  <si>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</si>
  <si>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</si>
  <si>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</si>
  <si>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</si>
  <si>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</si>
  <si>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</si>
  <si>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</si>
  <si>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</si>
  <si>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</si>
  <si>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</si>
  <si>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</si>
  <si>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</si>
  <si>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</si>
  <si>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</si>
  <si>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</si>
  <si>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</si>
  <si>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</si>
  <si>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</si>
  <si>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</si>
  <si>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</si>
  <si>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</si>
  <si>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</si>
  <si>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</si>
  <si>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</si>
  <si>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</si>
  <si>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</si>
  <si>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</si>
  <si>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</si>
  <si>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</si>
  <si>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</si>
  <si>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</si>
  <si>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</si>
  <si>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</si>
  <si>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</si>
  <si>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</si>
  <si>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</si>
  <si>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</si>
  <si>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</si>
  <si>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</si>
  <si>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</si>
  <si>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</si>
  <si>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</si>
  <si>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</si>
  <si>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</si>
  <si>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</si>
  <si>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</si>
  <si>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</si>
  <si>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</si>
  <si>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</si>
  <si>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</si>
  <si>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</si>
  <si>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</si>
  <si>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</si>
  <si>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</si>
  <si>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</si>
  <si>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</si>
  <si>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</si>
  <si>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</si>
  <si>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</si>
  <si>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</si>
  <si>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</si>
  <si>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</si>
  <si>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</si>
  <si>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</si>
  <si>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</si>
  <si>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</si>
  <si>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</si>
  <si>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</si>
  <si>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</si>
  <si>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</si>
  <si>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</si>
  <si>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</si>
  <si>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</si>
  <si>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</si>
  <si>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</si>
  <si>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</si>
  <si>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</si>
  <si>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</si>
  <si>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</si>
  <si>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</si>
  <si>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</si>
  <si>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</si>
  <si>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</si>
  <si>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</si>
  <si>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</si>
  <si>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</si>
  <si>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</si>
  <si>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</si>
  <si>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</si>
  <si>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</si>
  <si>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</si>
  <si>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当該値(N-1)</t>
    <phoneticPr fontId="5"/>
  </si>
  <si>
    <t>当該値(N-3)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</si>
  <si>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</si>
  <si>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</si>
  <si>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</si>
  <si>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</si>
  <si>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</si>
  <si>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</si>
  <si>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三原市</t>
  </si>
  <si>
    <t>内港東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</si>
  <si>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</si>
  <si>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</si>
  <si>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</si>
  <si>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</si>
  <si>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</si>
  <si>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</si>
  <si>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</si>
  <si>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</si>
  <si>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</si>
  <si>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</si>
  <si>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導入なし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</si>
  <si>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</si>
  <si>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</si>
  <si>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</si>
  <si>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</si>
  <si>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</si>
  <si>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稼働率は，定期利用及び一時利用が増加したことにより上昇した。</t>
    <rPh sb="1" eb="3">
      <t>カドウ</t>
    </rPh>
    <rPh sb="3" eb="4">
      <t>リツ</t>
    </rPh>
    <rPh sb="6" eb="8">
      <t>テイキ</t>
    </rPh>
    <rPh sb="8" eb="10">
      <t>リヨウ</t>
    </rPh>
    <rPh sb="10" eb="11">
      <t>オヨ</t>
    </rPh>
    <rPh sb="12" eb="14">
      <t>イチジ</t>
    </rPh>
    <rPh sb="14" eb="16">
      <t>リヨウ</t>
    </rPh>
    <rPh sb="17" eb="19">
      <t>ゾウカ</t>
    </rPh>
    <rPh sb="26" eb="28">
      <t>ジョウショウ</t>
    </rPh>
    <phoneticPr fontId="5"/>
  </si>
  <si>
    <t>　平成27年度の屋上スロープ改修工事を除いては，収支・利用状況において横ばい若しくは上昇傾向である。
　施設の老朽化が著しいため，令和3年度に解体予定である。</t>
    <rPh sb="1" eb="3">
      <t>ヘイセイ</t>
    </rPh>
    <rPh sb="5" eb="7">
      <t>ネンド</t>
    </rPh>
    <rPh sb="8" eb="10">
      <t>オクジョウ</t>
    </rPh>
    <rPh sb="14" eb="16">
      <t>カイシュウ</t>
    </rPh>
    <rPh sb="16" eb="18">
      <t>コウジ</t>
    </rPh>
    <rPh sb="19" eb="20">
      <t>ノゾ</t>
    </rPh>
    <rPh sb="24" eb="26">
      <t>シュウシ</t>
    </rPh>
    <rPh sb="27" eb="29">
      <t>リヨウ</t>
    </rPh>
    <rPh sb="29" eb="31">
      <t>ジョウキョウ</t>
    </rPh>
    <rPh sb="35" eb="36">
      <t>ヨコ</t>
    </rPh>
    <rPh sb="38" eb="39">
      <t>モ</t>
    </rPh>
    <rPh sb="42" eb="44">
      <t>ジョウショウ</t>
    </rPh>
    <rPh sb="44" eb="46">
      <t>ケイコウ</t>
    </rPh>
    <rPh sb="52" eb="54">
      <t>シセツ</t>
    </rPh>
    <rPh sb="55" eb="58">
      <t>ロウキュウカ</t>
    </rPh>
    <rPh sb="59" eb="60">
      <t>イチジル</t>
    </rPh>
    <rPh sb="65" eb="67">
      <t>レイワ</t>
    </rPh>
    <rPh sb="68" eb="70">
      <t>ネンド</t>
    </rPh>
    <rPh sb="71" eb="75">
      <t>カイタイヨテイ</t>
    </rPh>
    <phoneticPr fontId="5"/>
  </si>
  <si>
    <t>①収益的収支比率，④売上高GOP比率，⑤EBITDAが上昇した。
【要因】
　売上が増加したことによる。
【今後】
　令和3年6月末で使用停止予定である。</t>
    <rPh sb="1" eb="4">
      <t>シュウエキテキ</t>
    </rPh>
    <rPh sb="4" eb="6">
      <t>シュウシ</t>
    </rPh>
    <rPh sb="6" eb="8">
      <t>ヒリツ</t>
    </rPh>
    <rPh sb="10" eb="12">
      <t>ウリアゲ</t>
    </rPh>
    <rPh sb="12" eb="13">
      <t>ダカ</t>
    </rPh>
    <rPh sb="16" eb="18">
      <t>ヒリツ</t>
    </rPh>
    <rPh sb="27" eb="29">
      <t>ジョウショウ</t>
    </rPh>
    <rPh sb="39" eb="41">
      <t>ウリアゲ</t>
    </rPh>
    <rPh sb="42" eb="44">
      <t>ゾウカ</t>
    </rPh>
    <rPh sb="59" eb="61">
      <t>レイワ</t>
    </rPh>
    <rPh sb="62" eb="63">
      <t>ネン</t>
    </rPh>
    <rPh sb="64" eb="66">
      <t>ガツマツ</t>
    </rPh>
    <rPh sb="67" eb="69">
      <t>シヨウ</t>
    </rPh>
    <rPh sb="69" eb="71">
      <t>テイシ</t>
    </rPh>
    <rPh sb="71" eb="73">
      <t>ヨテイ</t>
    </rPh>
    <phoneticPr fontId="5"/>
  </si>
  <si>
    <t>　県有地であるため，⑦の「敷地の地価」は0円となっている。
　施設の老朽化が著しいため，令和3年度に解体予定である。</t>
    <rPh sb="31" eb="33">
      <t>シセツ</t>
    </rPh>
    <rPh sb="34" eb="37">
      <t>ロウキュウカ</t>
    </rPh>
    <rPh sb="38" eb="39">
      <t>イチジル</t>
    </rPh>
    <rPh sb="44" eb="46">
      <t>レイワ</t>
    </rPh>
    <rPh sb="47" eb="49">
      <t>ネンド</t>
    </rPh>
    <rPh sb="50" eb="52">
      <t>カイタイ</t>
    </rPh>
    <rPh sb="52" eb="54">
      <t>ヨテイ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</si>
</sst>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63.4</c:v>
                </c:pt>
                <c:pt idx="1">
                  <c:v>114.4</c:v>
                </c:pt>
                <c:pt idx="2">
                  <c:v>130</c:v>
                </c:pt>
                <c:pt idx="3">
                  <c:v>119.9</c:v>
                </c:pt>
                <c:pt idx="4">
                  <c:v>169.1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F4-421A-BBB1-8D0C910F0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845912"/>
        <c:axId val="405579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218.5</c:v>
                </c:pt>
                <c:pt idx="1">
                  <c:v>151.19999999999999</c:v>
                </c:pt>
                <c:pt idx="2">
                  <c:v>212.4</c:v>
                </c:pt>
                <c:pt idx="3">
                  <c:v>243</c:v>
                </c:pt>
                <c:pt idx="4">
                  <c:v>218.2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2F4-421A-BBB1-8D0C910F0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845912"/>
        <c:axId val="405579704"/>
      </c:lineChart>
      <c:catAx>
        <c:axId val="4058459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5579704"/>
        <c:crosses val="autoZero"/>
        <c:auto val="1"/>
        <c:lblAlgn val="ctr"/>
        <c:lblOffset val="100"/>
        <c:noMultiLvlLbl val="1"/>
      </c:catAx>
      <c:valAx>
        <c:axId val="405579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58459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72-4684-A3FA-6FB8E458D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035168"/>
        <c:axId val="4074614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280</c:v>
                </c:pt>
                <c:pt idx="1">
                  <c:v>239.6</c:v>
                </c:pt>
                <c:pt idx="2">
                  <c:v>224.1</c:v>
                </c:pt>
                <c:pt idx="3">
                  <c:v>152.5</c:v>
                </c:pt>
                <c:pt idx="4">
                  <c:v>1239.2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672-4684-A3FA-6FB8E458D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035168"/>
        <c:axId val="407461480"/>
      </c:lineChart>
      <c:catAx>
        <c:axId val="4060351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7461480"/>
        <c:crosses val="autoZero"/>
        <c:auto val="1"/>
        <c:lblAlgn val="ctr"/>
        <c:lblOffset val="100"/>
        <c:noMultiLvlLbl val="1"/>
      </c:catAx>
      <c:valAx>
        <c:axId val="4074614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603516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FC-443C-B9C5-EBF962D9A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162144"/>
        <c:axId val="405162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EFC-443C-B9C5-EBF962D9A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162144"/>
        <c:axId val="405162536"/>
      </c:lineChart>
      <c:catAx>
        <c:axId val="405162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5162536"/>
        <c:crosses val="autoZero"/>
        <c:auto val="1"/>
        <c:lblAlgn val="ctr"/>
        <c:lblOffset val="100"/>
        <c:noMultiLvlLbl val="1"/>
      </c:catAx>
      <c:valAx>
        <c:axId val="405162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5162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F9B-4D26-813A-23C1C5A9A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163320"/>
        <c:axId val="405163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F9B-4D26-813A-23C1C5A9A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163320"/>
        <c:axId val="405163712"/>
      </c:lineChart>
      <c:catAx>
        <c:axId val="4051633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5163712"/>
        <c:crosses val="autoZero"/>
        <c:auto val="1"/>
        <c:lblAlgn val="ctr"/>
        <c:lblOffset val="100"/>
        <c:noMultiLvlLbl val="1"/>
      </c:catAx>
      <c:valAx>
        <c:axId val="405163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51633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B5-4362-9CB7-E14907D5A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164496"/>
        <c:axId val="405164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4.7</c:v>
                </c:pt>
                <c:pt idx="1">
                  <c:v>4</c:v>
                </c:pt>
                <c:pt idx="2">
                  <c:v>2.4</c:v>
                </c:pt>
                <c:pt idx="3">
                  <c:v>2.2999999999999998</c:v>
                </c:pt>
                <c:pt idx="4">
                  <c:v>1.5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B5-4362-9CB7-E14907D5A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164496"/>
        <c:axId val="405164888"/>
      </c:lineChart>
      <c:catAx>
        <c:axId val="405164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05164888"/>
        <c:crosses val="autoZero"/>
        <c:auto val="1"/>
        <c:lblAlgn val="ctr"/>
        <c:lblOffset val="100"/>
        <c:noMultiLvlLbl val="1"/>
      </c:catAx>
      <c:valAx>
        <c:axId val="405164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05164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A2-45FF-84DA-07F9A73D6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586096"/>
        <c:axId val="150586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46</c:v>
                </c:pt>
                <c:pt idx="1">
                  <c:v>39</c:v>
                </c:pt>
                <c:pt idx="2">
                  <c:v>25</c:v>
                </c:pt>
                <c:pt idx="3">
                  <c:v>23</c:v>
                </c:pt>
                <c:pt idx="4">
                  <c:v>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CA2-45FF-84DA-07F9A73D6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586096"/>
        <c:axId val="150586880"/>
      </c:lineChart>
      <c:catAx>
        <c:axId val="1505860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50586880"/>
        <c:crosses val="autoZero"/>
        <c:auto val="1"/>
        <c:lblAlgn val="ctr"/>
        <c:lblOffset val="100"/>
        <c:noMultiLvlLbl val="1"/>
      </c:catAx>
      <c:valAx>
        <c:axId val="150586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1505860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48.2</c:v>
                </c:pt>
                <c:pt idx="1">
                  <c:v>41.2</c:v>
                </c:pt>
                <c:pt idx="2">
                  <c:v>58.8</c:v>
                </c:pt>
                <c:pt idx="3">
                  <c:v>55.9</c:v>
                </c:pt>
                <c:pt idx="4">
                  <c:v>65.3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A1-45C7-8EAA-6D6E23FCD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449712"/>
        <c:axId val="470450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138.9</c:v>
                </c:pt>
                <c:pt idx="1">
                  <c:v>139.69999999999999</c:v>
                </c:pt>
                <c:pt idx="2">
                  <c:v>139.30000000000001</c:v>
                </c:pt>
                <c:pt idx="3">
                  <c:v>135.30000000000001</c:v>
                </c:pt>
                <c:pt idx="4">
                  <c:v>127.7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7A1-45C7-8EAA-6D6E23FCD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449712"/>
        <c:axId val="470450104"/>
      </c:lineChart>
      <c:catAx>
        <c:axId val="4704497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0450104"/>
        <c:crosses val="autoZero"/>
        <c:auto val="1"/>
        <c:lblAlgn val="ctr"/>
        <c:lblOffset val="100"/>
        <c:noMultiLvlLbl val="1"/>
      </c:catAx>
      <c:valAx>
        <c:axId val="470450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04497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-57.6</c:v>
                </c:pt>
                <c:pt idx="1">
                  <c:v>12.6</c:v>
                </c:pt>
                <c:pt idx="2">
                  <c:v>23</c:v>
                </c:pt>
                <c:pt idx="3">
                  <c:v>28.8</c:v>
                </c:pt>
                <c:pt idx="4">
                  <c:v>40.9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73-4294-AC4E-B230402B0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450888"/>
        <c:axId val="470451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33.200000000000003</c:v>
                </c:pt>
                <c:pt idx="1">
                  <c:v>29.6</c:v>
                </c:pt>
                <c:pt idx="2">
                  <c:v>29.2</c:v>
                </c:pt>
                <c:pt idx="3">
                  <c:v>30.4</c:v>
                </c:pt>
                <c:pt idx="4">
                  <c:v>5.8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73-4294-AC4E-B230402B0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450888"/>
        <c:axId val="470451280"/>
      </c:lineChart>
      <c:catAx>
        <c:axId val="4704508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0451280"/>
        <c:crosses val="autoZero"/>
        <c:auto val="1"/>
        <c:lblAlgn val="ctr"/>
        <c:lblOffset val="100"/>
        <c:noMultiLvlLbl val="1"/>
      </c:catAx>
      <c:valAx>
        <c:axId val="470451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04508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-7694</c:v>
                </c:pt>
                <c:pt idx="1">
                  <c:v>1979</c:v>
                </c:pt>
                <c:pt idx="2">
                  <c:v>1737</c:v>
                </c:pt>
                <c:pt idx="3">
                  <c:v>5357</c:v>
                </c:pt>
                <c:pt idx="4">
                  <c:v>8603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7A-40A7-99FF-9FDC6F6EB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452064"/>
        <c:axId val="470452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37496</c:v>
                </c:pt>
                <c:pt idx="1">
                  <c:v>31888</c:v>
                </c:pt>
                <c:pt idx="2">
                  <c:v>13314</c:v>
                </c:pt>
                <c:pt idx="3">
                  <c:v>28825</c:v>
                </c:pt>
                <c:pt idx="4">
                  <c:v>26838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E7A-40A7-99FF-9FDC6F6EB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452064"/>
        <c:axId val="470452456"/>
      </c:lineChart>
      <c:catAx>
        <c:axId val="4704520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0452456"/>
        <c:crosses val="autoZero"/>
        <c:auto val="1"/>
        <c:lblAlgn val="ctr"/>
        <c:lblOffset val="100"/>
        <c:noMultiLvlLbl val="1"/>
      </c:catAx>
      <c:valAx>
        <c:axId val="470452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704520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1" zoomScaleNormal="100" zoomScaleSheetLayoutView="70" workbookViewId="0">
      <selection activeCell="ND32" sqref="ND32:NR47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広島県三原市　内港東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Ａ１Ｂ１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駅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4238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116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立体式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43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170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180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導入なし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128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H27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H28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H29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H30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R01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H27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H28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H29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H30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R01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H27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H28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H29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H30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R01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63.4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114.4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130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119.9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169.1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48.2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41.2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58.8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55.9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65.3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218.5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151.19999999999999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212.4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243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218.2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4.7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4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2.4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2.2999999999999998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1.5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138.9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139.69999999999999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139.30000000000001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135.30000000000001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127.7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129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3"/>
      <c r="NE47" s="104"/>
      <c r="NF47" s="104"/>
      <c r="NG47" s="104"/>
      <c r="NH47" s="104"/>
      <c r="NI47" s="104"/>
      <c r="NJ47" s="104"/>
      <c r="NK47" s="104"/>
      <c r="NL47" s="104"/>
      <c r="NM47" s="104"/>
      <c r="NN47" s="104"/>
      <c r="NO47" s="104"/>
      <c r="NP47" s="104"/>
      <c r="NQ47" s="104"/>
      <c r="NR47" s="105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126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H27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H28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H29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H30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R01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H27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H28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H29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H30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R01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H27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H28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H29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H30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R01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-57.6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12.6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23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28.8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40.9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-7694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1979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1737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5357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8603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46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39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25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23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11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33.200000000000003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29.6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29.2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30.4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5.8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37496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31888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13314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28825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26838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127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0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 t="str">
        <f>データ!$B$11</f>
        <v>H27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 t="str">
        <f>データ!$C$11</f>
        <v>H28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 t="str">
        <f>データ!$D$11</f>
        <v>H29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 t="str">
        <f>データ!$E$11</f>
        <v>H30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 t="str">
        <f>データ!$F$11</f>
        <v>R01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 t="str">
        <f>データ!$B$11</f>
        <v>H27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 t="str">
        <f>データ!$C$11</f>
        <v>H28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 t="str">
        <f>データ!$D$11</f>
        <v>H29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 t="str">
        <f>データ!$E$11</f>
        <v>H30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 t="str">
        <f>データ!$F$11</f>
        <v>R01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 t="str">
        <f>データ!$B$11</f>
        <v>H27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 t="str">
        <f>データ!$C$11</f>
        <v>H28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 t="str">
        <f>データ!$D$11</f>
        <v>H29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 t="str">
        <f>データ!$E$11</f>
        <v>H30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 t="str">
        <f>データ!$F$11</f>
        <v>R01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280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239.6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224.1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152.5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1239.2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hd3NHHAbOvbbT+dtA/QdfcfFm+EleEVdCf81wF093uUPZC0npu2OcUkzJ7AstHxfoCz9dC1ojjqmVkWWwAU6vg==" saltValue="PyInVGTXAfrEiRVg4IzhEw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89</v>
      </c>
      <c r="AK5" s="59" t="s">
        <v>90</v>
      </c>
      <c r="AL5" s="59" t="s">
        <v>91</v>
      </c>
      <c r="AM5" s="59" t="s">
        <v>100</v>
      </c>
      <c r="AN5" s="59" t="s">
        <v>93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90</v>
      </c>
      <c r="AW5" s="59" t="s">
        <v>91</v>
      </c>
      <c r="AX5" s="59" t="s">
        <v>92</v>
      </c>
      <c r="AY5" s="59" t="s">
        <v>93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89</v>
      </c>
      <c r="BG5" s="59" t="s">
        <v>90</v>
      </c>
      <c r="BH5" s="59" t="s">
        <v>91</v>
      </c>
      <c r="BI5" s="59" t="s">
        <v>92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89</v>
      </c>
      <c r="BR5" s="59" t="s">
        <v>90</v>
      </c>
      <c r="BS5" s="59" t="s">
        <v>91</v>
      </c>
      <c r="BT5" s="59" t="s">
        <v>92</v>
      </c>
      <c r="BU5" s="59" t="s">
        <v>93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90</v>
      </c>
      <c r="CD5" s="59" t="s">
        <v>91</v>
      </c>
      <c r="CE5" s="59" t="s">
        <v>92</v>
      </c>
      <c r="CF5" s="59" t="s">
        <v>93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101</v>
      </c>
      <c r="CQ5" s="59" t="s">
        <v>91</v>
      </c>
      <c r="CR5" s="59" t="s">
        <v>92</v>
      </c>
      <c r="CS5" s="59" t="s">
        <v>93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89</v>
      </c>
      <c r="DA5" s="59" t="s">
        <v>90</v>
      </c>
      <c r="DB5" s="59" t="s">
        <v>91</v>
      </c>
      <c r="DC5" s="59" t="s">
        <v>92</v>
      </c>
      <c r="DD5" s="59" t="s">
        <v>93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89</v>
      </c>
      <c r="DL5" s="59" t="s">
        <v>90</v>
      </c>
      <c r="DM5" s="59" t="s">
        <v>91</v>
      </c>
      <c r="DN5" s="59" t="s">
        <v>92</v>
      </c>
      <c r="DO5" s="59" t="s">
        <v>93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102</v>
      </c>
      <c r="B6" s="60">
        <f>B8</f>
        <v>2019</v>
      </c>
      <c r="C6" s="60">
        <f t="shared" ref="C6:X6" si="1">C8</f>
        <v>342041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</v>
      </c>
      <c r="H6" s="60" t="str">
        <f>SUBSTITUTE(H8,"　","")</f>
        <v>広島県三原市</v>
      </c>
      <c r="I6" s="60" t="str">
        <f t="shared" si="1"/>
        <v>内港東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届出駐車場</v>
      </c>
      <c r="Q6" s="62" t="str">
        <f t="shared" si="1"/>
        <v>立体式</v>
      </c>
      <c r="R6" s="63">
        <f t="shared" si="1"/>
        <v>43</v>
      </c>
      <c r="S6" s="62" t="str">
        <f t="shared" si="1"/>
        <v>駅</v>
      </c>
      <c r="T6" s="62" t="str">
        <f t="shared" si="1"/>
        <v>無</v>
      </c>
      <c r="U6" s="63">
        <f t="shared" si="1"/>
        <v>4238</v>
      </c>
      <c r="V6" s="63">
        <f t="shared" si="1"/>
        <v>170</v>
      </c>
      <c r="W6" s="63">
        <f t="shared" si="1"/>
        <v>180</v>
      </c>
      <c r="X6" s="62" t="str">
        <f t="shared" si="1"/>
        <v>導入なし</v>
      </c>
      <c r="Y6" s="64">
        <f>IF(Y8="-",NA(),Y8)</f>
        <v>63.4</v>
      </c>
      <c r="Z6" s="64">
        <f t="shared" ref="Z6:AH6" si="2">IF(Z8="-",NA(),Z8)</f>
        <v>114.4</v>
      </c>
      <c r="AA6" s="64">
        <f t="shared" si="2"/>
        <v>130</v>
      </c>
      <c r="AB6" s="64">
        <f t="shared" si="2"/>
        <v>119.9</v>
      </c>
      <c r="AC6" s="64">
        <f t="shared" si="2"/>
        <v>169.1</v>
      </c>
      <c r="AD6" s="64">
        <f t="shared" si="2"/>
        <v>218.5</v>
      </c>
      <c r="AE6" s="64">
        <f t="shared" si="2"/>
        <v>151.19999999999999</v>
      </c>
      <c r="AF6" s="64">
        <f t="shared" si="2"/>
        <v>212.4</v>
      </c>
      <c r="AG6" s="64">
        <f t="shared" si="2"/>
        <v>243</v>
      </c>
      <c r="AH6" s="64">
        <f t="shared" si="2"/>
        <v>218.2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4.7</v>
      </c>
      <c r="AP6" s="64">
        <f t="shared" si="3"/>
        <v>4</v>
      </c>
      <c r="AQ6" s="64">
        <f t="shared" si="3"/>
        <v>2.4</v>
      </c>
      <c r="AR6" s="64">
        <f t="shared" si="3"/>
        <v>2.2999999999999998</v>
      </c>
      <c r="AS6" s="64">
        <f t="shared" si="3"/>
        <v>1.5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46</v>
      </c>
      <c r="BA6" s="65">
        <f t="shared" si="4"/>
        <v>39</v>
      </c>
      <c r="BB6" s="65">
        <f t="shared" si="4"/>
        <v>25</v>
      </c>
      <c r="BC6" s="65">
        <f t="shared" si="4"/>
        <v>23</v>
      </c>
      <c r="BD6" s="65">
        <f t="shared" si="4"/>
        <v>11</v>
      </c>
      <c r="BE6" s="63" t="str">
        <f>IF(BE8="-","",IF(BE8="-","【-】","【"&amp;SUBSTITUTE(TEXT(BE8,"#,##0"),"-","△")&amp;"】"))</f>
        <v>【17】</v>
      </c>
      <c r="BF6" s="64">
        <f>IF(BF8="-",NA(),BF8)</f>
        <v>-57.6</v>
      </c>
      <c r="BG6" s="64">
        <f t="shared" ref="BG6:BO6" si="5">IF(BG8="-",NA(),BG8)</f>
        <v>12.6</v>
      </c>
      <c r="BH6" s="64">
        <f t="shared" si="5"/>
        <v>23</v>
      </c>
      <c r="BI6" s="64">
        <f t="shared" si="5"/>
        <v>28.8</v>
      </c>
      <c r="BJ6" s="64">
        <f t="shared" si="5"/>
        <v>40.9</v>
      </c>
      <c r="BK6" s="64">
        <f t="shared" si="5"/>
        <v>33.200000000000003</v>
      </c>
      <c r="BL6" s="64">
        <f t="shared" si="5"/>
        <v>29.6</v>
      </c>
      <c r="BM6" s="64">
        <f t="shared" si="5"/>
        <v>29.2</v>
      </c>
      <c r="BN6" s="64">
        <f t="shared" si="5"/>
        <v>30.4</v>
      </c>
      <c r="BO6" s="64">
        <f t="shared" si="5"/>
        <v>5.8</v>
      </c>
      <c r="BP6" s="61" t="str">
        <f>IF(BP8="-","",IF(BP8="-","【-】","【"&amp;SUBSTITUTE(TEXT(BP8,"#,##0.0"),"-","△")&amp;"】"))</f>
        <v>【20.8】</v>
      </c>
      <c r="BQ6" s="65">
        <f>IF(BQ8="-",NA(),BQ8)</f>
        <v>-7694</v>
      </c>
      <c r="BR6" s="65">
        <f t="shared" ref="BR6:BZ6" si="6">IF(BR8="-",NA(),BR8)</f>
        <v>1979</v>
      </c>
      <c r="BS6" s="65">
        <f t="shared" si="6"/>
        <v>1737</v>
      </c>
      <c r="BT6" s="65">
        <f t="shared" si="6"/>
        <v>5357</v>
      </c>
      <c r="BU6" s="65">
        <f t="shared" si="6"/>
        <v>8603</v>
      </c>
      <c r="BV6" s="65">
        <f t="shared" si="6"/>
        <v>37496</v>
      </c>
      <c r="BW6" s="65">
        <f t="shared" si="6"/>
        <v>31888</v>
      </c>
      <c r="BX6" s="65">
        <f t="shared" si="6"/>
        <v>13314</v>
      </c>
      <c r="BY6" s="65">
        <f t="shared" si="6"/>
        <v>28825</v>
      </c>
      <c r="BZ6" s="65">
        <f t="shared" si="6"/>
        <v>26838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103</v>
      </c>
      <c r="CM6" s="63">
        <f t="shared" ref="CM6:CN6" si="7">CM8</f>
        <v>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104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280</v>
      </c>
      <c r="DF6" s="64">
        <f t="shared" si="8"/>
        <v>239.6</v>
      </c>
      <c r="DG6" s="64">
        <f t="shared" si="8"/>
        <v>224.1</v>
      </c>
      <c r="DH6" s="64">
        <f t="shared" si="8"/>
        <v>152.5</v>
      </c>
      <c r="DI6" s="64">
        <f t="shared" si="8"/>
        <v>1239.2</v>
      </c>
      <c r="DJ6" s="61" t="str">
        <f>IF(DJ8="-","",IF(DJ8="-","【-】","【"&amp;SUBSTITUTE(TEXT(DJ8,"#,##0.0"),"-","△")&amp;"】"))</f>
        <v>【425.4】</v>
      </c>
      <c r="DK6" s="64">
        <f>IF(DK8="-",NA(),DK8)</f>
        <v>48.2</v>
      </c>
      <c r="DL6" s="64">
        <f t="shared" ref="DL6:DT6" si="9">IF(DL8="-",NA(),DL8)</f>
        <v>41.2</v>
      </c>
      <c r="DM6" s="64">
        <f t="shared" si="9"/>
        <v>58.8</v>
      </c>
      <c r="DN6" s="64">
        <f t="shared" si="9"/>
        <v>55.9</v>
      </c>
      <c r="DO6" s="64">
        <f t="shared" si="9"/>
        <v>65.3</v>
      </c>
      <c r="DP6" s="64">
        <f t="shared" si="9"/>
        <v>138.9</v>
      </c>
      <c r="DQ6" s="64">
        <f t="shared" si="9"/>
        <v>139.69999999999999</v>
      </c>
      <c r="DR6" s="64">
        <f t="shared" si="9"/>
        <v>139.30000000000001</v>
      </c>
      <c r="DS6" s="64">
        <f t="shared" si="9"/>
        <v>135.30000000000001</v>
      </c>
      <c r="DT6" s="64">
        <f t="shared" si="9"/>
        <v>127.7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105</v>
      </c>
      <c r="B7" s="60">
        <f t="shared" ref="B7:X7" si="10">B8</f>
        <v>2019</v>
      </c>
      <c r="C7" s="60">
        <f t="shared" si="10"/>
        <v>342041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</v>
      </c>
      <c r="H7" s="60" t="str">
        <f t="shared" si="10"/>
        <v>広島県　三原市</v>
      </c>
      <c r="I7" s="60" t="str">
        <f t="shared" si="10"/>
        <v>内港東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届出駐車場</v>
      </c>
      <c r="Q7" s="62" t="str">
        <f t="shared" si="10"/>
        <v>立体式</v>
      </c>
      <c r="R7" s="63">
        <f t="shared" si="10"/>
        <v>43</v>
      </c>
      <c r="S7" s="62" t="str">
        <f t="shared" si="10"/>
        <v>駅</v>
      </c>
      <c r="T7" s="62" t="str">
        <f t="shared" si="10"/>
        <v>無</v>
      </c>
      <c r="U7" s="63">
        <f t="shared" si="10"/>
        <v>4238</v>
      </c>
      <c r="V7" s="63">
        <f t="shared" si="10"/>
        <v>170</v>
      </c>
      <c r="W7" s="63">
        <f t="shared" si="10"/>
        <v>180</v>
      </c>
      <c r="X7" s="62" t="str">
        <f t="shared" si="10"/>
        <v>導入なし</v>
      </c>
      <c r="Y7" s="64">
        <f>Y8</f>
        <v>63.4</v>
      </c>
      <c r="Z7" s="64">
        <f t="shared" ref="Z7:AH7" si="11">Z8</f>
        <v>114.4</v>
      </c>
      <c r="AA7" s="64">
        <f t="shared" si="11"/>
        <v>130</v>
      </c>
      <c r="AB7" s="64">
        <f t="shared" si="11"/>
        <v>119.9</v>
      </c>
      <c r="AC7" s="64">
        <f t="shared" si="11"/>
        <v>169.1</v>
      </c>
      <c r="AD7" s="64">
        <f t="shared" si="11"/>
        <v>218.5</v>
      </c>
      <c r="AE7" s="64">
        <f t="shared" si="11"/>
        <v>151.19999999999999</v>
      </c>
      <c r="AF7" s="64">
        <f t="shared" si="11"/>
        <v>212.4</v>
      </c>
      <c r="AG7" s="64">
        <f t="shared" si="11"/>
        <v>243</v>
      </c>
      <c r="AH7" s="64">
        <f t="shared" si="11"/>
        <v>218.2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4.7</v>
      </c>
      <c r="AP7" s="64">
        <f t="shared" si="12"/>
        <v>4</v>
      </c>
      <c r="AQ7" s="64">
        <f t="shared" si="12"/>
        <v>2.4</v>
      </c>
      <c r="AR7" s="64">
        <f t="shared" si="12"/>
        <v>2.2999999999999998</v>
      </c>
      <c r="AS7" s="64">
        <f t="shared" si="12"/>
        <v>1.5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46</v>
      </c>
      <c r="BA7" s="65">
        <f t="shared" si="13"/>
        <v>39</v>
      </c>
      <c r="BB7" s="65">
        <f t="shared" si="13"/>
        <v>25</v>
      </c>
      <c r="BC7" s="65">
        <f t="shared" si="13"/>
        <v>23</v>
      </c>
      <c r="BD7" s="65">
        <f t="shared" si="13"/>
        <v>11</v>
      </c>
      <c r="BE7" s="63"/>
      <c r="BF7" s="64">
        <f>BF8</f>
        <v>-57.6</v>
      </c>
      <c r="BG7" s="64">
        <f t="shared" ref="BG7:BO7" si="14">BG8</f>
        <v>12.6</v>
      </c>
      <c r="BH7" s="64">
        <f t="shared" si="14"/>
        <v>23</v>
      </c>
      <c r="BI7" s="64">
        <f t="shared" si="14"/>
        <v>28.8</v>
      </c>
      <c r="BJ7" s="64">
        <f t="shared" si="14"/>
        <v>40.9</v>
      </c>
      <c r="BK7" s="64">
        <f t="shared" si="14"/>
        <v>33.200000000000003</v>
      </c>
      <c r="BL7" s="64">
        <f t="shared" si="14"/>
        <v>29.6</v>
      </c>
      <c r="BM7" s="64">
        <f t="shared" si="14"/>
        <v>29.2</v>
      </c>
      <c r="BN7" s="64">
        <f t="shared" si="14"/>
        <v>30.4</v>
      </c>
      <c r="BO7" s="64">
        <f t="shared" si="14"/>
        <v>5.8</v>
      </c>
      <c r="BP7" s="61"/>
      <c r="BQ7" s="65">
        <f>BQ8</f>
        <v>-7694</v>
      </c>
      <c r="BR7" s="65">
        <f t="shared" ref="BR7:BZ7" si="15">BR8</f>
        <v>1979</v>
      </c>
      <c r="BS7" s="65">
        <f t="shared" si="15"/>
        <v>1737</v>
      </c>
      <c r="BT7" s="65">
        <f t="shared" si="15"/>
        <v>5357</v>
      </c>
      <c r="BU7" s="65">
        <f t="shared" si="15"/>
        <v>8603</v>
      </c>
      <c r="BV7" s="65">
        <f t="shared" si="15"/>
        <v>37496</v>
      </c>
      <c r="BW7" s="65">
        <f t="shared" si="15"/>
        <v>31888</v>
      </c>
      <c r="BX7" s="65">
        <f t="shared" si="15"/>
        <v>13314</v>
      </c>
      <c r="BY7" s="65">
        <f t="shared" si="15"/>
        <v>28825</v>
      </c>
      <c r="BZ7" s="65">
        <f t="shared" si="15"/>
        <v>26838</v>
      </c>
      <c r="CA7" s="63"/>
      <c r="CB7" s="64" t="s">
        <v>106</v>
      </c>
      <c r="CC7" s="64" t="s">
        <v>106</v>
      </c>
      <c r="CD7" s="64" t="s">
        <v>106</v>
      </c>
      <c r="CE7" s="64" t="s">
        <v>106</v>
      </c>
      <c r="CF7" s="64" t="s">
        <v>106</v>
      </c>
      <c r="CG7" s="64" t="s">
        <v>106</v>
      </c>
      <c r="CH7" s="64" t="s">
        <v>106</v>
      </c>
      <c r="CI7" s="64" t="s">
        <v>106</v>
      </c>
      <c r="CJ7" s="64" t="s">
        <v>106</v>
      </c>
      <c r="CK7" s="64" t="s">
        <v>107</v>
      </c>
      <c r="CL7" s="61"/>
      <c r="CM7" s="63">
        <f>CM8</f>
        <v>0</v>
      </c>
      <c r="CN7" s="63">
        <f>CN8</f>
        <v>0</v>
      </c>
      <c r="CO7" s="64" t="s">
        <v>106</v>
      </c>
      <c r="CP7" s="64" t="s">
        <v>106</v>
      </c>
      <c r="CQ7" s="64" t="s">
        <v>106</v>
      </c>
      <c r="CR7" s="64" t="s">
        <v>106</v>
      </c>
      <c r="CS7" s="64" t="s">
        <v>106</v>
      </c>
      <c r="CT7" s="64" t="s">
        <v>106</v>
      </c>
      <c r="CU7" s="64" t="s">
        <v>106</v>
      </c>
      <c r="CV7" s="64" t="s">
        <v>106</v>
      </c>
      <c r="CW7" s="64" t="s">
        <v>106</v>
      </c>
      <c r="CX7" s="64" t="s">
        <v>107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280</v>
      </c>
      <c r="DF7" s="64">
        <f t="shared" si="16"/>
        <v>239.6</v>
      </c>
      <c r="DG7" s="64">
        <f t="shared" si="16"/>
        <v>224.1</v>
      </c>
      <c r="DH7" s="64">
        <f t="shared" si="16"/>
        <v>152.5</v>
      </c>
      <c r="DI7" s="64">
        <f t="shared" si="16"/>
        <v>1239.2</v>
      </c>
      <c r="DJ7" s="61"/>
      <c r="DK7" s="64">
        <f>DK8</f>
        <v>48.2</v>
      </c>
      <c r="DL7" s="64">
        <f t="shared" ref="DL7:DT7" si="17">DL8</f>
        <v>41.2</v>
      </c>
      <c r="DM7" s="64">
        <f t="shared" si="17"/>
        <v>58.8</v>
      </c>
      <c r="DN7" s="64">
        <f t="shared" si="17"/>
        <v>55.9</v>
      </c>
      <c r="DO7" s="64">
        <f t="shared" si="17"/>
        <v>65.3</v>
      </c>
      <c r="DP7" s="64">
        <f t="shared" si="17"/>
        <v>138.9</v>
      </c>
      <c r="DQ7" s="64">
        <f t="shared" si="17"/>
        <v>139.69999999999999</v>
      </c>
      <c r="DR7" s="64">
        <f t="shared" si="17"/>
        <v>139.30000000000001</v>
      </c>
      <c r="DS7" s="64">
        <f t="shared" si="17"/>
        <v>135.30000000000001</v>
      </c>
      <c r="DT7" s="64">
        <f t="shared" si="17"/>
        <v>127.7</v>
      </c>
      <c r="DU7" s="61"/>
    </row>
    <row r="8" spans="1:125" s="66" customFormat="1" x14ac:dyDescent="0.15">
      <c r="A8" s="49"/>
      <c r="B8" s="67">
        <v>2019</v>
      </c>
      <c r="C8" s="67">
        <v>342041</v>
      </c>
      <c r="D8" s="67">
        <v>47</v>
      </c>
      <c r="E8" s="67">
        <v>14</v>
      </c>
      <c r="F8" s="67">
        <v>0</v>
      </c>
      <c r="G8" s="67">
        <v>1</v>
      </c>
      <c r="H8" s="67" t="s">
        <v>108</v>
      </c>
      <c r="I8" s="67" t="s">
        <v>109</v>
      </c>
      <c r="J8" s="67" t="s">
        <v>110</v>
      </c>
      <c r="K8" s="67" t="s">
        <v>111</v>
      </c>
      <c r="L8" s="67" t="s">
        <v>112</v>
      </c>
      <c r="M8" s="67" t="s">
        <v>113</v>
      </c>
      <c r="N8" s="67" t="s">
        <v>114</v>
      </c>
      <c r="O8" s="68" t="s">
        <v>115</v>
      </c>
      <c r="P8" s="69" t="s">
        <v>116</v>
      </c>
      <c r="Q8" s="69" t="s">
        <v>117</v>
      </c>
      <c r="R8" s="70">
        <v>43</v>
      </c>
      <c r="S8" s="69" t="s">
        <v>118</v>
      </c>
      <c r="T8" s="69" t="s">
        <v>119</v>
      </c>
      <c r="U8" s="70">
        <v>4238</v>
      </c>
      <c r="V8" s="70">
        <v>170</v>
      </c>
      <c r="W8" s="70">
        <v>180</v>
      </c>
      <c r="X8" s="69" t="s">
        <v>120</v>
      </c>
      <c r="Y8" s="71">
        <v>63.4</v>
      </c>
      <c r="Z8" s="71">
        <v>114.4</v>
      </c>
      <c r="AA8" s="71">
        <v>130</v>
      </c>
      <c r="AB8" s="71">
        <v>119.9</v>
      </c>
      <c r="AC8" s="71">
        <v>169.1</v>
      </c>
      <c r="AD8" s="71">
        <v>218.5</v>
      </c>
      <c r="AE8" s="71">
        <v>151.19999999999999</v>
      </c>
      <c r="AF8" s="71">
        <v>212.4</v>
      </c>
      <c r="AG8" s="71">
        <v>243</v>
      </c>
      <c r="AH8" s="71">
        <v>218.2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4.7</v>
      </c>
      <c r="AP8" s="71">
        <v>4</v>
      </c>
      <c r="AQ8" s="71">
        <v>2.4</v>
      </c>
      <c r="AR8" s="71">
        <v>2.2999999999999998</v>
      </c>
      <c r="AS8" s="71">
        <v>1.5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46</v>
      </c>
      <c r="BA8" s="72">
        <v>39</v>
      </c>
      <c r="BB8" s="72">
        <v>25</v>
      </c>
      <c r="BC8" s="72">
        <v>23</v>
      </c>
      <c r="BD8" s="72">
        <v>11</v>
      </c>
      <c r="BE8" s="72">
        <v>17</v>
      </c>
      <c r="BF8" s="71">
        <v>-57.6</v>
      </c>
      <c r="BG8" s="71">
        <v>12.6</v>
      </c>
      <c r="BH8" s="71">
        <v>23</v>
      </c>
      <c r="BI8" s="71">
        <v>28.8</v>
      </c>
      <c r="BJ8" s="71">
        <v>40.9</v>
      </c>
      <c r="BK8" s="71">
        <v>33.200000000000003</v>
      </c>
      <c r="BL8" s="71">
        <v>29.6</v>
      </c>
      <c r="BM8" s="71">
        <v>29.2</v>
      </c>
      <c r="BN8" s="71">
        <v>30.4</v>
      </c>
      <c r="BO8" s="71">
        <v>5.8</v>
      </c>
      <c r="BP8" s="68">
        <v>20.8</v>
      </c>
      <c r="BQ8" s="72">
        <v>-7694</v>
      </c>
      <c r="BR8" s="72">
        <v>1979</v>
      </c>
      <c r="BS8" s="72">
        <v>1737</v>
      </c>
      <c r="BT8" s="73">
        <v>5357</v>
      </c>
      <c r="BU8" s="73">
        <v>8603</v>
      </c>
      <c r="BV8" s="72">
        <v>37496</v>
      </c>
      <c r="BW8" s="72">
        <v>31888</v>
      </c>
      <c r="BX8" s="72">
        <v>13314</v>
      </c>
      <c r="BY8" s="72">
        <v>28825</v>
      </c>
      <c r="BZ8" s="72">
        <v>26838</v>
      </c>
      <c r="CA8" s="70">
        <v>14290</v>
      </c>
      <c r="CB8" s="71" t="s">
        <v>112</v>
      </c>
      <c r="CC8" s="71" t="s">
        <v>112</v>
      </c>
      <c r="CD8" s="71" t="s">
        <v>112</v>
      </c>
      <c r="CE8" s="71" t="s">
        <v>112</v>
      </c>
      <c r="CF8" s="71" t="s">
        <v>112</v>
      </c>
      <c r="CG8" s="71" t="s">
        <v>112</v>
      </c>
      <c r="CH8" s="71" t="s">
        <v>112</v>
      </c>
      <c r="CI8" s="71" t="s">
        <v>112</v>
      </c>
      <c r="CJ8" s="71" t="s">
        <v>112</v>
      </c>
      <c r="CK8" s="71" t="s">
        <v>112</v>
      </c>
      <c r="CL8" s="68" t="s">
        <v>112</v>
      </c>
      <c r="CM8" s="70">
        <v>0</v>
      </c>
      <c r="CN8" s="70">
        <v>0</v>
      </c>
      <c r="CO8" s="71" t="s">
        <v>112</v>
      </c>
      <c r="CP8" s="71" t="s">
        <v>112</v>
      </c>
      <c r="CQ8" s="71" t="s">
        <v>112</v>
      </c>
      <c r="CR8" s="71" t="s">
        <v>112</v>
      </c>
      <c r="CS8" s="71" t="s">
        <v>112</v>
      </c>
      <c r="CT8" s="71" t="s">
        <v>112</v>
      </c>
      <c r="CU8" s="71" t="s">
        <v>112</v>
      </c>
      <c r="CV8" s="71" t="s">
        <v>112</v>
      </c>
      <c r="CW8" s="71" t="s">
        <v>112</v>
      </c>
      <c r="CX8" s="71" t="s">
        <v>112</v>
      </c>
      <c r="CY8" s="68" t="s">
        <v>112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280</v>
      </c>
      <c r="DF8" s="71">
        <v>239.6</v>
      </c>
      <c r="DG8" s="71">
        <v>224.1</v>
      </c>
      <c r="DH8" s="71">
        <v>152.5</v>
      </c>
      <c r="DI8" s="71">
        <v>1239.2</v>
      </c>
      <c r="DJ8" s="68">
        <v>425.4</v>
      </c>
      <c r="DK8" s="71">
        <v>48.2</v>
      </c>
      <c r="DL8" s="71">
        <v>41.2</v>
      </c>
      <c r="DM8" s="71">
        <v>58.8</v>
      </c>
      <c r="DN8" s="71">
        <v>55.9</v>
      </c>
      <c r="DO8" s="71">
        <v>65.3</v>
      </c>
      <c r="DP8" s="71">
        <v>138.9</v>
      </c>
      <c r="DQ8" s="71">
        <v>139.69999999999999</v>
      </c>
      <c r="DR8" s="71">
        <v>139.30000000000001</v>
      </c>
      <c r="DS8" s="71">
        <v>135.30000000000001</v>
      </c>
      <c r="DT8" s="71">
        <v>127.7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121</v>
      </c>
      <c r="C10" s="78" t="s">
        <v>122</v>
      </c>
      <c r="D10" s="78" t="s">
        <v>123</v>
      </c>
      <c r="E10" s="78" t="s">
        <v>124</v>
      </c>
      <c r="F10" s="78" t="s">
        <v>125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小河 卓也</cp:lastModifiedBy>
  <cp:lastPrinted>2021-01-26T09:20:05Z</cp:lastPrinted>
  <dcterms:created xsi:type="dcterms:W3CDTF">2020-12-04T03:37:28Z</dcterms:created>
  <dcterms:modified xsi:type="dcterms:W3CDTF">2021-01-26T09:20:07Z</dcterms:modified>
  <cp:category/>
</cp:coreProperties>
</file>