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10-toshikaihatsuka\000000MASTER\■都市開発課新フォルダー\010 庶務\010 調査・報告\060_【調査】令和02年度\庁内\040_財政課\18経営比較分析_令和3年1月27日期限\01_04三原市（経営比較分析表）\01_04 三原市（経営比較分析表）\"/>
    </mc:Choice>
  </mc:AlternateContent>
  <workbookProtection workbookAlgorithmName="SHA-512" workbookHashValue="nBVRMNiOZaqSUIoGaxbADY99/PbArBnFKTbHl6t7No1jvLdKuIhe+14A5aAnxcC7bOLCYNhq2/9biHs5711iSg==" workbookSaltValue="emt76L07rNevQaH7hjNPZA==" workbookSpinCount="100000" lockStructure="1"/>
  <bookViews>
    <workbookView xWindow="0" yWindow="0" windowWidth="20490" windowHeight="771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I76" i="4"/>
  <c r="HJ51" i="4"/>
  <c r="MA30" i="4"/>
  <c r="IT76" i="4"/>
  <c r="CS51" i="4"/>
  <c r="HJ30" i="4"/>
  <c r="MA51" i="4"/>
  <c r="CS30" i="4"/>
  <c r="C11" i="5"/>
  <c r="D11" i="5"/>
  <c r="E11" i="5"/>
  <c r="B11" i="5"/>
  <c r="BZ30" i="4" l="1"/>
  <c r="BK76" i="4"/>
  <c r="LH51" i="4"/>
  <c r="LT76" i="4"/>
  <c r="GQ51" i="4"/>
  <c r="LH30" i="4"/>
  <c r="IE76" i="4"/>
  <c r="BZ51" i="4"/>
  <c r="GQ30" i="4"/>
  <c r="BG51" i="4"/>
  <c r="BG30" i="4"/>
  <c r="FX30" i="4"/>
  <c r="AV76" i="4"/>
  <c r="KO51" i="4"/>
  <c r="LE76" i="4"/>
  <c r="FX51" i="4"/>
  <c r="KO30" i="4"/>
  <c r="HP76" i="4"/>
  <c r="KP76" i="4"/>
  <c r="HA76" i="4"/>
  <c r="AN51" i="4"/>
  <c r="FE30" i="4"/>
  <c r="AN30" i="4"/>
  <c r="FE51" i="4"/>
  <c r="AG76" i="4"/>
  <c r="JV51" i="4"/>
  <c r="JV30" i="4"/>
  <c r="KA76" i="4"/>
  <c r="EL51" i="4"/>
  <c r="JC30" i="4"/>
  <c r="GL76" i="4"/>
  <c r="U51" i="4"/>
  <c r="EL30" i="4"/>
  <c r="R76" i="4"/>
  <c r="U30" i="4"/>
  <c r="JC51" i="4"/>
</calcChain>
</file>

<file path=xl/sharedStrings.xml><?xml version="1.0" encoding="utf-8"?>
<sst xmlns="http://schemas.openxmlformats.org/spreadsheetml/2006/main" count="278" uniqueCount="131">
  <si>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</si>
  <si>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</si>
  <si>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</si>
  <si>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</si>
  <si>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</si>
  <si>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</si>
  <si>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</si>
  <si>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</si>
  <si>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</si>
  <si>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</si>
  <si>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</si>
  <si>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</si>
  <si>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</si>
  <si>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</si>
  <si>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</si>
  <si>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</si>
  <si>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</si>
  <si>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</si>
  <si>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</si>
  <si>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</si>
  <si>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</si>
  <si>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</si>
  <si>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</si>
  <si>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</si>
  <si>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</si>
  <si>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</si>
  <si>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</si>
  <si>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</si>
  <si>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</si>
  <si>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</si>
  <si>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</si>
  <si>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</si>
  <si>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</si>
  <si>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</si>
  <si>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</si>
  <si>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</si>
  <si>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</si>
  <si>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</si>
  <si>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</si>
  <si>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</si>
  <si>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</si>
  <si>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</si>
  <si>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</si>
  <si>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</si>
  <si>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</si>
  <si>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</si>
  <si>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</si>
  <si>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</si>
  <si>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</si>
  <si>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</si>
  <si>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</si>
  <si>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</si>
  <si>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</si>
  <si>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</si>
  <si>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</si>
  <si>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</si>
  <si>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</si>
  <si>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</si>
  <si>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</si>
  <si>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</si>
  <si>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</si>
  <si>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</si>
  <si>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</si>
  <si>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</si>
  <si>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</si>
  <si>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</si>
  <si>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</si>
  <si>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</si>
  <si>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</si>
  <si>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</si>
  <si>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</si>
  <si>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</si>
  <si>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</si>
  <si>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</si>
  <si>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</si>
  <si>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</si>
  <si>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</si>
  <si>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</si>
  <si>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</si>
  <si>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</si>
  <si>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</si>
  <si>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</si>
  <si>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</si>
  <si>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</si>
  <si>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</si>
  <si>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</si>
  <si>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</si>
  <si>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</si>
  <si>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</si>
  <si>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</si>
  <si>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</si>
  <si>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</si>
  <si>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</si>
  <si>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</si>
  <si>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</si>
  <si>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</si>
  <si>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</si>
  <si>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</si>
  <si>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</si>
  <si>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</si>
  <si>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</si>
  <si>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</si>
  <si>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当該値(N-1)</t>
    <phoneticPr fontId="5"/>
  </si>
  <si>
    <t>当該値(N-4)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</si>
  <si>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</si>
  <si>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</si>
  <si>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</si>
  <si>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</si>
  <si>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</si>
  <si>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</si>
  <si>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帝人通り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</si>
  <si>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</si>
  <si>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</si>
  <si>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</si>
  <si>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</si>
  <si>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</si>
  <si>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</si>
  <si>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</si>
  <si>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</si>
  <si>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</si>
  <si>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</si>
  <si>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導入なし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</si>
  <si>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</si>
  <si>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</si>
  <si>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</si>
  <si>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</si>
  <si>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</si>
  <si>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⑦敷地の地価は134,616円(固定資産税台帳)　　　　
⑧設備投資見込額は0円。
⑨企業債残高対料金収入比率は0％。</t>
    <phoneticPr fontId="5"/>
  </si>
  <si>
    <t>①収益的収支比率は100％以上で黒字。
②他会計補助金は0円で,繰入金等は無い。
③駐車台数１台あたりの他会計補助金額は0円で,繰入金等は無い。
④売上高GOP比率は平成30年度比,減少。減少原因は市役所駐車場工事による需要増の一方,その利用者の減免措置があったため(推定)。
⑤EBITDAは平成30年度比,減少。</t>
    <rPh sb="13" eb="15">
      <t>イジョウ</t>
    </rPh>
    <rPh sb="29" eb="30">
      <t>エン</t>
    </rPh>
    <rPh sb="35" eb="36">
      <t>トウ</t>
    </rPh>
    <rPh sb="37" eb="38">
      <t>ナ</t>
    </rPh>
    <rPh sb="67" eb="68">
      <t>トウ</t>
    </rPh>
    <rPh sb="69" eb="70">
      <t>ナ</t>
    </rPh>
    <rPh sb="83" eb="85">
      <t>ヘイセイ</t>
    </rPh>
    <rPh sb="87" eb="89">
      <t>ネンド</t>
    </rPh>
    <rPh sb="91" eb="93">
      <t>ゲンショウ</t>
    </rPh>
    <rPh sb="94" eb="96">
      <t>ゲンショウ</t>
    </rPh>
    <rPh sb="105" eb="107">
      <t>コウジ</t>
    </rPh>
    <rPh sb="134" eb="136">
      <t>スイテイ</t>
    </rPh>
    <rPh sb="147" eb="149">
      <t>ヘイセイ</t>
    </rPh>
    <rPh sb="151" eb="153">
      <t>ネンド</t>
    </rPh>
    <rPh sb="153" eb="154">
      <t>ヒ</t>
    </rPh>
    <phoneticPr fontId="5"/>
  </si>
  <si>
    <t>　令和元年度利用者数は約30,000台で,平成30年度比で増加。増加原因は市役所駐車場の工事による需要増。</t>
    <rPh sb="1" eb="3">
      <t>レイワ</t>
    </rPh>
    <rPh sb="3" eb="4">
      <t>モト</t>
    </rPh>
    <rPh sb="6" eb="8">
      <t>リヨウ</t>
    </rPh>
    <rPh sb="8" eb="9">
      <t>シャ</t>
    </rPh>
    <rPh sb="21" eb="23">
      <t>ヘイセイ</t>
    </rPh>
    <rPh sb="25" eb="28">
      <t>ネンドヒ</t>
    </rPh>
    <rPh sb="29" eb="31">
      <t>ゾウカ</t>
    </rPh>
    <rPh sb="37" eb="40">
      <t>シヤクショ</t>
    </rPh>
    <rPh sb="40" eb="42">
      <t>チュウシャ</t>
    </rPh>
    <rPh sb="42" eb="43">
      <t>ジョウ</t>
    </rPh>
    <rPh sb="44" eb="46">
      <t>コウジ</t>
    </rPh>
    <rPh sb="49" eb="52">
      <t>ジュヨウゾウ</t>
    </rPh>
    <phoneticPr fontId="5"/>
  </si>
  <si>
    <t>　老朽化や耐震性等により,跡地活用策を整理した上で,建物を廃止予定。</t>
    <rPh sb="8" eb="9">
      <t>トウ</t>
    </rPh>
    <rPh sb="23" eb="24">
      <t>ウエ</t>
    </rPh>
    <rPh sb="31" eb="33">
      <t>ヨテイ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</si>
</sst>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119.8</c:v>
                </c:pt>
                <c:pt idx="1">
                  <c:v>139</c:v>
                </c:pt>
                <c:pt idx="2">
                  <c:v>146</c:v>
                </c:pt>
                <c:pt idx="3">
                  <c:v>192.2</c:v>
                </c:pt>
                <c:pt idx="4">
                  <c:v>268.5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7B-441D-B50B-DE924BB09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901672"/>
        <c:axId val="138902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176.4</c:v>
                </c:pt>
                <c:pt idx="1">
                  <c:v>172.5</c:v>
                </c:pt>
                <c:pt idx="2">
                  <c:v>198.5</c:v>
                </c:pt>
                <c:pt idx="3">
                  <c:v>220.9</c:v>
                </c:pt>
                <c:pt idx="4">
                  <c:v>227.5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7B-441D-B50B-DE924BB09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901672"/>
        <c:axId val="138902064"/>
      </c:lineChart>
      <c:catAx>
        <c:axId val="1389016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38902064"/>
        <c:crosses val="autoZero"/>
        <c:auto val="1"/>
        <c:lblAlgn val="ctr"/>
        <c:lblOffset val="100"/>
        <c:noMultiLvlLbl val="1"/>
      </c:catAx>
      <c:valAx>
        <c:axId val="138902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389016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46-4FCA-8611-891FE090C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902848"/>
        <c:axId val="393612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655.5</c:v>
                </c:pt>
                <c:pt idx="1">
                  <c:v>316.8</c:v>
                </c:pt>
                <c:pt idx="2">
                  <c:v>113.9</c:v>
                </c:pt>
                <c:pt idx="3">
                  <c:v>102.9</c:v>
                </c:pt>
                <c:pt idx="4">
                  <c:v>1555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F46-4FCA-8611-891FE090C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902848"/>
        <c:axId val="393612088"/>
      </c:lineChart>
      <c:catAx>
        <c:axId val="1389028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3612088"/>
        <c:crosses val="autoZero"/>
        <c:auto val="1"/>
        <c:lblAlgn val="ctr"/>
        <c:lblOffset val="100"/>
        <c:noMultiLvlLbl val="1"/>
      </c:catAx>
      <c:valAx>
        <c:axId val="393612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389028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70-41E8-A83A-CD2497CFC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3612872"/>
        <c:axId val="393613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70-41E8-A83A-CD2497CFC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612872"/>
        <c:axId val="393613264"/>
      </c:lineChart>
      <c:catAx>
        <c:axId val="3936128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3613264"/>
        <c:crosses val="autoZero"/>
        <c:auto val="1"/>
        <c:lblAlgn val="ctr"/>
        <c:lblOffset val="100"/>
        <c:noMultiLvlLbl val="1"/>
      </c:catAx>
      <c:valAx>
        <c:axId val="393613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936128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16-4547-9EEF-70E4A022C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3614048"/>
        <c:axId val="393614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16-4547-9EEF-70E4A022C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614048"/>
        <c:axId val="393614440"/>
      </c:lineChart>
      <c:catAx>
        <c:axId val="3936140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3614440"/>
        <c:crosses val="autoZero"/>
        <c:auto val="1"/>
        <c:lblAlgn val="ctr"/>
        <c:lblOffset val="100"/>
        <c:noMultiLvlLbl val="1"/>
      </c:catAx>
      <c:valAx>
        <c:axId val="393614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936140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19-40F6-A064-B7F35A52E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4159752"/>
        <c:axId val="394160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6.1</c:v>
                </c:pt>
                <c:pt idx="1">
                  <c:v>5.6</c:v>
                </c:pt>
                <c:pt idx="2">
                  <c:v>3.8</c:v>
                </c:pt>
                <c:pt idx="3">
                  <c:v>3.4</c:v>
                </c:pt>
                <c:pt idx="4">
                  <c:v>1.7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019-40F6-A064-B7F35A52E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159752"/>
        <c:axId val="394160144"/>
      </c:lineChart>
      <c:catAx>
        <c:axId val="3941597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4160144"/>
        <c:crosses val="autoZero"/>
        <c:auto val="1"/>
        <c:lblAlgn val="ctr"/>
        <c:lblOffset val="100"/>
        <c:noMultiLvlLbl val="1"/>
      </c:catAx>
      <c:valAx>
        <c:axId val="394160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941597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1E-4F50-A515-DC159242A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4158968"/>
        <c:axId val="3941609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26</c:v>
                </c:pt>
                <c:pt idx="2">
                  <c:v>14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1E-4F50-A515-DC159242A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158968"/>
        <c:axId val="394160928"/>
      </c:lineChart>
      <c:catAx>
        <c:axId val="3941589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4160928"/>
        <c:crosses val="autoZero"/>
        <c:auto val="1"/>
        <c:lblAlgn val="ctr"/>
        <c:lblOffset val="100"/>
        <c:noMultiLvlLbl val="1"/>
      </c:catAx>
      <c:valAx>
        <c:axId val="3941609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3941589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32.799999999999997</c:v>
                </c:pt>
                <c:pt idx="1">
                  <c:v>31.4</c:v>
                </c:pt>
                <c:pt idx="2">
                  <c:v>32.799999999999997</c:v>
                </c:pt>
                <c:pt idx="3">
                  <c:v>37.200000000000003</c:v>
                </c:pt>
                <c:pt idx="4">
                  <c:v>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42-4609-88EA-C6CDEC00D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4159360"/>
        <c:axId val="394161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152.30000000000001</c:v>
                </c:pt>
                <c:pt idx="1">
                  <c:v>148.5</c:v>
                </c:pt>
                <c:pt idx="2">
                  <c:v>159.30000000000001</c:v>
                </c:pt>
                <c:pt idx="3">
                  <c:v>160</c:v>
                </c:pt>
                <c:pt idx="4">
                  <c:v>164.6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42-4609-88EA-C6CDEC00D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159360"/>
        <c:axId val="394161712"/>
      </c:lineChart>
      <c:catAx>
        <c:axId val="394159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4161712"/>
        <c:crosses val="autoZero"/>
        <c:auto val="1"/>
        <c:lblAlgn val="ctr"/>
        <c:lblOffset val="100"/>
        <c:noMultiLvlLbl val="1"/>
      </c:catAx>
      <c:valAx>
        <c:axId val="394161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94159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16.5</c:v>
                </c:pt>
                <c:pt idx="1">
                  <c:v>28</c:v>
                </c:pt>
                <c:pt idx="2">
                  <c:v>32</c:v>
                </c:pt>
                <c:pt idx="3">
                  <c:v>48</c:v>
                </c:pt>
                <c:pt idx="4">
                  <c:v>62.8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BF-41F5-92B3-E52006986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4162496"/>
        <c:axId val="393615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36.1</c:v>
                </c:pt>
                <c:pt idx="1">
                  <c:v>33.9</c:v>
                </c:pt>
                <c:pt idx="2">
                  <c:v>26.5</c:v>
                </c:pt>
                <c:pt idx="3">
                  <c:v>43.5</c:v>
                </c:pt>
                <c:pt idx="4">
                  <c:v>33.4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BF-41F5-92B3-E52006986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162496"/>
        <c:axId val="393615616"/>
      </c:lineChart>
      <c:catAx>
        <c:axId val="39416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3615616"/>
        <c:crosses val="autoZero"/>
        <c:auto val="1"/>
        <c:lblAlgn val="ctr"/>
        <c:lblOffset val="100"/>
        <c:noMultiLvlLbl val="1"/>
      </c:catAx>
      <c:valAx>
        <c:axId val="393615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9416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990</c:v>
                </c:pt>
                <c:pt idx="1">
                  <c:v>1540</c:v>
                </c:pt>
                <c:pt idx="2">
                  <c:v>9531</c:v>
                </c:pt>
                <c:pt idx="3">
                  <c:v>3280</c:v>
                </c:pt>
                <c:pt idx="4">
                  <c:v>5879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B6-4E0D-9824-BC4749527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3919464"/>
        <c:axId val="393919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22959</c:v>
                </c:pt>
                <c:pt idx="1">
                  <c:v>22148</c:v>
                </c:pt>
                <c:pt idx="2">
                  <c:v>24086</c:v>
                </c:pt>
                <c:pt idx="3">
                  <c:v>26025</c:v>
                </c:pt>
                <c:pt idx="4">
                  <c:v>24498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FB6-4E0D-9824-BC4749527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919464"/>
        <c:axId val="393919856"/>
      </c:lineChart>
      <c:catAx>
        <c:axId val="3939194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93919856"/>
        <c:crosses val="autoZero"/>
        <c:auto val="1"/>
        <c:lblAlgn val="ctr"/>
        <c:lblOffset val="100"/>
        <c:noMultiLvlLbl val="1"/>
      </c:catAx>
      <c:valAx>
        <c:axId val="393919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3939194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DQ55" zoomScale="85" zoomScaleNormal="85" zoomScaleSheetLayoutView="70" workbookViewId="0">
      <selection activeCell="ND11" sqref="ND11:NR82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広島県三原市　帝人通り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Ａ１Ｂ２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公共施設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3750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117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41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137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140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導入なし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128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H27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H28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H29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H30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H27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H28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H29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H30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H27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H28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H29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H30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119.8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139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146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192.2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268.5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32.799999999999997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31.4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32.799999999999997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37.200000000000003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62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176.4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172.5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198.5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220.9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227.5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6.1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5.6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3.8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3.4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1.7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152.30000000000001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148.5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159.30000000000001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160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164.6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127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129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H27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H28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H29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H30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H27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H28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H29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H30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H27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H28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H29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H30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16.5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28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32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48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62.8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990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1540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9531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3280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5879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26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26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14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10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7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36.1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33.9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26.5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43.5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33.4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22959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22148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24086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26025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24498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130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134616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H27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H28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H29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H30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H27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H28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H29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H30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H27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H28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H29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H30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655.5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316.8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113.9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102.9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1555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CVAQmgkIFO/tbt+v/UXsmrTnp7oeVfJJca8pCBBjq1Yt5ZEfmuht8HfStOoYiGBwHo/JMIgvj17Wh1N0wmhdbw==" saltValue="ThRnBs/kLYIyyP5cDf+VTw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100</v>
      </c>
      <c r="AL5" s="59" t="s">
        <v>101</v>
      </c>
      <c r="AM5" s="59" t="s">
        <v>102</v>
      </c>
      <c r="AN5" s="59" t="s">
        <v>93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100</v>
      </c>
      <c r="AW5" s="59" t="s">
        <v>91</v>
      </c>
      <c r="AX5" s="59" t="s">
        <v>102</v>
      </c>
      <c r="AY5" s="59" t="s">
        <v>93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89</v>
      </c>
      <c r="BG5" s="59" t="s">
        <v>90</v>
      </c>
      <c r="BH5" s="59" t="s">
        <v>91</v>
      </c>
      <c r="BI5" s="59" t="s">
        <v>102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89</v>
      </c>
      <c r="BR5" s="59" t="s">
        <v>100</v>
      </c>
      <c r="BS5" s="59" t="s">
        <v>91</v>
      </c>
      <c r="BT5" s="59" t="s">
        <v>92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90</v>
      </c>
      <c r="CD5" s="59" t="s">
        <v>91</v>
      </c>
      <c r="CE5" s="59" t="s">
        <v>92</v>
      </c>
      <c r="CF5" s="59" t="s">
        <v>93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103</v>
      </c>
      <c r="CP5" s="59" t="s">
        <v>100</v>
      </c>
      <c r="CQ5" s="59" t="s">
        <v>91</v>
      </c>
      <c r="CR5" s="59" t="s">
        <v>92</v>
      </c>
      <c r="CS5" s="59" t="s">
        <v>104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90</v>
      </c>
      <c r="DB5" s="59" t="s">
        <v>101</v>
      </c>
      <c r="DC5" s="59" t="s">
        <v>92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90</v>
      </c>
      <c r="DM5" s="59" t="s">
        <v>91</v>
      </c>
      <c r="DN5" s="59" t="s">
        <v>92</v>
      </c>
      <c r="DO5" s="59" t="s">
        <v>104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105</v>
      </c>
      <c r="B6" s="60">
        <f>B8</f>
        <v>2019</v>
      </c>
      <c r="C6" s="60">
        <f t="shared" ref="C6:X6" si="1">C8</f>
        <v>342041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2</v>
      </c>
      <c r="H6" s="60" t="str">
        <f>SUBSTITUTE(H8,"　","")</f>
        <v>広島県三原市</v>
      </c>
      <c r="I6" s="60" t="str">
        <f t="shared" si="1"/>
        <v>帝人通り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41</v>
      </c>
      <c r="S6" s="62" t="str">
        <f t="shared" si="1"/>
        <v>公共施設</v>
      </c>
      <c r="T6" s="62" t="str">
        <f t="shared" si="1"/>
        <v>無</v>
      </c>
      <c r="U6" s="63">
        <f t="shared" si="1"/>
        <v>3750</v>
      </c>
      <c r="V6" s="63">
        <f t="shared" si="1"/>
        <v>137</v>
      </c>
      <c r="W6" s="63">
        <f t="shared" si="1"/>
        <v>140</v>
      </c>
      <c r="X6" s="62" t="str">
        <f t="shared" si="1"/>
        <v>導入なし</v>
      </c>
      <c r="Y6" s="64">
        <f>IF(Y8="-",NA(),Y8)</f>
        <v>119.8</v>
      </c>
      <c r="Z6" s="64">
        <f t="shared" ref="Z6:AH6" si="2">IF(Z8="-",NA(),Z8)</f>
        <v>139</v>
      </c>
      <c r="AA6" s="64">
        <f t="shared" si="2"/>
        <v>146</v>
      </c>
      <c r="AB6" s="64">
        <f t="shared" si="2"/>
        <v>192.2</v>
      </c>
      <c r="AC6" s="64">
        <f t="shared" si="2"/>
        <v>268.5</v>
      </c>
      <c r="AD6" s="64">
        <f t="shared" si="2"/>
        <v>176.4</v>
      </c>
      <c r="AE6" s="64">
        <f t="shared" si="2"/>
        <v>172.5</v>
      </c>
      <c r="AF6" s="64">
        <f t="shared" si="2"/>
        <v>198.5</v>
      </c>
      <c r="AG6" s="64">
        <f t="shared" si="2"/>
        <v>220.9</v>
      </c>
      <c r="AH6" s="64">
        <f t="shared" si="2"/>
        <v>227.5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6.1</v>
      </c>
      <c r="AP6" s="64">
        <f t="shared" si="3"/>
        <v>5.6</v>
      </c>
      <c r="AQ6" s="64">
        <f t="shared" si="3"/>
        <v>3.8</v>
      </c>
      <c r="AR6" s="64">
        <f t="shared" si="3"/>
        <v>3.4</v>
      </c>
      <c r="AS6" s="64">
        <f t="shared" si="3"/>
        <v>1.7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26</v>
      </c>
      <c r="BB6" s="65">
        <f t="shared" si="4"/>
        <v>14</v>
      </c>
      <c r="BC6" s="65">
        <f t="shared" si="4"/>
        <v>10</v>
      </c>
      <c r="BD6" s="65">
        <f t="shared" si="4"/>
        <v>7</v>
      </c>
      <c r="BE6" s="63" t="str">
        <f>IF(BE8="-","",IF(BE8="-","【-】","【"&amp;SUBSTITUTE(TEXT(BE8,"#,##0"),"-","△")&amp;"】"))</f>
        <v>【17】</v>
      </c>
      <c r="BF6" s="64">
        <f>IF(BF8="-",NA(),BF8)</f>
        <v>16.5</v>
      </c>
      <c r="BG6" s="64">
        <f t="shared" ref="BG6:BO6" si="5">IF(BG8="-",NA(),BG8)</f>
        <v>28</v>
      </c>
      <c r="BH6" s="64">
        <f t="shared" si="5"/>
        <v>32</v>
      </c>
      <c r="BI6" s="64">
        <f t="shared" si="5"/>
        <v>48</v>
      </c>
      <c r="BJ6" s="64">
        <f t="shared" si="5"/>
        <v>62.8</v>
      </c>
      <c r="BK6" s="64">
        <f t="shared" si="5"/>
        <v>36.1</v>
      </c>
      <c r="BL6" s="64">
        <f t="shared" si="5"/>
        <v>33.9</v>
      </c>
      <c r="BM6" s="64">
        <f t="shared" si="5"/>
        <v>26.5</v>
      </c>
      <c r="BN6" s="64">
        <f t="shared" si="5"/>
        <v>43.5</v>
      </c>
      <c r="BO6" s="64">
        <f t="shared" si="5"/>
        <v>33.4</v>
      </c>
      <c r="BP6" s="61" t="str">
        <f>IF(BP8="-","",IF(BP8="-","【-】","【"&amp;SUBSTITUTE(TEXT(BP8,"#,##0.0"),"-","△")&amp;"】"))</f>
        <v>【20.8】</v>
      </c>
      <c r="BQ6" s="65">
        <f>IF(BQ8="-",NA(),BQ8)</f>
        <v>990</v>
      </c>
      <c r="BR6" s="65">
        <f t="shared" ref="BR6:BZ6" si="6">IF(BR8="-",NA(),BR8)</f>
        <v>1540</v>
      </c>
      <c r="BS6" s="65">
        <f t="shared" si="6"/>
        <v>9531</v>
      </c>
      <c r="BT6" s="65">
        <f t="shared" si="6"/>
        <v>3280</v>
      </c>
      <c r="BU6" s="65">
        <f t="shared" si="6"/>
        <v>5879</v>
      </c>
      <c r="BV6" s="65">
        <f t="shared" si="6"/>
        <v>22959</v>
      </c>
      <c r="BW6" s="65">
        <f t="shared" si="6"/>
        <v>22148</v>
      </c>
      <c r="BX6" s="65">
        <f t="shared" si="6"/>
        <v>24086</v>
      </c>
      <c r="BY6" s="65">
        <f t="shared" si="6"/>
        <v>26025</v>
      </c>
      <c r="BZ6" s="65">
        <f t="shared" si="6"/>
        <v>24498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106</v>
      </c>
      <c r="CM6" s="63">
        <f t="shared" ref="CM6:CN6" si="7">CM8</f>
        <v>134616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106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655.5</v>
      </c>
      <c r="DF6" s="64">
        <f t="shared" si="8"/>
        <v>316.8</v>
      </c>
      <c r="DG6" s="64">
        <f t="shared" si="8"/>
        <v>113.9</v>
      </c>
      <c r="DH6" s="64">
        <f t="shared" si="8"/>
        <v>102.9</v>
      </c>
      <c r="DI6" s="64">
        <f t="shared" si="8"/>
        <v>1555</v>
      </c>
      <c r="DJ6" s="61" t="str">
        <f>IF(DJ8="-","",IF(DJ8="-","【-】","【"&amp;SUBSTITUTE(TEXT(DJ8,"#,##0.0"),"-","△")&amp;"】"))</f>
        <v>【425.4】</v>
      </c>
      <c r="DK6" s="64">
        <f>IF(DK8="-",NA(),DK8)</f>
        <v>32.799999999999997</v>
      </c>
      <c r="DL6" s="64">
        <f t="shared" ref="DL6:DT6" si="9">IF(DL8="-",NA(),DL8)</f>
        <v>31.4</v>
      </c>
      <c r="DM6" s="64">
        <f t="shared" si="9"/>
        <v>32.799999999999997</v>
      </c>
      <c r="DN6" s="64">
        <f t="shared" si="9"/>
        <v>37.200000000000003</v>
      </c>
      <c r="DO6" s="64">
        <f t="shared" si="9"/>
        <v>62</v>
      </c>
      <c r="DP6" s="64">
        <f t="shared" si="9"/>
        <v>152.30000000000001</v>
      </c>
      <c r="DQ6" s="64">
        <f t="shared" si="9"/>
        <v>148.5</v>
      </c>
      <c r="DR6" s="64">
        <f t="shared" si="9"/>
        <v>159.30000000000001</v>
      </c>
      <c r="DS6" s="64">
        <f t="shared" si="9"/>
        <v>160</v>
      </c>
      <c r="DT6" s="64">
        <f t="shared" si="9"/>
        <v>164.6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107</v>
      </c>
      <c r="B7" s="60">
        <f t="shared" ref="B7:X7" si="10">B8</f>
        <v>2019</v>
      </c>
      <c r="C7" s="60">
        <f t="shared" si="10"/>
        <v>342041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2</v>
      </c>
      <c r="H7" s="60" t="str">
        <f t="shared" si="10"/>
        <v>広島県　三原市</v>
      </c>
      <c r="I7" s="60" t="str">
        <f t="shared" si="10"/>
        <v>帝人通り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41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3750</v>
      </c>
      <c r="V7" s="63">
        <f t="shared" si="10"/>
        <v>137</v>
      </c>
      <c r="W7" s="63">
        <f t="shared" si="10"/>
        <v>140</v>
      </c>
      <c r="X7" s="62" t="str">
        <f t="shared" si="10"/>
        <v>導入なし</v>
      </c>
      <c r="Y7" s="64">
        <f>Y8</f>
        <v>119.8</v>
      </c>
      <c r="Z7" s="64">
        <f t="shared" ref="Z7:AH7" si="11">Z8</f>
        <v>139</v>
      </c>
      <c r="AA7" s="64">
        <f t="shared" si="11"/>
        <v>146</v>
      </c>
      <c r="AB7" s="64">
        <f t="shared" si="11"/>
        <v>192.2</v>
      </c>
      <c r="AC7" s="64">
        <f t="shared" si="11"/>
        <v>268.5</v>
      </c>
      <c r="AD7" s="64">
        <f t="shared" si="11"/>
        <v>176.4</v>
      </c>
      <c r="AE7" s="64">
        <f t="shared" si="11"/>
        <v>172.5</v>
      </c>
      <c r="AF7" s="64">
        <f t="shared" si="11"/>
        <v>198.5</v>
      </c>
      <c r="AG7" s="64">
        <f t="shared" si="11"/>
        <v>220.9</v>
      </c>
      <c r="AH7" s="64">
        <f t="shared" si="11"/>
        <v>227.5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6.1</v>
      </c>
      <c r="AP7" s="64">
        <f t="shared" si="12"/>
        <v>5.6</v>
      </c>
      <c r="AQ7" s="64">
        <f t="shared" si="12"/>
        <v>3.8</v>
      </c>
      <c r="AR7" s="64">
        <f t="shared" si="12"/>
        <v>3.4</v>
      </c>
      <c r="AS7" s="64">
        <f t="shared" si="12"/>
        <v>1.7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26</v>
      </c>
      <c r="BB7" s="65">
        <f t="shared" si="13"/>
        <v>14</v>
      </c>
      <c r="BC7" s="65">
        <f t="shared" si="13"/>
        <v>10</v>
      </c>
      <c r="BD7" s="65">
        <f t="shared" si="13"/>
        <v>7</v>
      </c>
      <c r="BE7" s="63"/>
      <c r="BF7" s="64">
        <f>BF8</f>
        <v>16.5</v>
      </c>
      <c r="BG7" s="64">
        <f t="shared" ref="BG7:BO7" si="14">BG8</f>
        <v>28</v>
      </c>
      <c r="BH7" s="64">
        <f t="shared" si="14"/>
        <v>32</v>
      </c>
      <c r="BI7" s="64">
        <f t="shared" si="14"/>
        <v>48</v>
      </c>
      <c r="BJ7" s="64">
        <f t="shared" si="14"/>
        <v>62.8</v>
      </c>
      <c r="BK7" s="64">
        <f t="shared" si="14"/>
        <v>36.1</v>
      </c>
      <c r="BL7" s="64">
        <f t="shared" si="14"/>
        <v>33.9</v>
      </c>
      <c r="BM7" s="64">
        <f t="shared" si="14"/>
        <v>26.5</v>
      </c>
      <c r="BN7" s="64">
        <f t="shared" si="14"/>
        <v>43.5</v>
      </c>
      <c r="BO7" s="64">
        <f t="shared" si="14"/>
        <v>33.4</v>
      </c>
      <c r="BP7" s="61"/>
      <c r="BQ7" s="65">
        <f>BQ8</f>
        <v>990</v>
      </c>
      <c r="BR7" s="65">
        <f t="shared" ref="BR7:BZ7" si="15">BR8</f>
        <v>1540</v>
      </c>
      <c r="BS7" s="65">
        <f t="shared" si="15"/>
        <v>9531</v>
      </c>
      <c r="BT7" s="65">
        <f t="shared" si="15"/>
        <v>3280</v>
      </c>
      <c r="BU7" s="65">
        <f t="shared" si="15"/>
        <v>5879</v>
      </c>
      <c r="BV7" s="65">
        <f t="shared" si="15"/>
        <v>22959</v>
      </c>
      <c r="BW7" s="65">
        <f t="shared" si="15"/>
        <v>22148</v>
      </c>
      <c r="BX7" s="65">
        <f t="shared" si="15"/>
        <v>24086</v>
      </c>
      <c r="BY7" s="65">
        <f t="shared" si="15"/>
        <v>26025</v>
      </c>
      <c r="BZ7" s="65">
        <f t="shared" si="15"/>
        <v>24498</v>
      </c>
      <c r="CA7" s="63"/>
      <c r="CB7" s="64" t="s">
        <v>108</v>
      </c>
      <c r="CC7" s="64" t="s">
        <v>108</v>
      </c>
      <c r="CD7" s="64" t="s">
        <v>108</v>
      </c>
      <c r="CE7" s="64" t="s">
        <v>108</v>
      </c>
      <c r="CF7" s="64" t="s">
        <v>108</v>
      </c>
      <c r="CG7" s="64" t="s">
        <v>108</v>
      </c>
      <c r="CH7" s="64" t="s">
        <v>108</v>
      </c>
      <c r="CI7" s="64" t="s">
        <v>108</v>
      </c>
      <c r="CJ7" s="64" t="s">
        <v>108</v>
      </c>
      <c r="CK7" s="64" t="s">
        <v>106</v>
      </c>
      <c r="CL7" s="61"/>
      <c r="CM7" s="63">
        <f>CM8</f>
        <v>134616</v>
      </c>
      <c r="CN7" s="63">
        <f>CN8</f>
        <v>0</v>
      </c>
      <c r="CO7" s="64" t="s">
        <v>108</v>
      </c>
      <c r="CP7" s="64" t="s">
        <v>108</v>
      </c>
      <c r="CQ7" s="64" t="s">
        <v>108</v>
      </c>
      <c r="CR7" s="64" t="s">
        <v>108</v>
      </c>
      <c r="CS7" s="64" t="s">
        <v>108</v>
      </c>
      <c r="CT7" s="64" t="s">
        <v>108</v>
      </c>
      <c r="CU7" s="64" t="s">
        <v>108</v>
      </c>
      <c r="CV7" s="64" t="s">
        <v>108</v>
      </c>
      <c r="CW7" s="64" t="s">
        <v>108</v>
      </c>
      <c r="CX7" s="64" t="s">
        <v>106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655.5</v>
      </c>
      <c r="DF7" s="64">
        <f t="shared" si="16"/>
        <v>316.8</v>
      </c>
      <c r="DG7" s="64">
        <f t="shared" si="16"/>
        <v>113.9</v>
      </c>
      <c r="DH7" s="64">
        <f t="shared" si="16"/>
        <v>102.9</v>
      </c>
      <c r="DI7" s="64">
        <f t="shared" si="16"/>
        <v>1555</v>
      </c>
      <c r="DJ7" s="61"/>
      <c r="DK7" s="64">
        <f>DK8</f>
        <v>32.799999999999997</v>
      </c>
      <c r="DL7" s="64">
        <f t="shared" ref="DL7:DT7" si="17">DL8</f>
        <v>31.4</v>
      </c>
      <c r="DM7" s="64">
        <f t="shared" si="17"/>
        <v>32.799999999999997</v>
      </c>
      <c r="DN7" s="64">
        <f t="shared" si="17"/>
        <v>37.200000000000003</v>
      </c>
      <c r="DO7" s="64">
        <f t="shared" si="17"/>
        <v>62</v>
      </c>
      <c r="DP7" s="64">
        <f t="shared" si="17"/>
        <v>152.30000000000001</v>
      </c>
      <c r="DQ7" s="64">
        <f t="shared" si="17"/>
        <v>148.5</v>
      </c>
      <c r="DR7" s="64">
        <f t="shared" si="17"/>
        <v>159.30000000000001</v>
      </c>
      <c r="DS7" s="64">
        <f t="shared" si="17"/>
        <v>160</v>
      </c>
      <c r="DT7" s="64">
        <f t="shared" si="17"/>
        <v>164.6</v>
      </c>
      <c r="DU7" s="61"/>
    </row>
    <row r="8" spans="1:125" s="66" customFormat="1" x14ac:dyDescent="0.15">
      <c r="A8" s="49"/>
      <c r="B8" s="67">
        <v>2019</v>
      </c>
      <c r="C8" s="67">
        <v>342041</v>
      </c>
      <c r="D8" s="67">
        <v>47</v>
      </c>
      <c r="E8" s="67">
        <v>14</v>
      </c>
      <c r="F8" s="67">
        <v>0</v>
      </c>
      <c r="G8" s="67">
        <v>2</v>
      </c>
      <c r="H8" s="67" t="s">
        <v>109</v>
      </c>
      <c r="I8" s="67" t="s">
        <v>110</v>
      </c>
      <c r="J8" s="67" t="s">
        <v>111</v>
      </c>
      <c r="K8" s="67" t="s">
        <v>112</v>
      </c>
      <c r="L8" s="67" t="s">
        <v>113</v>
      </c>
      <c r="M8" s="67" t="s">
        <v>114</v>
      </c>
      <c r="N8" s="67" t="s">
        <v>115</v>
      </c>
      <c r="O8" s="68" t="s">
        <v>116</v>
      </c>
      <c r="P8" s="69" t="s">
        <v>117</v>
      </c>
      <c r="Q8" s="69" t="s">
        <v>118</v>
      </c>
      <c r="R8" s="70">
        <v>41</v>
      </c>
      <c r="S8" s="69" t="s">
        <v>119</v>
      </c>
      <c r="T8" s="69" t="s">
        <v>120</v>
      </c>
      <c r="U8" s="70">
        <v>3750</v>
      </c>
      <c r="V8" s="70">
        <v>137</v>
      </c>
      <c r="W8" s="70">
        <v>140</v>
      </c>
      <c r="X8" s="69" t="s">
        <v>121</v>
      </c>
      <c r="Y8" s="71">
        <v>119.8</v>
      </c>
      <c r="Z8" s="71">
        <v>139</v>
      </c>
      <c r="AA8" s="71">
        <v>146</v>
      </c>
      <c r="AB8" s="71">
        <v>192.2</v>
      </c>
      <c r="AC8" s="71">
        <v>268.5</v>
      </c>
      <c r="AD8" s="71">
        <v>176.4</v>
      </c>
      <c r="AE8" s="71">
        <v>172.5</v>
      </c>
      <c r="AF8" s="71">
        <v>198.5</v>
      </c>
      <c r="AG8" s="71">
        <v>220.9</v>
      </c>
      <c r="AH8" s="71">
        <v>227.5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6.1</v>
      </c>
      <c r="AP8" s="71">
        <v>5.6</v>
      </c>
      <c r="AQ8" s="71">
        <v>3.8</v>
      </c>
      <c r="AR8" s="71">
        <v>3.4</v>
      </c>
      <c r="AS8" s="71">
        <v>1.7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26</v>
      </c>
      <c r="BA8" s="72">
        <v>26</v>
      </c>
      <c r="BB8" s="72">
        <v>14</v>
      </c>
      <c r="BC8" s="72">
        <v>10</v>
      </c>
      <c r="BD8" s="72">
        <v>7</v>
      </c>
      <c r="BE8" s="72">
        <v>17</v>
      </c>
      <c r="BF8" s="71">
        <v>16.5</v>
      </c>
      <c r="BG8" s="71">
        <v>28</v>
      </c>
      <c r="BH8" s="71">
        <v>32</v>
      </c>
      <c r="BI8" s="71">
        <v>48</v>
      </c>
      <c r="BJ8" s="71">
        <v>62.8</v>
      </c>
      <c r="BK8" s="71">
        <v>36.1</v>
      </c>
      <c r="BL8" s="71">
        <v>33.9</v>
      </c>
      <c r="BM8" s="71">
        <v>26.5</v>
      </c>
      <c r="BN8" s="71">
        <v>43.5</v>
      </c>
      <c r="BO8" s="71">
        <v>33.4</v>
      </c>
      <c r="BP8" s="68">
        <v>20.8</v>
      </c>
      <c r="BQ8" s="72">
        <v>990</v>
      </c>
      <c r="BR8" s="72">
        <v>1540</v>
      </c>
      <c r="BS8" s="72">
        <v>9531</v>
      </c>
      <c r="BT8" s="73">
        <v>3280</v>
      </c>
      <c r="BU8" s="73">
        <v>5879</v>
      </c>
      <c r="BV8" s="72">
        <v>22959</v>
      </c>
      <c r="BW8" s="72">
        <v>22148</v>
      </c>
      <c r="BX8" s="72">
        <v>24086</v>
      </c>
      <c r="BY8" s="72">
        <v>26025</v>
      </c>
      <c r="BZ8" s="72">
        <v>24498</v>
      </c>
      <c r="CA8" s="70">
        <v>14290</v>
      </c>
      <c r="CB8" s="71" t="s">
        <v>113</v>
      </c>
      <c r="CC8" s="71" t="s">
        <v>113</v>
      </c>
      <c r="CD8" s="71" t="s">
        <v>113</v>
      </c>
      <c r="CE8" s="71" t="s">
        <v>113</v>
      </c>
      <c r="CF8" s="71" t="s">
        <v>113</v>
      </c>
      <c r="CG8" s="71" t="s">
        <v>113</v>
      </c>
      <c r="CH8" s="71" t="s">
        <v>113</v>
      </c>
      <c r="CI8" s="71" t="s">
        <v>113</v>
      </c>
      <c r="CJ8" s="71" t="s">
        <v>113</v>
      </c>
      <c r="CK8" s="71" t="s">
        <v>113</v>
      </c>
      <c r="CL8" s="68" t="s">
        <v>113</v>
      </c>
      <c r="CM8" s="70">
        <v>134616</v>
      </c>
      <c r="CN8" s="70">
        <v>0</v>
      </c>
      <c r="CO8" s="71" t="s">
        <v>113</v>
      </c>
      <c r="CP8" s="71" t="s">
        <v>113</v>
      </c>
      <c r="CQ8" s="71" t="s">
        <v>113</v>
      </c>
      <c r="CR8" s="71" t="s">
        <v>113</v>
      </c>
      <c r="CS8" s="71" t="s">
        <v>113</v>
      </c>
      <c r="CT8" s="71" t="s">
        <v>113</v>
      </c>
      <c r="CU8" s="71" t="s">
        <v>113</v>
      </c>
      <c r="CV8" s="71" t="s">
        <v>113</v>
      </c>
      <c r="CW8" s="71" t="s">
        <v>113</v>
      </c>
      <c r="CX8" s="71" t="s">
        <v>113</v>
      </c>
      <c r="CY8" s="68" t="s">
        <v>113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655.5</v>
      </c>
      <c r="DF8" s="71">
        <v>316.8</v>
      </c>
      <c r="DG8" s="71">
        <v>113.9</v>
      </c>
      <c r="DH8" s="71">
        <v>102.9</v>
      </c>
      <c r="DI8" s="71">
        <v>1555</v>
      </c>
      <c r="DJ8" s="68">
        <v>425.4</v>
      </c>
      <c r="DK8" s="71">
        <v>32.799999999999997</v>
      </c>
      <c r="DL8" s="71">
        <v>31.4</v>
      </c>
      <c r="DM8" s="71">
        <v>32.799999999999997</v>
      </c>
      <c r="DN8" s="71">
        <v>37.200000000000003</v>
      </c>
      <c r="DO8" s="71">
        <v>62</v>
      </c>
      <c r="DP8" s="71">
        <v>152.30000000000001</v>
      </c>
      <c r="DQ8" s="71">
        <v>148.5</v>
      </c>
      <c r="DR8" s="71">
        <v>159.30000000000001</v>
      </c>
      <c r="DS8" s="71">
        <v>160</v>
      </c>
      <c r="DT8" s="71">
        <v>164.6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122</v>
      </c>
      <c r="C10" s="78" t="s">
        <v>123</v>
      </c>
      <c r="D10" s="78" t="s">
        <v>124</v>
      </c>
      <c r="E10" s="78" t="s">
        <v>125</v>
      </c>
      <c r="F10" s="78" t="s">
        <v>126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dcterms:created xsi:type="dcterms:W3CDTF">2020-12-04T03:37:30Z</dcterms:created>
  <dcterms:modified xsi:type="dcterms:W3CDTF">2021-01-15T03:38:36Z</dcterms:modified>
  <cp:category/>
</cp:coreProperties>
</file>