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3_庁内_調査メール等提出物一件_その他\R02\41 平成３１年度経営分析表\"/>
    </mc:Choice>
  </mc:AlternateContent>
  <workbookProtection workbookAlgorithmName="SHA-512" workbookHashValue="3F1Gw2Zr8f72YTXE+skrnuDjgoRGLG5cQZE1wPBRVQYTuhZZhCSCa523VNYFSXHuKRTWUNQ8n3fg9zg2Ywa0HQ==" workbookSaltValue="Z6BBaCKOhFlXCkEmap8gFQ==" workbookSpinCount="100000" lockStructure="1"/>
  <bookViews>
    <workbookView xWindow="0" yWindow="0" windowWidth="20490" windowHeight="766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<sst xmlns="http://schemas.openxmlformats.org/spreadsheetml/2006/main" count="236" uniqueCount="118">
  <si>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</si>
  <si>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</si>
  <si>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</si>
  <si>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</si>
  <si>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</si>
  <si>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</si>
  <si>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</si>
  <si>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</si>
  <si>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</si>
  <si>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</si>
  <si>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</si>
  <si>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</si>
  <si>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</si>
  <si>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</si>
  <si>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</si>
  <si>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</si>
  <si>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</si>
  <si>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</si>
  <si>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</si>
  <si>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</si>
  <si>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</si>
  <si>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</si>
  <si>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</si>
  <si>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</si>
  <si>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</si>
  <si>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</si>
  <si>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</si>
  <si>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</si>
  <si>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</si>
  <si>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</si>
  <si>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</si>
  <si>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</si>
  <si>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</si>
  <si>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</si>
  <si>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</si>
  <si>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</si>
  <si>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</si>
  <si>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</si>
  <si>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</si>
  <si>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</si>
  <si>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</si>
  <si>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</si>
  <si>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</si>
  <si>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</si>
  <si>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</si>
  <si>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</si>
  <si>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</si>
  <si>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</si>
  <si>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</si>
  <si>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</si>
  <si>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</si>
  <si>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</si>
  <si>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</si>
  <si>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</si>
  <si>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</si>
  <si>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</si>
  <si>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</si>
  <si>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</si>
  <si>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</si>
  <si>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</si>
  <si>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</si>
  <si>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</si>
  <si>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</si>
  <si>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</si>
  <si>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</si>
  <si>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</si>
  <si>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</si>
  <si>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</si>
  <si>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</si>
  <si>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</si>
  <si>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</si>
  <si>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</si>
  <si>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</si>
  <si>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</si>
  <si>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</si>
  <si>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</si>
  <si>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</si>
  <si>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</si>
  <si>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</si>
  <si>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</si>
  <si>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</si>
  <si>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</si>
  <si>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</si>
  <si>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</si>
  <si>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</si>
  <si>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</si>
  <si>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</si>
  <si>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</si>
  <si>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</si>
  <si>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</si>
  <si>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</si>
  <si>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</si>
  <si>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</si>
  <si>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</si>
  <si>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</si>
  <si>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</si>
  <si>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</si>
  <si>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</si>
  <si>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</si>
  <si>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</si>
  <si>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</si>
  <si>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</si>
  <si>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</si>
  <si>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</si>
  <si>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</si>
  <si>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</si>
  <si>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</si>
  <si>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</si>
  <si>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</si>
  <si>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</si>
  <si>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</si>
  <si>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</si>
  <si>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</si>
  <si>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</si>
  <si>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</si>
  <si>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公営企業会計への移行に向けて準備を行っているが，施設の経年劣化により維持管理費が膨らんでいくため，経営改善・投資計画などの検討が必要です。</t>
    <phoneticPr fontId="4"/>
  </si>
  <si>
    <t>　令和２年３月に将来にわたり持続的に下水道事業を運営するため，長期的視点にたち現状や課題を踏まえたうえで，経営基盤の強化推進の基本となる【三原市下水道事業経営戦略】を改定し，市議会へ報告するとともに，令和２年６月よりホームページにより公開しております。
　令和２年度に下水道事業を公営企業会計へ移行することから，経営の健全性，透明性を図るとともに令和２年度から令和３年度に三原市下水道事業経営審議会（民間有識者を含む）を立ち上げ下水道事業の在り方等を検討してまいります。</t>
    <phoneticPr fontId="4"/>
  </si>
  <si>
    <t>①収益的収支比率　⑤経費回収率　⑥汚水処理単価の好転
【要因】
　平成３０年度末に流域下水道区域内における特定環境保全公共下水道区域分（都市計画法の調整区域分）の下水道接続を行ったことにより，収支の改善，経費回収率の向上，汚水処理単価の減少となりました。
【今後】
　新たな区域拡大の計画はないものの，経年による維持経費の増加が懸念されますが，経費節減を行い低下傾向を最小限に留めます。
④企業債残高対事業規模比率の減少
【要因】
　分流式下水道に要する経費の繰出基準を市として見直し，企業債元本償還に係るものを全額繰入にしたためです。
⑦施設利用⑧水洗化率
　類似団体より高い状況にあります。さらなる普及活動に努めます。</t>
    <rPh sb="24" eb="26">
      <t>コウテン</t>
    </rPh>
    <rPh sb="33" eb="35">
      <t>ヘイセイ</t>
    </rPh>
    <rPh sb="37" eb="39">
      <t>ネンド</t>
    </rPh>
    <rPh sb="39" eb="40">
      <t>マツ</t>
    </rPh>
    <rPh sb="41" eb="43">
      <t>リュウイキ</t>
    </rPh>
    <rPh sb="43" eb="46">
      <t>ゲスイドウ</t>
    </rPh>
    <rPh sb="46" eb="48">
      <t>クイキ</t>
    </rPh>
    <rPh sb="48" eb="49">
      <t>ナイ</t>
    </rPh>
    <rPh sb="53" eb="55">
      <t>トクテイ</t>
    </rPh>
    <rPh sb="55" eb="57">
      <t>カンキョウ</t>
    </rPh>
    <rPh sb="57" eb="59">
      <t>ホゼン</t>
    </rPh>
    <rPh sb="59" eb="61">
      <t>コウキョウ</t>
    </rPh>
    <rPh sb="61" eb="64">
      <t>ゲスイドウ</t>
    </rPh>
    <rPh sb="64" eb="66">
      <t>クイキ</t>
    </rPh>
    <rPh sb="66" eb="67">
      <t>ブン</t>
    </rPh>
    <rPh sb="68" eb="70">
      <t>トシ</t>
    </rPh>
    <rPh sb="70" eb="72">
      <t>ケイカク</t>
    </rPh>
    <rPh sb="72" eb="73">
      <t>ホウ</t>
    </rPh>
    <rPh sb="74" eb="76">
      <t>チョウセイ</t>
    </rPh>
    <rPh sb="76" eb="78">
      <t>クイキ</t>
    </rPh>
    <rPh sb="78" eb="79">
      <t>ブン</t>
    </rPh>
    <rPh sb="81" eb="84">
      <t>ゲスイドウ</t>
    </rPh>
    <rPh sb="84" eb="86">
      <t>セツゾク</t>
    </rPh>
    <rPh sb="87" eb="88">
      <t>オコナ</t>
    </rPh>
    <rPh sb="96" eb="98">
      <t>シュウシ</t>
    </rPh>
    <rPh sb="99" eb="101">
      <t>カイゼン</t>
    </rPh>
    <rPh sb="102" eb="104">
      <t>ケイヒ</t>
    </rPh>
    <rPh sb="104" eb="106">
      <t>カイシュウ</t>
    </rPh>
    <rPh sb="106" eb="107">
      <t>リツ</t>
    </rPh>
    <rPh sb="108" eb="110">
      <t>コウジョウ</t>
    </rPh>
    <rPh sb="111" eb="113">
      <t>オスイ</t>
    </rPh>
    <rPh sb="113" eb="115">
      <t>ショリ</t>
    </rPh>
    <rPh sb="115" eb="117">
      <t>タンカ</t>
    </rPh>
    <rPh sb="118" eb="120">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</si>
</sst>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B5E-4693-89DE-AB07B81CF898}"/>
            </c:ext>
          </c:extLst>
        </c:ser>
        <c:dLbls>
          <c:showLegendKey val="0"/>
          <c:showVal val="0"/>
          <c:showCatName val="0"/>
          <c:showSerName val="0"/>
          <c:showPercent val="0"/>
          <c:showBubbleSize val="0"/>
        </c:dLbls>
        <c:gapWidth val="150"/>
        <c:axId val="536261760"/>
        <c:axId val="536262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EB5E-4693-89DE-AB07B81CF898}"/>
            </c:ext>
          </c:extLst>
        </c:ser>
        <c:dLbls>
          <c:showLegendKey val="0"/>
          <c:showVal val="0"/>
          <c:showCatName val="0"/>
          <c:showSerName val="0"/>
          <c:showPercent val="0"/>
          <c:showBubbleSize val="0"/>
        </c:dLbls>
        <c:marker val="1"/>
        <c:smooth val="0"/>
        <c:axId val="536261760"/>
        <c:axId val="536262152"/>
      </c:lineChart>
      <c:dateAx>
        <c:axId val="536261760"/>
        <c:scaling>
          <c:orientation val="minMax"/>
        </c:scaling>
        <c:delete val="1"/>
        <c:axPos val="b"/>
        <c:numFmt formatCode="&quot;H&quot;yy" sourceLinked="1"/>
        <c:majorTickMark val="none"/>
        <c:minorTickMark val="none"/>
        <c:tickLblPos val="none"/>
        <c:crossAx val="536262152"/>
        <c:crosses val="autoZero"/>
        <c:auto val="1"/>
        <c:lblOffset val="100"/>
        <c:baseTimeUnit val="years"/>
      </c:dateAx>
      <c:valAx>
        <c:axId val="536262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626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62.73</c:v>
                </c:pt>
                <c:pt idx="1">
                  <c:v>65</c:v>
                </c:pt>
                <c:pt idx="2">
                  <c:v>65.3</c:v>
                </c:pt>
                <c:pt idx="3">
                  <c:v>60</c:v>
                </c:pt>
                <c:pt idx="4">
                  <c:v>56.82</c:v>
                </c:pt>
              </c:numCache>
            </c:numRef>
          </c:val>
          <c:extLst xmlns:c16r2="http://schemas.microsoft.com/office/drawing/2015/06/chart">
            <c:ext xmlns:c16="http://schemas.microsoft.com/office/drawing/2014/chart" uri="{C3380CC4-5D6E-409C-BE32-E72D297353CC}">
              <c16:uniqueId val="{00000000-4D97-4DD4-8464-89CAC041321F}"/>
            </c:ext>
          </c:extLst>
        </c:ser>
        <c:dLbls>
          <c:showLegendKey val="0"/>
          <c:showVal val="0"/>
          <c:showCatName val="0"/>
          <c:showSerName val="0"/>
          <c:showPercent val="0"/>
          <c:showBubbleSize val="0"/>
        </c:dLbls>
        <c:gapWidth val="150"/>
        <c:axId val="541006360"/>
        <c:axId val="541006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4D97-4DD4-8464-89CAC041321F}"/>
            </c:ext>
          </c:extLst>
        </c:ser>
        <c:dLbls>
          <c:showLegendKey val="0"/>
          <c:showVal val="0"/>
          <c:showCatName val="0"/>
          <c:showSerName val="0"/>
          <c:showPercent val="0"/>
          <c:showBubbleSize val="0"/>
        </c:dLbls>
        <c:marker val="1"/>
        <c:smooth val="0"/>
        <c:axId val="541006360"/>
        <c:axId val="541006752"/>
      </c:lineChart>
      <c:dateAx>
        <c:axId val="541006360"/>
        <c:scaling>
          <c:orientation val="minMax"/>
        </c:scaling>
        <c:delete val="1"/>
        <c:axPos val="b"/>
        <c:numFmt formatCode="&quot;H&quot;yy" sourceLinked="1"/>
        <c:majorTickMark val="none"/>
        <c:minorTickMark val="none"/>
        <c:tickLblPos val="none"/>
        <c:crossAx val="541006752"/>
        <c:crosses val="autoZero"/>
        <c:auto val="1"/>
        <c:lblOffset val="100"/>
        <c:baseTimeUnit val="years"/>
      </c:dateAx>
      <c:valAx>
        <c:axId val="54100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1006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87.9</c:v>
                </c:pt>
                <c:pt idx="1">
                  <c:v>86.42</c:v>
                </c:pt>
                <c:pt idx="2">
                  <c:v>86.76</c:v>
                </c:pt>
                <c:pt idx="3">
                  <c:v>94.56</c:v>
                </c:pt>
                <c:pt idx="4">
                  <c:v>95.18</c:v>
                </c:pt>
              </c:numCache>
            </c:numRef>
          </c:val>
          <c:extLst xmlns:c16r2="http://schemas.microsoft.com/office/drawing/2015/06/chart">
            <c:ext xmlns:c16="http://schemas.microsoft.com/office/drawing/2014/chart" uri="{C3380CC4-5D6E-409C-BE32-E72D297353CC}">
              <c16:uniqueId val="{00000000-ABA3-42C6-8B9E-3C890B2DA6ED}"/>
            </c:ext>
          </c:extLst>
        </c:ser>
        <c:dLbls>
          <c:showLegendKey val="0"/>
          <c:showVal val="0"/>
          <c:showCatName val="0"/>
          <c:showSerName val="0"/>
          <c:showPercent val="0"/>
          <c:showBubbleSize val="0"/>
        </c:dLbls>
        <c:gapWidth val="150"/>
        <c:axId val="540566672"/>
        <c:axId val="540567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ABA3-42C6-8B9E-3C890B2DA6ED}"/>
            </c:ext>
          </c:extLst>
        </c:ser>
        <c:dLbls>
          <c:showLegendKey val="0"/>
          <c:showVal val="0"/>
          <c:showCatName val="0"/>
          <c:showSerName val="0"/>
          <c:showPercent val="0"/>
          <c:showBubbleSize val="0"/>
        </c:dLbls>
        <c:marker val="1"/>
        <c:smooth val="0"/>
        <c:axId val="540566672"/>
        <c:axId val="540567064"/>
      </c:lineChart>
      <c:dateAx>
        <c:axId val="540566672"/>
        <c:scaling>
          <c:orientation val="minMax"/>
        </c:scaling>
        <c:delete val="1"/>
        <c:axPos val="b"/>
        <c:numFmt formatCode="&quot;H&quot;yy" sourceLinked="1"/>
        <c:majorTickMark val="none"/>
        <c:minorTickMark val="none"/>
        <c:tickLblPos val="none"/>
        <c:crossAx val="540567064"/>
        <c:crosses val="autoZero"/>
        <c:auto val="1"/>
        <c:lblOffset val="100"/>
        <c:baseTimeUnit val="years"/>
      </c:dateAx>
      <c:valAx>
        <c:axId val="540567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56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70.95</c:v>
                </c:pt>
                <c:pt idx="1">
                  <c:v>82.52</c:v>
                </c:pt>
                <c:pt idx="2">
                  <c:v>79.989999999999995</c:v>
                </c:pt>
                <c:pt idx="3">
                  <c:v>83.95</c:v>
                </c:pt>
                <c:pt idx="4">
                  <c:v>92.02</c:v>
                </c:pt>
              </c:numCache>
            </c:numRef>
          </c:val>
          <c:extLst xmlns:c16r2="http://schemas.microsoft.com/office/drawing/2015/06/chart">
            <c:ext xmlns:c16="http://schemas.microsoft.com/office/drawing/2014/chart" uri="{C3380CC4-5D6E-409C-BE32-E72D297353CC}">
              <c16:uniqueId val="{00000000-27F6-4BFE-BA62-E33FB073ADEB}"/>
            </c:ext>
          </c:extLst>
        </c:ser>
        <c:dLbls>
          <c:showLegendKey val="0"/>
          <c:showVal val="0"/>
          <c:showCatName val="0"/>
          <c:showSerName val="0"/>
          <c:showPercent val="0"/>
          <c:showBubbleSize val="0"/>
        </c:dLbls>
        <c:gapWidth val="150"/>
        <c:axId val="536560248"/>
        <c:axId val="53656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F6-4BFE-BA62-E33FB073ADEB}"/>
            </c:ext>
          </c:extLst>
        </c:ser>
        <c:dLbls>
          <c:showLegendKey val="0"/>
          <c:showVal val="0"/>
          <c:showCatName val="0"/>
          <c:showSerName val="0"/>
          <c:showPercent val="0"/>
          <c:showBubbleSize val="0"/>
        </c:dLbls>
        <c:marker val="1"/>
        <c:smooth val="0"/>
        <c:axId val="536560248"/>
        <c:axId val="536560640"/>
      </c:lineChart>
      <c:dateAx>
        <c:axId val="536560248"/>
        <c:scaling>
          <c:orientation val="minMax"/>
        </c:scaling>
        <c:delete val="1"/>
        <c:axPos val="b"/>
        <c:numFmt formatCode="&quot;H&quot;yy" sourceLinked="1"/>
        <c:majorTickMark val="none"/>
        <c:minorTickMark val="none"/>
        <c:tickLblPos val="none"/>
        <c:crossAx val="536560640"/>
        <c:crosses val="autoZero"/>
        <c:auto val="1"/>
        <c:lblOffset val="100"/>
        <c:baseTimeUnit val="years"/>
      </c:dateAx>
      <c:valAx>
        <c:axId val="53656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6560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37E-43E2-B23A-B1FF0C710F66}"/>
            </c:ext>
          </c:extLst>
        </c:ser>
        <c:dLbls>
          <c:showLegendKey val="0"/>
          <c:showVal val="0"/>
          <c:showCatName val="0"/>
          <c:showSerName val="0"/>
          <c:showPercent val="0"/>
          <c:showBubbleSize val="0"/>
        </c:dLbls>
        <c:gapWidth val="150"/>
        <c:axId val="536561816"/>
        <c:axId val="53565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37E-43E2-B23A-B1FF0C710F66}"/>
            </c:ext>
          </c:extLst>
        </c:ser>
        <c:dLbls>
          <c:showLegendKey val="0"/>
          <c:showVal val="0"/>
          <c:showCatName val="0"/>
          <c:showSerName val="0"/>
          <c:showPercent val="0"/>
          <c:showBubbleSize val="0"/>
        </c:dLbls>
        <c:marker val="1"/>
        <c:smooth val="0"/>
        <c:axId val="536561816"/>
        <c:axId val="535656272"/>
      </c:lineChart>
      <c:dateAx>
        <c:axId val="536561816"/>
        <c:scaling>
          <c:orientation val="minMax"/>
        </c:scaling>
        <c:delete val="1"/>
        <c:axPos val="b"/>
        <c:numFmt formatCode="&quot;H&quot;yy" sourceLinked="1"/>
        <c:majorTickMark val="none"/>
        <c:minorTickMark val="none"/>
        <c:tickLblPos val="none"/>
        <c:crossAx val="535656272"/>
        <c:crosses val="autoZero"/>
        <c:auto val="1"/>
        <c:lblOffset val="100"/>
        <c:baseTimeUnit val="years"/>
      </c:dateAx>
      <c:valAx>
        <c:axId val="53565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6561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056-41BB-8231-198E6A13D694}"/>
            </c:ext>
          </c:extLst>
        </c:ser>
        <c:dLbls>
          <c:showLegendKey val="0"/>
          <c:showVal val="0"/>
          <c:showCatName val="0"/>
          <c:showSerName val="0"/>
          <c:showPercent val="0"/>
          <c:showBubbleSize val="0"/>
        </c:dLbls>
        <c:gapWidth val="150"/>
        <c:axId val="535657448"/>
        <c:axId val="53565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056-41BB-8231-198E6A13D694}"/>
            </c:ext>
          </c:extLst>
        </c:ser>
        <c:dLbls>
          <c:showLegendKey val="0"/>
          <c:showVal val="0"/>
          <c:showCatName val="0"/>
          <c:showSerName val="0"/>
          <c:showPercent val="0"/>
          <c:showBubbleSize val="0"/>
        </c:dLbls>
        <c:marker val="1"/>
        <c:smooth val="0"/>
        <c:axId val="535657448"/>
        <c:axId val="535657840"/>
      </c:lineChart>
      <c:dateAx>
        <c:axId val="535657448"/>
        <c:scaling>
          <c:orientation val="minMax"/>
        </c:scaling>
        <c:delete val="1"/>
        <c:axPos val="b"/>
        <c:numFmt formatCode="&quot;H&quot;yy" sourceLinked="1"/>
        <c:majorTickMark val="none"/>
        <c:minorTickMark val="none"/>
        <c:tickLblPos val="none"/>
        <c:crossAx val="535657840"/>
        <c:crosses val="autoZero"/>
        <c:auto val="1"/>
        <c:lblOffset val="100"/>
        <c:baseTimeUnit val="years"/>
      </c:dateAx>
      <c:valAx>
        <c:axId val="53565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5657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A54-43C6-9761-C68AABE829E3}"/>
            </c:ext>
          </c:extLst>
        </c:ser>
        <c:dLbls>
          <c:showLegendKey val="0"/>
          <c:showVal val="0"/>
          <c:showCatName val="0"/>
          <c:showSerName val="0"/>
          <c:showPercent val="0"/>
          <c:showBubbleSize val="0"/>
        </c:dLbls>
        <c:gapWidth val="150"/>
        <c:axId val="535713344"/>
        <c:axId val="535713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A54-43C6-9761-C68AABE829E3}"/>
            </c:ext>
          </c:extLst>
        </c:ser>
        <c:dLbls>
          <c:showLegendKey val="0"/>
          <c:showVal val="0"/>
          <c:showCatName val="0"/>
          <c:showSerName val="0"/>
          <c:showPercent val="0"/>
          <c:showBubbleSize val="0"/>
        </c:dLbls>
        <c:marker val="1"/>
        <c:smooth val="0"/>
        <c:axId val="535713344"/>
        <c:axId val="535713736"/>
      </c:lineChart>
      <c:dateAx>
        <c:axId val="535713344"/>
        <c:scaling>
          <c:orientation val="minMax"/>
        </c:scaling>
        <c:delete val="1"/>
        <c:axPos val="b"/>
        <c:numFmt formatCode="&quot;H&quot;yy" sourceLinked="1"/>
        <c:majorTickMark val="none"/>
        <c:minorTickMark val="none"/>
        <c:tickLblPos val="none"/>
        <c:crossAx val="535713736"/>
        <c:crosses val="autoZero"/>
        <c:auto val="1"/>
        <c:lblOffset val="100"/>
        <c:baseTimeUnit val="years"/>
      </c:dateAx>
      <c:valAx>
        <c:axId val="535713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571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4A5-4CB5-B119-23B99DEDD1E8}"/>
            </c:ext>
          </c:extLst>
        </c:ser>
        <c:dLbls>
          <c:showLegendKey val="0"/>
          <c:showVal val="0"/>
          <c:showCatName val="0"/>
          <c:showSerName val="0"/>
          <c:showPercent val="0"/>
          <c:showBubbleSize val="0"/>
        </c:dLbls>
        <c:gapWidth val="150"/>
        <c:axId val="536256984"/>
        <c:axId val="53625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4A5-4CB5-B119-23B99DEDD1E8}"/>
            </c:ext>
          </c:extLst>
        </c:ser>
        <c:dLbls>
          <c:showLegendKey val="0"/>
          <c:showVal val="0"/>
          <c:showCatName val="0"/>
          <c:showSerName val="0"/>
          <c:showPercent val="0"/>
          <c:showBubbleSize val="0"/>
        </c:dLbls>
        <c:marker val="1"/>
        <c:smooth val="0"/>
        <c:axId val="536256984"/>
        <c:axId val="536257376"/>
      </c:lineChart>
      <c:dateAx>
        <c:axId val="536256984"/>
        <c:scaling>
          <c:orientation val="minMax"/>
        </c:scaling>
        <c:delete val="1"/>
        <c:axPos val="b"/>
        <c:numFmt formatCode="&quot;H&quot;yy" sourceLinked="1"/>
        <c:majorTickMark val="none"/>
        <c:minorTickMark val="none"/>
        <c:tickLblPos val="none"/>
        <c:crossAx val="536257376"/>
        <c:crosses val="autoZero"/>
        <c:auto val="1"/>
        <c:lblOffset val="100"/>
        <c:baseTimeUnit val="years"/>
      </c:dateAx>
      <c:valAx>
        <c:axId val="53625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6256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1013.59</c:v>
                </c:pt>
                <c:pt idx="1">
                  <c:v>590.86</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AFFE-4933-8EED-2B1D74754A1D}"/>
            </c:ext>
          </c:extLst>
        </c:ser>
        <c:dLbls>
          <c:showLegendKey val="0"/>
          <c:showVal val="0"/>
          <c:showCatName val="0"/>
          <c:showSerName val="0"/>
          <c:showPercent val="0"/>
          <c:showBubbleSize val="0"/>
        </c:dLbls>
        <c:gapWidth val="150"/>
        <c:axId val="540944136"/>
        <c:axId val="540944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AFFE-4933-8EED-2B1D74754A1D}"/>
            </c:ext>
          </c:extLst>
        </c:ser>
        <c:dLbls>
          <c:showLegendKey val="0"/>
          <c:showVal val="0"/>
          <c:showCatName val="0"/>
          <c:showSerName val="0"/>
          <c:showPercent val="0"/>
          <c:showBubbleSize val="0"/>
        </c:dLbls>
        <c:marker val="1"/>
        <c:smooth val="0"/>
        <c:axId val="540944136"/>
        <c:axId val="540944528"/>
      </c:lineChart>
      <c:dateAx>
        <c:axId val="540944136"/>
        <c:scaling>
          <c:orientation val="minMax"/>
        </c:scaling>
        <c:delete val="1"/>
        <c:axPos val="b"/>
        <c:numFmt formatCode="&quot;H&quot;yy" sourceLinked="1"/>
        <c:majorTickMark val="none"/>
        <c:minorTickMark val="none"/>
        <c:tickLblPos val="none"/>
        <c:crossAx val="540944528"/>
        <c:crosses val="autoZero"/>
        <c:auto val="1"/>
        <c:lblOffset val="100"/>
        <c:baseTimeUnit val="years"/>
      </c:dateAx>
      <c:valAx>
        <c:axId val="54094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944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38.590000000000003</c:v>
                </c:pt>
                <c:pt idx="1">
                  <c:v>65.8</c:v>
                </c:pt>
                <c:pt idx="2">
                  <c:v>65.150000000000006</c:v>
                </c:pt>
                <c:pt idx="3">
                  <c:v>61.53</c:v>
                </c:pt>
                <c:pt idx="4">
                  <c:v>82.48</c:v>
                </c:pt>
              </c:numCache>
            </c:numRef>
          </c:val>
          <c:extLst xmlns:c16r2="http://schemas.microsoft.com/office/drawing/2015/06/chart">
            <c:ext xmlns:c16="http://schemas.microsoft.com/office/drawing/2014/chart" uri="{C3380CC4-5D6E-409C-BE32-E72D297353CC}">
              <c16:uniqueId val="{00000000-1A9D-4A26-835F-EAC1810E9BF9}"/>
            </c:ext>
          </c:extLst>
        </c:ser>
        <c:dLbls>
          <c:showLegendKey val="0"/>
          <c:showVal val="0"/>
          <c:showCatName val="0"/>
          <c:showSerName val="0"/>
          <c:showPercent val="0"/>
          <c:showBubbleSize val="0"/>
        </c:dLbls>
        <c:gapWidth val="150"/>
        <c:axId val="540945704"/>
        <c:axId val="541003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1A9D-4A26-835F-EAC1810E9BF9}"/>
            </c:ext>
          </c:extLst>
        </c:ser>
        <c:dLbls>
          <c:showLegendKey val="0"/>
          <c:showVal val="0"/>
          <c:showCatName val="0"/>
          <c:showSerName val="0"/>
          <c:showPercent val="0"/>
          <c:showBubbleSize val="0"/>
        </c:dLbls>
        <c:marker val="1"/>
        <c:smooth val="0"/>
        <c:axId val="540945704"/>
        <c:axId val="541003528"/>
      </c:lineChart>
      <c:dateAx>
        <c:axId val="540945704"/>
        <c:scaling>
          <c:orientation val="minMax"/>
        </c:scaling>
        <c:delete val="1"/>
        <c:axPos val="b"/>
        <c:numFmt formatCode="&quot;H&quot;yy" sourceLinked="1"/>
        <c:majorTickMark val="none"/>
        <c:minorTickMark val="none"/>
        <c:tickLblPos val="none"/>
        <c:crossAx val="541003528"/>
        <c:crosses val="autoZero"/>
        <c:auto val="1"/>
        <c:lblOffset val="100"/>
        <c:baseTimeUnit val="years"/>
      </c:dateAx>
      <c:valAx>
        <c:axId val="541003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945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266.89</c:v>
                </c:pt>
                <c:pt idx="1">
                  <c:v>224.77</c:v>
                </c:pt>
                <c:pt idx="2">
                  <c:v>225.87</c:v>
                </c:pt>
                <c:pt idx="3">
                  <c:v>248.33</c:v>
                </c:pt>
                <c:pt idx="4">
                  <c:v>184.09</c:v>
                </c:pt>
              </c:numCache>
            </c:numRef>
          </c:val>
          <c:extLst xmlns:c16r2="http://schemas.microsoft.com/office/drawing/2015/06/chart">
            <c:ext xmlns:c16="http://schemas.microsoft.com/office/drawing/2014/chart" uri="{C3380CC4-5D6E-409C-BE32-E72D297353CC}">
              <c16:uniqueId val="{00000000-7FBA-4610-B2CA-327BF45B4932}"/>
            </c:ext>
          </c:extLst>
        </c:ser>
        <c:dLbls>
          <c:showLegendKey val="0"/>
          <c:showVal val="0"/>
          <c:showCatName val="0"/>
          <c:showSerName val="0"/>
          <c:showPercent val="0"/>
          <c:showBubbleSize val="0"/>
        </c:dLbls>
        <c:gapWidth val="150"/>
        <c:axId val="541004704"/>
        <c:axId val="541005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7FBA-4610-B2CA-327BF45B4932}"/>
            </c:ext>
          </c:extLst>
        </c:ser>
        <c:dLbls>
          <c:showLegendKey val="0"/>
          <c:showVal val="0"/>
          <c:showCatName val="0"/>
          <c:showSerName val="0"/>
          <c:showPercent val="0"/>
          <c:showBubbleSize val="0"/>
        </c:dLbls>
        <c:marker val="1"/>
        <c:smooth val="0"/>
        <c:axId val="541004704"/>
        <c:axId val="541005096"/>
      </c:lineChart>
      <c:dateAx>
        <c:axId val="541004704"/>
        <c:scaling>
          <c:orientation val="minMax"/>
        </c:scaling>
        <c:delete val="1"/>
        <c:axPos val="b"/>
        <c:numFmt formatCode="&quot;H&quot;yy" sourceLinked="1"/>
        <c:majorTickMark val="none"/>
        <c:minorTickMark val="none"/>
        <c:tickLblPos val="none"/>
        <c:crossAx val="541005096"/>
        <c:crosses val="autoZero"/>
        <c:auto val="1"/>
        <c:lblOffset val="100"/>
        <c:baseTimeUnit val="years"/>
      </c:dateAx>
      <c:valAx>
        <c:axId val="541005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100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2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三原市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93089</v>
      </c>
      <c r="AM8" s="51"/>
      <c r="AN8" s="51"/>
      <c r="AO8" s="51"/>
      <c r="AP8" s="51"/>
      <c r="AQ8" s="51"/>
      <c r="AR8" s="51"/>
      <c r="AS8" s="51"/>
      <c r="AT8" s="46">
        <f>データ!T6</f>
        <v>471.51</v>
      </c>
      <c r="AU8" s="46"/>
      <c r="AV8" s="46"/>
      <c r="AW8" s="46"/>
      <c r="AX8" s="46"/>
      <c r="AY8" s="46"/>
      <c r="AZ8" s="46"/>
      <c r="BA8" s="46"/>
      <c r="BB8" s="46">
        <f>データ!U6</f>
        <v>197.43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2.91</v>
      </c>
      <c r="Q10" s="46"/>
      <c r="R10" s="46"/>
      <c r="S10" s="46"/>
      <c r="T10" s="46"/>
      <c r="U10" s="46"/>
      <c r="V10" s="46"/>
      <c r="W10" s="46">
        <f>データ!Q6</f>
        <v>100</v>
      </c>
      <c r="X10" s="46"/>
      <c r="Y10" s="46"/>
      <c r="Z10" s="46"/>
      <c r="AA10" s="46"/>
      <c r="AB10" s="46"/>
      <c r="AC10" s="46"/>
      <c r="AD10" s="51">
        <f>データ!R6</f>
        <v>4290</v>
      </c>
      <c r="AE10" s="51"/>
      <c r="AF10" s="51"/>
      <c r="AG10" s="51"/>
      <c r="AH10" s="51"/>
      <c r="AI10" s="51"/>
      <c r="AJ10" s="51"/>
      <c r="AK10" s="2"/>
      <c r="AL10" s="51">
        <f>データ!V6</f>
        <v>2695</v>
      </c>
      <c r="AM10" s="51"/>
      <c r="AN10" s="51"/>
      <c r="AO10" s="51"/>
      <c r="AP10" s="51"/>
      <c r="AQ10" s="51"/>
      <c r="AR10" s="51"/>
      <c r="AS10" s="51"/>
      <c r="AT10" s="46">
        <f>データ!W6</f>
        <v>0.93</v>
      </c>
      <c r="AU10" s="46"/>
      <c r="AV10" s="46"/>
      <c r="AW10" s="46"/>
      <c r="AX10" s="46"/>
      <c r="AY10" s="46"/>
      <c r="AZ10" s="46"/>
      <c r="BA10" s="46"/>
      <c r="BB10" s="46">
        <f>データ!X6</f>
        <v>2897.85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43</v>
      </c>
      <c r="O86" s="26" t="str">
        <f>データ!EO6</f>
        <v>【0.28】</v>
      </c>
    </row>
  </sheetData>
  <sheetProtection algorithmName="SHA-512" hashValue="ystfMaUcpmXSXKs1BP06q7QrAejmVjWSxYh7/5GC2b/EiUiCsMbBowAipG+bWZzuHSd4MEhQBxsQLb/L3UWY5w==" saltValue="08mpOs59RDeANtEZBDVVT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2019</v>
      </c>
      <c r="C6" s="33">
        <f t="shared" ref="C6:X6" si="3">C7</f>
        <v>342041</v>
      </c>
      <c r="D6" s="33">
        <f t="shared" si="3"/>
        <v>47</v>
      </c>
      <c r="E6" s="33">
        <f t="shared" si="3"/>
        <v>17</v>
      </c>
      <c r="F6" s="33">
        <f t="shared" si="3"/>
        <v>4</v>
      </c>
      <c r="G6" s="33">
        <f t="shared" si="3"/>
        <v>0</v>
      </c>
      <c r="H6" s="33" t="str">
        <f t="shared" si="3"/>
        <v>広島県　三原市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2.91</v>
      </c>
      <c r="Q6" s="34">
        <f t="shared" si="3"/>
        <v>100</v>
      </c>
      <c r="R6" s="34">
        <f t="shared" si="3"/>
        <v>4290</v>
      </c>
      <c r="S6" s="34">
        <f t="shared" si="3"/>
        <v>93089</v>
      </c>
      <c r="T6" s="34">
        <f t="shared" si="3"/>
        <v>471.51</v>
      </c>
      <c r="U6" s="34">
        <f t="shared" si="3"/>
        <v>197.43</v>
      </c>
      <c r="V6" s="34">
        <f t="shared" si="3"/>
        <v>2695</v>
      </c>
      <c r="W6" s="34">
        <f t="shared" si="3"/>
        <v>0.93</v>
      </c>
      <c r="X6" s="34">
        <f t="shared" si="3"/>
        <v>2897.85</v>
      </c>
      <c r="Y6" s="35">
        <f>IF(Y7="",NA(),Y7)</f>
        <v>70.95</v>
      </c>
      <c r="Z6" s="35">
        <f t="shared" ref="Z6:AH6" si="4">IF(Z7="",NA(),Z7)</f>
        <v>82.52</v>
      </c>
      <c r="AA6" s="35">
        <f t="shared" si="4"/>
        <v>79.989999999999995</v>
      </c>
      <c r="AB6" s="35">
        <f t="shared" si="4"/>
        <v>83.95</v>
      </c>
      <c r="AC6" s="35">
        <f t="shared" si="4"/>
        <v>92.02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1013.59</v>
      </c>
      <c r="BG6" s="35">
        <f t="shared" ref="BG6:BO6" si="7">IF(BG7="",NA(),BG7)</f>
        <v>590.86</v>
      </c>
      <c r="BH6" s="34">
        <f t="shared" si="7"/>
        <v>0</v>
      </c>
      <c r="BI6" s="34">
        <f t="shared" si="7"/>
        <v>0</v>
      </c>
      <c r="BJ6" s="34">
        <f t="shared" si="7"/>
        <v>0</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38.590000000000003</v>
      </c>
      <c r="BR6" s="35">
        <f t="shared" ref="BR6:BZ6" si="8">IF(BR7="",NA(),BR7)</f>
        <v>65.8</v>
      </c>
      <c r="BS6" s="35">
        <f t="shared" si="8"/>
        <v>65.150000000000006</v>
      </c>
      <c r="BT6" s="35">
        <f t="shared" si="8"/>
        <v>61.53</v>
      </c>
      <c r="BU6" s="35">
        <f t="shared" si="8"/>
        <v>82.48</v>
      </c>
      <c r="BV6" s="35">
        <f t="shared" si="8"/>
        <v>66.22</v>
      </c>
      <c r="BW6" s="35">
        <f t="shared" si="8"/>
        <v>69.87</v>
      </c>
      <c r="BX6" s="35">
        <f t="shared" si="8"/>
        <v>74.3</v>
      </c>
      <c r="BY6" s="35">
        <f t="shared" si="8"/>
        <v>72.260000000000005</v>
      </c>
      <c r="BZ6" s="35">
        <f t="shared" si="8"/>
        <v>71.84</v>
      </c>
      <c r="CA6" s="34" t="str">
        <f>IF(CA7="","",IF(CA7="-","【-】","【"&amp;SUBSTITUTE(TEXT(CA7,"#,##0.00"),"-","△")&amp;"】"))</f>
        <v>【74.17】</v>
      </c>
      <c r="CB6" s="35">
        <f>IF(CB7="",NA(),CB7)</f>
        <v>266.89</v>
      </c>
      <c r="CC6" s="35">
        <f t="shared" ref="CC6:CK6" si="9">IF(CC7="",NA(),CC7)</f>
        <v>224.77</v>
      </c>
      <c r="CD6" s="35">
        <f t="shared" si="9"/>
        <v>225.87</v>
      </c>
      <c r="CE6" s="35">
        <f t="shared" si="9"/>
        <v>248.33</v>
      </c>
      <c r="CF6" s="35">
        <f t="shared" si="9"/>
        <v>184.09</v>
      </c>
      <c r="CG6" s="35">
        <f t="shared" si="9"/>
        <v>246.72</v>
      </c>
      <c r="CH6" s="35">
        <f t="shared" si="9"/>
        <v>234.96</v>
      </c>
      <c r="CI6" s="35">
        <f t="shared" si="9"/>
        <v>221.81</v>
      </c>
      <c r="CJ6" s="35">
        <f t="shared" si="9"/>
        <v>230.02</v>
      </c>
      <c r="CK6" s="35">
        <f t="shared" si="9"/>
        <v>228.47</v>
      </c>
      <c r="CL6" s="34" t="str">
        <f>IF(CL7="","",IF(CL7="-","【-】","【"&amp;SUBSTITUTE(TEXT(CL7,"#,##0.00"),"-","△")&amp;"】"))</f>
        <v>【218.56】</v>
      </c>
      <c r="CM6" s="35">
        <f>IF(CM7="",NA(),CM7)</f>
        <v>62.73</v>
      </c>
      <c r="CN6" s="35">
        <f t="shared" ref="CN6:CV6" si="10">IF(CN7="",NA(),CN7)</f>
        <v>65</v>
      </c>
      <c r="CO6" s="35">
        <f t="shared" si="10"/>
        <v>65.3</v>
      </c>
      <c r="CP6" s="35">
        <f t="shared" si="10"/>
        <v>60</v>
      </c>
      <c r="CQ6" s="35">
        <f t="shared" si="10"/>
        <v>56.82</v>
      </c>
      <c r="CR6" s="35">
        <f t="shared" si="10"/>
        <v>41.35</v>
      </c>
      <c r="CS6" s="35">
        <f t="shared" si="10"/>
        <v>42.9</v>
      </c>
      <c r="CT6" s="35">
        <f t="shared" si="10"/>
        <v>43.36</v>
      </c>
      <c r="CU6" s="35">
        <f t="shared" si="10"/>
        <v>42.56</v>
      </c>
      <c r="CV6" s="35">
        <f t="shared" si="10"/>
        <v>42.47</v>
      </c>
      <c r="CW6" s="34" t="str">
        <f>IF(CW7="","",IF(CW7="-","【-】","【"&amp;SUBSTITUTE(TEXT(CW7,"#,##0.00"),"-","△")&amp;"】"))</f>
        <v>【42.86】</v>
      </c>
      <c r="CX6" s="35">
        <f>IF(CX7="",NA(),CX7)</f>
        <v>87.9</v>
      </c>
      <c r="CY6" s="35">
        <f t="shared" ref="CY6:DG6" si="11">IF(CY7="",NA(),CY7)</f>
        <v>86.42</v>
      </c>
      <c r="CZ6" s="35">
        <f t="shared" si="11"/>
        <v>86.76</v>
      </c>
      <c r="DA6" s="35">
        <f t="shared" si="11"/>
        <v>94.56</v>
      </c>
      <c r="DB6" s="35">
        <f t="shared" si="11"/>
        <v>95.18</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342041</v>
      </c>
      <c r="D7" s="37">
        <v>47</v>
      </c>
      <c r="E7" s="37">
        <v>17</v>
      </c>
      <c r="F7" s="37">
        <v>4</v>
      </c>
      <c r="G7" s="37">
        <v>0</v>
      </c>
      <c r="H7" s="37" t="s">
        <v>96</v>
      </c>
      <c r="I7" s="37" t="s">
        <v>97</v>
      </c>
      <c r="J7" s="37" t="s">
        <v>98</v>
      </c>
      <c r="K7" s="37" t="s">
        <v>99</v>
      </c>
      <c r="L7" s="37" t="s">
        <v>100</v>
      </c>
      <c r="M7" s="37" t="s">
        <v>101</v>
      </c>
      <c r="N7" s="38" t="s">
        <v>102</v>
      </c>
      <c r="O7" s="38" t="s">
        <v>103</v>
      </c>
      <c r="P7" s="38">
        <v>2.91</v>
      </c>
      <c r="Q7" s="38">
        <v>100</v>
      </c>
      <c r="R7" s="38">
        <v>4290</v>
      </c>
      <c r="S7" s="38">
        <v>93089</v>
      </c>
      <c r="T7" s="38">
        <v>471.51</v>
      </c>
      <c r="U7" s="38">
        <v>197.43</v>
      </c>
      <c r="V7" s="38">
        <v>2695</v>
      </c>
      <c r="W7" s="38">
        <v>0.93</v>
      </c>
      <c r="X7" s="38">
        <v>2897.85</v>
      </c>
      <c r="Y7" s="38">
        <v>70.95</v>
      </c>
      <c r="Z7" s="38">
        <v>82.52</v>
      </c>
      <c r="AA7" s="38">
        <v>79.989999999999995</v>
      </c>
      <c r="AB7" s="38">
        <v>83.95</v>
      </c>
      <c r="AC7" s="38">
        <v>92.02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1013.59</v>
      </c>
      <c r="BG7" s="38">
        <v>590.86</v>
      </c>
      <c r="BH7" s="38">
        <v>0</v>
      </c>
      <c r="BI7" s="38">
        <v>0</v>
      </c>
      <c r="BJ7" s="38">
        <v>0</v>
      </c>
      <c r="BK7" s="38">
        <v>1434.89</v>
      </c>
      <c r="BL7" s="38">
        <v>1298.9100000000001</v>
      </c>
      <c r="BM7" s="38">
        <v>1243.71</v>
      </c>
      <c r="BN7" s="38">
        <v>1194.1500000000001</v>
      </c>
      <c r="BO7" s="38">
        <v>1206.79</v>
      </c>
      <c r="BP7" s="38">
        <v>1218.7</v>
      </c>
      <c r="BQ7" s="38">
        <v>38.590000000000003</v>
      </c>
      <c r="BR7" s="38">
        <v>65.8</v>
      </c>
      <c r="BS7" s="38">
        <v>65.150000000000006</v>
      </c>
      <c r="BT7" s="38">
        <v>61.53</v>
      </c>
      <c r="BU7" s="38">
        <v>82.48</v>
      </c>
      <c r="BV7" s="38">
        <v>66.22</v>
      </c>
      <c r="BW7" s="38">
        <v>69.87</v>
      </c>
      <c r="BX7" s="38">
        <v>74.3</v>
      </c>
      <c r="BY7" s="38">
        <v>72.260000000000005</v>
      </c>
      <c r="BZ7" s="38">
        <v>71.84</v>
      </c>
      <c r="CA7" s="38">
        <v>74.17</v>
      </c>
      <c r="CB7" s="38">
        <v>266.89</v>
      </c>
      <c r="CC7" s="38">
        <v>224.77</v>
      </c>
      <c r="CD7" s="38">
        <v>225.87</v>
      </c>
      <c r="CE7" s="38">
        <v>248.33</v>
      </c>
      <c r="CF7" s="38">
        <v>184.09</v>
      </c>
      <c r="CG7" s="38">
        <v>246.72</v>
      </c>
      <c r="CH7" s="38">
        <v>234.96</v>
      </c>
      <c r="CI7" s="38">
        <v>221.81</v>
      </c>
      <c r="CJ7" s="38">
        <v>230.02</v>
      </c>
      <c r="CK7" s="38">
        <v>228.47</v>
      </c>
      <c r="CL7" s="38">
        <v>218.56</v>
      </c>
      <c r="CM7" s="38">
        <v>62.73</v>
      </c>
      <c r="CN7" s="38">
        <v>65</v>
      </c>
      <c r="CO7" s="38">
        <v>65.3</v>
      </c>
      <c r="CP7" s="38">
        <v>60</v>
      </c>
      <c r="CQ7" s="38">
        <v>56.82</v>
      </c>
      <c r="CR7" s="38">
        <v>41.35</v>
      </c>
      <c r="CS7" s="38">
        <v>42.9</v>
      </c>
      <c r="CT7" s="38">
        <v>43.36</v>
      </c>
      <c r="CU7" s="38">
        <v>42.56</v>
      </c>
      <c r="CV7" s="38">
        <v>42.47</v>
      </c>
      <c r="CW7" s="38">
        <v>42.86</v>
      </c>
      <c r="CX7" s="38">
        <v>87.9</v>
      </c>
      <c r="CY7" s="38">
        <v>86.42</v>
      </c>
      <c r="CZ7" s="38">
        <v>86.76</v>
      </c>
      <c r="DA7" s="38">
        <v>94.56</v>
      </c>
      <c r="DB7" s="38">
        <v>95.18</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109</v>
      </c>
    </row>
    <row r="12" spans="1:145" x14ac:dyDescent="0.15">
      <c r="B12">
        <v>1</v>
      </c>
      <c r="C12">
        <v>1</v>
      </c>
      <c r="D12">
        <v>1</v>
      </c>
      <c r="E12">
        <v>1</v>
      </c>
      <c r="F12">
        <v>1</v>
      </c>
      <c r="G12" t="s">
        <v>110</v>
      </c>
    </row>
    <row r="13" spans="1:145" x14ac:dyDescent="0.15">
      <c r="B13" t="s">
        <v>111</v>
      </c>
      <c r="C13" t="s">
        <v>111</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格重 英則</cp:lastModifiedBy>
  <cp:lastPrinted>2021-01-18T05:27:54Z</cp:lastPrinted>
  <dcterms:created xsi:type="dcterms:W3CDTF">2020-12-04T02:57:11Z</dcterms:created>
  <dcterms:modified xsi:type="dcterms:W3CDTF">2021-01-18T05:57:17Z</dcterms:modified>
  <cp:category/>
</cp:coreProperties>
</file>