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120040-gesuidoseibika\000000MASTER\■調査・提出物■\003_庁内_調査メール等提出物一件_その他\R02\41 平成３１年度経営分析表\"/>
    </mc:Choice>
  </mc:AlternateContent>
  <workbookProtection workbookAlgorithmName="SHA-512" workbookHashValue="f3NrQ6odYUB7dT23vyYgcSSOVUpo5ij3py0cO8EPuNJB3kUFNOSoNai9XlTgUC7ZLdWm71QpW0nB94RvZSQvIg==" workbookSaltValue="Kox9pZPIbC0AFgY7oGK7sQ==" workbookSpinCount="100000" lockStructure="1"/>
  <bookViews>
    <workbookView xWindow="0" yWindow="0" windowWidth="20490" windowHeight="766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I10" i="4"/>
  <c r="BB8" i="4"/>
  <c r="AL8" i="4"/>
  <c r="P8" i="4"/>
  <c r="I8" i="4"/>
</calcChain>
</file>

<file path=xl/sharedStrings.xml><?xml version="1.0" encoding="utf-8"?>
<sst xmlns="http://schemas.openxmlformats.org/spreadsheetml/2006/main" count="247" uniqueCount="119">
  <si>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</si>
  <si>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</si>
  <si>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</si>
  <si>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</si>
  <si>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</si>
  <si>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</si>
  <si>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</si>
  <si>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</si>
  <si>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</si>
  <si>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</si>
  <si>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</si>
  <si>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</si>
  <si>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</si>
  <si>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</si>
  <si>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</si>
  <si>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</si>
  <si>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</si>
  <si>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</si>
  <si>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</si>
  <si>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</si>
  <si>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</si>
  <si>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</si>
  <si>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</si>
  <si>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</si>
  <si>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</si>
  <si>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</si>
  <si>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</si>
  <si>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</si>
  <si>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</si>
  <si>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</si>
  <si>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</si>
  <si>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</si>
  <si>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</si>
  <si>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</si>
  <si>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</si>
  <si>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</si>
  <si>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</si>
  <si>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</si>
  <si>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</si>
  <si>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</si>
  <si>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</si>
  <si>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</si>
  <si>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</si>
  <si>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</si>
  <si>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</si>
  <si>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</si>
  <si>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</si>
  <si>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</si>
  <si>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</si>
  <si>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</si>
  <si>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</si>
  <si>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</si>
  <si>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</si>
  <si>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</si>
  <si>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</si>
  <si>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</si>
  <si>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</si>
  <si>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</si>
  <si>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</si>
  <si>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</si>
  <si>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</si>
  <si>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</si>
  <si>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</si>
  <si>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</si>
  <si>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</si>
  <si>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</si>
  <si>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</si>
  <si>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</si>
  <si>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</si>
  <si>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</si>
  <si>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</si>
  <si>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</si>
  <si>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</si>
  <si>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</si>
  <si>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</si>
  <si>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</si>
  <si>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</si>
  <si>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</si>
  <si>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</si>
  <si>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</si>
  <si>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</si>
  <si>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</si>
  <si>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</si>
  <si>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</si>
  <si>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</si>
  <si>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</si>
  <si>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</si>
  <si>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</si>
  <si>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</si>
  <si>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</si>
  <si>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</si>
  <si>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</si>
  <si>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</si>
  <si>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</si>
  <si>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</si>
  <si>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</si>
  <si>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</si>
  <si>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</si>
  <si>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</si>
  <si>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</si>
  <si>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</si>
  <si>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</si>
  <si>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</si>
  <si>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</si>
  <si>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</si>
  <si>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</si>
  <si>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</si>
  <si>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</si>
  <si>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</si>
  <si>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</si>
  <si>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</si>
  <si>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</si>
  <si>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</si>
  <si>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</si>
  <si>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</si>
  <si>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</si>
  <si>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平成14年に事業開始しており，施設そのものには劣化は見受けられませんが，経年劣化の早期発見に努め早期対応を図っていく必要があります。</t>
    <phoneticPr fontId="4"/>
  </si>
  <si>
    <t>　令和２年３月に将来にわたり持続的に下水道事業を運営するため，長期的視点にたち現状や課題を踏まえたうえで，経営基盤の強化推進の基本となる【三原市下水道事業経営戦略】を改定し，市議会へ報告するとともに，令和２年６月よりホームページにより公開しております。
　また，令和２年度に下水道事業を公営企業会計へ移行することから，経営の健全性，透明性を図るとともに令和２年度から令和３年度に三原市下水道事業経営審議会（民間有識者を含む）を立ち上げ下水道事業の在り方等を検討してまいります。</t>
    <phoneticPr fontId="4"/>
  </si>
  <si>
    <t>①収益的収支比率の増加傾向
【要因】
　令和2年度に公営企業会計化するための費用が前年度と比較して減少したことによるものです。
④企業債残高対事業規模比率の低下傾向
【要因】
　平成29年度から分流式下水道に要する経費の繰出基準を市として見直し，企業債元本償還に係るものを全額繰入にしたためです。
⑤類似団体に比べ経費回収率が低く⑥汚水処理原価が高い
【要因】
　事業区域が汚泥処理施設から離れた場所に位置し，運搬費等維持管理費が類似団体より割高になっていることが考えられます。
【今後】
　維持管理費の削減に努めます。
⑦施設利用率⑧水洗化率
　平均値・類似団体と比べいずれも高値を示しています。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</si>
</sst>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84D-4560-AB34-604D59124ADC}"/>
            </c:ext>
          </c:extLst>
        </c:ser>
        <c:dLbls>
          <c:showLegendKey val="0"/>
          <c:showVal val="0"/>
          <c:showCatName val="0"/>
          <c:showSerName val="0"/>
          <c:showPercent val="0"/>
          <c:showBubbleSize val="0"/>
        </c:dLbls>
        <c:gapWidth val="150"/>
        <c:axId val="661492792"/>
        <c:axId val="661492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684D-4560-AB34-604D59124ADC}"/>
            </c:ext>
          </c:extLst>
        </c:ser>
        <c:dLbls>
          <c:showLegendKey val="0"/>
          <c:showVal val="0"/>
          <c:showCatName val="0"/>
          <c:showSerName val="0"/>
          <c:showPercent val="0"/>
          <c:showBubbleSize val="0"/>
        </c:dLbls>
        <c:marker val="1"/>
        <c:smooth val="0"/>
        <c:axId val="661492792"/>
        <c:axId val="661492008"/>
      </c:lineChart>
      <c:dateAx>
        <c:axId val="661492792"/>
        <c:scaling>
          <c:orientation val="minMax"/>
        </c:scaling>
        <c:delete val="1"/>
        <c:axPos val="b"/>
        <c:numFmt formatCode="&quot;H&quot;yy" sourceLinked="1"/>
        <c:majorTickMark val="none"/>
        <c:minorTickMark val="none"/>
        <c:tickLblPos val="none"/>
        <c:crossAx val="661492008"/>
        <c:crosses val="autoZero"/>
        <c:auto val="1"/>
        <c:lblOffset val="100"/>
        <c:baseTimeUnit val="years"/>
      </c:dateAx>
      <c:valAx>
        <c:axId val="661492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1492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97.74</c:v>
                </c:pt>
                <c:pt idx="1">
                  <c:v>95.95</c:v>
                </c:pt>
                <c:pt idx="2">
                  <c:v>94.18</c:v>
                </c:pt>
                <c:pt idx="3">
                  <c:v>94.22</c:v>
                </c:pt>
                <c:pt idx="4">
                  <c:v>92.64</c:v>
                </c:pt>
              </c:numCache>
            </c:numRef>
          </c:val>
          <c:extLst xmlns:c16r2="http://schemas.microsoft.com/office/drawing/2015/06/chart">
            <c:ext xmlns:c16="http://schemas.microsoft.com/office/drawing/2014/chart" uri="{C3380CC4-5D6E-409C-BE32-E72D297353CC}">
              <c16:uniqueId val="{00000000-2C87-4300-A002-6E77B6D99C9C}"/>
            </c:ext>
          </c:extLst>
        </c:ser>
        <c:dLbls>
          <c:showLegendKey val="0"/>
          <c:showVal val="0"/>
          <c:showCatName val="0"/>
          <c:showSerName val="0"/>
          <c:showPercent val="0"/>
          <c:showBubbleSize val="0"/>
        </c:dLbls>
        <c:gapWidth val="150"/>
        <c:axId val="684994248"/>
        <c:axId val="684994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58.25</c:v>
                </c:pt>
                <c:pt idx="1">
                  <c:v>61.55</c:v>
                </c:pt>
                <c:pt idx="2">
                  <c:v>61.79</c:v>
                </c:pt>
                <c:pt idx="3">
                  <c:v>59.94</c:v>
                </c:pt>
                <c:pt idx="4">
                  <c:v>59.64</c:v>
                </c:pt>
              </c:numCache>
            </c:numRef>
          </c:val>
          <c:smooth val="0"/>
          <c:extLst xmlns:c16r2="http://schemas.microsoft.com/office/drawing/2015/06/chart">
            <c:ext xmlns:c16="http://schemas.microsoft.com/office/drawing/2014/chart" uri="{C3380CC4-5D6E-409C-BE32-E72D297353CC}">
              <c16:uniqueId val="{00000001-2C87-4300-A002-6E77B6D99C9C}"/>
            </c:ext>
          </c:extLst>
        </c:ser>
        <c:dLbls>
          <c:showLegendKey val="0"/>
          <c:showVal val="0"/>
          <c:showCatName val="0"/>
          <c:showSerName val="0"/>
          <c:showPercent val="0"/>
          <c:showBubbleSize val="0"/>
        </c:dLbls>
        <c:marker val="1"/>
        <c:smooth val="0"/>
        <c:axId val="684994248"/>
        <c:axId val="684994640"/>
      </c:lineChart>
      <c:dateAx>
        <c:axId val="684994248"/>
        <c:scaling>
          <c:orientation val="minMax"/>
        </c:scaling>
        <c:delete val="1"/>
        <c:axPos val="b"/>
        <c:numFmt formatCode="&quot;H&quot;yy" sourceLinked="1"/>
        <c:majorTickMark val="none"/>
        <c:minorTickMark val="none"/>
        <c:tickLblPos val="none"/>
        <c:crossAx val="684994640"/>
        <c:crosses val="autoZero"/>
        <c:auto val="1"/>
        <c:lblOffset val="100"/>
        <c:baseTimeUnit val="years"/>
      </c:dateAx>
      <c:valAx>
        <c:axId val="684994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4994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9CA5-4FE6-A6DE-93E238770CF2}"/>
            </c:ext>
          </c:extLst>
        </c:ser>
        <c:dLbls>
          <c:showLegendKey val="0"/>
          <c:showVal val="0"/>
          <c:showCatName val="0"/>
          <c:showSerName val="0"/>
          <c:showPercent val="0"/>
          <c:showBubbleSize val="0"/>
        </c:dLbls>
        <c:gapWidth val="150"/>
        <c:axId val="684995816"/>
        <c:axId val="684996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68.150000000000006</c:v>
                </c:pt>
                <c:pt idx="1">
                  <c:v>67.489999999999995</c:v>
                </c:pt>
                <c:pt idx="2">
                  <c:v>92.44</c:v>
                </c:pt>
                <c:pt idx="3">
                  <c:v>89.66</c:v>
                </c:pt>
                <c:pt idx="4">
                  <c:v>90.63</c:v>
                </c:pt>
              </c:numCache>
            </c:numRef>
          </c:val>
          <c:smooth val="0"/>
          <c:extLst xmlns:c16r2="http://schemas.microsoft.com/office/drawing/2015/06/chart">
            <c:ext xmlns:c16="http://schemas.microsoft.com/office/drawing/2014/chart" uri="{C3380CC4-5D6E-409C-BE32-E72D297353CC}">
              <c16:uniqueId val="{00000001-9CA5-4FE6-A6DE-93E238770CF2}"/>
            </c:ext>
          </c:extLst>
        </c:ser>
        <c:dLbls>
          <c:showLegendKey val="0"/>
          <c:showVal val="0"/>
          <c:showCatName val="0"/>
          <c:showSerName val="0"/>
          <c:showPercent val="0"/>
          <c:showBubbleSize val="0"/>
        </c:dLbls>
        <c:marker val="1"/>
        <c:smooth val="0"/>
        <c:axId val="684995816"/>
        <c:axId val="684996208"/>
      </c:lineChart>
      <c:dateAx>
        <c:axId val="684995816"/>
        <c:scaling>
          <c:orientation val="minMax"/>
        </c:scaling>
        <c:delete val="1"/>
        <c:axPos val="b"/>
        <c:numFmt formatCode="&quot;H&quot;yy" sourceLinked="1"/>
        <c:majorTickMark val="none"/>
        <c:minorTickMark val="none"/>
        <c:tickLblPos val="none"/>
        <c:crossAx val="684996208"/>
        <c:crosses val="autoZero"/>
        <c:auto val="1"/>
        <c:lblOffset val="100"/>
        <c:baseTimeUnit val="years"/>
      </c:dateAx>
      <c:valAx>
        <c:axId val="684996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4995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81.63</c:v>
                </c:pt>
                <c:pt idx="1">
                  <c:v>80.959999999999994</c:v>
                </c:pt>
                <c:pt idx="2">
                  <c:v>78.84</c:v>
                </c:pt>
                <c:pt idx="3">
                  <c:v>79.55</c:v>
                </c:pt>
                <c:pt idx="4">
                  <c:v>84.33</c:v>
                </c:pt>
              </c:numCache>
            </c:numRef>
          </c:val>
          <c:extLst xmlns:c16r2="http://schemas.microsoft.com/office/drawing/2015/06/chart">
            <c:ext xmlns:c16="http://schemas.microsoft.com/office/drawing/2014/chart" uri="{C3380CC4-5D6E-409C-BE32-E72D297353CC}">
              <c16:uniqueId val="{00000000-4F15-404B-8B68-8EC8C42579A0}"/>
            </c:ext>
          </c:extLst>
        </c:ser>
        <c:dLbls>
          <c:showLegendKey val="0"/>
          <c:showVal val="0"/>
          <c:showCatName val="0"/>
          <c:showSerName val="0"/>
          <c:showPercent val="0"/>
          <c:showBubbleSize val="0"/>
        </c:dLbls>
        <c:gapWidth val="150"/>
        <c:axId val="684981704"/>
        <c:axId val="684982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F15-404B-8B68-8EC8C42579A0}"/>
            </c:ext>
          </c:extLst>
        </c:ser>
        <c:dLbls>
          <c:showLegendKey val="0"/>
          <c:showVal val="0"/>
          <c:showCatName val="0"/>
          <c:showSerName val="0"/>
          <c:showPercent val="0"/>
          <c:showBubbleSize val="0"/>
        </c:dLbls>
        <c:marker val="1"/>
        <c:smooth val="0"/>
        <c:axId val="684981704"/>
        <c:axId val="684982096"/>
      </c:lineChart>
      <c:dateAx>
        <c:axId val="684981704"/>
        <c:scaling>
          <c:orientation val="minMax"/>
        </c:scaling>
        <c:delete val="1"/>
        <c:axPos val="b"/>
        <c:numFmt formatCode="&quot;H&quot;yy" sourceLinked="1"/>
        <c:majorTickMark val="none"/>
        <c:minorTickMark val="none"/>
        <c:tickLblPos val="none"/>
        <c:crossAx val="684982096"/>
        <c:crosses val="autoZero"/>
        <c:auto val="1"/>
        <c:lblOffset val="100"/>
        <c:baseTimeUnit val="years"/>
      </c:dateAx>
      <c:valAx>
        <c:axId val="684982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4981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89F-4BA0-BF81-2A8BBF94CC0C}"/>
            </c:ext>
          </c:extLst>
        </c:ser>
        <c:dLbls>
          <c:showLegendKey val="0"/>
          <c:showVal val="0"/>
          <c:showCatName val="0"/>
          <c:showSerName val="0"/>
          <c:showPercent val="0"/>
          <c:showBubbleSize val="0"/>
        </c:dLbls>
        <c:gapWidth val="150"/>
        <c:axId val="684983272"/>
        <c:axId val="684983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89F-4BA0-BF81-2A8BBF94CC0C}"/>
            </c:ext>
          </c:extLst>
        </c:ser>
        <c:dLbls>
          <c:showLegendKey val="0"/>
          <c:showVal val="0"/>
          <c:showCatName val="0"/>
          <c:showSerName val="0"/>
          <c:showPercent val="0"/>
          <c:showBubbleSize val="0"/>
        </c:dLbls>
        <c:marker val="1"/>
        <c:smooth val="0"/>
        <c:axId val="684983272"/>
        <c:axId val="684983664"/>
      </c:lineChart>
      <c:dateAx>
        <c:axId val="684983272"/>
        <c:scaling>
          <c:orientation val="minMax"/>
        </c:scaling>
        <c:delete val="1"/>
        <c:axPos val="b"/>
        <c:numFmt formatCode="&quot;H&quot;yy" sourceLinked="1"/>
        <c:majorTickMark val="none"/>
        <c:minorTickMark val="none"/>
        <c:tickLblPos val="none"/>
        <c:crossAx val="684983664"/>
        <c:crosses val="autoZero"/>
        <c:auto val="1"/>
        <c:lblOffset val="100"/>
        <c:baseTimeUnit val="years"/>
      </c:dateAx>
      <c:valAx>
        <c:axId val="68498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4983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240-446E-BDE2-F77A7488A27E}"/>
            </c:ext>
          </c:extLst>
        </c:ser>
        <c:dLbls>
          <c:showLegendKey val="0"/>
          <c:showVal val="0"/>
          <c:showCatName val="0"/>
          <c:showSerName val="0"/>
          <c:showPercent val="0"/>
          <c:showBubbleSize val="0"/>
        </c:dLbls>
        <c:gapWidth val="150"/>
        <c:axId val="684984840"/>
        <c:axId val="684985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240-446E-BDE2-F77A7488A27E}"/>
            </c:ext>
          </c:extLst>
        </c:ser>
        <c:dLbls>
          <c:showLegendKey val="0"/>
          <c:showVal val="0"/>
          <c:showCatName val="0"/>
          <c:showSerName val="0"/>
          <c:showPercent val="0"/>
          <c:showBubbleSize val="0"/>
        </c:dLbls>
        <c:marker val="1"/>
        <c:smooth val="0"/>
        <c:axId val="684984840"/>
        <c:axId val="684985232"/>
      </c:lineChart>
      <c:dateAx>
        <c:axId val="684984840"/>
        <c:scaling>
          <c:orientation val="minMax"/>
        </c:scaling>
        <c:delete val="1"/>
        <c:axPos val="b"/>
        <c:numFmt formatCode="&quot;H&quot;yy" sourceLinked="1"/>
        <c:majorTickMark val="none"/>
        <c:minorTickMark val="none"/>
        <c:tickLblPos val="none"/>
        <c:crossAx val="684985232"/>
        <c:crosses val="autoZero"/>
        <c:auto val="1"/>
        <c:lblOffset val="100"/>
        <c:baseTimeUnit val="years"/>
      </c:dateAx>
      <c:valAx>
        <c:axId val="684985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4984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942-4734-B446-3817CD304095}"/>
            </c:ext>
          </c:extLst>
        </c:ser>
        <c:dLbls>
          <c:showLegendKey val="0"/>
          <c:showVal val="0"/>
          <c:showCatName val="0"/>
          <c:showSerName val="0"/>
          <c:showPercent val="0"/>
          <c:showBubbleSize val="0"/>
        </c:dLbls>
        <c:gapWidth val="150"/>
        <c:axId val="684986408"/>
        <c:axId val="684986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942-4734-B446-3817CD304095}"/>
            </c:ext>
          </c:extLst>
        </c:ser>
        <c:dLbls>
          <c:showLegendKey val="0"/>
          <c:showVal val="0"/>
          <c:showCatName val="0"/>
          <c:showSerName val="0"/>
          <c:showPercent val="0"/>
          <c:showBubbleSize val="0"/>
        </c:dLbls>
        <c:marker val="1"/>
        <c:smooth val="0"/>
        <c:axId val="684986408"/>
        <c:axId val="684986800"/>
      </c:lineChart>
      <c:dateAx>
        <c:axId val="684986408"/>
        <c:scaling>
          <c:orientation val="minMax"/>
        </c:scaling>
        <c:delete val="1"/>
        <c:axPos val="b"/>
        <c:numFmt formatCode="&quot;H&quot;yy" sourceLinked="1"/>
        <c:majorTickMark val="none"/>
        <c:minorTickMark val="none"/>
        <c:tickLblPos val="none"/>
        <c:crossAx val="684986800"/>
        <c:crosses val="autoZero"/>
        <c:auto val="1"/>
        <c:lblOffset val="100"/>
        <c:baseTimeUnit val="years"/>
      </c:dateAx>
      <c:valAx>
        <c:axId val="684986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4986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8F8-413E-B1F3-398AADCE511F}"/>
            </c:ext>
          </c:extLst>
        </c:ser>
        <c:dLbls>
          <c:showLegendKey val="0"/>
          <c:showVal val="0"/>
          <c:showCatName val="0"/>
          <c:showSerName val="0"/>
          <c:showPercent val="0"/>
          <c:showBubbleSize val="0"/>
        </c:dLbls>
        <c:gapWidth val="150"/>
        <c:axId val="684987976"/>
        <c:axId val="684988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8F8-413E-B1F3-398AADCE511F}"/>
            </c:ext>
          </c:extLst>
        </c:ser>
        <c:dLbls>
          <c:showLegendKey val="0"/>
          <c:showVal val="0"/>
          <c:showCatName val="0"/>
          <c:showSerName val="0"/>
          <c:showPercent val="0"/>
          <c:showBubbleSize val="0"/>
        </c:dLbls>
        <c:marker val="1"/>
        <c:smooth val="0"/>
        <c:axId val="684987976"/>
        <c:axId val="684988368"/>
      </c:lineChart>
      <c:dateAx>
        <c:axId val="684987976"/>
        <c:scaling>
          <c:orientation val="minMax"/>
        </c:scaling>
        <c:delete val="1"/>
        <c:axPos val="b"/>
        <c:numFmt formatCode="&quot;H&quot;yy" sourceLinked="1"/>
        <c:majorTickMark val="none"/>
        <c:minorTickMark val="none"/>
        <c:tickLblPos val="none"/>
        <c:crossAx val="684988368"/>
        <c:crosses val="autoZero"/>
        <c:auto val="1"/>
        <c:lblOffset val="100"/>
        <c:baseTimeUnit val="years"/>
      </c:dateAx>
      <c:valAx>
        <c:axId val="684988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4987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861.61</c:v>
                </c:pt>
                <c:pt idx="1">
                  <c:v>840.5</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E919-4E50-9DF5-F7C73B0FD97B}"/>
            </c:ext>
          </c:extLst>
        </c:ser>
        <c:dLbls>
          <c:showLegendKey val="0"/>
          <c:showVal val="0"/>
          <c:showCatName val="0"/>
          <c:showSerName val="0"/>
          <c:showPercent val="0"/>
          <c:showBubbleSize val="0"/>
        </c:dLbls>
        <c:gapWidth val="150"/>
        <c:axId val="684989544"/>
        <c:axId val="684989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392.19</c:v>
                </c:pt>
                <c:pt idx="1">
                  <c:v>413.5</c:v>
                </c:pt>
                <c:pt idx="2">
                  <c:v>244.85</c:v>
                </c:pt>
                <c:pt idx="3">
                  <c:v>296.89</c:v>
                </c:pt>
                <c:pt idx="4">
                  <c:v>270.57</c:v>
                </c:pt>
              </c:numCache>
            </c:numRef>
          </c:val>
          <c:smooth val="0"/>
          <c:extLst xmlns:c16r2="http://schemas.microsoft.com/office/drawing/2015/06/chart">
            <c:ext xmlns:c16="http://schemas.microsoft.com/office/drawing/2014/chart" uri="{C3380CC4-5D6E-409C-BE32-E72D297353CC}">
              <c16:uniqueId val="{00000001-E919-4E50-9DF5-F7C73B0FD97B}"/>
            </c:ext>
          </c:extLst>
        </c:ser>
        <c:dLbls>
          <c:showLegendKey val="0"/>
          <c:showVal val="0"/>
          <c:showCatName val="0"/>
          <c:showSerName val="0"/>
          <c:showPercent val="0"/>
          <c:showBubbleSize val="0"/>
        </c:dLbls>
        <c:marker val="1"/>
        <c:smooth val="0"/>
        <c:axId val="684989544"/>
        <c:axId val="684989936"/>
      </c:lineChart>
      <c:dateAx>
        <c:axId val="684989544"/>
        <c:scaling>
          <c:orientation val="minMax"/>
        </c:scaling>
        <c:delete val="1"/>
        <c:axPos val="b"/>
        <c:numFmt formatCode="&quot;H&quot;yy" sourceLinked="1"/>
        <c:majorTickMark val="none"/>
        <c:minorTickMark val="none"/>
        <c:tickLblPos val="none"/>
        <c:crossAx val="684989936"/>
        <c:crosses val="autoZero"/>
        <c:auto val="1"/>
        <c:lblOffset val="100"/>
        <c:baseTimeUnit val="years"/>
      </c:dateAx>
      <c:valAx>
        <c:axId val="68498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4989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30.82</c:v>
                </c:pt>
                <c:pt idx="1">
                  <c:v>29.74</c:v>
                </c:pt>
                <c:pt idx="2">
                  <c:v>37.25</c:v>
                </c:pt>
                <c:pt idx="3">
                  <c:v>35.92</c:v>
                </c:pt>
                <c:pt idx="4">
                  <c:v>36</c:v>
                </c:pt>
              </c:numCache>
            </c:numRef>
          </c:val>
          <c:extLst xmlns:c16r2="http://schemas.microsoft.com/office/drawing/2015/06/chart">
            <c:ext xmlns:c16="http://schemas.microsoft.com/office/drawing/2014/chart" uri="{C3380CC4-5D6E-409C-BE32-E72D297353CC}">
              <c16:uniqueId val="{00000000-947E-40F6-B2FB-CCCF5C30140E}"/>
            </c:ext>
          </c:extLst>
        </c:ser>
        <c:dLbls>
          <c:showLegendKey val="0"/>
          <c:showVal val="0"/>
          <c:showCatName val="0"/>
          <c:showSerName val="0"/>
          <c:showPercent val="0"/>
          <c:showBubbleSize val="0"/>
        </c:dLbls>
        <c:gapWidth val="150"/>
        <c:axId val="684991112"/>
        <c:axId val="684991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57.03</c:v>
                </c:pt>
                <c:pt idx="1">
                  <c:v>55.84</c:v>
                </c:pt>
                <c:pt idx="2">
                  <c:v>64.78</c:v>
                </c:pt>
                <c:pt idx="3">
                  <c:v>63.06</c:v>
                </c:pt>
                <c:pt idx="4">
                  <c:v>62.5</c:v>
                </c:pt>
              </c:numCache>
            </c:numRef>
          </c:val>
          <c:smooth val="0"/>
          <c:extLst xmlns:c16r2="http://schemas.microsoft.com/office/drawing/2015/06/chart">
            <c:ext xmlns:c16="http://schemas.microsoft.com/office/drawing/2014/chart" uri="{C3380CC4-5D6E-409C-BE32-E72D297353CC}">
              <c16:uniqueId val="{00000001-947E-40F6-B2FB-CCCF5C30140E}"/>
            </c:ext>
          </c:extLst>
        </c:ser>
        <c:dLbls>
          <c:showLegendKey val="0"/>
          <c:showVal val="0"/>
          <c:showCatName val="0"/>
          <c:showSerName val="0"/>
          <c:showPercent val="0"/>
          <c:showBubbleSize val="0"/>
        </c:dLbls>
        <c:marker val="1"/>
        <c:smooth val="0"/>
        <c:axId val="684991112"/>
        <c:axId val="684991504"/>
      </c:lineChart>
      <c:dateAx>
        <c:axId val="684991112"/>
        <c:scaling>
          <c:orientation val="minMax"/>
        </c:scaling>
        <c:delete val="1"/>
        <c:axPos val="b"/>
        <c:numFmt formatCode="&quot;H&quot;yy" sourceLinked="1"/>
        <c:majorTickMark val="none"/>
        <c:minorTickMark val="none"/>
        <c:tickLblPos val="none"/>
        <c:crossAx val="684991504"/>
        <c:crosses val="autoZero"/>
        <c:auto val="1"/>
        <c:lblOffset val="100"/>
        <c:baseTimeUnit val="years"/>
      </c:dateAx>
      <c:valAx>
        <c:axId val="68499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4991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371.31</c:v>
                </c:pt>
                <c:pt idx="1">
                  <c:v>373.67</c:v>
                </c:pt>
                <c:pt idx="2">
                  <c:v>300.86</c:v>
                </c:pt>
                <c:pt idx="3">
                  <c:v>309.17</c:v>
                </c:pt>
                <c:pt idx="4">
                  <c:v>288.41000000000003</c:v>
                </c:pt>
              </c:numCache>
            </c:numRef>
          </c:val>
          <c:extLst xmlns:c16r2="http://schemas.microsoft.com/office/drawing/2015/06/chart">
            <c:ext xmlns:c16="http://schemas.microsoft.com/office/drawing/2014/chart" uri="{C3380CC4-5D6E-409C-BE32-E72D297353CC}">
              <c16:uniqueId val="{00000000-3E1A-47D4-BA51-8A0C4FF721EC}"/>
            </c:ext>
          </c:extLst>
        </c:ser>
        <c:dLbls>
          <c:showLegendKey val="0"/>
          <c:showVal val="0"/>
          <c:showCatName val="0"/>
          <c:showSerName val="0"/>
          <c:showPercent val="0"/>
          <c:showBubbleSize val="0"/>
        </c:dLbls>
        <c:gapWidth val="150"/>
        <c:axId val="684992680"/>
        <c:axId val="684993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283.73</c:v>
                </c:pt>
                <c:pt idx="1">
                  <c:v>287.57</c:v>
                </c:pt>
                <c:pt idx="2">
                  <c:v>250.21</c:v>
                </c:pt>
                <c:pt idx="3">
                  <c:v>264.77</c:v>
                </c:pt>
                <c:pt idx="4">
                  <c:v>269.33</c:v>
                </c:pt>
              </c:numCache>
            </c:numRef>
          </c:val>
          <c:smooth val="0"/>
          <c:extLst xmlns:c16r2="http://schemas.microsoft.com/office/drawing/2015/06/chart">
            <c:ext xmlns:c16="http://schemas.microsoft.com/office/drawing/2014/chart" uri="{C3380CC4-5D6E-409C-BE32-E72D297353CC}">
              <c16:uniqueId val="{00000001-3E1A-47D4-BA51-8A0C4FF721EC}"/>
            </c:ext>
          </c:extLst>
        </c:ser>
        <c:dLbls>
          <c:showLegendKey val="0"/>
          <c:showVal val="0"/>
          <c:showCatName val="0"/>
          <c:showSerName val="0"/>
          <c:showPercent val="0"/>
          <c:showBubbleSize val="0"/>
        </c:dLbls>
        <c:marker val="1"/>
        <c:smooth val="0"/>
        <c:axId val="684992680"/>
        <c:axId val="684993072"/>
      </c:lineChart>
      <c:dateAx>
        <c:axId val="684992680"/>
        <c:scaling>
          <c:orientation val="minMax"/>
        </c:scaling>
        <c:delete val="1"/>
        <c:axPos val="b"/>
        <c:numFmt formatCode="&quot;H&quot;yy" sourceLinked="1"/>
        <c:majorTickMark val="none"/>
        <c:minorTickMark val="none"/>
        <c:tickLblPos val="none"/>
        <c:crossAx val="684993072"/>
        <c:crosses val="autoZero"/>
        <c:auto val="1"/>
        <c:lblOffset val="100"/>
        <c:baseTimeUnit val="years"/>
      </c:dateAx>
      <c:valAx>
        <c:axId val="684993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4992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4"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三原市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93089</v>
      </c>
      <c r="AM8" s="51"/>
      <c r="AN8" s="51"/>
      <c r="AO8" s="51"/>
      <c r="AP8" s="51"/>
      <c r="AQ8" s="51"/>
      <c r="AR8" s="51"/>
      <c r="AS8" s="51"/>
      <c r="AT8" s="46">
        <f>データ!T6</f>
        <v>471.51</v>
      </c>
      <c r="AU8" s="46"/>
      <c r="AV8" s="46"/>
      <c r="AW8" s="46"/>
      <c r="AX8" s="46"/>
      <c r="AY8" s="46"/>
      <c r="AZ8" s="46"/>
      <c r="BA8" s="46"/>
      <c r="BB8" s="46">
        <f>データ!U6</f>
        <v>197.43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1.36</v>
      </c>
      <c r="Q10" s="46"/>
      <c r="R10" s="46"/>
      <c r="S10" s="46"/>
      <c r="T10" s="46"/>
      <c r="U10" s="46"/>
      <c r="V10" s="46"/>
      <c r="W10" s="46">
        <f>データ!Q6</f>
        <v>100</v>
      </c>
      <c r="X10" s="46"/>
      <c r="Y10" s="46"/>
      <c r="Z10" s="46"/>
      <c r="AA10" s="46"/>
      <c r="AB10" s="46"/>
      <c r="AC10" s="46"/>
      <c r="AD10" s="51">
        <f>データ!R6</f>
        <v>4290</v>
      </c>
      <c r="AE10" s="51"/>
      <c r="AF10" s="51"/>
      <c r="AG10" s="51"/>
      <c r="AH10" s="51"/>
      <c r="AI10" s="51"/>
      <c r="AJ10" s="51"/>
      <c r="AK10" s="2"/>
      <c r="AL10" s="51">
        <f>データ!V6</f>
        <v>1262</v>
      </c>
      <c r="AM10" s="51"/>
      <c r="AN10" s="51"/>
      <c r="AO10" s="51"/>
      <c r="AP10" s="51"/>
      <c r="AQ10" s="51"/>
      <c r="AR10" s="51"/>
      <c r="AS10" s="51"/>
      <c r="AT10" s="46">
        <f>データ!W6</f>
        <v>0.96</v>
      </c>
      <c r="AU10" s="46"/>
      <c r="AV10" s="46"/>
      <c r="AW10" s="46"/>
      <c r="AX10" s="46"/>
      <c r="AY10" s="46"/>
      <c r="AZ10" s="46"/>
      <c r="BA10" s="46"/>
      <c r="BB10" s="46">
        <f>データ!X6</f>
        <v>1314.58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【307.23】</v>
      </c>
      <c r="I86" s="26" t="str">
        <f>データ!CA6</f>
        <v>【59.98】</v>
      </c>
      <c r="J86" s="26" t="str">
        <f>データ!CL6</f>
        <v>【272.98】</v>
      </c>
      <c r="K86" s="26" t="str">
        <f>データ!CW6</f>
        <v>【58.71】</v>
      </c>
      <c r="L86" s="26" t="str">
        <f>データ!DH6</f>
        <v>【79.51】</v>
      </c>
      <c r="M86" s="26" t="s">
        <v>44</v>
      </c>
      <c r="N86" s="26" t="s">
        <v>43</v>
      </c>
      <c r="O86" s="26" t="str">
        <f>データ!EO6</f>
        <v>【-】</v>
      </c>
    </row>
  </sheetData>
  <sheetProtection algorithmName="SHA-512" hashValue="8Z0oKgGMiEiTxfT4fUTkdcf23CXvrggy9eIscG2Key+Mksk7Padwh2K/Jx+QLquhQSn4ZGgMVx3UtXLxLy4VOg==" saltValue="dbfUHIop/6EKJ+mSD+DNK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342041</v>
      </c>
      <c r="D6" s="33">
        <f t="shared" si="3"/>
        <v>47</v>
      </c>
      <c r="E6" s="33">
        <f t="shared" si="3"/>
        <v>18</v>
      </c>
      <c r="F6" s="33">
        <f t="shared" si="3"/>
        <v>0</v>
      </c>
      <c r="G6" s="33">
        <f t="shared" si="3"/>
        <v>0</v>
      </c>
      <c r="H6" s="33" t="str">
        <f t="shared" si="3"/>
        <v>広島県　三原市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1.36</v>
      </c>
      <c r="Q6" s="34">
        <f t="shared" si="3"/>
        <v>100</v>
      </c>
      <c r="R6" s="34">
        <f t="shared" si="3"/>
        <v>4290</v>
      </c>
      <c r="S6" s="34">
        <f t="shared" si="3"/>
        <v>93089</v>
      </c>
      <c r="T6" s="34">
        <f t="shared" si="3"/>
        <v>471.51</v>
      </c>
      <c r="U6" s="34">
        <f t="shared" si="3"/>
        <v>197.43</v>
      </c>
      <c r="V6" s="34">
        <f t="shared" si="3"/>
        <v>1262</v>
      </c>
      <c r="W6" s="34">
        <f t="shared" si="3"/>
        <v>0.96</v>
      </c>
      <c r="X6" s="34">
        <f t="shared" si="3"/>
        <v>1314.58</v>
      </c>
      <c r="Y6" s="35">
        <f>IF(Y7="",NA(),Y7)</f>
        <v>81.63</v>
      </c>
      <c r="Z6" s="35">
        <f t="shared" ref="Z6:AH6" si="4">IF(Z7="",NA(),Z7)</f>
        <v>80.959999999999994</v>
      </c>
      <c r="AA6" s="35">
        <f t="shared" si="4"/>
        <v>78.84</v>
      </c>
      <c r="AB6" s="35">
        <f t="shared" si="4"/>
        <v>79.55</v>
      </c>
      <c r="AC6" s="35">
        <f t="shared" si="4"/>
        <v>84.33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861.61</v>
      </c>
      <c r="BG6" s="35">
        <f t="shared" ref="BG6:BO6" si="7">IF(BG7="",NA(),BG7)</f>
        <v>840.5</v>
      </c>
      <c r="BH6" s="34">
        <f t="shared" si="7"/>
        <v>0</v>
      </c>
      <c r="BI6" s="34">
        <f t="shared" si="7"/>
        <v>0</v>
      </c>
      <c r="BJ6" s="34">
        <f t="shared" si="7"/>
        <v>0</v>
      </c>
      <c r="BK6" s="35">
        <f t="shared" si="7"/>
        <v>392.19</v>
      </c>
      <c r="BL6" s="35">
        <f t="shared" si="7"/>
        <v>413.5</v>
      </c>
      <c r="BM6" s="35">
        <f t="shared" si="7"/>
        <v>244.85</v>
      </c>
      <c r="BN6" s="35">
        <f t="shared" si="7"/>
        <v>296.89</v>
      </c>
      <c r="BO6" s="35">
        <f t="shared" si="7"/>
        <v>270.57</v>
      </c>
      <c r="BP6" s="34" t="str">
        <f>IF(BP7="","",IF(BP7="-","【-】","【"&amp;SUBSTITUTE(TEXT(BP7,"#,##0.00"),"-","△")&amp;"】"))</f>
        <v>【307.23】</v>
      </c>
      <c r="BQ6" s="35">
        <f>IF(BQ7="",NA(),BQ7)</f>
        <v>30.82</v>
      </c>
      <c r="BR6" s="35">
        <f t="shared" ref="BR6:BZ6" si="8">IF(BR7="",NA(),BR7)</f>
        <v>29.74</v>
      </c>
      <c r="BS6" s="35">
        <f t="shared" si="8"/>
        <v>37.25</v>
      </c>
      <c r="BT6" s="35">
        <f t="shared" si="8"/>
        <v>35.92</v>
      </c>
      <c r="BU6" s="35">
        <f t="shared" si="8"/>
        <v>36</v>
      </c>
      <c r="BV6" s="35">
        <f t="shared" si="8"/>
        <v>57.03</v>
      </c>
      <c r="BW6" s="35">
        <f t="shared" si="8"/>
        <v>55.84</v>
      </c>
      <c r="BX6" s="35">
        <f t="shared" si="8"/>
        <v>64.78</v>
      </c>
      <c r="BY6" s="35">
        <f t="shared" si="8"/>
        <v>63.06</v>
      </c>
      <c r="BZ6" s="35">
        <f t="shared" si="8"/>
        <v>62.5</v>
      </c>
      <c r="CA6" s="34" t="str">
        <f>IF(CA7="","",IF(CA7="-","【-】","【"&amp;SUBSTITUTE(TEXT(CA7,"#,##0.00"),"-","△")&amp;"】"))</f>
        <v>【59.98】</v>
      </c>
      <c r="CB6" s="35">
        <f>IF(CB7="",NA(),CB7)</f>
        <v>371.31</v>
      </c>
      <c r="CC6" s="35">
        <f t="shared" ref="CC6:CK6" si="9">IF(CC7="",NA(),CC7)</f>
        <v>373.67</v>
      </c>
      <c r="CD6" s="35">
        <f t="shared" si="9"/>
        <v>300.86</v>
      </c>
      <c r="CE6" s="35">
        <f t="shared" si="9"/>
        <v>309.17</v>
      </c>
      <c r="CF6" s="35">
        <f t="shared" si="9"/>
        <v>288.41000000000003</v>
      </c>
      <c r="CG6" s="35">
        <f t="shared" si="9"/>
        <v>283.73</v>
      </c>
      <c r="CH6" s="35">
        <f t="shared" si="9"/>
        <v>287.57</v>
      </c>
      <c r="CI6" s="35">
        <f t="shared" si="9"/>
        <v>250.21</v>
      </c>
      <c r="CJ6" s="35">
        <f t="shared" si="9"/>
        <v>264.77</v>
      </c>
      <c r="CK6" s="35">
        <f t="shared" si="9"/>
        <v>269.33</v>
      </c>
      <c r="CL6" s="34" t="str">
        <f>IF(CL7="","",IF(CL7="-","【-】","【"&amp;SUBSTITUTE(TEXT(CL7,"#,##0.00"),"-","△")&amp;"】"))</f>
        <v>【272.98】</v>
      </c>
      <c r="CM6" s="35">
        <f>IF(CM7="",NA(),CM7)</f>
        <v>97.74</v>
      </c>
      <c r="CN6" s="35">
        <f t="shared" ref="CN6:CV6" si="10">IF(CN7="",NA(),CN7)</f>
        <v>95.95</v>
      </c>
      <c r="CO6" s="35">
        <f t="shared" si="10"/>
        <v>94.18</v>
      </c>
      <c r="CP6" s="35">
        <f t="shared" si="10"/>
        <v>94.22</v>
      </c>
      <c r="CQ6" s="35">
        <f t="shared" si="10"/>
        <v>92.64</v>
      </c>
      <c r="CR6" s="35">
        <f t="shared" si="10"/>
        <v>58.25</v>
      </c>
      <c r="CS6" s="35">
        <f t="shared" si="10"/>
        <v>61.55</v>
      </c>
      <c r="CT6" s="35">
        <f t="shared" si="10"/>
        <v>61.79</v>
      </c>
      <c r="CU6" s="35">
        <f t="shared" si="10"/>
        <v>59.94</v>
      </c>
      <c r="CV6" s="35">
        <f t="shared" si="10"/>
        <v>59.64</v>
      </c>
      <c r="CW6" s="34" t="str">
        <f>IF(CW7="","",IF(CW7="-","【-】","【"&amp;SUBSTITUTE(TEXT(CW7,"#,##0.00"),"-","△")&amp;"】"))</f>
        <v>【58.71】</v>
      </c>
      <c r="CX6" s="35">
        <f>IF(CX7="",NA(),CX7)</f>
        <v>100</v>
      </c>
      <c r="CY6" s="35">
        <f t="shared" ref="CY6:DG6" si="11">IF(CY7="",NA(),CY7)</f>
        <v>100</v>
      </c>
      <c r="CZ6" s="35">
        <f t="shared" si="11"/>
        <v>100</v>
      </c>
      <c r="DA6" s="35">
        <f t="shared" si="11"/>
        <v>100</v>
      </c>
      <c r="DB6" s="35">
        <f t="shared" si="11"/>
        <v>100</v>
      </c>
      <c r="DC6" s="35">
        <f t="shared" si="11"/>
        <v>68.150000000000006</v>
      </c>
      <c r="DD6" s="35">
        <f t="shared" si="11"/>
        <v>67.489999999999995</v>
      </c>
      <c r="DE6" s="35">
        <f t="shared" si="11"/>
        <v>92.44</v>
      </c>
      <c r="DF6" s="35">
        <f t="shared" si="11"/>
        <v>89.66</v>
      </c>
      <c r="DG6" s="35">
        <f t="shared" si="11"/>
        <v>90.63</v>
      </c>
      <c r="DH6" s="34" t="str">
        <f>IF(DH7="","",IF(DH7="-","【-】","【"&amp;SUBSTITUTE(TEXT(DH7,"#,##0.00"),"-","△")&amp;"】"))</f>
        <v>【79.51】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342041</v>
      </c>
      <c r="D7" s="37">
        <v>47</v>
      </c>
      <c r="E7" s="37">
        <v>18</v>
      </c>
      <c r="F7" s="37">
        <v>0</v>
      </c>
      <c r="G7" s="37">
        <v>0</v>
      </c>
      <c r="H7" s="37" t="s">
        <v>98</v>
      </c>
      <c r="I7" s="37" t="s">
        <v>99</v>
      </c>
      <c r="J7" s="37" t="s">
        <v>100</v>
      </c>
      <c r="K7" s="37" t="s">
        <v>101</v>
      </c>
      <c r="L7" s="37" t="s">
        <v>102</v>
      </c>
      <c r="M7" s="37" t="s">
        <v>103</v>
      </c>
      <c r="N7" s="38" t="s">
        <v>104</v>
      </c>
      <c r="O7" s="38" t="s">
        <v>105</v>
      </c>
      <c r="P7" s="38">
        <v>1.36</v>
      </c>
      <c r="Q7" s="38">
        <v>100</v>
      </c>
      <c r="R7" s="38">
        <v>4290</v>
      </c>
      <c r="S7" s="38">
        <v>93089</v>
      </c>
      <c r="T7" s="38">
        <v>471.51</v>
      </c>
      <c r="U7" s="38">
        <v>197.43</v>
      </c>
      <c r="V7" s="38">
        <v>1262</v>
      </c>
      <c r="W7" s="38">
        <v>0.96</v>
      </c>
      <c r="X7" s="38">
        <v>1314.58</v>
      </c>
      <c r="Y7" s="38">
        <v>81.63</v>
      </c>
      <c r="Z7" s="38">
        <v>80.959999999999994</v>
      </c>
      <c r="AA7" s="38">
        <v>78.84</v>
      </c>
      <c r="AB7" s="38">
        <v>79.55</v>
      </c>
      <c r="AC7" s="38">
        <v>84.33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861.61</v>
      </c>
      <c r="BG7" s="38">
        <v>840.5</v>
      </c>
      <c r="BH7" s="38">
        <v>0</v>
      </c>
      <c r="BI7" s="38">
        <v>0</v>
      </c>
      <c r="BJ7" s="38">
        <v>0</v>
      </c>
      <c r="BK7" s="38">
        <v>392.19</v>
      </c>
      <c r="BL7" s="38">
        <v>413.5</v>
      </c>
      <c r="BM7" s="38">
        <v>244.85</v>
      </c>
      <c r="BN7" s="38">
        <v>296.89</v>
      </c>
      <c r="BO7" s="38">
        <v>270.57</v>
      </c>
      <c r="BP7" s="38">
        <v>307.23</v>
      </c>
      <c r="BQ7" s="38">
        <v>30.82</v>
      </c>
      <c r="BR7" s="38">
        <v>29.74</v>
      </c>
      <c r="BS7" s="38">
        <v>37.25</v>
      </c>
      <c r="BT7" s="38">
        <v>35.92</v>
      </c>
      <c r="BU7" s="38">
        <v>36</v>
      </c>
      <c r="BV7" s="38">
        <v>57.03</v>
      </c>
      <c r="BW7" s="38">
        <v>55.84</v>
      </c>
      <c r="BX7" s="38">
        <v>64.78</v>
      </c>
      <c r="BY7" s="38">
        <v>63.06</v>
      </c>
      <c r="BZ7" s="38">
        <v>62.5</v>
      </c>
      <c r="CA7" s="38">
        <v>59.98</v>
      </c>
      <c r="CB7" s="38">
        <v>371.31</v>
      </c>
      <c r="CC7" s="38">
        <v>373.67</v>
      </c>
      <c r="CD7" s="38">
        <v>300.86</v>
      </c>
      <c r="CE7" s="38">
        <v>309.17</v>
      </c>
      <c r="CF7" s="38">
        <v>288.41000000000003</v>
      </c>
      <c r="CG7" s="38">
        <v>283.73</v>
      </c>
      <c r="CH7" s="38">
        <v>287.57</v>
      </c>
      <c r="CI7" s="38">
        <v>250.21</v>
      </c>
      <c r="CJ7" s="38">
        <v>264.77</v>
      </c>
      <c r="CK7" s="38">
        <v>269.33</v>
      </c>
      <c r="CL7" s="38">
        <v>272.98</v>
      </c>
      <c r="CM7" s="38">
        <v>97.74</v>
      </c>
      <c r="CN7" s="38">
        <v>95.95</v>
      </c>
      <c r="CO7" s="38">
        <v>94.18</v>
      </c>
      <c r="CP7" s="38">
        <v>94.22</v>
      </c>
      <c r="CQ7" s="38">
        <v>92.64</v>
      </c>
      <c r="CR7" s="38">
        <v>58.25</v>
      </c>
      <c r="CS7" s="38">
        <v>61.55</v>
      </c>
      <c r="CT7" s="38">
        <v>61.79</v>
      </c>
      <c r="CU7" s="38">
        <v>59.94</v>
      </c>
      <c r="CV7" s="38">
        <v>59.64</v>
      </c>
      <c r="CW7" s="38">
        <v>58.71</v>
      </c>
      <c r="CX7" s="38">
        <v>100</v>
      </c>
      <c r="CY7" s="38">
        <v>100</v>
      </c>
      <c r="CZ7" s="38">
        <v>100</v>
      </c>
      <c r="DA7" s="38">
        <v>100</v>
      </c>
      <c r="DB7" s="38">
        <v>100</v>
      </c>
      <c r="DC7" s="38">
        <v>68.150000000000006</v>
      </c>
      <c r="DD7" s="38">
        <v>67.489999999999995</v>
      </c>
      <c r="DE7" s="38">
        <v>92.44</v>
      </c>
      <c r="DF7" s="38">
        <v>89.66</v>
      </c>
      <c r="DG7" s="38">
        <v>90.63</v>
      </c>
      <c r="DH7" s="38">
        <v>79.510000000000005</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格重 英則</cp:lastModifiedBy>
  <cp:lastPrinted>2021-01-18T05:28:25Z</cp:lastPrinted>
  <dcterms:created xsi:type="dcterms:W3CDTF">2020-12-04T03:18:16Z</dcterms:created>
  <dcterms:modified xsi:type="dcterms:W3CDTF">2021-01-18T05:57:37Z</dcterms:modified>
  <cp:category/>
</cp:coreProperties>
</file>