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6210\Desktop\01_03 竹原市（経営比較分析表）\"/>
    </mc:Choice>
  </mc:AlternateContent>
  <workbookProtection workbookAlgorithmName="SHA-512" workbookHashValue="tDBdRBrblMYwyxElvGdQvL2o0sKWYa+HAXLHjxcCZwbsCq7tKh2e1rr7/DUas223V4k+BC9DA3nqf0qiB8ZZBw==" workbookSaltValue="lKJvCa+FzAiGIVIWYUDo+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<sst xmlns="http://schemas.openxmlformats.org/spreadsheetml/2006/main" count="236" uniqueCount="120">
  <si>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</si>
  <si>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</si>
  <si>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</si>
  <si>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</si>
  <si>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</si>
  <si>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</si>
  <si>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</si>
  <si>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</si>
  <si>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</si>
  <si>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</si>
  <si>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</si>
  <si>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</si>
  <si>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</si>
  <si>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</si>
  <si>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</si>
  <si>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</si>
  <si>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</si>
  <si>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</si>
  <si>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</si>
  <si>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</si>
  <si>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</si>
  <si>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</si>
  <si>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</si>
  <si>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</si>
  <si>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</si>
  <si>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</si>
  <si>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</si>
  <si>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</si>
  <si>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</si>
  <si>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</si>
  <si>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</si>
  <si>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</si>
  <si>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</si>
  <si>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</si>
  <si>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</si>
  <si>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</si>
  <si>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</si>
  <si>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</si>
  <si>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</si>
  <si>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</si>
  <si>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</si>
  <si>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</si>
  <si>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</si>
  <si>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</si>
  <si>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</si>
  <si>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</si>
  <si>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</si>
  <si>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</si>
  <si>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</si>
  <si>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</si>
  <si>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</si>
  <si>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</si>
  <si>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</si>
  <si>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</si>
  <si>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</si>
  <si>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</si>
  <si>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</si>
  <si>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</si>
  <si>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</si>
  <si>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</si>
  <si>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</si>
  <si>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</si>
  <si>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</si>
  <si>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</si>
  <si>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</si>
  <si>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</si>
  <si>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</si>
  <si>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</si>
  <si>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</si>
  <si>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</si>
  <si>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</si>
  <si>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</si>
  <si>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</si>
  <si>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</si>
  <si>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</si>
  <si>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</si>
  <si>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</si>
  <si>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</si>
  <si>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</si>
  <si>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</si>
  <si>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</si>
  <si>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</si>
  <si>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</si>
  <si>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</si>
  <si>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</si>
  <si>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</si>
  <si>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</si>
  <si>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</si>
  <si>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</si>
  <si>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</si>
  <si>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</si>
  <si>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</si>
  <si>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</si>
  <si>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</si>
  <si>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</si>
  <si>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</si>
  <si>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</si>
  <si>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</si>
  <si>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</si>
  <si>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法非適用</t>
  </si>
  <si>
    <t>下水道事業</t>
  </si>
  <si>
    <t>公共下水道</t>
  </si>
  <si>
    <t>Cc3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</si>
  <si>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</si>
  <si>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</si>
  <si>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</si>
  <si>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</si>
  <si>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</si>
  <si>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</si>
  <si>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</si>
  <si>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</si>
  <si>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</si>
  <si>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</si>
  <si>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</si>
  <si>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</si>
  <si>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</si>
  <si>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</si>
  <si>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平成元年度に事業着手し，平成18年度から供用開始を行っている。
　管渠・施設などにおいて耐用年数を経過した資産が無い状況であるものの，機械設備などにおいて耐用年数を超える資産の発生が近々に見込まれている。適切な修繕による施設・設備の長寿命化に取り組むとともに，計画的かつ効率的な維持修繕・改築更新に努める。</t>
    <rPh sb="37" eb="39">
      <t>シセツ</t>
    </rPh>
    <rPh sb="68" eb="70">
      <t>キカイ</t>
    </rPh>
    <rPh sb="83" eb="84">
      <t>コ</t>
    </rPh>
    <rPh sb="89" eb="91">
      <t>ハッセイ</t>
    </rPh>
    <rPh sb="92" eb="94">
      <t>キンキン</t>
    </rPh>
    <rPh sb="95" eb="97">
      <t>ミコ</t>
    </rPh>
    <phoneticPr fontId="4"/>
  </si>
  <si>
    <t>　収益的収支比率は43.58％で赤字経営となっている。地方債償還金の増加に伴い，率は低下傾向にあり，料金収入や一般会計からの繰入金の適正化が必要である。
　汚水処理に係る経費回収率は，類似団体平均を上回っているものの100％には達していない。汚水処理に係る費用に対し，一部使用料以外の収入で賄われていることから，適正な使用料収入の確保と汚水処理費の削減に取り組む必要がある。
　企業債残高対事業規模比率は類似団体平均を上回っている。平成18年度に供用開始し，整備面積を拡大している状況であることから，使用料収入に比べ企業債残高の規模が大きくなっている。初期に投資した終末処理場や排水ポンプ場に係る企業債の償還がピークを迎えており，今後減少が見込まれる。
　施設利用率は，類似団体平均を上回っており適正規模の施設整備といえる。
　水洗化率は，類似団体平均を上回っているものの，料金収入の確保を図るため，さらなる有収水量の向上に努める必要がある。</t>
    <rPh sb="276" eb="278">
      <t>ショキ</t>
    </rPh>
    <rPh sb="279" eb="281">
      <t>トウシ</t>
    </rPh>
    <rPh sb="283" eb="285">
      <t>シュウマツ</t>
    </rPh>
    <rPh sb="285" eb="287">
      <t>ショリ</t>
    </rPh>
    <rPh sb="287" eb="288">
      <t>バ</t>
    </rPh>
    <rPh sb="289" eb="291">
      <t>ハイスイ</t>
    </rPh>
    <rPh sb="294" eb="295">
      <t>バ</t>
    </rPh>
    <rPh sb="296" eb="297">
      <t>カカ</t>
    </rPh>
    <rPh sb="298" eb="300">
      <t>キギョウ</t>
    </rPh>
    <rPh sb="300" eb="301">
      <t>サイ</t>
    </rPh>
    <rPh sb="302" eb="304">
      <t>ショウカン</t>
    </rPh>
    <rPh sb="309" eb="310">
      <t>ムカ</t>
    </rPh>
    <rPh sb="315" eb="317">
      <t>コンゴ</t>
    </rPh>
    <rPh sb="317" eb="319">
      <t>ゲンショウ</t>
    </rPh>
    <rPh sb="320" eb="322">
      <t>ミコ</t>
    </rPh>
    <phoneticPr fontId="4"/>
  </si>
  <si>
    <t>　平成18年度から供用開始し，下水道整備区域の拡大を図っているため，企業債残高が多くなっている。また，収益的収支比率が低下傾向であるなか，汚水処理の経費回収率も100％を下回っていることから，さらなる水洗化率向上による有収水量の増加と，使用料収入の確保，維持管理費用の縮減に取り組む必要がある。
　企業債残高対事業規模比率は，類似団体平均を上回っており，供用開始から間もなく整備区域拡大に取り組んでいることや地理的要因等により建設費の増加により企業債残高の増となっているため，さらなる建設コストの縮減に取り組む必要がある。
　下水道事業の整備計画を見直したことから，事業進捗の適正化を図るとともに，令和2年度から地方公営企業法（財務適用）の適用を行い，さらなる経費削減や使用料の適正化など経営の健全化に努める。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</si>
</sst>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E05-40A3-A884-4CFE918A023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0.33</c:v>
                </c:pt>
                <c:pt idx="1">
                  <c:v>0.21</c:v>
                </c:pt>
                <c:pt idx="2">
                  <c:v>0.15</c:v>
                </c:pt>
                <c:pt idx="3">
                  <c:v>0.25</c:v>
                </c:pt>
                <c:pt idx="4">
                  <c:v>0.18</c:v>
                </c:pt>
              </c:numCache>
            </c:numRef>
          </c:val>
          <c:smooth val="0"/>
          <c:extLst>
            <c:ext xmlns:c16="http://schemas.microsoft.com/office/drawing/2014/chart" uri="{C3380CC4-5D6E-409C-BE32-E72D297353CC}">
              <c16:uniqueId val="{00000001-5E05-40A3-A884-4CFE918A023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56.55</c:v>
                </c:pt>
                <c:pt idx="1">
                  <c:v>59.2</c:v>
                </c:pt>
                <c:pt idx="2">
                  <c:v>59.5</c:v>
                </c:pt>
                <c:pt idx="3">
                  <c:v>62.75</c:v>
                </c:pt>
                <c:pt idx="4">
                  <c:v>62.45</c:v>
                </c:pt>
              </c:numCache>
            </c:numRef>
          </c:val>
          <c:extLst>
            <c:ext xmlns:c16="http://schemas.microsoft.com/office/drawing/2014/chart" uri="{C3380CC4-5D6E-409C-BE32-E72D297353CC}">
              <c16:uniqueId val="{00000000-EE0F-4C21-9DEF-702F7E2F14A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44.89</c:v>
                </c:pt>
                <c:pt idx="1">
                  <c:v>40.75</c:v>
                </c:pt>
                <c:pt idx="2">
                  <c:v>42.4</c:v>
                </c:pt>
                <c:pt idx="3">
                  <c:v>45.44</c:v>
                </c:pt>
                <c:pt idx="4">
                  <c:v>47.28</c:v>
                </c:pt>
              </c:numCache>
            </c:numRef>
          </c:val>
          <c:smooth val="0"/>
          <c:extLst>
            <c:ext xmlns:c16="http://schemas.microsoft.com/office/drawing/2014/chart" uri="{C3380CC4-5D6E-409C-BE32-E72D297353CC}">
              <c16:uniqueId val="{00000001-EE0F-4C21-9DEF-702F7E2F14A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77.92</c:v>
                </c:pt>
                <c:pt idx="1">
                  <c:v>79.66</c:v>
                </c:pt>
                <c:pt idx="2">
                  <c:v>82.33</c:v>
                </c:pt>
                <c:pt idx="3">
                  <c:v>83.41</c:v>
                </c:pt>
                <c:pt idx="4">
                  <c:v>81.56</c:v>
                </c:pt>
              </c:numCache>
            </c:numRef>
          </c:val>
          <c:extLst>
            <c:ext xmlns:c16="http://schemas.microsoft.com/office/drawing/2014/chart" uri="{C3380CC4-5D6E-409C-BE32-E72D297353CC}">
              <c16:uniqueId val="{00000000-EE31-419F-9B9A-ED7BB923CBE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64.89</c:v>
                </c:pt>
                <c:pt idx="1">
                  <c:v>64.97</c:v>
                </c:pt>
                <c:pt idx="2">
                  <c:v>65.77</c:v>
                </c:pt>
                <c:pt idx="3">
                  <c:v>65.97</c:v>
                </c:pt>
                <c:pt idx="4">
                  <c:v>64.7</c:v>
                </c:pt>
              </c:numCache>
            </c:numRef>
          </c:val>
          <c:smooth val="0"/>
          <c:extLst>
            <c:ext xmlns:c16="http://schemas.microsoft.com/office/drawing/2014/chart" uri="{C3380CC4-5D6E-409C-BE32-E72D297353CC}">
              <c16:uniqueId val="{00000001-EE31-419F-9B9A-ED7BB923CBE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46.82</c:v>
                </c:pt>
                <c:pt idx="1">
                  <c:v>45.81</c:v>
                </c:pt>
                <c:pt idx="2">
                  <c:v>43.32</c:v>
                </c:pt>
                <c:pt idx="3">
                  <c:v>42.48</c:v>
                </c:pt>
                <c:pt idx="4">
                  <c:v>43.58</c:v>
                </c:pt>
              </c:numCache>
            </c:numRef>
          </c:val>
          <c:extLst>
            <c:ext xmlns:c16="http://schemas.microsoft.com/office/drawing/2014/chart" uri="{C3380CC4-5D6E-409C-BE32-E72D297353CC}">
              <c16:uniqueId val="{00000000-F969-4254-8705-70594DA910C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69-4254-8705-70594DA910C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DD3-4EF4-8076-8FEA7D417A2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D3-4EF4-8076-8FEA7D417A2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680-4EA1-ACE2-7C8B600A224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680-4EA1-ACE2-7C8B600A224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45-46F5-81A1-A933F9B6A47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45-46F5-81A1-A933F9B6A47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C7A-4A6C-89E7-7A27528C644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C7A-4A6C-89E7-7A27528C644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7420.89</c:v>
                </c:pt>
                <c:pt idx="1">
                  <c:v>5925.51</c:v>
                </c:pt>
                <c:pt idx="2">
                  <c:v>5452.93</c:v>
                </c:pt>
                <c:pt idx="3">
                  <c:v>7813.78</c:v>
                </c:pt>
                <c:pt idx="4">
                  <c:v>7460.41</c:v>
                </c:pt>
              </c:numCache>
            </c:numRef>
          </c:val>
          <c:extLst>
            <c:ext xmlns:c16="http://schemas.microsoft.com/office/drawing/2014/chart" uri="{C3380CC4-5D6E-409C-BE32-E72D297353CC}">
              <c16:uniqueId val="{00000000-958B-4E64-A821-0B970BCB06C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1240.1600000000001</c:v>
                </c:pt>
                <c:pt idx="1">
                  <c:v>1193.49</c:v>
                </c:pt>
                <c:pt idx="2">
                  <c:v>876.19</c:v>
                </c:pt>
                <c:pt idx="3">
                  <c:v>722.53</c:v>
                </c:pt>
                <c:pt idx="4">
                  <c:v>933.3</c:v>
                </c:pt>
              </c:numCache>
            </c:numRef>
          </c:val>
          <c:smooth val="0"/>
          <c:extLst>
            <c:ext xmlns:c16="http://schemas.microsoft.com/office/drawing/2014/chart" uri="{C3380CC4-5D6E-409C-BE32-E72D297353CC}">
              <c16:uniqueId val="{00000001-958B-4E64-A821-0B970BCB06C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68.930000000000007</c:v>
                </c:pt>
                <c:pt idx="1">
                  <c:v>84.14</c:v>
                </c:pt>
                <c:pt idx="2">
                  <c:v>83.49</c:v>
                </c:pt>
                <c:pt idx="3">
                  <c:v>85.43</c:v>
                </c:pt>
                <c:pt idx="4">
                  <c:v>91.55</c:v>
                </c:pt>
              </c:numCache>
            </c:numRef>
          </c:val>
          <c:extLst>
            <c:ext xmlns:c16="http://schemas.microsoft.com/office/drawing/2014/chart" uri="{C3380CC4-5D6E-409C-BE32-E72D297353CC}">
              <c16:uniqueId val="{00000000-06D4-49B6-8B67-39C3E725873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60.17</c:v>
                </c:pt>
                <c:pt idx="1">
                  <c:v>65.569999999999993</c:v>
                </c:pt>
                <c:pt idx="2">
                  <c:v>75.7</c:v>
                </c:pt>
                <c:pt idx="3">
                  <c:v>74.61</c:v>
                </c:pt>
                <c:pt idx="4">
                  <c:v>77.510000000000005</c:v>
                </c:pt>
              </c:numCache>
            </c:numRef>
          </c:val>
          <c:smooth val="0"/>
          <c:extLst>
            <c:ext xmlns:c16="http://schemas.microsoft.com/office/drawing/2014/chart" uri="{C3380CC4-5D6E-409C-BE32-E72D297353CC}">
              <c16:uniqueId val="{00000001-06D4-49B6-8B67-39C3E725873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236.37</c:v>
                </c:pt>
                <c:pt idx="1">
                  <c:v>184.05</c:v>
                </c:pt>
                <c:pt idx="2">
                  <c:v>193.3</c:v>
                </c:pt>
                <c:pt idx="3">
                  <c:v>188.11</c:v>
                </c:pt>
                <c:pt idx="4">
                  <c:v>183.23</c:v>
                </c:pt>
              </c:numCache>
            </c:numRef>
          </c:val>
          <c:extLst>
            <c:ext xmlns:c16="http://schemas.microsoft.com/office/drawing/2014/chart" uri="{C3380CC4-5D6E-409C-BE32-E72D297353CC}">
              <c16:uniqueId val="{00000000-B6BD-4FBE-ABE5-5F486143AB2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281.52999999999997</c:v>
                </c:pt>
                <c:pt idx="1">
                  <c:v>263.04000000000002</c:v>
                </c:pt>
                <c:pt idx="2">
                  <c:v>230.04</c:v>
                </c:pt>
                <c:pt idx="3">
                  <c:v>233.5</c:v>
                </c:pt>
                <c:pt idx="4">
                  <c:v>221.95</c:v>
                </c:pt>
              </c:numCache>
            </c:numRef>
          </c:val>
          <c:smooth val="0"/>
          <c:extLst>
            <c:ext xmlns:c16="http://schemas.microsoft.com/office/drawing/2014/chart" uri="{C3380CC4-5D6E-409C-BE32-E72D297353CC}">
              <c16:uniqueId val="{00000001-B6BD-4FBE-ABE5-5F486143AB2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F55"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竹原市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Cc3</v>
      </c>
      <c r="X8" s="72"/>
      <c r="Y8" s="72"/>
      <c r="Z8" s="72"/>
      <c r="AA8" s="72"/>
      <c r="AB8" s="72"/>
      <c r="AC8" s="72"/>
      <c r="AD8" s="73" t="str">
        <f>データ!$M$6</f>
        <v>非設置</v>
      </c>
      <c r="AE8" s="73"/>
      <c r="AF8" s="73"/>
      <c r="AG8" s="73"/>
      <c r="AH8" s="73"/>
      <c r="AI8" s="73"/>
      <c r="AJ8" s="73"/>
      <c r="AK8" s="3"/>
      <c r="AL8" s="69">
        <f>データ!S6</f>
        <v>25120</v>
      </c>
      <c r="AM8" s="69"/>
      <c r="AN8" s="69"/>
      <c r="AO8" s="69"/>
      <c r="AP8" s="69"/>
      <c r="AQ8" s="69"/>
      <c r="AR8" s="69"/>
      <c r="AS8" s="69"/>
      <c r="AT8" s="68">
        <f>データ!T6</f>
        <v>118.23</v>
      </c>
      <c r="AU8" s="68"/>
      <c r="AV8" s="68"/>
      <c r="AW8" s="68"/>
      <c r="AX8" s="68"/>
      <c r="AY8" s="68"/>
      <c r="AZ8" s="68"/>
      <c r="BA8" s="68"/>
      <c r="BB8" s="68">
        <f>データ!U6</f>
        <v>212.47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16.8</v>
      </c>
      <c r="Q10" s="68"/>
      <c r="R10" s="68"/>
      <c r="S10" s="68"/>
      <c r="T10" s="68"/>
      <c r="U10" s="68"/>
      <c r="V10" s="68"/>
      <c r="W10" s="68">
        <f>データ!Q6</f>
        <v>90.25</v>
      </c>
      <c r="X10" s="68"/>
      <c r="Y10" s="68"/>
      <c r="Z10" s="68"/>
      <c r="AA10" s="68"/>
      <c r="AB10" s="68"/>
      <c r="AC10" s="68"/>
      <c r="AD10" s="69">
        <f>データ!R6</f>
        <v>2728</v>
      </c>
      <c r="AE10" s="69"/>
      <c r="AF10" s="69"/>
      <c r="AG10" s="69"/>
      <c r="AH10" s="69"/>
      <c r="AI10" s="69"/>
      <c r="AJ10" s="69"/>
      <c r="AK10" s="2"/>
      <c r="AL10" s="69">
        <f>データ!V6</f>
        <v>4180</v>
      </c>
      <c r="AM10" s="69"/>
      <c r="AN10" s="69"/>
      <c r="AO10" s="69"/>
      <c r="AP10" s="69"/>
      <c r="AQ10" s="69"/>
      <c r="AR10" s="69"/>
      <c r="AS10" s="69"/>
      <c r="AT10" s="68">
        <f>データ!W6</f>
        <v>1.1000000000000001</v>
      </c>
      <c r="AU10" s="68"/>
      <c r="AV10" s="68"/>
      <c r="AW10" s="68"/>
      <c r="AX10" s="68"/>
      <c r="AY10" s="68"/>
      <c r="AZ10" s="68"/>
      <c r="BA10" s="68"/>
      <c r="BB10" s="68">
        <f>データ!X6</f>
        <v>3800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43</v>
      </c>
      <c r="O86" s="26" t="str">
        <f>データ!EO6</f>
        <v>【0.22】</v>
      </c>
    </row>
  </sheetData>
  <sheetProtection algorithmName="SHA-512" hashValue="qM51lqH8zqNL+QZ/OgXl7JHd0x7HUWGUZyow733QNJkZGlkPQ/6tnMEcY3acj0EiwSs5fy4OJ3j5EyrCewCfHg==" saltValue="+4vnAEZ/LpHgzQ/dRVeAe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342033</v>
      </c>
      <c r="D6" s="33">
        <f t="shared" si="3"/>
        <v>47</v>
      </c>
      <c r="E6" s="33">
        <f t="shared" si="3"/>
        <v>17</v>
      </c>
      <c r="F6" s="33">
        <f t="shared" si="3"/>
        <v>1</v>
      </c>
      <c r="G6" s="33">
        <f t="shared" si="3"/>
        <v>0</v>
      </c>
      <c r="H6" s="33" t="str">
        <f t="shared" si="3"/>
        <v>広島県　竹原市</v>
      </c>
      <c r="I6" s="33" t="str">
        <f t="shared" si="3"/>
        <v>法非適用</v>
      </c>
      <c r="J6" s="33" t="str">
        <f t="shared" si="3"/>
        <v>下水道事業</v>
      </c>
      <c r="K6" s="33" t="str">
        <f t="shared" si="3"/>
        <v>公共下水道</v>
      </c>
      <c r="L6" s="33" t="str">
        <f t="shared" si="3"/>
        <v>Cc3</v>
      </c>
      <c r="M6" s="33" t="str">
        <f t="shared" si="3"/>
        <v>非設置</v>
      </c>
      <c r="N6" s="34" t="str">
        <f t="shared" si="3"/>
        <v>-</v>
      </c>
      <c r="O6" s="34" t="str">
        <f t="shared" si="3"/>
        <v>該当数値なし</v>
      </c>
      <c r="P6" s="34">
        <f t="shared" si="3"/>
        <v>16.8</v>
      </c>
      <c r="Q6" s="34">
        <f t="shared" si="3"/>
        <v>90.25</v>
      </c>
      <c r="R6" s="34">
        <f t="shared" si="3"/>
        <v>2728</v>
      </c>
      <c r="S6" s="34">
        <f t="shared" si="3"/>
        <v>25120</v>
      </c>
      <c r="T6" s="34">
        <f t="shared" si="3"/>
        <v>118.23</v>
      </c>
      <c r="U6" s="34">
        <f t="shared" si="3"/>
        <v>212.47</v>
      </c>
      <c r="V6" s="34">
        <f t="shared" si="3"/>
        <v>4180</v>
      </c>
      <c r="W6" s="34">
        <f t="shared" si="3"/>
        <v>1.1000000000000001</v>
      </c>
      <c r="X6" s="34">
        <f t="shared" si="3"/>
        <v>3800</v>
      </c>
      <c r="Y6" s="35">
        <f>IF(Y7="",NA(),Y7)</f>
        <v>46.82</v>
      </c>
      <c r="Z6" s="35">
        <f t="shared" ref="Z6:AH6" si="4">IF(Z7="",NA(),Z7)</f>
        <v>45.81</v>
      </c>
      <c r="AA6" s="35">
        <f t="shared" si="4"/>
        <v>43.32</v>
      </c>
      <c r="AB6" s="35">
        <f t="shared" si="4"/>
        <v>42.48</v>
      </c>
      <c r="AC6" s="35">
        <f t="shared" si="4"/>
        <v>43.58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7420.89</v>
      </c>
      <c r="BG6" s="35">
        <f t="shared" ref="BG6:BO6" si="7">IF(BG7="",NA(),BG7)</f>
        <v>5925.51</v>
      </c>
      <c r="BH6" s="35">
        <f t="shared" si="7"/>
        <v>5452.93</v>
      </c>
      <c r="BI6" s="35">
        <f t="shared" si="7"/>
        <v>7813.78</v>
      </c>
      <c r="BJ6" s="35">
        <f t="shared" si="7"/>
        <v>7460.41</v>
      </c>
      <c r="BK6" s="35">
        <f t="shared" si="7"/>
        <v>1240.1600000000001</v>
      </c>
      <c r="BL6" s="35">
        <f t="shared" si="7"/>
        <v>1193.49</v>
      </c>
      <c r="BM6" s="35">
        <f t="shared" si="7"/>
        <v>876.19</v>
      </c>
      <c r="BN6" s="35">
        <f t="shared" si="7"/>
        <v>722.53</v>
      </c>
      <c r="BO6" s="35">
        <f t="shared" si="7"/>
        <v>933.3</v>
      </c>
      <c r="BP6" s="34" t="str">
        <f>IF(BP7="","",IF(BP7="-","【-】","【"&amp;SUBSTITUTE(TEXT(BP7,"#,##0.00"),"-","△")&amp;"】"))</f>
        <v>【682.51】</v>
      </c>
      <c r="BQ6" s="35">
        <f>IF(BQ7="",NA(),BQ7)</f>
        <v>68.930000000000007</v>
      </c>
      <c r="BR6" s="35">
        <f t="shared" ref="BR6:BZ6" si="8">IF(BR7="",NA(),BR7)</f>
        <v>84.14</v>
      </c>
      <c r="BS6" s="35">
        <f t="shared" si="8"/>
        <v>83.49</v>
      </c>
      <c r="BT6" s="35">
        <f t="shared" si="8"/>
        <v>85.43</v>
      </c>
      <c r="BU6" s="35">
        <f t="shared" si="8"/>
        <v>91.55</v>
      </c>
      <c r="BV6" s="35">
        <f t="shared" si="8"/>
        <v>60.17</v>
      </c>
      <c r="BW6" s="35">
        <f t="shared" si="8"/>
        <v>65.569999999999993</v>
      </c>
      <c r="BX6" s="35">
        <f t="shared" si="8"/>
        <v>75.7</v>
      </c>
      <c r="BY6" s="35">
        <f t="shared" si="8"/>
        <v>74.61</v>
      </c>
      <c r="BZ6" s="35">
        <f t="shared" si="8"/>
        <v>77.510000000000005</v>
      </c>
      <c r="CA6" s="34" t="str">
        <f>IF(CA7="","",IF(CA7="-","【-】","【"&amp;SUBSTITUTE(TEXT(CA7,"#,##0.00"),"-","△")&amp;"】"))</f>
        <v>【100.34】</v>
      </c>
      <c r="CB6" s="35">
        <f>IF(CB7="",NA(),CB7)</f>
        <v>236.37</v>
      </c>
      <c r="CC6" s="35">
        <f t="shared" ref="CC6:CK6" si="9">IF(CC7="",NA(),CC7)</f>
        <v>184.05</v>
      </c>
      <c r="CD6" s="35">
        <f t="shared" si="9"/>
        <v>193.3</v>
      </c>
      <c r="CE6" s="35">
        <f t="shared" si="9"/>
        <v>188.11</v>
      </c>
      <c r="CF6" s="35">
        <f t="shared" si="9"/>
        <v>183.23</v>
      </c>
      <c r="CG6" s="35">
        <f t="shared" si="9"/>
        <v>281.52999999999997</v>
      </c>
      <c r="CH6" s="35">
        <f t="shared" si="9"/>
        <v>263.04000000000002</v>
      </c>
      <c r="CI6" s="35">
        <f t="shared" si="9"/>
        <v>230.04</v>
      </c>
      <c r="CJ6" s="35">
        <f t="shared" si="9"/>
        <v>233.5</v>
      </c>
      <c r="CK6" s="35">
        <f t="shared" si="9"/>
        <v>221.95</v>
      </c>
      <c r="CL6" s="34" t="str">
        <f>IF(CL7="","",IF(CL7="-","【-】","【"&amp;SUBSTITUTE(TEXT(CL7,"#,##0.00"),"-","△")&amp;"】"))</f>
        <v>【136.15】</v>
      </c>
      <c r="CM6" s="35">
        <f>IF(CM7="",NA(),CM7)</f>
        <v>56.55</v>
      </c>
      <c r="CN6" s="35">
        <f t="shared" ref="CN6:CV6" si="10">IF(CN7="",NA(),CN7)</f>
        <v>59.2</v>
      </c>
      <c r="CO6" s="35">
        <f t="shared" si="10"/>
        <v>59.5</v>
      </c>
      <c r="CP6" s="35">
        <f t="shared" si="10"/>
        <v>62.75</v>
      </c>
      <c r="CQ6" s="35">
        <f t="shared" si="10"/>
        <v>62.45</v>
      </c>
      <c r="CR6" s="35">
        <f t="shared" si="10"/>
        <v>44.89</v>
      </c>
      <c r="CS6" s="35">
        <f t="shared" si="10"/>
        <v>40.75</v>
      </c>
      <c r="CT6" s="35">
        <f t="shared" si="10"/>
        <v>42.4</v>
      </c>
      <c r="CU6" s="35">
        <f t="shared" si="10"/>
        <v>45.44</v>
      </c>
      <c r="CV6" s="35">
        <f t="shared" si="10"/>
        <v>47.28</v>
      </c>
      <c r="CW6" s="34" t="str">
        <f>IF(CW7="","",IF(CW7="-","【-】","【"&amp;SUBSTITUTE(TEXT(CW7,"#,##0.00"),"-","△")&amp;"】"))</f>
        <v>【59.64】</v>
      </c>
      <c r="CX6" s="35">
        <f>IF(CX7="",NA(),CX7)</f>
        <v>77.92</v>
      </c>
      <c r="CY6" s="35">
        <f t="shared" ref="CY6:DG6" si="11">IF(CY7="",NA(),CY7)</f>
        <v>79.66</v>
      </c>
      <c r="CZ6" s="35">
        <f t="shared" si="11"/>
        <v>82.33</v>
      </c>
      <c r="DA6" s="35">
        <f t="shared" si="11"/>
        <v>83.41</v>
      </c>
      <c r="DB6" s="35">
        <f t="shared" si="11"/>
        <v>81.56</v>
      </c>
      <c r="DC6" s="35">
        <f t="shared" si="11"/>
        <v>64.89</v>
      </c>
      <c r="DD6" s="35">
        <f t="shared" si="11"/>
        <v>64.97</v>
      </c>
      <c r="DE6" s="35">
        <f t="shared" si="11"/>
        <v>65.77</v>
      </c>
      <c r="DF6" s="35">
        <f t="shared" si="11"/>
        <v>65.97</v>
      </c>
      <c r="DG6" s="35">
        <f t="shared" si="11"/>
        <v>64.7</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0.33</v>
      </c>
      <c r="EK6" s="35">
        <f t="shared" si="14"/>
        <v>0.21</v>
      </c>
      <c r="EL6" s="35">
        <f t="shared" si="14"/>
        <v>0.15</v>
      </c>
      <c r="EM6" s="35">
        <f t="shared" si="14"/>
        <v>0.25</v>
      </c>
      <c r="EN6" s="35">
        <f t="shared" si="14"/>
        <v>0.18</v>
      </c>
      <c r="EO6" s="34" t="str">
        <f>IF(EO7="","",IF(EO7="-","【-】","【"&amp;SUBSTITUTE(TEXT(EO7,"#,##0.00"),"-","△")&amp;"】"))</f>
        <v>【0.22】</v>
      </c>
    </row>
    <row r="7" spans="1:145" s="36" customFormat="1" x14ac:dyDescent="0.15">
      <c r="A7" s="28"/>
      <c r="B7" s="37">
        <v>2019</v>
      </c>
      <c r="C7" s="37">
        <v>342033</v>
      </c>
      <c r="D7" s="37">
        <v>47</v>
      </c>
      <c r="E7" s="37">
        <v>17</v>
      </c>
      <c r="F7" s="37">
        <v>1</v>
      </c>
      <c r="G7" s="37">
        <v>0</v>
      </c>
      <c r="H7" s="37" t="s">
        <v>98</v>
      </c>
      <c r="I7" s="37" t="s">
        <v>99</v>
      </c>
      <c r="J7" s="37" t="s">
        <v>100</v>
      </c>
      <c r="K7" s="37" t="s">
        <v>101</v>
      </c>
      <c r="L7" s="37" t="s">
        <v>102</v>
      </c>
      <c r="M7" s="37" t="s">
        <v>103</v>
      </c>
      <c r="N7" s="38" t="s">
        <v>104</v>
      </c>
      <c r="O7" s="38" t="s">
        <v>105</v>
      </c>
      <c r="P7" s="38">
        <v>16.8</v>
      </c>
      <c r="Q7" s="38">
        <v>90.25</v>
      </c>
      <c r="R7" s="38">
        <v>2728</v>
      </c>
      <c r="S7" s="38">
        <v>25120</v>
      </c>
      <c r="T7" s="38">
        <v>118.23</v>
      </c>
      <c r="U7" s="38">
        <v>212.47</v>
      </c>
      <c r="V7" s="38">
        <v>4180</v>
      </c>
      <c r="W7" s="38">
        <v>1.1000000000000001</v>
      </c>
      <c r="X7" s="38">
        <v>3800</v>
      </c>
      <c r="Y7" s="38">
        <v>46.82</v>
      </c>
      <c r="Z7" s="38">
        <v>45.81</v>
      </c>
      <c r="AA7" s="38">
        <v>43.32</v>
      </c>
      <c r="AB7" s="38">
        <v>42.48</v>
      </c>
      <c r="AC7" s="38">
        <v>43.58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7420.89</v>
      </c>
      <c r="BG7" s="38">
        <v>5925.51</v>
      </c>
      <c r="BH7" s="38">
        <v>5452.93</v>
      </c>
      <c r="BI7" s="38">
        <v>7813.78</v>
      </c>
      <c r="BJ7" s="38">
        <v>7460.41</v>
      </c>
      <c r="BK7" s="38">
        <v>1240.1600000000001</v>
      </c>
      <c r="BL7" s="38">
        <v>1193.49</v>
      </c>
      <c r="BM7" s="38">
        <v>876.19</v>
      </c>
      <c r="BN7" s="38">
        <v>722.53</v>
      </c>
      <c r="BO7" s="38">
        <v>933.3</v>
      </c>
      <c r="BP7" s="38">
        <v>682.51</v>
      </c>
      <c r="BQ7" s="38">
        <v>68.930000000000007</v>
      </c>
      <c r="BR7" s="38">
        <v>84.14</v>
      </c>
      <c r="BS7" s="38">
        <v>83.49</v>
      </c>
      <c r="BT7" s="38">
        <v>85.43</v>
      </c>
      <c r="BU7" s="38">
        <v>91.55</v>
      </c>
      <c r="BV7" s="38">
        <v>60.17</v>
      </c>
      <c r="BW7" s="38">
        <v>65.569999999999993</v>
      </c>
      <c r="BX7" s="38">
        <v>75.7</v>
      </c>
      <c r="BY7" s="38">
        <v>74.61</v>
      </c>
      <c r="BZ7" s="38">
        <v>77.510000000000005</v>
      </c>
      <c r="CA7" s="38">
        <v>100.34</v>
      </c>
      <c r="CB7" s="38">
        <v>236.37</v>
      </c>
      <c r="CC7" s="38">
        <v>184.05</v>
      </c>
      <c r="CD7" s="38">
        <v>193.3</v>
      </c>
      <c r="CE7" s="38">
        <v>188.11</v>
      </c>
      <c r="CF7" s="38">
        <v>183.23</v>
      </c>
      <c r="CG7" s="38">
        <v>281.52999999999997</v>
      </c>
      <c r="CH7" s="38">
        <v>263.04000000000002</v>
      </c>
      <c r="CI7" s="38">
        <v>230.04</v>
      </c>
      <c r="CJ7" s="38">
        <v>233.5</v>
      </c>
      <c r="CK7" s="38">
        <v>221.95</v>
      </c>
      <c r="CL7" s="38">
        <v>136.15</v>
      </c>
      <c r="CM7" s="38">
        <v>56.55</v>
      </c>
      <c r="CN7" s="38">
        <v>59.2</v>
      </c>
      <c r="CO7" s="38">
        <v>59.5</v>
      </c>
      <c r="CP7" s="38">
        <v>62.75</v>
      </c>
      <c r="CQ7" s="38">
        <v>62.45</v>
      </c>
      <c r="CR7" s="38">
        <v>44.89</v>
      </c>
      <c r="CS7" s="38">
        <v>40.75</v>
      </c>
      <c r="CT7" s="38">
        <v>42.4</v>
      </c>
      <c r="CU7" s="38">
        <v>45.44</v>
      </c>
      <c r="CV7" s="38">
        <v>47.28</v>
      </c>
      <c r="CW7" s="38">
        <v>59.64</v>
      </c>
      <c r="CX7" s="38">
        <v>77.92</v>
      </c>
      <c r="CY7" s="38">
        <v>79.66</v>
      </c>
      <c r="CZ7" s="38">
        <v>82.33</v>
      </c>
      <c r="DA7" s="38">
        <v>83.41</v>
      </c>
      <c r="DB7" s="38">
        <v>81.56</v>
      </c>
      <c r="DC7" s="38">
        <v>64.89</v>
      </c>
      <c r="DD7" s="38">
        <v>64.97</v>
      </c>
      <c r="DE7" s="38">
        <v>65.77</v>
      </c>
      <c r="DF7" s="38">
        <v>65.97</v>
      </c>
      <c r="DG7" s="38">
        <v>64.7</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0.33</v>
      </c>
      <c r="EK7" s="38">
        <v>0.21</v>
      </c>
      <c r="EL7" s="38">
        <v>0.15</v>
      </c>
      <c r="EM7" s="38">
        <v>0.25</v>
      </c>
      <c r="EN7" s="38">
        <v>0.18</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竹原市</cp:lastModifiedBy>
  <cp:lastPrinted>2021-01-21T02:14:59Z</cp:lastPrinted>
  <dcterms:created xsi:type="dcterms:W3CDTF">2020-12-04T02:48:43Z</dcterms:created>
  <dcterms:modified xsi:type="dcterms:W3CDTF">2021-01-21T02:15:00Z</dcterms:modified>
  <cp:category/>
</cp:coreProperties>
</file>