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6210\Desktop\01_03 竹原市（経営比較分析表）\"/>
    </mc:Choice>
  </mc:AlternateContent>
  <workbookProtection workbookAlgorithmName="SHA-512" workbookHashValue="a5eIbSdcjw+QEqj7Mo4cSPeaRw8x79EigV0iQybFsYJqNpKJWt8WMcHFi5BO4r+cApLY8eNDCalMlxNO6Bon6Q==" workbookSaltValue="qlnNkvtKtbU12wHUNcuN8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W10" i="4"/>
  <c r="P10" i="4"/>
  <c r="I10" i="4"/>
  <c r="BB8" i="4"/>
  <c r="AT8" i="4"/>
  <c r="AL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<sst xmlns="http://schemas.openxmlformats.org/spreadsheetml/2006/main" count="241" uniqueCount="120">
  <si>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</si>
  <si>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</si>
  <si>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</si>
  <si>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</si>
  <si>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</si>
  <si>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</si>
  <si>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</si>
  <si>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</si>
  <si>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</si>
  <si>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</si>
  <si>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</si>
  <si>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</si>
  <si>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</si>
  <si>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</si>
  <si>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</si>
  <si>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</si>
  <si>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</si>
  <si>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</si>
  <si>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</si>
  <si>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</si>
  <si>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</si>
  <si>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</si>
  <si>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</si>
  <si>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</si>
  <si>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</si>
  <si>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</si>
  <si>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</si>
  <si>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</si>
  <si>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</si>
  <si>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</si>
  <si>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</si>
  <si>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</si>
  <si>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</si>
  <si>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</si>
  <si>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</si>
  <si>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</si>
  <si>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</si>
  <si>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</si>
  <si>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</si>
  <si>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</si>
  <si>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</si>
  <si>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</si>
  <si>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</si>
  <si>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</si>
  <si>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</si>
  <si>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</si>
  <si>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</si>
  <si>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</si>
  <si>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</si>
  <si>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</si>
  <si>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</si>
  <si>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</si>
  <si>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</si>
  <si>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</si>
  <si>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</si>
  <si>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</si>
  <si>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</si>
  <si>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</si>
  <si>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</si>
  <si>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</si>
  <si>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</si>
  <si>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</si>
  <si>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</si>
  <si>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</si>
  <si>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</si>
  <si>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</si>
  <si>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</si>
  <si>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</si>
  <si>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</si>
  <si>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</si>
  <si>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</si>
  <si>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</si>
  <si>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</si>
  <si>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</si>
  <si>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</si>
  <si>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</si>
  <si>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</si>
  <si>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</si>
  <si>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</si>
  <si>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</si>
  <si>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</si>
  <si>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</si>
  <si>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</si>
  <si>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</si>
  <si>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</si>
  <si>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</si>
  <si>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</si>
  <si>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</si>
  <si>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</si>
  <si>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</si>
  <si>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</si>
  <si>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</si>
  <si>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</si>
  <si>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</si>
  <si>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</si>
  <si>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</si>
  <si>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</si>
  <si>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</si>
  <si>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</si>
  <si>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</si>
  <si>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</si>
  <si>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</si>
  <si>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</si>
  <si>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</si>
  <si>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</si>
  <si>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</si>
  <si>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</si>
  <si>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</si>
  <si>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</si>
  <si>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</si>
  <si>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</si>
  <si>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</si>
  <si>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</si>
  <si>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</si>
  <si>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</si>
  <si>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</si>
  <si>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</si>
  <si>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平成25年度に事業着手し，平成26年度から供用開始を行っている。
　管渠や施設・設備などにおいて耐用年数を経過した資産が無い状況であるものの，適切な修繕による施設・設備の長寿命化に取り組むとともに，計画的かつ効率的な維持修繕・改築更新に努める。</t>
  </si>
  <si>
    <t>　平成26年度から供用開始し，下水道整備区域の拡大を図っている。さらなる水洗化率向上による有収水量の増加と，使用料収入の確保，維持管理費用の縮減に取り組む必要がある。
　企業債残高対事業規模比率は，類似団体平均を上回っている。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下水道事業の整備計画を見直したことから，事業進捗の適正化を図るとともに，令和2年度から地方公営企業法（財務適用）の適用を行い，さらなる経費削減や使用料の適正化など経営の健全化に努める。</t>
    <phoneticPr fontId="4"/>
  </si>
  <si>
    <t>　収益的収支比率は84.35％で赤字経営となっている。企業債の元金償還が始まったことに伴って率が低下したものであり，料金収入や一般会計からの繰入金の適正化が必要である。
　汚水処理に係る経費回収率は，平成26年の供用開始から5年が経過し，水洗化率が向上していることにより前年度に比べ改善されている。汚水処理に係る費用に対し，一部使用料以外の収入で賄われていることから，適正な使用料収入の確保と汚水処理費の削減に取り組む必要がある。
　企業債残高対事業規模比率は類似団体平均を上回っており，供用開始後間もないことから，使用料収入に比べ企業債残高の規模が大きくなっている。
　水洗化率は，類似団体平均とほぼ同じであるものの，料金収入の確保を図るため，さらなる有収水量の向上に努める必要がある。</t>
    <rPh sb="27" eb="29">
      <t>キギョウ</t>
    </rPh>
    <rPh sb="29" eb="30">
      <t>サイ</t>
    </rPh>
    <rPh sb="31" eb="33">
      <t>ガンキン</t>
    </rPh>
    <rPh sb="33" eb="35">
      <t>ショウカン</t>
    </rPh>
    <rPh sb="36" eb="37">
      <t>ハジ</t>
    </rPh>
    <rPh sb="43" eb="44">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</si>
</sst>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A4-41CC-9430-F7839059A60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0.09</c:v>
                </c:pt>
                <c:pt idx="4">
                  <c:v>0.06</c:v>
                </c:pt>
              </c:numCache>
            </c:numRef>
          </c:val>
          <c:smooth val="0"/>
          <c:extLst>
            <c:ext xmlns:c16="http://schemas.microsoft.com/office/drawing/2014/chart" uri="{C3380CC4-5D6E-409C-BE32-E72D297353CC}">
              <c16:uniqueId val="{00000001-0EA4-41CC-9430-F7839059A60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4EE-4D3B-BFE0-8551A2E6CD2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37.46</c:v>
                </c:pt>
                <c:pt idx="4">
                  <c:v>37.65</c:v>
                </c:pt>
              </c:numCache>
            </c:numRef>
          </c:val>
          <c:smooth val="0"/>
          <c:extLst>
            <c:ext xmlns:c16="http://schemas.microsoft.com/office/drawing/2014/chart" uri="{C3380CC4-5D6E-409C-BE32-E72D297353CC}">
              <c16:uniqueId val="{00000001-74EE-4D3B-BFE0-8551A2E6CD2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72.3</c:v>
                </c:pt>
                <c:pt idx="1">
                  <c:v>70.650000000000006</c:v>
                </c:pt>
                <c:pt idx="2">
                  <c:v>75.12</c:v>
                </c:pt>
                <c:pt idx="3">
                  <c:v>79.260000000000005</c:v>
                </c:pt>
                <c:pt idx="4">
                  <c:v>81.48</c:v>
                </c:pt>
              </c:numCache>
            </c:numRef>
          </c:val>
          <c:extLst>
            <c:ext xmlns:c16="http://schemas.microsoft.com/office/drawing/2014/chart" uri="{C3380CC4-5D6E-409C-BE32-E72D297353CC}">
              <c16:uniqueId val="{00000000-D0B8-45F0-BFEC-C99FC8401E5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67.459999999999994</c:v>
                </c:pt>
                <c:pt idx="4">
                  <c:v>67.37</c:v>
                </c:pt>
              </c:numCache>
            </c:numRef>
          </c:val>
          <c:smooth val="0"/>
          <c:extLst>
            <c:ext xmlns:c16="http://schemas.microsoft.com/office/drawing/2014/chart" uri="{C3380CC4-5D6E-409C-BE32-E72D297353CC}">
              <c16:uniqueId val="{00000001-D0B8-45F0-BFEC-C99FC8401E5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c:v>
                </c:pt>
                <c:pt idx="4">
                  <c:v>84.35</c:v>
                </c:pt>
              </c:numCache>
            </c:numRef>
          </c:val>
          <c:extLst>
            <c:ext xmlns:c16="http://schemas.microsoft.com/office/drawing/2014/chart" uri="{C3380CC4-5D6E-409C-BE32-E72D297353CC}">
              <c16:uniqueId val="{00000000-C5AA-48C6-98FE-792461417B1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AA-48C6-98FE-792461417B1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9B-42E1-A728-59C88AABB6C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9B-42E1-A728-59C88AABB6C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38-4459-8E86-8412E1ADF64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38-4459-8E86-8412E1ADF64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F2A-4AB5-B03F-19706A91636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2A-4AB5-B03F-19706A91636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7C-42C7-9F88-001BE2CF5E4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7C-42C7-9F88-001BE2CF5E4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2894.72</c:v>
                </c:pt>
                <c:pt idx="1">
                  <c:v>5714.6</c:v>
                </c:pt>
                <c:pt idx="2">
                  <c:v>6019.32</c:v>
                </c:pt>
                <c:pt idx="3">
                  <c:v>5939.82</c:v>
                </c:pt>
                <c:pt idx="4">
                  <c:v>5547.59</c:v>
                </c:pt>
              </c:numCache>
            </c:numRef>
          </c:val>
          <c:extLst>
            <c:ext xmlns:c16="http://schemas.microsoft.com/office/drawing/2014/chart" uri="{C3380CC4-5D6E-409C-BE32-E72D297353CC}">
              <c16:uniqueId val="{00000000-A75E-446C-9EA3-28D2E4B943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1269.1500000000001</c:v>
                </c:pt>
                <c:pt idx="4">
                  <c:v>1087.96</c:v>
                </c:pt>
              </c:numCache>
            </c:numRef>
          </c:val>
          <c:smooth val="0"/>
          <c:extLst>
            <c:ext xmlns:c16="http://schemas.microsoft.com/office/drawing/2014/chart" uri="{C3380CC4-5D6E-409C-BE32-E72D297353CC}">
              <c16:uniqueId val="{00000001-A75E-446C-9EA3-28D2E4B943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28.68</c:v>
                </c:pt>
                <c:pt idx="1">
                  <c:v>67.25</c:v>
                </c:pt>
                <c:pt idx="2">
                  <c:v>76.34</c:v>
                </c:pt>
                <c:pt idx="3">
                  <c:v>76.45</c:v>
                </c:pt>
                <c:pt idx="4">
                  <c:v>77.89</c:v>
                </c:pt>
              </c:numCache>
            </c:numRef>
          </c:val>
          <c:extLst>
            <c:ext xmlns:c16="http://schemas.microsoft.com/office/drawing/2014/chart" uri="{C3380CC4-5D6E-409C-BE32-E72D297353CC}">
              <c16:uniqueId val="{00000000-6BE1-4697-A679-8B6B4CD5246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63.97</c:v>
                </c:pt>
                <c:pt idx="4">
                  <c:v>59.67</c:v>
                </c:pt>
              </c:numCache>
            </c:numRef>
          </c:val>
          <c:smooth val="0"/>
          <c:extLst>
            <c:ext xmlns:c16="http://schemas.microsoft.com/office/drawing/2014/chart" uri="{C3380CC4-5D6E-409C-BE32-E72D297353CC}">
              <c16:uniqueId val="{00000001-6BE1-4697-A679-8B6B4CD5246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563.53</c:v>
                </c:pt>
                <c:pt idx="1">
                  <c:v>212.08</c:v>
                </c:pt>
                <c:pt idx="2">
                  <c:v>211.41</c:v>
                </c:pt>
                <c:pt idx="3">
                  <c:v>210.16</c:v>
                </c:pt>
                <c:pt idx="4">
                  <c:v>206.02</c:v>
                </c:pt>
              </c:numCache>
            </c:numRef>
          </c:val>
          <c:extLst>
            <c:ext xmlns:c16="http://schemas.microsoft.com/office/drawing/2014/chart" uri="{C3380CC4-5D6E-409C-BE32-E72D297353CC}">
              <c16:uniqueId val="{00000000-28D2-4848-ADD2-082E3F344D8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256.82</c:v>
                </c:pt>
                <c:pt idx="4">
                  <c:v>270.60000000000002</c:v>
                </c:pt>
              </c:numCache>
            </c:numRef>
          </c:val>
          <c:smooth val="0"/>
          <c:extLst>
            <c:ext xmlns:c16="http://schemas.microsoft.com/office/drawing/2014/chart" uri="{C3380CC4-5D6E-409C-BE32-E72D297353CC}">
              <c16:uniqueId val="{00000001-28D2-4848-ADD2-082E3F344D8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3" zoomScaleNormal="100" workbookViewId="0">
      <selection activeCell="CI44" sqref="CI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竹原市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tr">
        <f>データ!$M$6</f>
        <v>非設置</v>
      </c>
      <c r="AE8" s="73"/>
      <c r="AF8" s="73"/>
      <c r="AG8" s="73"/>
      <c r="AH8" s="73"/>
      <c r="AI8" s="73"/>
      <c r="AJ8" s="73"/>
      <c r="AK8" s="3"/>
      <c r="AL8" s="69">
        <f>データ!S6</f>
        <v>25120</v>
      </c>
      <c r="AM8" s="69"/>
      <c r="AN8" s="69"/>
      <c r="AO8" s="69"/>
      <c r="AP8" s="69"/>
      <c r="AQ8" s="69"/>
      <c r="AR8" s="69"/>
      <c r="AS8" s="69"/>
      <c r="AT8" s="68">
        <f>データ!T6</f>
        <v>118.23</v>
      </c>
      <c r="AU8" s="68"/>
      <c r="AV8" s="68"/>
      <c r="AW8" s="68"/>
      <c r="AX8" s="68"/>
      <c r="AY8" s="68"/>
      <c r="AZ8" s="68"/>
      <c r="BA8" s="68"/>
      <c r="BB8" s="68">
        <f>データ!U6</f>
        <v>212.47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1.0900000000000001</v>
      </c>
      <c r="Q10" s="68"/>
      <c r="R10" s="68"/>
      <c r="S10" s="68"/>
      <c r="T10" s="68"/>
      <c r="U10" s="68"/>
      <c r="V10" s="68"/>
      <c r="W10" s="68">
        <f>データ!Q6</f>
        <v>100</v>
      </c>
      <c r="X10" s="68"/>
      <c r="Y10" s="68"/>
      <c r="Z10" s="68"/>
      <c r="AA10" s="68"/>
      <c r="AB10" s="68"/>
      <c r="AC10" s="68"/>
      <c r="AD10" s="69">
        <f>データ!R6</f>
        <v>2728</v>
      </c>
      <c r="AE10" s="69"/>
      <c r="AF10" s="69"/>
      <c r="AG10" s="69"/>
      <c r="AH10" s="69"/>
      <c r="AI10" s="69"/>
      <c r="AJ10" s="69"/>
      <c r="AK10" s="2"/>
      <c r="AL10" s="69">
        <f>データ!V6</f>
        <v>270</v>
      </c>
      <c r="AM10" s="69"/>
      <c r="AN10" s="69"/>
      <c r="AO10" s="69"/>
      <c r="AP10" s="69"/>
      <c r="AQ10" s="69"/>
      <c r="AR10" s="69"/>
      <c r="AS10" s="69"/>
      <c r="AT10" s="68">
        <f>データ!W6</f>
        <v>7.0000000000000007E-2</v>
      </c>
      <c r="AU10" s="68"/>
      <c r="AV10" s="68"/>
      <c r="AW10" s="68"/>
      <c r="AX10" s="68"/>
      <c r="AY10" s="68"/>
      <c r="AZ10" s="68"/>
      <c r="BA10" s="68"/>
      <c r="BB10" s="68">
        <f>データ!X6</f>
        <v>3857.14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44</v>
      </c>
      <c r="O86" s="26" t="str">
        <f>データ!EO6</f>
        <v>【0.28】</v>
      </c>
    </row>
  </sheetData>
  <sheetProtection algorithmName="SHA-512" hashValue="kcdfJ81vxSNGz1TURGpPc8JhbNvdV1Vm2bMw7ZhR0cETja4EbBAevxQ/iAjXg3OyxezJfSDgGQLnWHaO9z2Wgw==" saltValue="7SiP0ZbagbMZpqGNzOJ65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342033</v>
      </c>
      <c r="D6" s="33">
        <f t="shared" si="3"/>
        <v>47</v>
      </c>
      <c r="E6" s="33">
        <f t="shared" si="3"/>
        <v>17</v>
      </c>
      <c r="F6" s="33">
        <f t="shared" si="3"/>
        <v>4</v>
      </c>
      <c r="G6" s="33">
        <f t="shared" si="3"/>
        <v>0</v>
      </c>
      <c r="H6" s="33" t="str">
        <f t="shared" si="3"/>
        <v>広島県　竹原市</v>
      </c>
      <c r="I6" s="33" t="str">
        <f t="shared" si="3"/>
        <v>法非適用</v>
      </c>
      <c r="J6" s="33" t="str">
        <f t="shared" si="3"/>
        <v>下水道事業</v>
      </c>
      <c r="K6" s="33" t="str">
        <f t="shared" si="3"/>
        <v>特定環境保全公共下水道</v>
      </c>
      <c r="L6" s="33" t="str">
        <f t="shared" si="3"/>
        <v>D3</v>
      </c>
      <c r="M6" s="33" t="str">
        <f t="shared" si="3"/>
        <v>非設置</v>
      </c>
      <c r="N6" s="34" t="str">
        <f t="shared" si="3"/>
        <v>-</v>
      </c>
      <c r="O6" s="34" t="str">
        <f t="shared" si="3"/>
        <v>該当数値なし</v>
      </c>
      <c r="P6" s="34">
        <f t="shared" si="3"/>
        <v>1.0900000000000001</v>
      </c>
      <c r="Q6" s="34">
        <f t="shared" si="3"/>
        <v>100</v>
      </c>
      <c r="R6" s="34">
        <f t="shared" si="3"/>
        <v>2728</v>
      </c>
      <c r="S6" s="34">
        <f t="shared" si="3"/>
        <v>25120</v>
      </c>
      <c r="T6" s="34">
        <f t="shared" si="3"/>
        <v>118.23</v>
      </c>
      <c r="U6" s="34">
        <f t="shared" si="3"/>
        <v>212.47</v>
      </c>
      <c r="V6" s="34">
        <f t="shared" si="3"/>
        <v>270</v>
      </c>
      <c r="W6" s="34">
        <f t="shared" si="3"/>
        <v>7.0000000000000007E-2</v>
      </c>
      <c r="X6" s="34">
        <f t="shared" si="3"/>
        <v>3857.14</v>
      </c>
      <c r="Y6" s="35">
        <f>IF(Y7="",NA(),Y7)</f>
        <v>100</v>
      </c>
      <c r="Z6" s="35">
        <f t="shared" ref="Z6:AH6" si="4">IF(Z7="",NA(),Z7)</f>
        <v>100</v>
      </c>
      <c r="AA6" s="35">
        <f t="shared" si="4"/>
        <v>100</v>
      </c>
      <c r="AB6" s="35">
        <f t="shared" si="4"/>
        <v>100</v>
      </c>
      <c r="AC6" s="35">
        <f t="shared" si="4"/>
        <v>84.35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2894.72</v>
      </c>
      <c r="BG6" s="35">
        <f t="shared" ref="BG6:BO6" si="7">IF(BG7="",NA(),BG7)</f>
        <v>5714.6</v>
      </c>
      <c r="BH6" s="35">
        <f t="shared" si="7"/>
        <v>6019.32</v>
      </c>
      <c r="BI6" s="35">
        <f t="shared" si="7"/>
        <v>5939.82</v>
      </c>
      <c r="BJ6" s="35">
        <f t="shared" si="7"/>
        <v>5547.59</v>
      </c>
      <c r="BK6" s="35">
        <f t="shared" si="7"/>
        <v>1673.47</v>
      </c>
      <c r="BL6" s="35">
        <f t="shared" si="7"/>
        <v>1592.72</v>
      </c>
      <c r="BM6" s="35">
        <f t="shared" si="7"/>
        <v>1223.96</v>
      </c>
      <c r="BN6" s="35">
        <f t="shared" si="7"/>
        <v>1269.1500000000001</v>
      </c>
      <c r="BO6" s="35">
        <f t="shared" si="7"/>
        <v>1087.96</v>
      </c>
      <c r="BP6" s="34" t="str">
        <f>IF(BP7="","",IF(BP7="-","【-】","【"&amp;SUBSTITUTE(TEXT(BP7,"#,##0.00"),"-","△")&amp;"】"))</f>
        <v>【1,218.70】</v>
      </c>
      <c r="BQ6" s="35">
        <f>IF(BQ7="",NA(),BQ7)</f>
        <v>28.68</v>
      </c>
      <c r="BR6" s="35">
        <f t="shared" ref="BR6:BZ6" si="8">IF(BR7="",NA(),BR7)</f>
        <v>67.25</v>
      </c>
      <c r="BS6" s="35">
        <f t="shared" si="8"/>
        <v>76.34</v>
      </c>
      <c r="BT6" s="35">
        <f t="shared" si="8"/>
        <v>76.45</v>
      </c>
      <c r="BU6" s="35">
        <f t="shared" si="8"/>
        <v>77.89</v>
      </c>
      <c r="BV6" s="35">
        <f t="shared" si="8"/>
        <v>49.22</v>
      </c>
      <c r="BW6" s="35">
        <f t="shared" si="8"/>
        <v>53.7</v>
      </c>
      <c r="BX6" s="35">
        <f t="shared" si="8"/>
        <v>61.54</v>
      </c>
      <c r="BY6" s="35">
        <f t="shared" si="8"/>
        <v>63.97</v>
      </c>
      <c r="BZ6" s="35">
        <f t="shared" si="8"/>
        <v>59.67</v>
      </c>
      <c r="CA6" s="34" t="str">
        <f>IF(CA7="","",IF(CA7="-","【-】","【"&amp;SUBSTITUTE(TEXT(CA7,"#,##0.00"),"-","△")&amp;"】"))</f>
        <v>【74.17】</v>
      </c>
      <c r="CB6" s="35">
        <f>IF(CB7="",NA(),CB7)</f>
        <v>563.53</v>
      </c>
      <c r="CC6" s="35">
        <f t="shared" ref="CC6:CK6" si="9">IF(CC7="",NA(),CC7)</f>
        <v>212.08</v>
      </c>
      <c r="CD6" s="35">
        <f t="shared" si="9"/>
        <v>211.41</v>
      </c>
      <c r="CE6" s="35">
        <f t="shared" si="9"/>
        <v>210.16</v>
      </c>
      <c r="CF6" s="35">
        <f t="shared" si="9"/>
        <v>206.02</v>
      </c>
      <c r="CG6" s="35">
        <f t="shared" si="9"/>
        <v>332.02</v>
      </c>
      <c r="CH6" s="35">
        <f t="shared" si="9"/>
        <v>300.35000000000002</v>
      </c>
      <c r="CI6" s="35">
        <f t="shared" si="9"/>
        <v>267.86</v>
      </c>
      <c r="CJ6" s="35">
        <f t="shared" si="9"/>
        <v>256.82</v>
      </c>
      <c r="CK6" s="35">
        <f t="shared" si="9"/>
        <v>270.60000000000002</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36.65</v>
      </c>
      <c r="CS6" s="35">
        <f t="shared" si="10"/>
        <v>37.72</v>
      </c>
      <c r="CT6" s="35">
        <f t="shared" si="10"/>
        <v>37.08</v>
      </c>
      <c r="CU6" s="35">
        <f t="shared" si="10"/>
        <v>37.46</v>
      </c>
      <c r="CV6" s="35">
        <f t="shared" si="10"/>
        <v>37.65</v>
      </c>
      <c r="CW6" s="34" t="str">
        <f>IF(CW7="","",IF(CW7="-","【-】","【"&amp;SUBSTITUTE(TEXT(CW7,"#,##0.00"),"-","△")&amp;"】"))</f>
        <v>【42.86】</v>
      </c>
      <c r="CX6" s="35">
        <f>IF(CX7="",NA(),CX7)</f>
        <v>72.3</v>
      </c>
      <c r="CY6" s="35">
        <f t="shared" ref="CY6:DG6" si="11">IF(CY7="",NA(),CY7)</f>
        <v>70.650000000000006</v>
      </c>
      <c r="CZ6" s="35">
        <f t="shared" si="11"/>
        <v>75.12</v>
      </c>
      <c r="DA6" s="35">
        <f t="shared" si="11"/>
        <v>79.260000000000005</v>
      </c>
      <c r="DB6" s="35">
        <f t="shared" si="11"/>
        <v>81.48</v>
      </c>
      <c r="DC6" s="35">
        <f t="shared" si="11"/>
        <v>68.83</v>
      </c>
      <c r="DD6" s="35">
        <f t="shared" si="11"/>
        <v>68.459999999999994</v>
      </c>
      <c r="DE6" s="35">
        <f t="shared" si="11"/>
        <v>67.22</v>
      </c>
      <c r="DF6" s="35">
        <f t="shared" si="11"/>
        <v>67.459999999999994</v>
      </c>
      <c r="DG6" s="35">
        <f t="shared" si="11"/>
        <v>67.37</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0.09</v>
      </c>
      <c r="EN6" s="35">
        <f t="shared" si="14"/>
        <v>0.06</v>
      </c>
      <c r="EO6" s="34" t="str">
        <f>IF(EO7="","",IF(EO7="-","【-】","【"&amp;SUBSTITUTE(TEXT(EO7,"#,##0.00"),"-","△")&amp;"】"))</f>
        <v>【0.28】</v>
      </c>
    </row>
    <row r="7" spans="1:145" s="36" customFormat="1" x14ac:dyDescent="0.15">
      <c r="A7" s="28"/>
      <c r="B7" s="37">
        <v>2019</v>
      </c>
      <c r="C7" s="37">
        <v>342033</v>
      </c>
      <c r="D7" s="37">
        <v>47</v>
      </c>
      <c r="E7" s="37">
        <v>17</v>
      </c>
      <c r="F7" s="37">
        <v>4</v>
      </c>
      <c r="G7" s="37">
        <v>0</v>
      </c>
      <c r="H7" s="37" t="s">
        <v>98</v>
      </c>
      <c r="I7" s="37" t="s">
        <v>99</v>
      </c>
      <c r="J7" s="37" t="s">
        <v>100</v>
      </c>
      <c r="K7" s="37" t="s">
        <v>101</v>
      </c>
      <c r="L7" s="37" t="s">
        <v>102</v>
      </c>
      <c r="M7" s="37" t="s">
        <v>103</v>
      </c>
      <c r="N7" s="38" t="s">
        <v>104</v>
      </c>
      <c r="O7" s="38" t="s">
        <v>105</v>
      </c>
      <c r="P7" s="38">
        <v>1.0900000000000001</v>
      </c>
      <c r="Q7" s="38">
        <v>100</v>
      </c>
      <c r="R7" s="38">
        <v>2728</v>
      </c>
      <c r="S7" s="38">
        <v>25120</v>
      </c>
      <c r="T7" s="38">
        <v>118.23</v>
      </c>
      <c r="U7" s="38">
        <v>212.47</v>
      </c>
      <c r="V7" s="38">
        <v>270</v>
      </c>
      <c r="W7" s="38">
        <v>7.0000000000000007E-2</v>
      </c>
      <c r="X7" s="38">
        <v>3857.14</v>
      </c>
      <c r="Y7" s="38">
        <v>100</v>
      </c>
      <c r="Z7" s="38">
        <v>100</v>
      </c>
      <c r="AA7" s="38">
        <v>100</v>
      </c>
      <c r="AB7" s="38">
        <v>100</v>
      </c>
      <c r="AC7" s="38">
        <v>84.35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2894.72</v>
      </c>
      <c r="BG7" s="38">
        <v>5714.6</v>
      </c>
      <c r="BH7" s="38">
        <v>6019.32</v>
      </c>
      <c r="BI7" s="38">
        <v>5939.82</v>
      </c>
      <c r="BJ7" s="38">
        <v>5547.59</v>
      </c>
      <c r="BK7" s="38">
        <v>1673.47</v>
      </c>
      <c r="BL7" s="38">
        <v>1592.72</v>
      </c>
      <c r="BM7" s="38">
        <v>1223.96</v>
      </c>
      <c r="BN7" s="38">
        <v>1269.1500000000001</v>
      </c>
      <c r="BO7" s="38">
        <v>1087.96</v>
      </c>
      <c r="BP7" s="38">
        <v>1218.7</v>
      </c>
      <c r="BQ7" s="38">
        <v>28.68</v>
      </c>
      <c r="BR7" s="38">
        <v>67.25</v>
      </c>
      <c r="BS7" s="38">
        <v>76.34</v>
      </c>
      <c r="BT7" s="38">
        <v>76.45</v>
      </c>
      <c r="BU7" s="38">
        <v>77.89</v>
      </c>
      <c r="BV7" s="38">
        <v>49.22</v>
      </c>
      <c r="BW7" s="38">
        <v>53.7</v>
      </c>
      <c r="BX7" s="38">
        <v>61.54</v>
      </c>
      <c r="BY7" s="38">
        <v>63.97</v>
      </c>
      <c r="BZ7" s="38">
        <v>59.67</v>
      </c>
      <c r="CA7" s="38">
        <v>74.17</v>
      </c>
      <c r="CB7" s="38">
        <v>563.53</v>
      </c>
      <c r="CC7" s="38">
        <v>212.08</v>
      </c>
      <c r="CD7" s="38">
        <v>211.41</v>
      </c>
      <c r="CE7" s="38">
        <v>210.16</v>
      </c>
      <c r="CF7" s="38">
        <v>206.02</v>
      </c>
      <c r="CG7" s="38">
        <v>332.02</v>
      </c>
      <c r="CH7" s="38">
        <v>300.35000000000002</v>
      </c>
      <c r="CI7" s="38">
        <v>267.86</v>
      </c>
      <c r="CJ7" s="38">
        <v>256.82</v>
      </c>
      <c r="CK7" s="38">
        <v>270.60000000000002</v>
      </c>
      <c r="CL7" s="38">
        <v>218.56</v>
      </c>
      <c r="CM7" s="38" t="s">
        <v>104</v>
      </c>
      <c r="CN7" s="38" t="s">
        <v>104</v>
      </c>
      <c r="CO7" s="38" t="s">
        <v>104</v>
      </c>
      <c r="CP7" s="38" t="s">
        <v>104</v>
      </c>
      <c r="CQ7" s="38" t="s">
        <v>104</v>
      </c>
      <c r="CR7" s="38">
        <v>36.65</v>
      </c>
      <c r="CS7" s="38">
        <v>37.72</v>
      </c>
      <c r="CT7" s="38">
        <v>37.08</v>
      </c>
      <c r="CU7" s="38">
        <v>37.46</v>
      </c>
      <c r="CV7" s="38">
        <v>37.65</v>
      </c>
      <c r="CW7" s="38">
        <v>42.86</v>
      </c>
      <c r="CX7" s="38">
        <v>72.3</v>
      </c>
      <c r="CY7" s="38">
        <v>70.650000000000006</v>
      </c>
      <c r="CZ7" s="38">
        <v>75.12</v>
      </c>
      <c r="DA7" s="38">
        <v>79.260000000000005</v>
      </c>
      <c r="DB7" s="38">
        <v>81.48</v>
      </c>
      <c r="DC7" s="38">
        <v>68.83</v>
      </c>
      <c r="DD7" s="38">
        <v>68.459999999999994</v>
      </c>
      <c r="DE7" s="38">
        <v>67.22</v>
      </c>
      <c r="DF7" s="38">
        <v>67.459999999999994</v>
      </c>
      <c r="DG7" s="38">
        <v>67.37</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0.13</v>
      </c>
      <c r="EM7" s="38">
        <v>0.09</v>
      </c>
      <c r="EN7" s="38">
        <v>0.06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dcterms:created xsi:type="dcterms:W3CDTF">2020-12-04T02:57:10Z</dcterms:created>
  <dcterms:modified xsi:type="dcterms:W3CDTF">2021-01-21T02:11:47Z</dcterms:modified>
  <cp:category/>
</cp:coreProperties>
</file>