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50 財政課［共有］\財政係\公営企業\R2\210210_公営企業に係る経営比較分析表について（水道）（確認事項）\"/>
    </mc:Choice>
  </mc:AlternateContent>
  <workbookProtection workbookAlgorithmName="SHA-512" workbookHashValue="rtIpFKH+gF08CL9a7dsN1Vcu2L/ZYVJJeWoqqrT3pBR5sINZL9ggRSoTk1XDWkueKDEcugjvL5LLsx1mNuA/7Q==" workbookSaltValue="dLtFYizbHwtFpP4giIRXN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<sst xmlns="http://schemas.openxmlformats.org/spreadsheetml/2006/main" count="228" uniqueCount="112">
  <si>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</si>
  <si>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</si>
  <si>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</si>
  <si>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</si>
  <si>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</si>
  <si>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</si>
  <si>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</si>
  <si>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</si>
  <si>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</si>
  <si>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</si>
  <si>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</si>
  <si>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</si>
  <si>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</si>
  <si>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</si>
  <si>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</si>
  <si>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</si>
  <si>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</si>
  <si>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</si>
  <si>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</si>
  <si>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</si>
  <si>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</si>
  <si>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</si>
  <si>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</si>
  <si>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</si>
  <si>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</si>
  <si>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</si>
  <si>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</si>
  <si>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</si>
  <si>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</si>
  <si>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</si>
  <si>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</si>
  <si>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</si>
  <si>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</si>
  <si>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</si>
  <si>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</si>
  <si>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</si>
  <si>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</si>
  <si>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</si>
  <si>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</si>
  <si>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</si>
  <si>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</si>
  <si>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</si>
  <si>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</si>
  <si>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</si>
  <si>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</si>
  <si>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</si>
  <si>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</si>
  <si>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</si>
  <si>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</si>
  <si>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</si>
  <si>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</si>
  <si>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</si>
  <si>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</si>
  <si>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</si>
  <si>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</si>
  <si>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</si>
  <si>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</si>
  <si>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</si>
  <si>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</si>
  <si>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</si>
  <si>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</si>
  <si>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</si>
  <si>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</si>
  <si>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</si>
  <si>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</si>
  <si>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</si>
  <si>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</si>
  <si>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</si>
  <si>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</si>
  <si>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</si>
  <si>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</si>
  <si>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</si>
  <si>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</si>
  <si>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</si>
  <si>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</si>
  <si>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</si>
  <si>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</si>
  <si>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</si>
  <si>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</si>
  <si>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</si>
  <si>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</si>
  <si>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</si>
  <si>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</si>
  <si>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</si>
  <si>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</si>
  <si>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</si>
  <si>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</si>
  <si>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</si>
  <si>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</si>
  <si>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</si>
  <si>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</si>
  <si>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</si>
  <si>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竹原市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</si>
  <si>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</si>
  <si>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</si>
  <si>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</si>
  <si>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</si>
  <si>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</si>
  <si>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</si>
  <si>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</si>
  <si>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</si>
  <si>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</si>
  <si>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</si>
  <si>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</si>
  <si>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</si>
  <si>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</si>
  <si>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</si>
  <si>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</si>
  <si>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</si>
  <si>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有形固定資産減価償却率は平均値を上回っており，今後水道管路や施設が一斉に耐用年数を迎えるため，上昇が見込まれる。
　管路経年化率は平均値と比べ高い状況にあり，水道施設及び管路の老朽化に対する更新投資が追い付いていない。
　管路更新率は，災害復旧を優先したため前年度と同程度となった。
　今後は計画的に管路更新を進めるとともに，更新ペースを上げる必要がある。</t>
    <rPh sb="24" eb="26">
      <t>コンゴ</t>
    </rPh>
    <rPh sb="112" eb="114">
      <t>カンロ</t>
    </rPh>
    <rPh sb="114" eb="116">
      <t>コウシン</t>
    </rPh>
    <rPh sb="116" eb="117">
      <t>リツ</t>
    </rPh>
    <rPh sb="119" eb="121">
      <t>サイガイ</t>
    </rPh>
    <rPh sb="121" eb="123">
      <t>フッキュウ</t>
    </rPh>
    <rPh sb="124" eb="126">
      <t>ユウセン</t>
    </rPh>
    <rPh sb="130" eb="133">
      <t>ゼンネンド</t>
    </rPh>
    <rPh sb="134" eb="137">
      <t>ドウテイド</t>
    </rPh>
    <phoneticPr fontId="4"/>
  </si>
  <si>
    <t>　人口減少に伴い給水収益の減少が見込まれる中，老朽化が進む水道施設の更新や，災害に強い施設にするための強靭化対策などにより，水道事業経営はますます厳しくなるものと想定される。
　今後は，平成２８年度に策定した竹原市水道事業経営戦略に定めた収支計画や中長期整備方針の見直し，計画的に管路や施設の更新・耐震化などを進めていき，水の安定供給を図っていく。</t>
    <rPh sb="51" eb="53">
      <t>キョウジン</t>
    </rPh>
    <rPh sb="121" eb="123">
      <t>ケイカク</t>
    </rPh>
    <phoneticPr fontId="4"/>
  </si>
  <si>
    <t>　経常収支比率は100％以上で，単年度収支は黒字を維持し，今後の更新投資等に充てる財源を確保している。
　累積欠損金は前年度と同様に発生していない。
　流動比率は，災害復旧事業の遅れに伴い預金残高が増加する一方，新規借入を行わなかったことにより企業債返済額が減少したため，2年連続で大きく増加した。
　企業債残高対給水収益比率は，企業債発行を抑制しており，平均値を大きく下回っている。
　料金回収率は100％を上回っており，適切な料金収入の確保に努めている。
　給水原価は，類似団体より低い水準を維持しているが，増加傾向にあるため，維持管理費の削減に取り組む必要がある。
　施設利用率は平均値を上回っているが，水需要の減少により，今後も減少が見込まれる。
　有収率は，災害から復旧して前年度より改善した。引き続き，老朽管の更新など漏水対策を行い，上昇させていく。
　なお，有収率の令和元年度当該値89.06は誤りであり，正しくは86.73である。</t>
    <rPh sb="59" eb="62">
      <t>ゼンネンド</t>
    </rPh>
    <rPh sb="63" eb="65">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</si>
</sst>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0.37</c:v>
                </c:pt>
                <c:pt idx="2">
                  <c:v>1.1399999999999999</c:v>
                </c:pt>
                <c:pt idx="3">
                  <c:v>0.56000000000000005</c:v>
                </c:pt>
                <c:pt idx="4">
                  <c:v>0.55000000000000004</c:v>
                </c:pt>
              </c:numCache>
            </c:numRef>
          </c:val>
          <c:extLst>
            <c:ext xmlns:c16="http://schemas.microsoft.com/office/drawing/2014/chart" uri="{C3380CC4-5D6E-409C-BE32-E72D297353CC}">
              <c16:uniqueId val="{00000000-9B0E-423F-8144-07EFF2133B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B0E-423F-8144-07EFF2133B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70.73</c:v>
                </c:pt>
                <c:pt idx="1">
                  <c:v>67.56</c:v>
                </c:pt>
                <c:pt idx="2">
                  <c:v>67.5</c:v>
                </c:pt>
                <c:pt idx="3">
                  <c:v>63.02</c:v>
                </c:pt>
                <c:pt idx="4">
                  <c:v>62.85</c:v>
                </c:pt>
              </c:numCache>
            </c:numRef>
          </c:val>
          <c:extLst>
            <c:ext xmlns:c16="http://schemas.microsoft.com/office/drawing/2014/chart" uri="{C3380CC4-5D6E-409C-BE32-E72D297353CC}">
              <c16:uniqueId val="{00000000-3FE2-4ACA-80A0-2EA8C484F7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FE2-4ACA-80A0-2EA8C484F7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88.26</c:v>
                </c:pt>
                <c:pt idx="1">
                  <c:v>85.46</c:v>
                </c:pt>
                <c:pt idx="2">
                  <c:v>86.54</c:v>
                </c:pt>
                <c:pt idx="3">
                  <c:v>84.9</c:v>
                </c:pt>
                <c:pt idx="4">
                  <c:v>89.06</c:v>
                </c:pt>
              </c:numCache>
            </c:numRef>
          </c:val>
          <c:extLst>
            <c:ext xmlns:c16="http://schemas.microsoft.com/office/drawing/2014/chart" uri="{C3380CC4-5D6E-409C-BE32-E72D297353CC}">
              <c16:uniqueId val="{00000000-FE0F-459E-A4B8-87EB44B7F8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E0F-459E-A4B8-87EB44B7F8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116.23</c:v>
                </c:pt>
                <c:pt idx="1">
                  <c:v>114.62</c:v>
                </c:pt>
                <c:pt idx="2">
                  <c:v>135.74</c:v>
                </c:pt>
                <c:pt idx="3">
                  <c:v>118.94</c:v>
                </c:pt>
                <c:pt idx="4">
                  <c:v>125.66</c:v>
                </c:pt>
              </c:numCache>
            </c:numRef>
          </c:val>
          <c:extLst>
            <c:ext xmlns:c16="http://schemas.microsoft.com/office/drawing/2014/chart" uri="{C3380CC4-5D6E-409C-BE32-E72D297353CC}">
              <c16:uniqueId val="{00000000-0294-40CA-A806-2CAFF8C6E6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294-40CA-A806-2CAFF8C6E6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58.22</c:v>
                </c:pt>
                <c:pt idx="1">
                  <c:v>59.86</c:v>
                </c:pt>
                <c:pt idx="2">
                  <c:v>60.6</c:v>
                </c:pt>
                <c:pt idx="3">
                  <c:v>61.61</c:v>
                </c:pt>
                <c:pt idx="4">
                  <c:v>62.86</c:v>
                </c:pt>
              </c:numCache>
            </c:numRef>
          </c:val>
          <c:extLst>
            <c:ext xmlns:c16="http://schemas.microsoft.com/office/drawing/2014/chart" uri="{C3380CC4-5D6E-409C-BE32-E72D297353CC}">
              <c16:uniqueId val="{00000000-0284-4E53-A780-B4DB27B581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284-4E53-A780-B4DB27B581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34.39</c:v>
                </c:pt>
                <c:pt idx="1">
                  <c:v>35.03</c:v>
                </c:pt>
                <c:pt idx="2">
                  <c:v>35.18</c:v>
                </c:pt>
                <c:pt idx="3">
                  <c:v>34.380000000000003</c:v>
                </c:pt>
                <c:pt idx="4">
                  <c:v>35.06</c:v>
                </c:pt>
              </c:numCache>
            </c:numRef>
          </c:val>
          <c:extLst>
            <c:ext xmlns:c16="http://schemas.microsoft.com/office/drawing/2014/chart" uri="{C3380CC4-5D6E-409C-BE32-E72D297353CC}">
              <c16:uniqueId val="{00000000-E591-4AC3-954A-F85DFF3CC3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E591-4AC3-954A-F85DFF3CC3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E-4B16-A25E-0F9D05C7C3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9AE-4B16-A25E-0F9D05C7C3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373.62</c:v>
                </c:pt>
                <c:pt idx="1">
                  <c:v>390.4</c:v>
                </c:pt>
                <c:pt idx="2">
                  <c:v>415.62</c:v>
                </c:pt>
                <c:pt idx="3">
                  <c:v>522.63</c:v>
                </c:pt>
                <c:pt idx="4">
                  <c:v>645.32000000000005</c:v>
                </c:pt>
              </c:numCache>
            </c:numRef>
          </c:val>
          <c:extLst>
            <c:ext xmlns:c16="http://schemas.microsoft.com/office/drawing/2014/chart" uri="{C3380CC4-5D6E-409C-BE32-E72D297353CC}">
              <c16:uniqueId val="{00000000-680B-487F-9FF1-F758E2ACBE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80B-487F-9FF1-F758E2ACBE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91.74</c:v>
                </c:pt>
                <c:pt idx="1">
                  <c:v>77.66</c:v>
                </c:pt>
                <c:pt idx="2">
                  <c:v>59.72</c:v>
                </c:pt>
                <c:pt idx="3">
                  <c:v>56.16</c:v>
                </c:pt>
                <c:pt idx="4">
                  <c:v>43.79</c:v>
                </c:pt>
              </c:numCache>
            </c:numRef>
          </c:val>
          <c:extLst>
            <c:ext xmlns:c16="http://schemas.microsoft.com/office/drawing/2014/chart" uri="{C3380CC4-5D6E-409C-BE32-E72D297353CC}">
              <c16:uniqueId val="{00000000-A48A-43AD-ACC8-B37F2D1AC7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48A-43AD-ACC8-B37F2D1AC7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113.79</c:v>
                </c:pt>
                <c:pt idx="1">
                  <c:v>112.88</c:v>
                </c:pt>
                <c:pt idx="2">
                  <c:v>134.82</c:v>
                </c:pt>
                <c:pt idx="3">
                  <c:v>117.05</c:v>
                </c:pt>
                <c:pt idx="4">
                  <c:v>124.44</c:v>
                </c:pt>
              </c:numCache>
            </c:numRef>
          </c:val>
          <c:extLst>
            <c:ext xmlns:c16="http://schemas.microsoft.com/office/drawing/2014/chart" uri="{C3380CC4-5D6E-409C-BE32-E72D297353CC}">
              <c16:uniqueId val="{00000000-19D6-40B6-A3F9-D1AA8544A2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19D6-40B6-A3F9-D1AA8544A2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125.8</c:v>
                </c:pt>
                <c:pt idx="1">
                  <c:v>138.61000000000001</c:v>
                </c:pt>
                <c:pt idx="2">
                  <c:v>133.05000000000001</c:v>
                </c:pt>
                <c:pt idx="3">
                  <c:v>150.4</c:v>
                </c:pt>
                <c:pt idx="4">
                  <c:v>144.38</c:v>
                </c:pt>
              </c:numCache>
            </c:numRef>
          </c:val>
          <c:extLst>
            <c:ext xmlns:c16="http://schemas.microsoft.com/office/drawing/2014/chart" uri="{C3380CC4-5D6E-409C-BE32-E72D297353CC}">
              <c16:uniqueId val="{00000000-4869-4584-BB7F-B003E1EC6A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869-4584-BB7F-B003E1EC6A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竹原市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25120</v>
      </c>
      <c r="AM8" s="71"/>
      <c r="AN8" s="71"/>
      <c r="AO8" s="71"/>
      <c r="AP8" s="71"/>
      <c r="AQ8" s="71"/>
      <c r="AR8" s="71"/>
      <c r="AS8" s="71"/>
      <c r="AT8" s="67">
        <f>データ!$S$6</f>
        <v>118.23</v>
      </c>
      <c r="AU8" s="68"/>
      <c r="AV8" s="68"/>
      <c r="AW8" s="68"/>
      <c r="AX8" s="68"/>
      <c r="AY8" s="68"/>
      <c r="AZ8" s="68"/>
      <c r="BA8" s="68"/>
      <c r="BB8" s="70">
        <f>データ!$T$6</f>
        <v>212.47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87.88</v>
      </c>
      <c r="J10" s="68"/>
      <c r="K10" s="68"/>
      <c r="L10" s="68"/>
      <c r="M10" s="68"/>
      <c r="N10" s="68"/>
      <c r="O10" s="69"/>
      <c r="P10" s="70">
        <f>データ!$P$6</f>
        <v>99.4</v>
      </c>
      <c r="Q10" s="70"/>
      <c r="R10" s="70"/>
      <c r="S10" s="70"/>
      <c r="T10" s="70"/>
      <c r="U10" s="70"/>
      <c r="V10" s="70"/>
      <c r="W10" s="71">
        <f>データ!$Q$6</f>
        <v>2980</v>
      </c>
      <c r="X10" s="71"/>
      <c r="Y10" s="71"/>
      <c r="Z10" s="71"/>
      <c r="AA10" s="71"/>
      <c r="AB10" s="71"/>
      <c r="AC10" s="71"/>
      <c r="AD10" s="2"/>
      <c r="AE10" s="2"/>
      <c r="AF10" s="2"/>
      <c r="AG10" s="2"/>
      <c r="AH10" s="4"/>
      <c r="AI10" s="4"/>
      <c r="AJ10" s="4"/>
      <c r="AK10" s="4"/>
      <c r="AL10" s="71">
        <f>データ!$U$6</f>
        <v>25309</v>
      </c>
      <c r="AM10" s="71"/>
      <c r="AN10" s="71"/>
      <c r="AO10" s="71"/>
      <c r="AP10" s="71"/>
      <c r="AQ10" s="71"/>
      <c r="AR10" s="71"/>
      <c r="AS10" s="71"/>
      <c r="AT10" s="67">
        <f>データ!$V$6</f>
        <v>45.06</v>
      </c>
      <c r="AU10" s="68"/>
      <c r="AV10" s="68"/>
      <c r="AW10" s="68"/>
      <c r="AX10" s="68"/>
      <c r="AY10" s="68"/>
      <c r="AZ10" s="68"/>
      <c r="BA10" s="68"/>
      <c r="BB10" s="70">
        <f>データ!$W$6</f>
        <v>561.66999999999996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KPdmEQ+H/AT0ZbYsNCUR4HAvi0oN0SsDN85m4Q0csC3oqsJW0Cg1oj53mL/ndbrp9nJge4vBL6pcxHRCN3hkw==" saltValue="Z/IEqKoFUszj/3kbW9Q5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342033</v>
      </c>
      <c r="D6" s="34">
        <f t="shared" si="3"/>
        <v>46</v>
      </c>
      <c r="E6" s="34">
        <f t="shared" si="3"/>
        <v>1</v>
      </c>
      <c r="F6" s="34">
        <f t="shared" si="3"/>
        <v>0</v>
      </c>
      <c r="G6" s="34">
        <f t="shared" si="3"/>
        <v>1</v>
      </c>
      <c r="H6" s="34" t="str">
        <f t="shared" si="3"/>
        <v>広島県　竹原市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87.88</v>
      </c>
      <c r="P6" s="35">
        <f t="shared" si="3"/>
        <v>99.4</v>
      </c>
      <c r="Q6" s="35">
        <f t="shared" si="3"/>
        <v>2980</v>
      </c>
      <c r="R6" s="35">
        <f t="shared" si="3"/>
        <v>25120</v>
      </c>
      <c r="S6" s="35">
        <f t="shared" si="3"/>
        <v>118.23</v>
      </c>
      <c r="T6" s="35">
        <f t="shared" si="3"/>
        <v>212.47</v>
      </c>
      <c r="U6" s="35">
        <f t="shared" si="3"/>
        <v>25309</v>
      </c>
      <c r="V6" s="35">
        <f t="shared" si="3"/>
        <v>45.06</v>
      </c>
      <c r="W6" s="35">
        <f t="shared" si="3"/>
        <v>561.66999999999996</v>
      </c>
      <c r="X6" s="36">
        <f>IF(X7="",NA(),X7)</f>
        <v>116.23</v>
      </c>
      <c r="Y6" s="36">
        <f t="shared" ref="Y6:AG6" si="4">IF(Y7="",NA(),Y7)</f>
        <v>114.62</v>
      </c>
      <c r="Z6" s="36">
        <f t="shared" si="4"/>
        <v>135.74</v>
      </c>
      <c r="AA6" s="36">
        <f t="shared" si="4"/>
        <v>118.94</v>
      </c>
      <c r="AB6" s="36">
        <f t="shared" si="4"/>
        <v>125.66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373.62</v>
      </c>
      <c r="AU6" s="36">
        <f t="shared" ref="AU6:BC6" si="6">IF(AU7="",NA(),AU7)</f>
        <v>390.4</v>
      </c>
      <c r="AV6" s="36">
        <f t="shared" si="6"/>
        <v>415.62</v>
      </c>
      <c r="AW6" s="36">
        <f t="shared" si="6"/>
        <v>522.63</v>
      </c>
      <c r="AX6" s="36">
        <f t="shared" si="6"/>
        <v>645.32000000000005</v>
      </c>
      <c r="AY6" s="36">
        <f t="shared" si="6"/>
        <v>391.54</v>
      </c>
      <c r="AZ6" s="36">
        <f t="shared" si="6"/>
        <v>384.34</v>
      </c>
      <c r="BA6" s="36">
        <f t="shared" si="6"/>
        <v>359.47</v>
      </c>
      <c r="BB6" s="36">
        <f t="shared" si="6"/>
        <v>369.69</v>
      </c>
      <c r="BC6" s="36">
        <f t="shared" si="6"/>
        <v>379.08</v>
      </c>
      <c r="BD6" s="35" t="str">
        <f>IF(BD7="","",IF(BD7="-","【-】","【"&amp;SUBSTITUTE(TEXT(BD7,"#,##0.00"),"-","△")&amp;"】"))</f>
        <v>【264.97】</v>
      </c>
      <c r="BE6" s="36">
        <f>IF(BE7="",NA(),BE7)</f>
        <v>91.74</v>
      </c>
      <c r="BF6" s="36">
        <f t="shared" ref="BF6:BN6" si="7">IF(BF7="",NA(),BF7)</f>
        <v>77.66</v>
      </c>
      <c r="BG6" s="36">
        <f t="shared" si="7"/>
        <v>59.72</v>
      </c>
      <c r="BH6" s="36">
        <f t="shared" si="7"/>
        <v>56.16</v>
      </c>
      <c r="BI6" s="36">
        <f t="shared" si="7"/>
        <v>43.79</v>
      </c>
      <c r="BJ6" s="36">
        <f t="shared" si="7"/>
        <v>386.97</v>
      </c>
      <c r="BK6" s="36">
        <f t="shared" si="7"/>
        <v>380.58</v>
      </c>
      <c r="BL6" s="36">
        <f t="shared" si="7"/>
        <v>401.79</v>
      </c>
      <c r="BM6" s="36">
        <f t="shared" si="7"/>
        <v>402.99</v>
      </c>
      <c r="BN6" s="36">
        <f t="shared" si="7"/>
        <v>398.98</v>
      </c>
      <c r="BO6" s="35" t="str">
        <f>IF(BO7="","",IF(BO7="-","【-】","【"&amp;SUBSTITUTE(TEXT(BO7,"#,##0.00"),"-","△")&amp;"】"))</f>
        <v>【266.61】</v>
      </c>
      <c r="BP6" s="36">
        <f>IF(BP7="",NA(),BP7)</f>
        <v>113.79</v>
      </c>
      <c r="BQ6" s="36">
        <f t="shared" ref="BQ6:BY6" si="8">IF(BQ7="",NA(),BQ7)</f>
        <v>112.88</v>
      </c>
      <c r="BR6" s="36">
        <f t="shared" si="8"/>
        <v>134.82</v>
      </c>
      <c r="BS6" s="36">
        <f t="shared" si="8"/>
        <v>117.05</v>
      </c>
      <c r="BT6" s="36">
        <f t="shared" si="8"/>
        <v>124.44</v>
      </c>
      <c r="BU6" s="36">
        <f t="shared" si="8"/>
        <v>101.72</v>
      </c>
      <c r="BV6" s="36">
        <f t="shared" si="8"/>
        <v>102.38</v>
      </c>
      <c r="BW6" s="36">
        <f t="shared" si="8"/>
        <v>100.12</v>
      </c>
      <c r="BX6" s="36">
        <f t="shared" si="8"/>
        <v>98.66</v>
      </c>
      <c r="BY6" s="36">
        <f t="shared" si="8"/>
        <v>98.64</v>
      </c>
      <c r="BZ6" s="35" t="str">
        <f>IF(BZ7="","",IF(BZ7="-","【-】","【"&amp;SUBSTITUTE(TEXT(BZ7,"#,##0.00"),"-","△")&amp;"】"))</f>
        <v>【103.24】</v>
      </c>
      <c r="CA6" s="36">
        <f>IF(CA7="",NA(),CA7)</f>
        <v>125.8</v>
      </c>
      <c r="CB6" s="36">
        <f t="shared" ref="CB6:CJ6" si="9">IF(CB7="",NA(),CB7)</f>
        <v>138.61000000000001</v>
      </c>
      <c r="CC6" s="36">
        <f t="shared" si="9"/>
        <v>133.05000000000001</v>
      </c>
      <c r="CD6" s="36">
        <f t="shared" si="9"/>
        <v>150.4</v>
      </c>
      <c r="CE6" s="36">
        <f t="shared" si="9"/>
        <v>144.38</v>
      </c>
      <c r="CF6" s="36">
        <f t="shared" si="9"/>
        <v>168.2</v>
      </c>
      <c r="CG6" s="36">
        <f t="shared" si="9"/>
        <v>168.67</v>
      </c>
      <c r="CH6" s="36">
        <f t="shared" si="9"/>
        <v>174.97</v>
      </c>
      <c r="CI6" s="36">
        <f t="shared" si="9"/>
        <v>178.59</v>
      </c>
      <c r="CJ6" s="36">
        <f t="shared" si="9"/>
        <v>178.92</v>
      </c>
      <c r="CK6" s="35" t="str">
        <f>IF(CK7="","",IF(CK7="-","【-】","【"&amp;SUBSTITUTE(TEXT(CK7,"#,##0.00"),"-","△")&amp;"】"))</f>
        <v>【168.38】</v>
      </c>
      <c r="CL6" s="36">
        <f>IF(CL7="",NA(),CL7)</f>
        <v>70.73</v>
      </c>
      <c r="CM6" s="36">
        <f t="shared" ref="CM6:CU6" si="10">IF(CM7="",NA(),CM7)</f>
        <v>67.56</v>
      </c>
      <c r="CN6" s="36">
        <f t="shared" si="10"/>
        <v>67.5</v>
      </c>
      <c r="CO6" s="36">
        <f t="shared" si="10"/>
        <v>63.02</v>
      </c>
      <c r="CP6" s="36">
        <f t="shared" si="10"/>
        <v>62.85</v>
      </c>
      <c r="CQ6" s="36">
        <f t="shared" si="10"/>
        <v>54.77</v>
      </c>
      <c r="CR6" s="36">
        <f t="shared" si="10"/>
        <v>54.92</v>
      </c>
      <c r="CS6" s="36">
        <f t="shared" si="10"/>
        <v>55.63</v>
      </c>
      <c r="CT6" s="36">
        <f t="shared" si="10"/>
        <v>55.03</v>
      </c>
      <c r="CU6" s="36">
        <f t="shared" si="10"/>
        <v>55.14</v>
      </c>
      <c r="CV6" s="35" t="str">
        <f>IF(CV7="","",IF(CV7="-","【-】","【"&amp;SUBSTITUTE(TEXT(CV7,"#,##0.00"),"-","△")&amp;"】"))</f>
        <v>【60.00】</v>
      </c>
      <c r="CW6" s="36">
        <f>IF(CW7="",NA(),CW7)</f>
        <v>88.26</v>
      </c>
      <c r="CX6" s="36">
        <f t="shared" ref="CX6:DF6" si="11">IF(CX7="",NA(),CX7)</f>
        <v>85.46</v>
      </c>
      <c r="CY6" s="36">
        <f t="shared" si="11"/>
        <v>86.54</v>
      </c>
      <c r="CZ6" s="36">
        <f t="shared" si="11"/>
        <v>84.9</v>
      </c>
      <c r="DA6" s="36">
        <f t="shared" si="11"/>
        <v>89.06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58.22</v>
      </c>
      <c r="DI6" s="36">
        <f t="shared" ref="DI6:DQ6" si="12">IF(DI7="",NA(),DI7)</f>
        <v>59.86</v>
      </c>
      <c r="DJ6" s="36">
        <f t="shared" si="12"/>
        <v>60.6</v>
      </c>
      <c r="DK6" s="36">
        <f t="shared" si="12"/>
        <v>61.61</v>
      </c>
      <c r="DL6" s="36">
        <f t="shared" si="12"/>
        <v>62.86</v>
      </c>
      <c r="DM6" s="36">
        <f t="shared" si="12"/>
        <v>47.46</v>
      </c>
      <c r="DN6" s="36">
        <f t="shared" si="12"/>
        <v>48.49</v>
      </c>
      <c r="DO6" s="36">
        <f t="shared" si="12"/>
        <v>48.05</v>
      </c>
      <c r="DP6" s="36">
        <f t="shared" si="12"/>
        <v>48.87</v>
      </c>
      <c r="DQ6" s="36">
        <f t="shared" si="12"/>
        <v>49.92</v>
      </c>
      <c r="DR6" s="35" t="str">
        <f>IF(DR7="","",IF(DR7="-","【-】","【"&amp;SUBSTITUTE(TEXT(DR7,"#,##0.00"),"-","△")&amp;"】"))</f>
        <v>【49.59】</v>
      </c>
      <c r="DS6" s="36">
        <f>IF(DS7="",NA(),DS7)</f>
        <v>34.39</v>
      </c>
      <c r="DT6" s="36">
        <f t="shared" ref="DT6:EB6" si="13">IF(DT7="",NA(),DT7)</f>
        <v>35.03</v>
      </c>
      <c r="DU6" s="36">
        <f t="shared" si="13"/>
        <v>35.18</v>
      </c>
      <c r="DV6" s="36">
        <f t="shared" si="13"/>
        <v>34.380000000000003</v>
      </c>
      <c r="DW6" s="36">
        <f t="shared" si="13"/>
        <v>35.06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0.65</v>
      </c>
      <c r="EE6" s="36">
        <f t="shared" ref="EE6:EM6" si="14">IF(EE7="",NA(),EE7)</f>
        <v>0.37</v>
      </c>
      <c r="EF6" s="36">
        <f t="shared" si="14"/>
        <v>1.1399999999999999</v>
      </c>
      <c r="EG6" s="36">
        <f t="shared" si="14"/>
        <v>0.56000000000000005</v>
      </c>
      <c r="EH6" s="36">
        <f t="shared" si="14"/>
        <v>0.55000000000000004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342033</v>
      </c>
      <c r="D7" s="38">
        <v>46</v>
      </c>
      <c r="E7" s="38">
        <v>1</v>
      </c>
      <c r="F7" s="38">
        <v>0</v>
      </c>
      <c r="G7" s="38">
        <v>1</v>
      </c>
      <c r="H7" s="38" t="s">
        <v>92</v>
      </c>
      <c r="I7" s="38" t="s">
        <v>93</v>
      </c>
      <c r="J7" s="38" t="s">
        <v>94</v>
      </c>
      <c r="K7" s="38" t="s">
        <v>95</v>
      </c>
      <c r="L7" s="38" t="s">
        <v>96</v>
      </c>
      <c r="M7" s="38" t="s">
        <v>97</v>
      </c>
      <c r="N7" s="39" t="s">
        <v>98</v>
      </c>
      <c r="O7" s="39">
        <v>87.88</v>
      </c>
      <c r="P7" s="39">
        <v>99.4</v>
      </c>
      <c r="Q7" s="39">
        <v>2980</v>
      </c>
      <c r="R7" s="39">
        <v>25120</v>
      </c>
      <c r="S7" s="39">
        <v>118.23</v>
      </c>
      <c r="T7" s="39">
        <v>212.47</v>
      </c>
      <c r="U7" s="39">
        <v>25309</v>
      </c>
      <c r="V7" s="39">
        <v>45.06</v>
      </c>
      <c r="W7" s="39">
        <v>561.66999999999996</v>
      </c>
      <c r="X7" s="39">
        <v>116.23</v>
      </c>
      <c r="Y7" s="39">
        <v>114.62</v>
      </c>
      <c r="Z7" s="39">
        <v>135.74</v>
      </c>
      <c r="AA7" s="39">
        <v>118.94</v>
      </c>
      <c r="AB7" s="39">
        <v>125.66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373.62</v>
      </c>
      <c r="AU7" s="39">
        <v>390.4</v>
      </c>
      <c r="AV7" s="39">
        <v>415.62</v>
      </c>
      <c r="AW7" s="39">
        <v>522.63</v>
      </c>
      <c r="AX7" s="39">
        <v>645.32000000000005</v>
      </c>
      <c r="AY7" s="39">
        <v>391.54</v>
      </c>
      <c r="AZ7" s="39">
        <v>384.34</v>
      </c>
      <c r="BA7" s="39">
        <v>359.47</v>
      </c>
      <c r="BB7" s="39">
        <v>369.69</v>
      </c>
      <c r="BC7" s="39">
        <v>379.08</v>
      </c>
      <c r="BD7" s="39">
        <v>264.97000000000003</v>
      </c>
      <c r="BE7" s="39">
        <v>91.74</v>
      </c>
      <c r="BF7" s="39">
        <v>77.66</v>
      </c>
      <c r="BG7" s="39">
        <v>59.72</v>
      </c>
      <c r="BH7" s="39">
        <v>56.16</v>
      </c>
      <c r="BI7" s="39">
        <v>43.79</v>
      </c>
      <c r="BJ7" s="39">
        <v>386.97</v>
      </c>
      <c r="BK7" s="39">
        <v>380.58</v>
      </c>
      <c r="BL7" s="39">
        <v>401.79</v>
      </c>
      <c r="BM7" s="39">
        <v>402.99</v>
      </c>
      <c r="BN7" s="39">
        <v>398.98</v>
      </c>
      <c r="BO7" s="39">
        <v>266.61</v>
      </c>
      <c r="BP7" s="39">
        <v>113.79</v>
      </c>
      <c r="BQ7" s="39">
        <v>112.88</v>
      </c>
      <c r="BR7" s="39">
        <v>134.82</v>
      </c>
      <c r="BS7" s="39">
        <v>117.05</v>
      </c>
      <c r="BT7" s="39">
        <v>124.44</v>
      </c>
      <c r="BU7" s="39">
        <v>101.72</v>
      </c>
      <c r="BV7" s="39">
        <v>102.38</v>
      </c>
      <c r="BW7" s="39">
        <v>100.12</v>
      </c>
      <c r="BX7" s="39">
        <v>98.66</v>
      </c>
      <c r="BY7" s="39">
        <v>98.64</v>
      </c>
      <c r="BZ7" s="39">
        <v>103.24</v>
      </c>
      <c r="CA7" s="39">
        <v>125.8</v>
      </c>
      <c r="CB7" s="39">
        <v>138.61000000000001</v>
      </c>
      <c r="CC7" s="39">
        <v>133.05000000000001</v>
      </c>
      <c r="CD7" s="39">
        <v>150.4</v>
      </c>
      <c r="CE7" s="39">
        <v>144.38</v>
      </c>
      <c r="CF7" s="39">
        <v>168.2</v>
      </c>
      <c r="CG7" s="39">
        <v>168.67</v>
      </c>
      <c r="CH7" s="39">
        <v>174.97</v>
      </c>
      <c r="CI7" s="39">
        <v>178.59</v>
      </c>
      <c r="CJ7" s="39">
        <v>178.92</v>
      </c>
      <c r="CK7" s="39">
        <v>168.38</v>
      </c>
      <c r="CL7" s="39">
        <v>70.73</v>
      </c>
      <c r="CM7" s="39">
        <v>67.56</v>
      </c>
      <c r="CN7" s="39">
        <v>67.5</v>
      </c>
      <c r="CO7" s="39">
        <v>63.02</v>
      </c>
      <c r="CP7" s="39">
        <v>62.85</v>
      </c>
      <c r="CQ7" s="39">
        <v>54.77</v>
      </c>
      <c r="CR7" s="39">
        <v>54.92</v>
      </c>
      <c r="CS7" s="39">
        <v>55.63</v>
      </c>
      <c r="CT7" s="39">
        <v>55.03</v>
      </c>
      <c r="CU7" s="39">
        <v>55.14</v>
      </c>
      <c r="CV7" s="39">
        <v>60</v>
      </c>
      <c r="CW7" s="39">
        <v>88.26</v>
      </c>
      <c r="CX7" s="39">
        <v>85.46</v>
      </c>
      <c r="CY7" s="39">
        <v>86.54</v>
      </c>
      <c r="CZ7" s="39">
        <v>84.9</v>
      </c>
      <c r="DA7" s="39">
        <v>89.06</v>
      </c>
      <c r="DB7" s="39">
        <v>82.89</v>
      </c>
      <c r="DC7" s="39">
        <v>82.66</v>
      </c>
      <c r="DD7" s="39">
        <v>82.04</v>
      </c>
      <c r="DE7" s="39">
        <v>81.900000000000006</v>
      </c>
      <c r="DF7" s="39">
        <v>81.39</v>
      </c>
      <c r="DG7" s="39">
        <v>89.8</v>
      </c>
      <c r="DH7" s="39">
        <v>58.22</v>
      </c>
      <c r="DI7" s="39">
        <v>59.86</v>
      </c>
      <c r="DJ7" s="39">
        <v>60.6</v>
      </c>
      <c r="DK7" s="39">
        <v>61.61</v>
      </c>
      <c r="DL7" s="39">
        <v>62.86</v>
      </c>
      <c r="DM7" s="39">
        <v>47.46</v>
      </c>
      <c r="DN7" s="39">
        <v>48.49</v>
      </c>
      <c r="DO7" s="39">
        <v>48.05</v>
      </c>
      <c r="DP7" s="39">
        <v>48.87</v>
      </c>
      <c r="DQ7" s="39">
        <v>49.92</v>
      </c>
      <c r="DR7" s="39">
        <v>49.59</v>
      </c>
      <c r="DS7" s="39">
        <v>34.39</v>
      </c>
      <c r="DT7" s="39">
        <v>35.03</v>
      </c>
      <c r="DU7" s="39">
        <v>35.18</v>
      </c>
      <c r="DV7" s="39">
        <v>34.380000000000003</v>
      </c>
      <c r="DW7" s="39">
        <v>35.06</v>
      </c>
      <c r="DX7" s="39">
        <v>9.7100000000000009</v>
      </c>
      <c r="DY7" s="39">
        <v>12.79</v>
      </c>
      <c r="DZ7" s="39">
        <v>13.39</v>
      </c>
      <c r="EA7" s="39">
        <v>14.85</v>
      </c>
      <c r="EB7" s="39">
        <v>16.88</v>
      </c>
      <c r="EC7" s="39">
        <v>19.440000000000001</v>
      </c>
      <c r="ED7" s="39">
        <v>0.65</v>
      </c>
      <c r="EE7" s="39">
        <v>0.37</v>
      </c>
      <c r="EF7" s="39">
        <v>1.1399999999999999</v>
      </c>
      <c r="EG7" s="39">
        <v>0.56000000000000005</v>
      </c>
      <c r="EH7" s="39">
        <v>0.55000000000000004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2021-01-21T11:07:26Z</cp:lastPrinted>
  <dcterms:created xsi:type="dcterms:W3CDTF">2020-12-04T02:13:35Z</dcterms:created>
  <dcterms:modified xsi:type="dcterms:W3CDTF">2021-02-16T01:48:56Z</dcterms:modified>
  <cp:category/>
</cp:coreProperties>
</file>