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19.0.15\02経営企画課\01企画広報Ｇ\◆04 経営分析\01 経営比較分析表（水道・公共下水・特環）\R元 経営比較分析表\02 回答\"/>
    </mc:Choice>
  </mc:AlternateContent>
  <workbookProtection workbookAlgorithmName="SHA-512" workbookHashValue="BxX59bmGH9yEuLf9y4XdbflbnuYmnWY5lcl2e6yVSKW4G/Z/XYJmaY7CJyTxIQPd1Tpw0NKZEAW6eGB2nIpAJw==" workbookSaltValue="wOnOvs9fbUkUhsN0mRCCQA==" workbookSpinCount="100000" lockStructure="1"/>
  <bookViews>
    <workbookView xWindow="0" yWindow="0" windowWidth="20490" windowHeight="7770"/>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W8" i="4"/>
  <c r="P8" i="4"/>
  <c r="I8" i="4"/>
  <c r="B6" i="4"/>
</calcChain>
</file>

<file path=xl/sharedStrings.xml><?xml version="1.0" encoding="utf-8"?>
<sst xmlns="http://schemas.openxmlformats.org/spreadsheetml/2006/main" count="231" uniqueCount="115">
  <si>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</si>
  <si>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</si>
  <si>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</si>
  <si>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</si>
  <si>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</si>
  <si>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</si>
  <si>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</si>
  <si>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</si>
  <si>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</si>
  <si>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</si>
  <si>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</si>
  <si>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</si>
  <si>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</si>
  <si>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</si>
  <si>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</si>
  <si>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</si>
  <si>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</si>
  <si>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</si>
  <si>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</si>
  <si>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</si>
  <si>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</si>
  <si>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</si>
  <si>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</si>
  <si>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</si>
  <si>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</si>
  <si>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</si>
  <si>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</si>
  <si>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</si>
  <si>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</si>
  <si>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</si>
  <si>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</si>
  <si>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</si>
  <si>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</si>
  <si>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</si>
  <si>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</si>
  <si>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</si>
  <si>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</si>
  <si>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</si>
  <si>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</si>
  <si>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</si>
  <si>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</si>
  <si>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</si>
  <si>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</si>
  <si>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</si>
  <si>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</si>
  <si>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</si>
  <si>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</si>
  <si>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</si>
  <si>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</si>
  <si>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</si>
  <si>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</si>
  <si>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</si>
  <si>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</si>
  <si>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</si>
  <si>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</si>
  <si>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</si>
  <si>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</si>
  <si>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</si>
  <si>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</si>
  <si>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</si>
  <si>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</si>
  <si>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</si>
  <si>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</si>
  <si>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</si>
  <si>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</si>
  <si>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</si>
  <si>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</si>
  <si>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</si>
  <si>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</si>
  <si>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</si>
  <si>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</si>
  <si>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</si>
  <si>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</si>
  <si>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</si>
  <si>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</si>
  <si>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</si>
  <si>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</si>
  <si>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</si>
  <si>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</si>
  <si>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</si>
  <si>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</si>
  <si>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</si>
  <si>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</si>
  <si>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</si>
  <si>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</si>
  <si>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</si>
  <si>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</si>
  <si>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</si>
  <si>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</si>
  <si>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</si>
  <si>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</si>
  <si>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</si>
  <si>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</si>
  <si>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</si>
  <si>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</si>
  <si>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</si>
  <si>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法適用</t>
  </si>
  <si>
    <t>下水道事業</t>
  </si>
  <si>
    <t>公共下水道</t>
  </si>
  <si>
    <t>Ac1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</si>
  <si>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</si>
  <si>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</si>
  <si>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</si>
  <si>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</si>
  <si>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</si>
  <si>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</si>
  <si>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</si>
  <si>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</si>
  <si>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</si>
  <si>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</si>
  <si>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</si>
  <si>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</si>
  <si>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①経常収支比率，②累積欠損金比率
　昨年度豪雨災害の影響で低下した①経常収支比率は回復傾向にあり，累積欠損金の発生もないため，健全経営を維持しています。
③流動比率，④企業債残高対事業規模比率
　R元年度は流動比率が100%を下回り，企業債残高対事業規模比率が低下したことから，資金繰りは厳しいものの，企業債への依存度が改善されています。その主な要因は，企業債の借入額の縮減と償還金の増加によるものです。引き続き財政収支計画を着実に実施します。 
⑤経費回収率，⑥汚水処理原価
　平成29年度の総務省による分流式下水道等に要する経費に係る繰出金の算定式の統一化の影響によりそれぞれ数値が悪化しましたが，その後は横ばいとなっています。年々有収水量の減少等により悪化していくことが予想されます。
⑦施設利用率
　施設能力は一定ですが，晴天時汚水処理水量の減により，近年は減少傾向となっています。
⑧水洗化率
　類似団体と比較して高い値となっており，水洗化率向上の取組が功を奏しています。
　海まで張り出した山塊によって分断された地域ごとに下水処理場が必要な本市の特性により，特に処汚水処理原価が類似団体と比較し高くなっています。　
　</t>
    <rPh sb="1" eb="3">
      <t>ケイジョウ</t>
    </rPh>
    <rPh sb="3" eb="5">
      <t>シュウシ</t>
    </rPh>
    <rPh sb="5" eb="7">
      <t>ヒリツ</t>
    </rPh>
    <rPh sb="9" eb="11">
      <t>ルイセキ</t>
    </rPh>
    <rPh sb="11" eb="14">
      <t>ケッソンキン</t>
    </rPh>
    <rPh sb="14" eb="16">
      <t>ヒリツ</t>
    </rPh>
    <rPh sb="18" eb="21">
      <t>サクネンド</t>
    </rPh>
    <rPh sb="21" eb="25">
      <t>ゴウウサイガイ</t>
    </rPh>
    <rPh sb="26" eb="28">
      <t>エイキョウ</t>
    </rPh>
    <rPh sb="29" eb="31">
      <t>テイカ</t>
    </rPh>
    <rPh sb="34" eb="36">
      <t>ケイジョウ</t>
    </rPh>
    <rPh sb="36" eb="38">
      <t>シュウシ</t>
    </rPh>
    <rPh sb="38" eb="40">
      <t>ヒリツ</t>
    </rPh>
    <rPh sb="41" eb="43">
      <t>カイフク</t>
    </rPh>
    <rPh sb="43" eb="45">
      <t>ケイコウ</t>
    </rPh>
    <rPh sb="49" eb="51">
      <t>ルイセキ</t>
    </rPh>
    <rPh sb="51" eb="54">
      <t>ケッソンキン</t>
    </rPh>
    <rPh sb="55" eb="57">
      <t>ハッセイ</t>
    </rPh>
    <rPh sb="63" eb="67">
      <t>ケンゼンケイエイ</t>
    </rPh>
    <rPh sb="68" eb="70">
      <t>イジ</t>
    </rPh>
    <rPh sb="78" eb="80">
      <t>リュウドウ</t>
    </rPh>
    <rPh sb="80" eb="82">
      <t>ヒリツ</t>
    </rPh>
    <rPh sb="84" eb="86">
      <t>キギョウ</t>
    </rPh>
    <rPh sb="86" eb="87">
      <t>サイ</t>
    </rPh>
    <rPh sb="87" eb="89">
      <t>ザンダカ</t>
    </rPh>
    <rPh sb="89" eb="90">
      <t>タイ</t>
    </rPh>
    <rPh sb="90" eb="92">
      <t>ジギョウ</t>
    </rPh>
    <rPh sb="92" eb="94">
      <t>キボ</t>
    </rPh>
    <rPh sb="94" eb="96">
      <t>ヒリツ</t>
    </rPh>
    <rPh sb="99" eb="100">
      <t>ガン</t>
    </rPh>
    <rPh sb="225" eb="227">
      <t>ケイヒ</t>
    </rPh>
    <rPh sb="227" eb="229">
      <t>カイシュウ</t>
    </rPh>
    <rPh sb="229" eb="230">
      <t>リツ</t>
    </rPh>
    <rPh sb="232" eb="238">
      <t>オスイショリゲンカ</t>
    </rPh>
    <rPh sb="240" eb="242">
      <t>ヘイセイ</t>
    </rPh>
    <rPh sb="244" eb="245">
      <t>ネン</t>
    </rPh>
    <rPh sb="245" eb="246">
      <t>ド</t>
    </rPh>
    <rPh sb="247" eb="250">
      <t>ソウムショウ</t>
    </rPh>
    <rPh sb="253" eb="255">
      <t>ブンリュウ</t>
    </rPh>
    <rPh sb="255" eb="256">
      <t>シキ</t>
    </rPh>
    <rPh sb="256" eb="259">
      <t>ゲスイドウ</t>
    </rPh>
    <rPh sb="259" eb="260">
      <t>トウ</t>
    </rPh>
    <rPh sb="261" eb="262">
      <t>ヨウ</t>
    </rPh>
    <rPh sb="264" eb="266">
      <t>ケイヒ</t>
    </rPh>
    <rPh sb="267" eb="268">
      <t>カカ</t>
    </rPh>
    <rPh sb="269" eb="271">
      <t>クリダ</t>
    </rPh>
    <rPh sb="271" eb="272">
      <t>キン</t>
    </rPh>
    <rPh sb="273" eb="275">
      <t>サンテイ</t>
    </rPh>
    <rPh sb="275" eb="276">
      <t>シキ</t>
    </rPh>
    <rPh sb="277" eb="280">
      <t>トウイツカ</t>
    </rPh>
    <rPh sb="281" eb="283">
      <t>エイキョウ</t>
    </rPh>
    <rPh sb="290" eb="292">
      <t>スウチ</t>
    </rPh>
    <rPh sb="293" eb="295">
      <t>アッカ</t>
    </rPh>
    <rPh sb="303" eb="304">
      <t>ゴ</t>
    </rPh>
    <rPh sb="305" eb="306">
      <t>ヨコ</t>
    </rPh>
    <rPh sb="316" eb="318">
      <t>ネンネン</t>
    </rPh>
    <rPh sb="318" eb="320">
      <t>ユウシュウ</t>
    </rPh>
    <rPh sb="320" eb="322">
      <t>スイリョウ</t>
    </rPh>
    <rPh sb="323" eb="325">
      <t>ゲンショウ</t>
    </rPh>
    <rPh sb="325" eb="326">
      <t>トウ</t>
    </rPh>
    <rPh sb="329" eb="331">
      <t>アッカ</t>
    </rPh>
    <rPh sb="338" eb="340">
      <t>ヨソウ</t>
    </rPh>
    <rPh sb="347" eb="349">
      <t>シセツ</t>
    </rPh>
    <rPh sb="349" eb="351">
      <t>リヨウ</t>
    </rPh>
    <rPh sb="351" eb="352">
      <t>リツ</t>
    </rPh>
    <rPh sb="354" eb="356">
      <t>シセツ</t>
    </rPh>
    <rPh sb="356" eb="358">
      <t>ノウリョク</t>
    </rPh>
    <rPh sb="359" eb="361">
      <t>イッテイ</t>
    </rPh>
    <rPh sb="365" eb="367">
      <t>セイテン</t>
    </rPh>
    <rPh sb="367" eb="368">
      <t>ジ</t>
    </rPh>
    <rPh sb="368" eb="370">
      <t>オスイ</t>
    </rPh>
    <rPh sb="370" eb="372">
      <t>ショリ</t>
    </rPh>
    <rPh sb="372" eb="374">
      <t>スイリョウ</t>
    </rPh>
    <rPh sb="375" eb="376">
      <t>ゲン</t>
    </rPh>
    <rPh sb="380" eb="382">
      <t>キンネン</t>
    </rPh>
    <rPh sb="383" eb="385">
      <t>ゲンショウ</t>
    </rPh>
    <rPh sb="385" eb="387">
      <t>ケイコウ</t>
    </rPh>
    <rPh sb="397" eb="400">
      <t>スイセンカ</t>
    </rPh>
    <rPh sb="400" eb="401">
      <t>リツ</t>
    </rPh>
    <rPh sb="403" eb="407">
      <t>ルイジダンタイ</t>
    </rPh>
    <rPh sb="408" eb="410">
      <t>ヒカク</t>
    </rPh>
    <rPh sb="412" eb="413">
      <t>タカ</t>
    </rPh>
    <rPh sb="414" eb="415">
      <t>アタイ</t>
    </rPh>
    <rPh sb="422" eb="425">
      <t>スイセンカ</t>
    </rPh>
    <rPh sb="425" eb="426">
      <t>リツ</t>
    </rPh>
    <rPh sb="426" eb="428">
      <t>コウジョウ</t>
    </rPh>
    <rPh sb="429" eb="431">
      <t>トリクミ</t>
    </rPh>
    <rPh sb="432" eb="433">
      <t>コウ</t>
    </rPh>
    <rPh sb="434" eb="435">
      <t>ソウ</t>
    </rPh>
    <rPh sb="445" eb="446">
      <t>ウミ</t>
    </rPh>
    <rPh sb="448" eb="449">
      <t>ハ</t>
    </rPh>
    <rPh sb="450" eb="451">
      <t>ダ</t>
    </rPh>
    <rPh sb="453" eb="455">
      <t>サンカイ</t>
    </rPh>
    <rPh sb="459" eb="461">
      <t>ブンダン</t>
    </rPh>
    <rPh sb="464" eb="466">
      <t>チイキ</t>
    </rPh>
    <rPh sb="469" eb="471">
      <t>ゲスイ</t>
    </rPh>
    <rPh sb="471" eb="474">
      <t>ショリジョウ</t>
    </rPh>
    <rPh sb="475" eb="477">
      <t>ヒツヨウ</t>
    </rPh>
    <rPh sb="478" eb="480">
      <t>ホンシ</t>
    </rPh>
    <rPh sb="481" eb="483">
      <t>トクセイ</t>
    </rPh>
    <rPh sb="487" eb="488">
      <t>トク</t>
    </rPh>
    <phoneticPr fontId="4"/>
  </si>
  <si>
    <t>①有形固定資産減価償却率
　昭和37年の供用開始から57年が経過していることから，類似団体と比べ数値が高く，老朽化が進んでいることを示しています。
②管渠老朽化率，③管渠改善率
　現在は，施設のライフサイクルコストを勘案した更新又は改築による延命化を進めていますが，今後，昭和40年代に，普及に重点をおいて整備した管渠が更新時期を迎えます。
　更新には，長い年月と多額の費用が必要となることから，中長期的な収支バランスを保ちながら，適切な維持管理や改築更新による適正な資産管理に努めます。</t>
    <rPh sb="1" eb="12">
      <t>ユウケイコテイシサンゲンカショウキャクリツ</t>
    </rPh>
    <rPh sb="14" eb="16">
      <t>ショウワ</t>
    </rPh>
    <rPh sb="18" eb="19">
      <t>ネン</t>
    </rPh>
    <rPh sb="20" eb="22">
      <t>キョウヨウ</t>
    </rPh>
    <rPh sb="22" eb="24">
      <t>カイシ</t>
    </rPh>
    <rPh sb="28" eb="29">
      <t>ネン</t>
    </rPh>
    <rPh sb="30" eb="32">
      <t>ケイカ</t>
    </rPh>
    <rPh sb="41" eb="43">
      <t>ルイジ</t>
    </rPh>
    <rPh sb="43" eb="45">
      <t>ダンタイ</t>
    </rPh>
    <rPh sb="46" eb="47">
      <t>クラ</t>
    </rPh>
    <rPh sb="48" eb="50">
      <t>スウチ</t>
    </rPh>
    <rPh sb="51" eb="52">
      <t>タカ</t>
    </rPh>
    <rPh sb="54" eb="57">
      <t>ロウキュウカ</t>
    </rPh>
    <rPh sb="58" eb="59">
      <t>スス</t>
    </rPh>
    <rPh sb="66" eb="67">
      <t>シメ</t>
    </rPh>
    <rPh sb="75" eb="77">
      <t>カンキョ</t>
    </rPh>
    <rPh sb="77" eb="80">
      <t>ロウキュウカ</t>
    </rPh>
    <rPh sb="80" eb="81">
      <t>リツ</t>
    </rPh>
    <rPh sb="83" eb="85">
      <t>カンキョ</t>
    </rPh>
    <rPh sb="85" eb="87">
      <t>カイゼン</t>
    </rPh>
    <rPh sb="87" eb="88">
      <t>リツ</t>
    </rPh>
    <rPh sb="90" eb="92">
      <t>ゲンザイ</t>
    </rPh>
    <rPh sb="94" eb="96">
      <t>シセツ</t>
    </rPh>
    <rPh sb="108" eb="110">
      <t>カンアン</t>
    </rPh>
    <rPh sb="112" eb="114">
      <t>コウシン</t>
    </rPh>
    <rPh sb="114" eb="115">
      <t>マタ</t>
    </rPh>
    <rPh sb="116" eb="118">
      <t>カイチク</t>
    </rPh>
    <rPh sb="121" eb="123">
      <t>エンメイ</t>
    </rPh>
    <rPh sb="123" eb="124">
      <t>カ</t>
    </rPh>
    <rPh sb="125" eb="126">
      <t>スス</t>
    </rPh>
    <rPh sb="133" eb="135">
      <t>コンゴ</t>
    </rPh>
    <rPh sb="136" eb="138">
      <t>ショウワ</t>
    </rPh>
    <rPh sb="140" eb="141">
      <t>ネン</t>
    </rPh>
    <rPh sb="141" eb="142">
      <t>ダイ</t>
    </rPh>
    <rPh sb="144" eb="146">
      <t>フキュウ</t>
    </rPh>
    <rPh sb="147" eb="149">
      <t>ジュウテン</t>
    </rPh>
    <rPh sb="153" eb="155">
      <t>セイビ</t>
    </rPh>
    <rPh sb="157" eb="159">
      <t>カンキョ</t>
    </rPh>
    <rPh sb="160" eb="162">
      <t>コウシン</t>
    </rPh>
    <rPh sb="162" eb="164">
      <t>ジキ</t>
    </rPh>
    <rPh sb="165" eb="166">
      <t>ムカ</t>
    </rPh>
    <rPh sb="172" eb="174">
      <t>コウシン</t>
    </rPh>
    <rPh sb="177" eb="178">
      <t>ナガ</t>
    </rPh>
    <rPh sb="179" eb="181">
      <t>ネンゲツ</t>
    </rPh>
    <rPh sb="182" eb="184">
      <t>タガク</t>
    </rPh>
    <rPh sb="185" eb="187">
      <t>ヒヨウ</t>
    </rPh>
    <rPh sb="188" eb="190">
      <t>ヒツヨウ</t>
    </rPh>
    <rPh sb="198" eb="202">
      <t>チュウチョウキテキ</t>
    </rPh>
    <rPh sb="203" eb="205">
      <t>シュウシ</t>
    </rPh>
    <rPh sb="210" eb="211">
      <t>タモ</t>
    </rPh>
    <rPh sb="216" eb="218">
      <t>テキセツ</t>
    </rPh>
    <rPh sb="219" eb="221">
      <t>イジ</t>
    </rPh>
    <rPh sb="221" eb="223">
      <t>カンリ</t>
    </rPh>
    <rPh sb="224" eb="226">
      <t>カイチク</t>
    </rPh>
    <rPh sb="226" eb="228">
      <t>コウシン</t>
    </rPh>
    <rPh sb="231" eb="233">
      <t>テキセイ</t>
    </rPh>
    <rPh sb="234" eb="236">
      <t>シサン</t>
    </rPh>
    <rPh sb="236" eb="238">
      <t>カンリ</t>
    </rPh>
    <rPh sb="239" eb="240">
      <t>ツト</t>
    </rPh>
    <phoneticPr fontId="4"/>
  </si>
  <si>
    <t>　本市では平成30年度まで，中長期的な視点に立って策定した，呉市上下水道ビジョン及び前期経営計画に基づき事業を推進してきました。
　令和元年度に前期経営計画の成果目標の達成状況を把握する等分析を行い，計画期間を令和２年度から令和５年度までの４年間とする後期経営計画を策定しました。また，財政推計では，令和２年度から令和５年度までの４年間の総額で資金不足が見込まれるため，令和２年４月に使用料改定を行っています。
　</t>
    <rPh sb="172" eb="174">
      <t>シキン</t>
    </rPh>
    <rPh sb="174" eb="176">
      <t>ブソク</t>
    </rPh>
    <rPh sb="192" eb="195">
      <t>シヨウリョウ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</si>
</sst>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0.14000000000000001</c:v>
                </c:pt>
                <c:pt idx="1">
                  <c:v>0.05</c:v>
                </c:pt>
                <c:pt idx="2">
                  <c:v>0.06</c:v>
                </c:pt>
                <c:pt idx="3">
                  <c:v>0.08</c:v>
                </c:pt>
                <c:pt idx="4">
                  <c:v>0.16</c:v>
                </c:pt>
              </c:numCache>
            </c:numRef>
          </c:val>
          <c:extLst xmlns:c16r2="http://schemas.microsoft.com/office/drawing/2015/06/chart">
            <c:ext xmlns:c16="http://schemas.microsoft.com/office/drawing/2014/chart" uri="{C3380CC4-5D6E-409C-BE32-E72D297353CC}">
              <c16:uniqueId val="{00000000-9B0B-4D0E-997E-EC50DFBBCCCC}"/>
            </c:ext>
          </c:extLst>
        </c:ser>
        <c:dLbls>
          <c:showLegendKey val="0"/>
          <c:showVal val="0"/>
          <c:showCatName val="0"/>
          <c:showSerName val="0"/>
          <c:showPercent val="0"/>
          <c:showBubbleSize val="0"/>
        </c:dLbls>
        <c:gapWidth val="150"/>
        <c:axId val="-14299120"/>
        <c:axId val="-14302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0.12</c:v>
                </c:pt>
                <c:pt idx="1">
                  <c:v>0.13</c:v>
                </c:pt>
                <c:pt idx="2">
                  <c:v>0.17</c:v>
                </c:pt>
                <c:pt idx="3">
                  <c:v>0.21</c:v>
                </c:pt>
                <c:pt idx="4">
                  <c:v>0.19</c:v>
                </c:pt>
              </c:numCache>
            </c:numRef>
          </c:val>
          <c:smooth val="0"/>
          <c:extLst xmlns:c16r2="http://schemas.microsoft.com/office/drawing/2015/06/chart">
            <c:ext xmlns:c16="http://schemas.microsoft.com/office/drawing/2014/chart" uri="{C3380CC4-5D6E-409C-BE32-E72D297353CC}">
              <c16:uniqueId val="{00000001-9B0B-4D0E-997E-EC50DFBBCCCC}"/>
            </c:ext>
          </c:extLst>
        </c:ser>
        <c:dLbls>
          <c:showLegendKey val="0"/>
          <c:showVal val="0"/>
          <c:showCatName val="0"/>
          <c:showSerName val="0"/>
          <c:showPercent val="0"/>
          <c:showBubbleSize val="0"/>
        </c:dLbls>
        <c:marker val="1"/>
        <c:smooth val="0"/>
        <c:axId val="-14299120"/>
        <c:axId val="-14302384"/>
      </c:lineChart>
      <c:dateAx>
        <c:axId val="-14299120"/>
        <c:scaling>
          <c:orientation val="minMax"/>
        </c:scaling>
        <c:delete val="1"/>
        <c:axPos val="b"/>
        <c:numFmt formatCode="&quot;H&quot;yy" sourceLinked="1"/>
        <c:majorTickMark val="none"/>
        <c:minorTickMark val="none"/>
        <c:tickLblPos val="none"/>
        <c:crossAx val="-14302384"/>
        <c:crosses val="autoZero"/>
        <c:auto val="1"/>
        <c:lblOffset val="100"/>
        <c:baseTimeUnit val="years"/>
      </c:dateAx>
      <c:valAx>
        <c:axId val="-1430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9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57.11</c:v>
                </c:pt>
                <c:pt idx="1">
                  <c:v>56.82</c:v>
                </c:pt>
                <c:pt idx="2">
                  <c:v>56.98</c:v>
                </c:pt>
                <c:pt idx="3">
                  <c:v>55.73</c:v>
                </c:pt>
                <c:pt idx="4">
                  <c:v>56.32</c:v>
                </c:pt>
              </c:numCache>
            </c:numRef>
          </c:val>
          <c:extLst xmlns:c16r2="http://schemas.microsoft.com/office/drawing/2015/06/chart">
            <c:ext xmlns:c16="http://schemas.microsoft.com/office/drawing/2014/chart" uri="{C3380CC4-5D6E-409C-BE32-E72D297353CC}">
              <c16:uniqueId val="{00000000-B954-47C5-BCAE-4B8B0E515350}"/>
            </c:ext>
          </c:extLst>
        </c:ser>
        <c:dLbls>
          <c:showLegendKey val="0"/>
          <c:showVal val="0"/>
          <c:showCatName val="0"/>
          <c:showSerName val="0"/>
          <c:showPercent val="0"/>
          <c:showBubbleSize val="0"/>
        </c:dLbls>
        <c:gapWidth val="150"/>
        <c:axId val="-152039488"/>
        <c:axId val="-152037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62.5</c:v>
                </c:pt>
                <c:pt idx="1">
                  <c:v>63.26</c:v>
                </c:pt>
                <c:pt idx="2">
                  <c:v>61.54</c:v>
                </c:pt>
                <c:pt idx="3">
                  <c:v>61.93</c:v>
                </c:pt>
                <c:pt idx="4">
                  <c:v>61.32</c:v>
                </c:pt>
              </c:numCache>
            </c:numRef>
          </c:val>
          <c:smooth val="0"/>
          <c:extLst xmlns:c16r2="http://schemas.microsoft.com/office/drawing/2015/06/chart">
            <c:ext xmlns:c16="http://schemas.microsoft.com/office/drawing/2014/chart" uri="{C3380CC4-5D6E-409C-BE32-E72D297353CC}">
              <c16:uniqueId val="{00000001-B954-47C5-BCAE-4B8B0E515350}"/>
            </c:ext>
          </c:extLst>
        </c:ser>
        <c:dLbls>
          <c:showLegendKey val="0"/>
          <c:showVal val="0"/>
          <c:showCatName val="0"/>
          <c:showSerName val="0"/>
          <c:showPercent val="0"/>
          <c:showBubbleSize val="0"/>
        </c:dLbls>
        <c:marker val="1"/>
        <c:smooth val="0"/>
        <c:axId val="-152039488"/>
        <c:axId val="-152037856"/>
      </c:lineChart>
      <c:dateAx>
        <c:axId val="-152039488"/>
        <c:scaling>
          <c:orientation val="minMax"/>
        </c:scaling>
        <c:delete val="1"/>
        <c:axPos val="b"/>
        <c:numFmt formatCode="&quot;H&quot;yy" sourceLinked="1"/>
        <c:majorTickMark val="none"/>
        <c:minorTickMark val="none"/>
        <c:tickLblPos val="none"/>
        <c:crossAx val="-152037856"/>
        <c:crosses val="autoZero"/>
        <c:auto val="1"/>
        <c:lblOffset val="100"/>
        <c:baseTimeUnit val="years"/>
      </c:dateAx>
      <c:valAx>
        <c:axId val="-15203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039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97.18</c:v>
                </c:pt>
                <c:pt idx="1">
                  <c:v>97.36</c:v>
                </c:pt>
                <c:pt idx="2">
                  <c:v>97.13</c:v>
                </c:pt>
                <c:pt idx="3">
                  <c:v>97.3</c:v>
                </c:pt>
                <c:pt idx="4">
                  <c:v>97.51</c:v>
                </c:pt>
              </c:numCache>
            </c:numRef>
          </c:val>
          <c:extLst xmlns:c16r2="http://schemas.microsoft.com/office/drawing/2015/06/chart">
            <c:ext xmlns:c16="http://schemas.microsoft.com/office/drawing/2014/chart" uri="{C3380CC4-5D6E-409C-BE32-E72D297353CC}">
              <c16:uniqueId val="{00000000-FAC9-47C3-84FA-42C04522EB15}"/>
            </c:ext>
          </c:extLst>
        </c:ser>
        <c:dLbls>
          <c:showLegendKey val="0"/>
          <c:showVal val="0"/>
          <c:showCatName val="0"/>
          <c:showSerName val="0"/>
          <c:showPercent val="0"/>
          <c:showBubbleSize val="0"/>
        </c:dLbls>
        <c:gapWidth val="150"/>
        <c:axId val="-128743184"/>
        <c:axId val="-8753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93.88</c:v>
                </c:pt>
                <c:pt idx="1">
                  <c:v>94.07</c:v>
                </c:pt>
                <c:pt idx="2">
                  <c:v>94.13</c:v>
                </c:pt>
                <c:pt idx="3">
                  <c:v>94.45</c:v>
                </c:pt>
                <c:pt idx="4">
                  <c:v>94.58</c:v>
                </c:pt>
              </c:numCache>
            </c:numRef>
          </c:val>
          <c:smooth val="0"/>
          <c:extLst xmlns:c16r2="http://schemas.microsoft.com/office/drawing/2015/06/chart">
            <c:ext xmlns:c16="http://schemas.microsoft.com/office/drawing/2014/chart" uri="{C3380CC4-5D6E-409C-BE32-E72D297353CC}">
              <c16:uniqueId val="{00000001-FAC9-47C3-84FA-42C04522EB15}"/>
            </c:ext>
          </c:extLst>
        </c:ser>
        <c:dLbls>
          <c:showLegendKey val="0"/>
          <c:showVal val="0"/>
          <c:showCatName val="0"/>
          <c:showSerName val="0"/>
          <c:showPercent val="0"/>
          <c:showBubbleSize val="0"/>
        </c:dLbls>
        <c:marker val="1"/>
        <c:smooth val="0"/>
        <c:axId val="-128743184"/>
        <c:axId val="-8753680"/>
      </c:lineChart>
      <c:dateAx>
        <c:axId val="-128743184"/>
        <c:scaling>
          <c:orientation val="minMax"/>
        </c:scaling>
        <c:delete val="1"/>
        <c:axPos val="b"/>
        <c:numFmt formatCode="&quot;H&quot;yy" sourceLinked="1"/>
        <c:majorTickMark val="none"/>
        <c:minorTickMark val="none"/>
        <c:tickLblPos val="none"/>
        <c:crossAx val="-8753680"/>
        <c:crosses val="autoZero"/>
        <c:auto val="1"/>
        <c:lblOffset val="100"/>
        <c:baseTimeUnit val="years"/>
      </c:dateAx>
      <c:valAx>
        <c:axId val="-875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74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108.11</c:v>
                </c:pt>
                <c:pt idx="1">
                  <c:v>107.98</c:v>
                </c:pt>
                <c:pt idx="2">
                  <c:v>106.79</c:v>
                </c:pt>
                <c:pt idx="3">
                  <c:v>105.47</c:v>
                </c:pt>
                <c:pt idx="4">
                  <c:v>105.6</c:v>
                </c:pt>
              </c:numCache>
            </c:numRef>
          </c:val>
          <c:extLst xmlns:c16r2="http://schemas.microsoft.com/office/drawing/2015/06/chart">
            <c:ext xmlns:c16="http://schemas.microsoft.com/office/drawing/2014/chart" uri="{C3380CC4-5D6E-409C-BE32-E72D297353CC}">
              <c16:uniqueId val="{00000000-4CA5-43AC-A286-B30E197A49C9}"/>
            </c:ext>
          </c:extLst>
        </c:ser>
        <c:dLbls>
          <c:showLegendKey val="0"/>
          <c:showVal val="0"/>
          <c:showCatName val="0"/>
          <c:showSerName val="0"/>
          <c:showPercent val="0"/>
          <c:showBubbleSize val="0"/>
        </c:dLbls>
        <c:gapWidth val="150"/>
        <c:axId val="-14307824"/>
        <c:axId val="-14304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106.67</c:v>
                </c:pt>
                <c:pt idx="1">
                  <c:v>107.45</c:v>
                </c:pt>
                <c:pt idx="2">
                  <c:v>107.43</c:v>
                </c:pt>
                <c:pt idx="3">
                  <c:v>107.64</c:v>
                </c:pt>
                <c:pt idx="4">
                  <c:v>107.03</c:v>
                </c:pt>
              </c:numCache>
            </c:numRef>
          </c:val>
          <c:smooth val="0"/>
          <c:extLst xmlns:c16r2="http://schemas.microsoft.com/office/drawing/2015/06/chart">
            <c:ext xmlns:c16="http://schemas.microsoft.com/office/drawing/2014/chart" uri="{C3380CC4-5D6E-409C-BE32-E72D297353CC}">
              <c16:uniqueId val="{00000001-4CA5-43AC-A286-B30E197A49C9}"/>
            </c:ext>
          </c:extLst>
        </c:ser>
        <c:dLbls>
          <c:showLegendKey val="0"/>
          <c:showVal val="0"/>
          <c:showCatName val="0"/>
          <c:showSerName val="0"/>
          <c:showPercent val="0"/>
          <c:showBubbleSize val="0"/>
        </c:dLbls>
        <c:marker val="1"/>
        <c:smooth val="0"/>
        <c:axId val="-14307824"/>
        <c:axId val="-14304560"/>
      </c:lineChart>
      <c:dateAx>
        <c:axId val="-14307824"/>
        <c:scaling>
          <c:orientation val="minMax"/>
        </c:scaling>
        <c:delete val="1"/>
        <c:axPos val="b"/>
        <c:numFmt formatCode="&quot;H&quot;yy" sourceLinked="1"/>
        <c:majorTickMark val="none"/>
        <c:minorTickMark val="none"/>
        <c:tickLblPos val="none"/>
        <c:crossAx val="-14304560"/>
        <c:crosses val="autoZero"/>
        <c:auto val="1"/>
        <c:lblOffset val="100"/>
        <c:baseTimeUnit val="years"/>
      </c:dateAx>
      <c:valAx>
        <c:axId val="-14304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07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46.82</c:v>
                </c:pt>
                <c:pt idx="1">
                  <c:v>48.67</c:v>
                </c:pt>
                <c:pt idx="2">
                  <c:v>49.96</c:v>
                </c:pt>
                <c:pt idx="3">
                  <c:v>51.55</c:v>
                </c:pt>
                <c:pt idx="4">
                  <c:v>53.02</c:v>
                </c:pt>
              </c:numCache>
            </c:numRef>
          </c:val>
          <c:extLst xmlns:c16r2="http://schemas.microsoft.com/office/drawing/2015/06/chart">
            <c:ext xmlns:c16="http://schemas.microsoft.com/office/drawing/2014/chart" uri="{C3380CC4-5D6E-409C-BE32-E72D297353CC}">
              <c16:uniqueId val="{00000000-D477-483C-A466-E1D110BAA06B}"/>
            </c:ext>
          </c:extLst>
        </c:ser>
        <c:dLbls>
          <c:showLegendKey val="0"/>
          <c:showVal val="0"/>
          <c:showCatName val="0"/>
          <c:showSerName val="0"/>
          <c:showPercent val="0"/>
          <c:showBubbleSize val="0"/>
        </c:dLbls>
        <c:gapWidth val="150"/>
        <c:axId val="-14314352"/>
        <c:axId val="-14303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29.48</c:v>
                </c:pt>
                <c:pt idx="1">
                  <c:v>28.95</c:v>
                </c:pt>
                <c:pt idx="2">
                  <c:v>30.11</c:v>
                </c:pt>
                <c:pt idx="3">
                  <c:v>30.45</c:v>
                </c:pt>
                <c:pt idx="4">
                  <c:v>31.01</c:v>
                </c:pt>
              </c:numCache>
            </c:numRef>
          </c:val>
          <c:smooth val="0"/>
          <c:extLst xmlns:c16r2="http://schemas.microsoft.com/office/drawing/2015/06/chart">
            <c:ext xmlns:c16="http://schemas.microsoft.com/office/drawing/2014/chart" uri="{C3380CC4-5D6E-409C-BE32-E72D297353CC}">
              <c16:uniqueId val="{00000001-D477-483C-A466-E1D110BAA06B}"/>
            </c:ext>
          </c:extLst>
        </c:ser>
        <c:dLbls>
          <c:showLegendKey val="0"/>
          <c:showVal val="0"/>
          <c:showCatName val="0"/>
          <c:showSerName val="0"/>
          <c:showPercent val="0"/>
          <c:showBubbleSize val="0"/>
        </c:dLbls>
        <c:marker val="1"/>
        <c:smooth val="0"/>
        <c:axId val="-14314352"/>
        <c:axId val="-14303472"/>
      </c:lineChart>
      <c:dateAx>
        <c:axId val="-14314352"/>
        <c:scaling>
          <c:orientation val="minMax"/>
        </c:scaling>
        <c:delete val="1"/>
        <c:axPos val="b"/>
        <c:numFmt formatCode="&quot;H&quot;yy" sourceLinked="1"/>
        <c:majorTickMark val="none"/>
        <c:minorTickMark val="none"/>
        <c:tickLblPos val="none"/>
        <c:crossAx val="-14303472"/>
        <c:crosses val="autoZero"/>
        <c:auto val="1"/>
        <c:lblOffset val="100"/>
        <c:baseTimeUnit val="years"/>
      </c:dateAx>
      <c:valAx>
        <c:axId val="-1430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1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0.77</c:v>
                </c:pt>
                <c:pt idx="1">
                  <c:v>0.77</c:v>
                </c:pt>
                <c:pt idx="2">
                  <c:v>2.0299999999999998</c:v>
                </c:pt>
                <c:pt idx="3">
                  <c:v>1.96</c:v>
                </c:pt>
                <c:pt idx="4">
                  <c:v>2.02</c:v>
                </c:pt>
              </c:numCache>
            </c:numRef>
          </c:val>
          <c:extLst xmlns:c16r2="http://schemas.microsoft.com/office/drawing/2015/06/chart">
            <c:ext xmlns:c16="http://schemas.microsoft.com/office/drawing/2014/chart" uri="{C3380CC4-5D6E-409C-BE32-E72D297353CC}">
              <c16:uniqueId val="{00000000-14FC-4C0D-9C15-72D08F07D7FF}"/>
            </c:ext>
          </c:extLst>
        </c:ser>
        <c:dLbls>
          <c:showLegendKey val="0"/>
          <c:showVal val="0"/>
          <c:showCatName val="0"/>
          <c:showSerName val="0"/>
          <c:showPercent val="0"/>
          <c:showBubbleSize val="0"/>
        </c:dLbls>
        <c:gapWidth val="150"/>
        <c:axId val="-14301296"/>
        <c:axId val="-1430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3.89</c:v>
                </c:pt>
                <c:pt idx="1">
                  <c:v>4.07</c:v>
                </c:pt>
                <c:pt idx="2">
                  <c:v>4.54</c:v>
                </c:pt>
                <c:pt idx="3">
                  <c:v>4.8499999999999996</c:v>
                </c:pt>
                <c:pt idx="4">
                  <c:v>4.95</c:v>
                </c:pt>
              </c:numCache>
            </c:numRef>
          </c:val>
          <c:smooth val="0"/>
          <c:extLst xmlns:c16r2="http://schemas.microsoft.com/office/drawing/2015/06/chart">
            <c:ext xmlns:c16="http://schemas.microsoft.com/office/drawing/2014/chart" uri="{C3380CC4-5D6E-409C-BE32-E72D297353CC}">
              <c16:uniqueId val="{00000001-14FC-4C0D-9C15-72D08F07D7FF}"/>
            </c:ext>
          </c:extLst>
        </c:ser>
        <c:dLbls>
          <c:showLegendKey val="0"/>
          <c:showVal val="0"/>
          <c:showCatName val="0"/>
          <c:showSerName val="0"/>
          <c:showPercent val="0"/>
          <c:showBubbleSize val="0"/>
        </c:dLbls>
        <c:marker val="1"/>
        <c:smooth val="0"/>
        <c:axId val="-14301296"/>
        <c:axId val="-14306192"/>
      </c:lineChart>
      <c:dateAx>
        <c:axId val="-14301296"/>
        <c:scaling>
          <c:orientation val="minMax"/>
        </c:scaling>
        <c:delete val="1"/>
        <c:axPos val="b"/>
        <c:numFmt formatCode="&quot;H&quot;yy" sourceLinked="1"/>
        <c:majorTickMark val="none"/>
        <c:minorTickMark val="none"/>
        <c:tickLblPos val="none"/>
        <c:crossAx val="-14306192"/>
        <c:crosses val="autoZero"/>
        <c:auto val="1"/>
        <c:lblOffset val="100"/>
        <c:baseTimeUnit val="years"/>
      </c:dateAx>
      <c:valAx>
        <c:axId val="-1430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01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70B-4EFF-BC4B-9876A2B16650}"/>
            </c:ext>
          </c:extLst>
        </c:ser>
        <c:dLbls>
          <c:showLegendKey val="0"/>
          <c:showVal val="0"/>
          <c:showCatName val="0"/>
          <c:showSerName val="0"/>
          <c:showPercent val="0"/>
          <c:showBubbleSize val="0"/>
        </c:dLbls>
        <c:gapWidth val="150"/>
        <c:axId val="-14312720"/>
        <c:axId val="-14310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12.51</c:v>
                </c:pt>
                <c:pt idx="1">
                  <c:v>11.01</c:v>
                </c:pt>
                <c:pt idx="2">
                  <c:v>10.199999999999999</c:v>
                </c:pt>
                <c:pt idx="3">
                  <c:v>9.1999999999999993</c:v>
                </c:pt>
                <c:pt idx="4">
                  <c:v>7.69</c:v>
                </c:pt>
              </c:numCache>
            </c:numRef>
          </c:val>
          <c:smooth val="0"/>
          <c:extLst xmlns:c16r2="http://schemas.microsoft.com/office/drawing/2015/06/chart">
            <c:ext xmlns:c16="http://schemas.microsoft.com/office/drawing/2014/chart" uri="{C3380CC4-5D6E-409C-BE32-E72D297353CC}">
              <c16:uniqueId val="{00000001-370B-4EFF-BC4B-9876A2B16650}"/>
            </c:ext>
          </c:extLst>
        </c:ser>
        <c:dLbls>
          <c:showLegendKey val="0"/>
          <c:showVal val="0"/>
          <c:showCatName val="0"/>
          <c:showSerName val="0"/>
          <c:showPercent val="0"/>
          <c:showBubbleSize val="0"/>
        </c:dLbls>
        <c:marker val="1"/>
        <c:smooth val="0"/>
        <c:axId val="-14312720"/>
        <c:axId val="-14310000"/>
      </c:lineChart>
      <c:dateAx>
        <c:axId val="-14312720"/>
        <c:scaling>
          <c:orientation val="minMax"/>
        </c:scaling>
        <c:delete val="1"/>
        <c:axPos val="b"/>
        <c:numFmt formatCode="&quot;H&quot;yy" sourceLinked="1"/>
        <c:majorTickMark val="none"/>
        <c:minorTickMark val="none"/>
        <c:tickLblPos val="none"/>
        <c:crossAx val="-14310000"/>
        <c:crosses val="autoZero"/>
        <c:auto val="1"/>
        <c:lblOffset val="100"/>
        <c:baseTimeUnit val="years"/>
      </c:dateAx>
      <c:valAx>
        <c:axId val="-14310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1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49.6</c:v>
                </c:pt>
                <c:pt idx="1">
                  <c:v>50.52</c:v>
                </c:pt>
                <c:pt idx="2">
                  <c:v>55.51</c:v>
                </c:pt>
                <c:pt idx="3">
                  <c:v>56.33</c:v>
                </c:pt>
                <c:pt idx="4">
                  <c:v>52.96</c:v>
                </c:pt>
              </c:numCache>
            </c:numRef>
          </c:val>
          <c:extLst xmlns:c16r2="http://schemas.microsoft.com/office/drawing/2015/06/chart">
            <c:ext xmlns:c16="http://schemas.microsoft.com/office/drawing/2014/chart" uri="{C3380CC4-5D6E-409C-BE32-E72D297353CC}">
              <c16:uniqueId val="{00000000-EB9F-45CC-B099-B70EF1230289}"/>
            </c:ext>
          </c:extLst>
        </c:ser>
        <c:dLbls>
          <c:showLegendKey val="0"/>
          <c:showVal val="0"/>
          <c:showCatName val="0"/>
          <c:showSerName val="0"/>
          <c:showPercent val="0"/>
          <c:showBubbleSize val="0"/>
        </c:dLbls>
        <c:gapWidth val="150"/>
        <c:axId val="-14305648"/>
        <c:axId val="-14311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54.09</c:v>
                </c:pt>
                <c:pt idx="1">
                  <c:v>54.03</c:v>
                </c:pt>
                <c:pt idx="2">
                  <c:v>65.83</c:v>
                </c:pt>
                <c:pt idx="3">
                  <c:v>72.22</c:v>
                </c:pt>
                <c:pt idx="4">
                  <c:v>73.02</c:v>
                </c:pt>
              </c:numCache>
            </c:numRef>
          </c:val>
          <c:smooth val="0"/>
          <c:extLst xmlns:c16r2="http://schemas.microsoft.com/office/drawing/2015/06/chart">
            <c:ext xmlns:c16="http://schemas.microsoft.com/office/drawing/2014/chart" uri="{C3380CC4-5D6E-409C-BE32-E72D297353CC}">
              <c16:uniqueId val="{00000001-EB9F-45CC-B099-B70EF1230289}"/>
            </c:ext>
          </c:extLst>
        </c:ser>
        <c:dLbls>
          <c:showLegendKey val="0"/>
          <c:showVal val="0"/>
          <c:showCatName val="0"/>
          <c:showSerName val="0"/>
          <c:showPercent val="0"/>
          <c:showBubbleSize val="0"/>
        </c:dLbls>
        <c:marker val="1"/>
        <c:smooth val="0"/>
        <c:axId val="-14305648"/>
        <c:axId val="-14311088"/>
      </c:lineChart>
      <c:dateAx>
        <c:axId val="-14305648"/>
        <c:scaling>
          <c:orientation val="minMax"/>
        </c:scaling>
        <c:delete val="1"/>
        <c:axPos val="b"/>
        <c:numFmt formatCode="&quot;H&quot;yy" sourceLinked="1"/>
        <c:majorTickMark val="none"/>
        <c:minorTickMark val="none"/>
        <c:tickLblPos val="none"/>
        <c:crossAx val="-14311088"/>
        <c:crosses val="autoZero"/>
        <c:auto val="1"/>
        <c:lblOffset val="100"/>
        <c:baseTimeUnit val="years"/>
      </c:dateAx>
      <c:valAx>
        <c:axId val="-1431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0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559.02</c:v>
                </c:pt>
                <c:pt idx="1">
                  <c:v>524.66999999999996</c:v>
                </c:pt>
                <c:pt idx="2">
                  <c:v>760.4</c:v>
                </c:pt>
                <c:pt idx="3">
                  <c:v>739.52</c:v>
                </c:pt>
                <c:pt idx="4">
                  <c:v>660.34</c:v>
                </c:pt>
              </c:numCache>
            </c:numRef>
          </c:val>
          <c:extLst xmlns:c16r2="http://schemas.microsoft.com/office/drawing/2015/06/chart">
            <c:ext xmlns:c16="http://schemas.microsoft.com/office/drawing/2014/chart" uri="{C3380CC4-5D6E-409C-BE32-E72D297353CC}">
              <c16:uniqueId val="{00000000-F558-4B4B-B96F-4D71D5B6B08A}"/>
            </c:ext>
          </c:extLst>
        </c:ser>
        <c:dLbls>
          <c:showLegendKey val="0"/>
          <c:showVal val="0"/>
          <c:showCatName val="0"/>
          <c:showSerName val="0"/>
          <c:showPercent val="0"/>
          <c:showBubbleSize val="0"/>
        </c:dLbls>
        <c:gapWidth val="150"/>
        <c:axId val="-14310544"/>
        <c:axId val="-14309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845.86</c:v>
                </c:pt>
                <c:pt idx="1">
                  <c:v>802.49</c:v>
                </c:pt>
                <c:pt idx="2">
                  <c:v>805.14</c:v>
                </c:pt>
                <c:pt idx="3">
                  <c:v>730.93</c:v>
                </c:pt>
                <c:pt idx="4">
                  <c:v>708.89</c:v>
                </c:pt>
              </c:numCache>
            </c:numRef>
          </c:val>
          <c:smooth val="0"/>
          <c:extLst xmlns:c16r2="http://schemas.microsoft.com/office/drawing/2015/06/chart">
            <c:ext xmlns:c16="http://schemas.microsoft.com/office/drawing/2014/chart" uri="{C3380CC4-5D6E-409C-BE32-E72D297353CC}">
              <c16:uniqueId val="{00000001-F558-4B4B-B96F-4D71D5B6B08A}"/>
            </c:ext>
          </c:extLst>
        </c:ser>
        <c:dLbls>
          <c:showLegendKey val="0"/>
          <c:showVal val="0"/>
          <c:showCatName val="0"/>
          <c:showSerName val="0"/>
          <c:showPercent val="0"/>
          <c:showBubbleSize val="0"/>
        </c:dLbls>
        <c:marker val="1"/>
        <c:smooth val="0"/>
        <c:axId val="-14310544"/>
        <c:axId val="-14309456"/>
      </c:lineChart>
      <c:dateAx>
        <c:axId val="-14310544"/>
        <c:scaling>
          <c:orientation val="minMax"/>
        </c:scaling>
        <c:delete val="1"/>
        <c:axPos val="b"/>
        <c:numFmt formatCode="&quot;H&quot;yy" sourceLinked="1"/>
        <c:majorTickMark val="none"/>
        <c:minorTickMark val="none"/>
        <c:tickLblPos val="none"/>
        <c:crossAx val="-14309456"/>
        <c:crosses val="autoZero"/>
        <c:auto val="1"/>
        <c:lblOffset val="100"/>
        <c:baseTimeUnit val="years"/>
      </c:dateAx>
      <c:valAx>
        <c:axId val="-1430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10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119.68</c:v>
                </c:pt>
                <c:pt idx="1">
                  <c:v>118.93</c:v>
                </c:pt>
                <c:pt idx="2">
                  <c:v>100</c:v>
                </c:pt>
                <c:pt idx="3">
                  <c:v>100</c:v>
                </c:pt>
                <c:pt idx="4">
                  <c:v>100</c:v>
                </c:pt>
              </c:numCache>
            </c:numRef>
          </c:val>
          <c:extLst xmlns:c16r2="http://schemas.microsoft.com/office/drawing/2015/06/chart">
            <c:ext xmlns:c16="http://schemas.microsoft.com/office/drawing/2014/chart" uri="{C3380CC4-5D6E-409C-BE32-E72D297353CC}">
              <c16:uniqueId val="{00000000-F675-4503-A6B0-FD322E0A0B1D}"/>
            </c:ext>
          </c:extLst>
        </c:ser>
        <c:dLbls>
          <c:showLegendKey val="0"/>
          <c:showVal val="0"/>
          <c:showCatName val="0"/>
          <c:showSerName val="0"/>
          <c:showPercent val="0"/>
          <c:showBubbleSize val="0"/>
        </c:dLbls>
        <c:gapWidth val="150"/>
        <c:axId val="-14308368"/>
        <c:axId val="-14304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101.88</c:v>
                </c:pt>
                <c:pt idx="1">
                  <c:v>103.18</c:v>
                </c:pt>
                <c:pt idx="2">
                  <c:v>100.22</c:v>
                </c:pt>
                <c:pt idx="3">
                  <c:v>98.09</c:v>
                </c:pt>
                <c:pt idx="4">
                  <c:v>97.91</c:v>
                </c:pt>
              </c:numCache>
            </c:numRef>
          </c:val>
          <c:smooth val="0"/>
          <c:extLst xmlns:c16r2="http://schemas.microsoft.com/office/drawing/2015/06/chart">
            <c:ext xmlns:c16="http://schemas.microsoft.com/office/drawing/2014/chart" uri="{C3380CC4-5D6E-409C-BE32-E72D297353CC}">
              <c16:uniqueId val="{00000001-F675-4503-A6B0-FD322E0A0B1D}"/>
            </c:ext>
          </c:extLst>
        </c:ser>
        <c:dLbls>
          <c:showLegendKey val="0"/>
          <c:showVal val="0"/>
          <c:showCatName val="0"/>
          <c:showSerName val="0"/>
          <c:showPercent val="0"/>
          <c:showBubbleSize val="0"/>
        </c:dLbls>
        <c:marker val="1"/>
        <c:smooth val="0"/>
        <c:axId val="-14308368"/>
        <c:axId val="-14304016"/>
      </c:lineChart>
      <c:dateAx>
        <c:axId val="-14308368"/>
        <c:scaling>
          <c:orientation val="minMax"/>
        </c:scaling>
        <c:delete val="1"/>
        <c:axPos val="b"/>
        <c:numFmt formatCode="&quot;H&quot;yy" sourceLinked="1"/>
        <c:majorTickMark val="none"/>
        <c:minorTickMark val="none"/>
        <c:tickLblPos val="none"/>
        <c:crossAx val="-14304016"/>
        <c:crosses val="autoZero"/>
        <c:auto val="1"/>
        <c:lblOffset val="100"/>
        <c:baseTimeUnit val="years"/>
      </c:dateAx>
      <c:valAx>
        <c:axId val="-14304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08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162.80000000000001</c:v>
                </c:pt>
                <c:pt idx="1">
                  <c:v>163.38999999999999</c:v>
                </c:pt>
                <c:pt idx="2">
                  <c:v>195.05</c:v>
                </c:pt>
                <c:pt idx="3">
                  <c:v>191.73</c:v>
                </c:pt>
                <c:pt idx="4">
                  <c:v>196.78</c:v>
                </c:pt>
              </c:numCache>
            </c:numRef>
          </c:val>
          <c:extLst xmlns:c16r2="http://schemas.microsoft.com/office/drawing/2015/06/chart">
            <c:ext xmlns:c16="http://schemas.microsoft.com/office/drawing/2014/chart" uri="{C3380CC4-5D6E-409C-BE32-E72D297353CC}">
              <c16:uniqueId val="{00000000-D219-48D1-8C26-B9E4C3BA55B3}"/>
            </c:ext>
          </c:extLst>
        </c:ser>
        <c:dLbls>
          <c:showLegendKey val="0"/>
          <c:showVal val="0"/>
          <c:showCatName val="0"/>
          <c:showSerName val="0"/>
          <c:showPercent val="0"/>
          <c:showBubbleSize val="0"/>
        </c:dLbls>
        <c:gapWidth val="150"/>
        <c:axId val="-14302928"/>
        <c:axId val="-14301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143.15</c:v>
                </c:pt>
                <c:pt idx="1">
                  <c:v>141.11000000000001</c:v>
                </c:pt>
                <c:pt idx="2">
                  <c:v>144.79</c:v>
                </c:pt>
                <c:pt idx="3">
                  <c:v>146.08000000000001</c:v>
                </c:pt>
                <c:pt idx="4">
                  <c:v>144.11000000000001</c:v>
                </c:pt>
              </c:numCache>
            </c:numRef>
          </c:val>
          <c:smooth val="0"/>
          <c:extLst xmlns:c16r2="http://schemas.microsoft.com/office/drawing/2015/06/chart">
            <c:ext xmlns:c16="http://schemas.microsoft.com/office/drawing/2014/chart" uri="{C3380CC4-5D6E-409C-BE32-E72D297353CC}">
              <c16:uniqueId val="{00000001-D219-48D1-8C26-B9E4C3BA55B3}"/>
            </c:ext>
          </c:extLst>
        </c:ser>
        <c:dLbls>
          <c:showLegendKey val="0"/>
          <c:showVal val="0"/>
          <c:showCatName val="0"/>
          <c:showSerName val="0"/>
          <c:showPercent val="0"/>
          <c:showBubbleSize val="0"/>
        </c:dLbls>
        <c:marker val="1"/>
        <c:smooth val="0"/>
        <c:axId val="-14302928"/>
        <c:axId val="-14301840"/>
      </c:lineChart>
      <c:dateAx>
        <c:axId val="-14302928"/>
        <c:scaling>
          <c:orientation val="minMax"/>
        </c:scaling>
        <c:delete val="1"/>
        <c:axPos val="b"/>
        <c:numFmt formatCode="&quot;H&quot;yy" sourceLinked="1"/>
        <c:majorTickMark val="none"/>
        <c:minorTickMark val="none"/>
        <c:tickLblPos val="none"/>
        <c:crossAx val="-14301840"/>
        <c:crosses val="autoZero"/>
        <c:auto val="1"/>
        <c:lblOffset val="100"/>
        <c:baseTimeUnit val="years"/>
      </c:dateAx>
      <c:valAx>
        <c:axId val="-1430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02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呉市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Ac1</v>
      </c>
      <c r="X8" s="49"/>
      <c r="Y8" s="49"/>
      <c r="Z8" s="49"/>
      <c r="AA8" s="49"/>
      <c r="AB8" s="49"/>
      <c r="AC8" s="49"/>
      <c r="AD8" s="50" t="str">
        <f>データ!$M$6</f>
        <v>自治体職員</v>
      </c>
      <c r="AE8" s="50"/>
      <c r="AF8" s="50"/>
      <c r="AG8" s="50"/>
      <c r="AH8" s="50"/>
      <c r="AI8" s="50"/>
      <c r="AJ8" s="50"/>
      <c r="AK8" s="3"/>
      <c r="AL8" s="51">
        <f>データ!S6</f>
        <v>221502</v>
      </c>
      <c r="AM8" s="51"/>
      <c r="AN8" s="51"/>
      <c r="AO8" s="51"/>
      <c r="AP8" s="51"/>
      <c r="AQ8" s="51"/>
      <c r="AR8" s="51"/>
      <c r="AS8" s="51"/>
      <c r="AT8" s="46">
        <f>データ!T6</f>
        <v>352.83</v>
      </c>
      <c r="AU8" s="46"/>
      <c r="AV8" s="46"/>
      <c r="AW8" s="46"/>
      <c r="AX8" s="46"/>
      <c r="AY8" s="46"/>
      <c r="AZ8" s="46"/>
      <c r="BA8" s="46"/>
      <c r="BB8" s="46">
        <f>データ!U6</f>
        <v>627.79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57.74</v>
      </c>
      <c r="J10" s="46"/>
      <c r="K10" s="46"/>
      <c r="L10" s="46"/>
      <c r="M10" s="46"/>
      <c r="N10" s="46"/>
      <c r="O10" s="46"/>
      <c r="P10" s="46">
        <f>データ!P6</f>
        <v>85.04</v>
      </c>
      <c r="Q10" s="46"/>
      <c r="R10" s="46"/>
      <c r="S10" s="46"/>
      <c r="T10" s="46"/>
      <c r="U10" s="46"/>
      <c r="V10" s="46"/>
      <c r="W10" s="46">
        <f>データ!Q6</f>
        <v>83.73</v>
      </c>
      <c r="X10" s="46"/>
      <c r="Y10" s="46"/>
      <c r="Z10" s="46"/>
      <c r="AA10" s="46"/>
      <c r="AB10" s="46"/>
      <c r="AC10" s="46"/>
      <c r="AD10" s="51">
        <f>データ!R6</f>
        <v>3477</v>
      </c>
      <c r="AE10" s="51"/>
      <c r="AF10" s="51"/>
      <c r="AG10" s="51"/>
      <c r="AH10" s="51"/>
      <c r="AI10" s="51"/>
      <c r="AJ10" s="51"/>
      <c r="AK10" s="2"/>
      <c r="AL10" s="51">
        <f>データ!V6</f>
        <v>187384</v>
      </c>
      <c r="AM10" s="51"/>
      <c r="AN10" s="51"/>
      <c r="AO10" s="51"/>
      <c r="AP10" s="51"/>
      <c r="AQ10" s="51"/>
      <c r="AR10" s="51"/>
      <c r="AS10" s="51"/>
      <c r="AT10" s="46">
        <f>データ!W6</f>
        <v>35.72</v>
      </c>
      <c r="AU10" s="46"/>
      <c r="AV10" s="46"/>
      <c r="AW10" s="46"/>
      <c r="AX10" s="46"/>
      <c r="AY10" s="46"/>
      <c r="AZ10" s="46"/>
      <c r="BA10" s="46"/>
      <c r="BB10" s="46">
        <f>データ!X6</f>
        <v>5245.91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112</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113</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hHsWBMh8D2wHOgLPF6ZCT/AAAY9v++GfLG67x5iEOit/0i/jkyBJrFaZzu+61oF+FBZ39Arw7LDw/tPz20L1+Q==" saltValue="CGLdyAotSJSh/pnrej4wq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2019</v>
      </c>
      <c r="C6" s="33">
        <f t="shared" ref="C6:X6" si="3">C7</f>
        <v>342025</v>
      </c>
      <c r="D6" s="33">
        <f t="shared" si="3"/>
        <v>46</v>
      </c>
      <c r="E6" s="33">
        <f t="shared" si="3"/>
        <v>17</v>
      </c>
      <c r="F6" s="33">
        <f t="shared" si="3"/>
        <v>1</v>
      </c>
      <c r="G6" s="33">
        <f t="shared" si="3"/>
        <v>0</v>
      </c>
      <c r="H6" s="33" t="str">
        <f t="shared" si="3"/>
        <v>広島県　呉市</v>
      </c>
      <c r="I6" s="33" t="str">
        <f t="shared" si="3"/>
        <v>法適用</v>
      </c>
      <c r="J6" s="33" t="str">
        <f t="shared" si="3"/>
        <v>下水道事業</v>
      </c>
      <c r="K6" s="33" t="str">
        <f t="shared" si="3"/>
        <v>公共下水道</v>
      </c>
      <c r="L6" s="33" t="str">
        <f t="shared" si="3"/>
        <v>Ac1</v>
      </c>
      <c r="M6" s="33" t="str">
        <f t="shared" si="3"/>
        <v>自治体職員</v>
      </c>
      <c r="N6" s="34" t="str">
        <f t="shared" si="3"/>
        <v>-</v>
      </c>
      <c r="O6" s="34">
        <f t="shared" si="3"/>
        <v>57.74</v>
      </c>
      <c r="P6" s="34">
        <f t="shared" si="3"/>
        <v>85.04</v>
      </c>
      <c r="Q6" s="34">
        <f t="shared" si="3"/>
        <v>83.73</v>
      </c>
      <c r="R6" s="34">
        <f t="shared" si="3"/>
        <v>3477</v>
      </c>
      <c r="S6" s="34">
        <f t="shared" si="3"/>
        <v>221502</v>
      </c>
      <c r="T6" s="34">
        <f t="shared" si="3"/>
        <v>352.83</v>
      </c>
      <c r="U6" s="34">
        <f t="shared" si="3"/>
        <v>627.79</v>
      </c>
      <c r="V6" s="34">
        <f t="shared" si="3"/>
        <v>187384</v>
      </c>
      <c r="W6" s="34">
        <f t="shared" si="3"/>
        <v>35.72</v>
      </c>
      <c r="X6" s="34">
        <f t="shared" si="3"/>
        <v>5245.91</v>
      </c>
      <c r="Y6" s="35">
        <f>IF(Y7="",NA(),Y7)</f>
        <v>108.11</v>
      </c>
      <c r="Z6" s="35">
        <f t="shared" ref="Z6:AH6" si="4">IF(Z7="",NA(),Z7)</f>
        <v>107.98</v>
      </c>
      <c r="AA6" s="35">
        <f t="shared" si="4"/>
        <v>106.79</v>
      </c>
      <c r="AB6" s="35">
        <f t="shared" si="4"/>
        <v>105.47</v>
      </c>
      <c r="AC6" s="35">
        <f t="shared" si="4"/>
        <v>105.6</v>
      </c>
      <c r="AD6" s="35">
        <f t="shared" si="4"/>
        <v>106.67</v>
      </c>
      <c r="AE6" s="35">
        <f t="shared" si="4"/>
        <v>107.45</v>
      </c>
      <c r="AF6" s="35">
        <f t="shared" si="4"/>
        <v>107.43</v>
      </c>
      <c r="AG6" s="35">
        <f t="shared" si="4"/>
        <v>107.64</v>
      </c>
      <c r="AH6" s="35">
        <f t="shared" si="4"/>
        <v>107.03</v>
      </c>
      <c r="AI6" s="34" t="str">
        <f>IF(AI7="","",IF(AI7="-","【-】","【"&amp;SUBSTITUTE(TEXT(AI7,"#,##0.00"),"-","△")&amp;"】"))</f>
        <v>【108.07】</v>
      </c>
      <c r="AJ6" s="34">
        <f>IF(AJ7="",NA(),AJ7)</f>
        <v>0</v>
      </c>
      <c r="AK6" s="34">
        <f t="shared" ref="AK6:AS6" si="5">IF(AK7="",NA(),AK7)</f>
        <v>0</v>
      </c>
      <c r="AL6" s="34">
        <f t="shared" si="5"/>
        <v>0</v>
      </c>
      <c r="AM6" s="34">
        <f t="shared" si="5"/>
        <v>0</v>
      </c>
      <c r="AN6" s="34">
        <f t="shared" si="5"/>
        <v>0</v>
      </c>
      <c r="AO6" s="35">
        <f t="shared" si="5"/>
        <v>12.51</v>
      </c>
      <c r="AP6" s="35">
        <f t="shared" si="5"/>
        <v>11.01</v>
      </c>
      <c r="AQ6" s="35">
        <f t="shared" si="5"/>
        <v>10.199999999999999</v>
      </c>
      <c r="AR6" s="35">
        <f t="shared" si="5"/>
        <v>9.1999999999999993</v>
      </c>
      <c r="AS6" s="35">
        <f t="shared" si="5"/>
        <v>7.69</v>
      </c>
      <c r="AT6" s="34" t="str">
        <f>IF(AT7="","",IF(AT7="-","【-】","【"&amp;SUBSTITUTE(TEXT(AT7,"#,##0.00"),"-","△")&amp;"】"))</f>
        <v>【3.09】</v>
      </c>
      <c r="AU6" s="35">
        <f>IF(AU7="",NA(),AU7)</f>
        <v>49.6</v>
      </c>
      <c r="AV6" s="35">
        <f t="shared" ref="AV6:BD6" si="6">IF(AV7="",NA(),AV7)</f>
        <v>50.52</v>
      </c>
      <c r="AW6" s="35">
        <f t="shared" si="6"/>
        <v>55.51</v>
      </c>
      <c r="AX6" s="35">
        <f t="shared" si="6"/>
        <v>56.33</v>
      </c>
      <c r="AY6" s="35">
        <f t="shared" si="6"/>
        <v>52.96</v>
      </c>
      <c r="AZ6" s="35">
        <f t="shared" si="6"/>
        <v>54.09</v>
      </c>
      <c r="BA6" s="35">
        <f t="shared" si="6"/>
        <v>54.03</v>
      </c>
      <c r="BB6" s="35">
        <f t="shared" si="6"/>
        <v>65.83</v>
      </c>
      <c r="BC6" s="35">
        <f t="shared" si="6"/>
        <v>72.22</v>
      </c>
      <c r="BD6" s="35">
        <f t="shared" si="6"/>
        <v>73.02</v>
      </c>
      <c r="BE6" s="34" t="str">
        <f>IF(BE7="","",IF(BE7="-","【-】","【"&amp;SUBSTITUTE(TEXT(BE7,"#,##0.00"),"-","△")&amp;"】"))</f>
        <v>【69.54】</v>
      </c>
      <c r="BF6" s="35">
        <f>IF(BF7="",NA(),BF7)</f>
        <v>559.02</v>
      </c>
      <c r="BG6" s="35">
        <f t="shared" ref="BG6:BO6" si="7">IF(BG7="",NA(),BG7)</f>
        <v>524.66999999999996</v>
      </c>
      <c r="BH6" s="35">
        <f t="shared" si="7"/>
        <v>760.4</v>
      </c>
      <c r="BI6" s="35">
        <f t="shared" si="7"/>
        <v>739.52</v>
      </c>
      <c r="BJ6" s="35">
        <f t="shared" si="7"/>
        <v>660.34</v>
      </c>
      <c r="BK6" s="35">
        <f t="shared" si="7"/>
        <v>845.86</v>
      </c>
      <c r="BL6" s="35">
        <f t="shared" si="7"/>
        <v>802.49</v>
      </c>
      <c r="BM6" s="35">
        <f t="shared" si="7"/>
        <v>805.14</v>
      </c>
      <c r="BN6" s="35">
        <f t="shared" si="7"/>
        <v>730.93</v>
      </c>
      <c r="BO6" s="35">
        <f t="shared" si="7"/>
        <v>708.89</v>
      </c>
      <c r="BP6" s="34" t="str">
        <f>IF(BP7="","",IF(BP7="-","【-】","【"&amp;SUBSTITUTE(TEXT(BP7,"#,##0.00"),"-","△")&amp;"】"))</f>
        <v>【682.51】</v>
      </c>
      <c r="BQ6" s="35">
        <f>IF(BQ7="",NA(),BQ7)</f>
        <v>119.68</v>
      </c>
      <c r="BR6" s="35">
        <f t="shared" ref="BR6:BZ6" si="8">IF(BR7="",NA(),BR7)</f>
        <v>118.93</v>
      </c>
      <c r="BS6" s="35">
        <f t="shared" si="8"/>
        <v>100</v>
      </c>
      <c r="BT6" s="35">
        <f t="shared" si="8"/>
        <v>100</v>
      </c>
      <c r="BU6" s="35">
        <f t="shared" si="8"/>
        <v>100</v>
      </c>
      <c r="BV6" s="35">
        <f t="shared" si="8"/>
        <v>101.88</v>
      </c>
      <c r="BW6" s="35">
        <f t="shared" si="8"/>
        <v>103.18</v>
      </c>
      <c r="BX6" s="35">
        <f t="shared" si="8"/>
        <v>100.22</v>
      </c>
      <c r="BY6" s="35">
        <f t="shared" si="8"/>
        <v>98.09</v>
      </c>
      <c r="BZ6" s="35">
        <f t="shared" si="8"/>
        <v>97.91</v>
      </c>
      <c r="CA6" s="34" t="str">
        <f>IF(CA7="","",IF(CA7="-","【-】","【"&amp;SUBSTITUTE(TEXT(CA7,"#,##0.00"),"-","△")&amp;"】"))</f>
        <v>【100.34】</v>
      </c>
      <c r="CB6" s="35">
        <f>IF(CB7="",NA(),CB7)</f>
        <v>162.80000000000001</v>
      </c>
      <c r="CC6" s="35">
        <f t="shared" ref="CC6:CK6" si="9">IF(CC7="",NA(),CC7)</f>
        <v>163.38999999999999</v>
      </c>
      <c r="CD6" s="35">
        <f t="shared" si="9"/>
        <v>195.05</v>
      </c>
      <c r="CE6" s="35">
        <f t="shared" si="9"/>
        <v>191.73</v>
      </c>
      <c r="CF6" s="35">
        <f t="shared" si="9"/>
        <v>196.78</v>
      </c>
      <c r="CG6" s="35">
        <f t="shared" si="9"/>
        <v>143.15</v>
      </c>
      <c r="CH6" s="35">
        <f t="shared" si="9"/>
        <v>141.11000000000001</v>
      </c>
      <c r="CI6" s="35">
        <f t="shared" si="9"/>
        <v>144.79</v>
      </c>
      <c r="CJ6" s="35">
        <f t="shared" si="9"/>
        <v>146.08000000000001</v>
      </c>
      <c r="CK6" s="35">
        <f t="shared" si="9"/>
        <v>144.11000000000001</v>
      </c>
      <c r="CL6" s="34" t="str">
        <f>IF(CL7="","",IF(CL7="-","【-】","【"&amp;SUBSTITUTE(TEXT(CL7,"#,##0.00"),"-","△")&amp;"】"))</f>
        <v>【136.15】</v>
      </c>
      <c r="CM6" s="35">
        <f>IF(CM7="",NA(),CM7)</f>
        <v>57.11</v>
      </c>
      <c r="CN6" s="35">
        <f t="shared" ref="CN6:CV6" si="10">IF(CN7="",NA(),CN7)</f>
        <v>56.82</v>
      </c>
      <c r="CO6" s="35">
        <f t="shared" si="10"/>
        <v>56.98</v>
      </c>
      <c r="CP6" s="35">
        <f t="shared" si="10"/>
        <v>55.73</v>
      </c>
      <c r="CQ6" s="35">
        <f t="shared" si="10"/>
        <v>56.32</v>
      </c>
      <c r="CR6" s="35">
        <f t="shared" si="10"/>
        <v>62.5</v>
      </c>
      <c r="CS6" s="35">
        <f t="shared" si="10"/>
        <v>63.26</v>
      </c>
      <c r="CT6" s="35">
        <f t="shared" si="10"/>
        <v>61.54</v>
      </c>
      <c r="CU6" s="35">
        <f t="shared" si="10"/>
        <v>61.93</v>
      </c>
      <c r="CV6" s="35">
        <f t="shared" si="10"/>
        <v>61.32</v>
      </c>
      <c r="CW6" s="34" t="str">
        <f>IF(CW7="","",IF(CW7="-","【-】","【"&amp;SUBSTITUTE(TEXT(CW7,"#,##0.00"),"-","△")&amp;"】"))</f>
        <v>【59.64】</v>
      </c>
      <c r="CX6" s="35">
        <f>IF(CX7="",NA(),CX7)</f>
        <v>97.18</v>
      </c>
      <c r="CY6" s="35">
        <f t="shared" ref="CY6:DG6" si="11">IF(CY7="",NA(),CY7)</f>
        <v>97.36</v>
      </c>
      <c r="CZ6" s="35">
        <f t="shared" si="11"/>
        <v>97.13</v>
      </c>
      <c r="DA6" s="35">
        <f t="shared" si="11"/>
        <v>97.3</v>
      </c>
      <c r="DB6" s="35">
        <f t="shared" si="11"/>
        <v>97.51</v>
      </c>
      <c r="DC6" s="35">
        <f t="shared" si="11"/>
        <v>93.88</v>
      </c>
      <c r="DD6" s="35">
        <f t="shared" si="11"/>
        <v>94.07</v>
      </c>
      <c r="DE6" s="35">
        <f t="shared" si="11"/>
        <v>94.13</v>
      </c>
      <c r="DF6" s="35">
        <f t="shared" si="11"/>
        <v>94.45</v>
      </c>
      <c r="DG6" s="35">
        <f t="shared" si="11"/>
        <v>94.58</v>
      </c>
      <c r="DH6" s="34" t="str">
        <f>IF(DH7="","",IF(DH7="-","【-】","【"&amp;SUBSTITUTE(TEXT(DH7,"#,##0.00"),"-","△")&amp;"】"))</f>
        <v>【95.35】</v>
      </c>
      <c r="DI6" s="35">
        <f>IF(DI7="",NA(),DI7)</f>
        <v>46.82</v>
      </c>
      <c r="DJ6" s="35">
        <f t="shared" ref="DJ6:DR6" si="12">IF(DJ7="",NA(),DJ7)</f>
        <v>48.67</v>
      </c>
      <c r="DK6" s="35">
        <f t="shared" si="12"/>
        <v>49.96</v>
      </c>
      <c r="DL6" s="35">
        <f t="shared" si="12"/>
        <v>51.55</v>
      </c>
      <c r="DM6" s="35">
        <f t="shared" si="12"/>
        <v>53.02</v>
      </c>
      <c r="DN6" s="35">
        <f t="shared" si="12"/>
        <v>29.48</v>
      </c>
      <c r="DO6" s="35">
        <f t="shared" si="12"/>
        <v>28.95</v>
      </c>
      <c r="DP6" s="35">
        <f t="shared" si="12"/>
        <v>30.11</v>
      </c>
      <c r="DQ6" s="35">
        <f t="shared" si="12"/>
        <v>30.45</v>
      </c>
      <c r="DR6" s="35">
        <f t="shared" si="12"/>
        <v>31.01</v>
      </c>
      <c r="DS6" s="34" t="str">
        <f>IF(DS7="","",IF(DS7="-","【-】","【"&amp;SUBSTITUTE(TEXT(DS7,"#,##0.00"),"-","△")&amp;"】"))</f>
        <v>【38.57】</v>
      </c>
      <c r="DT6" s="35">
        <f>IF(DT7="",NA(),DT7)</f>
        <v>0.77</v>
      </c>
      <c r="DU6" s="35">
        <f t="shared" ref="DU6:EC6" si="13">IF(DU7="",NA(),DU7)</f>
        <v>0.77</v>
      </c>
      <c r="DV6" s="35">
        <f t="shared" si="13"/>
        <v>2.0299999999999998</v>
      </c>
      <c r="DW6" s="35">
        <f t="shared" si="13"/>
        <v>1.96</v>
      </c>
      <c r="DX6" s="35">
        <f t="shared" si="13"/>
        <v>2.02</v>
      </c>
      <c r="DY6" s="35">
        <f t="shared" si="13"/>
        <v>3.89</v>
      </c>
      <c r="DZ6" s="35">
        <f t="shared" si="13"/>
        <v>4.07</v>
      </c>
      <c r="EA6" s="35">
        <f t="shared" si="13"/>
        <v>4.54</v>
      </c>
      <c r="EB6" s="35">
        <f t="shared" si="13"/>
        <v>4.8499999999999996</v>
      </c>
      <c r="EC6" s="35">
        <f t="shared" si="13"/>
        <v>4.95</v>
      </c>
      <c r="ED6" s="34" t="str">
        <f>IF(ED7="","",IF(ED7="-","【-】","【"&amp;SUBSTITUTE(TEXT(ED7,"#,##0.00"),"-","△")&amp;"】"))</f>
        <v>【5.90】</v>
      </c>
      <c r="EE6" s="35">
        <f>IF(EE7="",NA(),EE7)</f>
        <v>0.14000000000000001</v>
      </c>
      <c r="EF6" s="35">
        <f t="shared" ref="EF6:EN6" si="14">IF(EF7="",NA(),EF7)</f>
        <v>0.05</v>
      </c>
      <c r="EG6" s="35">
        <f t="shared" si="14"/>
        <v>0.06</v>
      </c>
      <c r="EH6" s="35">
        <f t="shared" si="14"/>
        <v>0.08</v>
      </c>
      <c r="EI6" s="35">
        <f t="shared" si="14"/>
        <v>0.16</v>
      </c>
      <c r="EJ6" s="35">
        <f t="shared" si="14"/>
        <v>0.12</v>
      </c>
      <c r="EK6" s="35">
        <f t="shared" si="14"/>
        <v>0.13</v>
      </c>
      <c r="EL6" s="35">
        <f t="shared" si="14"/>
        <v>0.17</v>
      </c>
      <c r="EM6" s="35">
        <f t="shared" si="14"/>
        <v>0.21</v>
      </c>
      <c r="EN6" s="35">
        <f t="shared" si="14"/>
        <v>0.19</v>
      </c>
      <c r="EO6" s="34" t="str">
        <f>IF(EO7="","",IF(EO7="-","【-】","【"&amp;SUBSTITUTE(TEXT(EO7,"#,##0.00"),"-","△")&amp;"】"))</f>
        <v>【0.22】</v>
      </c>
    </row>
    <row r="7" spans="1:148" s="36" customFormat="1" x14ac:dyDescent="0.15">
      <c r="A7" s="28"/>
      <c r="B7" s="37">
        <v>2019</v>
      </c>
      <c r="C7" s="37">
        <v>342025</v>
      </c>
      <c r="D7" s="37">
        <v>46</v>
      </c>
      <c r="E7" s="37">
        <v>17</v>
      </c>
      <c r="F7" s="37">
        <v>1</v>
      </c>
      <c r="G7" s="37">
        <v>0</v>
      </c>
      <c r="H7" s="37" t="s">
        <v>95</v>
      </c>
      <c r="I7" s="37" t="s">
        <v>96</v>
      </c>
      <c r="J7" s="37" t="s">
        <v>97</v>
      </c>
      <c r="K7" s="37" t="s">
        <v>98</v>
      </c>
      <c r="L7" s="37" t="s">
        <v>99</v>
      </c>
      <c r="M7" s="37" t="s">
        <v>100</v>
      </c>
      <c r="N7" s="38" t="s">
        <v>101</v>
      </c>
      <c r="O7" s="38">
        <v>57.74</v>
      </c>
      <c r="P7" s="38">
        <v>85.04</v>
      </c>
      <c r="Q7" s="38">
        <v>83.73</v>
      </c>
      <c r="R7" s="38">
        <v>3477</v>
      </c>
      <c r="S7" s="38">
        <v>221502</v>
      </c>
      <c r="T7" s="38">
        <v>352.83</v>
      </c>
      <c r="U7" s="38">
        <v>627.79</v>
      </c>
      <c r="V7" s="38">
        <v>187384</v>
      </c>
      <c r="W7" s="38">
        <v>35.72</v>
      </c>
      <c r="X7" s="38">
        <v>5245.91</v>
      </c>
      <c r="Y7" s="38">
        <v>108.11</v>
      </c>
      <c r="Z7" s="38">
        <v>107.98</v>
      </c>
      <c r="AA7" s="38">
        <v>106.79</v>
      </c>
      <c r="AB7" s="38">
        <v>105.47</v>
      </c>
      <c r="AC7" s="38">
        <v>105.6</v>
      </c>
      <c r="AD7" s="38">
        <v>106.67</v>
      </c>
      <c r="AE7" s="38">
        <v>107.45</v>
      </c>
      <c r="AF7" s="38">
        <v>107.43</v>
      </c>
      <c r="AG7" s="38">
        <v>107.64</v>
      </c>
      <c r="AH7" s="38">
        <v>107.03</v>
      </c>
      <c r="AI7" s="38">
        <v>108.07</v>
      </c>
      <c r="AJ7" s="38">
        <v>0</v>
      </c>
      <c r="AK7" s="38">
        <v>0</v>
      </c>
      <c r="AL7" s="38">
        <v>0</v>
      </c>
      <c r="AM7" s="38">
        <v>0</v>
      </c>
      <c r="AN7" s="38">
        <v>0</v>
      </c>
      <c r="AO7" s="38">
        <v>12.51</v>
      </c>
      <c r="AP7" s="38">
        <v>11.01</v>
      </c>
      <c r="AQ7" s="38">
        <v>10.199999999999999</v>
      </c>
      <c r="AR7" s="38">
        <v>9.1999999999999993</v>
      </c>
      <c r="AS7" s="38">
        <v>7.69</v>
      </c>
      <c r="AT7" s="38">
        <v>3.09</v>
      </c>
      <c r="AU7" s="38">
        <v>49.6</v>
      </c>
      <c r="AV7" s="38">
        <v>50.52</v>
      </c>
      <c r="AW7" s="38">
        <v>55.51</v>
      </c>
      <c r="AX7" s="38">
        <v>56.33</v>
      </c>
      <c r="AY7" s="38">
        <v>52.96</v>
      </c>
      <c r="AZ7" s="38">
        <v>54.09</v>
      </c>
      <c r="BA7" s="38">
        <v>54.03</v>
      </c>
      <c r="BB7" s="38">
        <v>65.83</v>
      </c>
      <c r="BC7" s="38">
        <v>72.22</v>
      </c>
      <c r="BD7" s="38">
        <v>73.02</v>
      </c>
      <c r="BE7" s="38">
        <v>69.540000000000006</v>
      </c>
      <c r="BF7" s="38">
        <v>559.02</v>
      </c>
      <c r="BG7" s="38">
        <v>524.66999999999996</v>
      </c>
      <c r="BH7" s="38">
        <v>760.4</v>
      </c>
      <c r="BI7" s="38">
        <v>739.52</v>
      </c>
      <c r="BJ7" s="38">
        <v>660.34</v>
      </c>
      <c r="BK7" s="38">
        <v>845.86</v>
      </c>
      <c r="BL7" s="38">
        <v>802.49</v>
      </c>
      <c r="BM7" s="38">
        <v>805.14</v>
      </c>
      <c r="BN7" s="38">
        <v>730.93</v>
      </c>
      <c r="BO7" s="38">
        <v>708.89</v>
      </c>
      <c r="BP7" s="38">
        <v>682.51</v>
      </c>
      <c r="BQ7" s="38">
        <v>119.68</v>
      </c>
      <c r="BR7" s="38">
        <v>118.93</v>
      </c>
      <c r="BS7" s="38">
        <v>100</v>
      </c>
      <c r="BT7" s="38">
        <v>100</v>
      </c>
      <c r="BU7" s="38">
        <v>100</v>
      </c>
      <c r="BV7" s="38">
        <v>101.88</v>
      </c>
      <c r="BW7" s="38">
        <v>103.18</v>
      </c>
      <c r="BX7" s="38">
        <v>100.22</v>
      </c>
      <c r="BY7" s="38">
        <v>98.09</v>
      </c>
      <c r="BZ7" s="38">
        <v>97.91</v>
      </c>
      <c r="CA7" s="38">
        <v>100.34</v>
      </c>
      <c r="CB7" s="38">
        <v>162.80000000000001</v>
      </c>
      <c r="CC7" s="38">
        <v>163.38999999999999</v>
      </c>
      <c r="CD7" s="38">
        <v>195.05</v>
      </c>
      <c r="CE7" s="38">
        <v>191.73</v>
      </c>
      <c r="CF7" s="38">
        <v>196.78</v>
      </c>
      <c r="CG7" s="38">
        <v>143.15</v>
      </c>
      <c r="CH7" s="38">
        <v>141.11000000000001</v>
      </c>
      <c r="CI7" s="38">
        <v>144.79</v>
      </c>
      <c r="CJ7" s="38">
        <v>146.08000000000001</v>
      </c>
      <c r="CK7" s="38">
        <v>144.11000000000001</v>
      </c>
      <c r="CL7" s="38">
        <v>136.15</v>
      </c>
      <c r="CM7" s="38">
        <v>57.11</v>
      </c>
      <c r="CN7" s="38">
        <v>56.82</v>
      </c>
      <c r="CO7" s="38">
        <v>56.98</v>
      </c>
      <c r="CP7" s="38">
        <v>55.73</v>
      </c>
      <c r="CQ7" s="38">
        <v>56.32</v>
      </c>
      <c r="CR7" s="38">
        <v>62.5</v>
      </c>
      <c r="CS7" s="38">
        <v>63.26</v>
      </c>
      <c r="CT7" s="38">
        <v>61.54</v>
      </c>
      <c r="CU7" s="38">
        <v>61.93</v>
      </c>
      <c r="CV7" s="38">
        <v>61.32</v>
      </c>
      <c r="CW7" s="38">
        <v>59.64</v>
      </c>
      <c r="CX7" s="38">
        <v>97.18</v>
      </c>
      <c r="CY7" s="38">
        <v>97.36</v>
      </c>
      <c r="CZ7" s="38">
        <v>97.13</v>
      </c>
      <c r="DA7" s="38">
        <v>97.3</v>
      </c>
      <c r="DB7" s="38">
        <v>97.51</v>
      </c>
      <c r="DC7" s="38">
        <v>93.88</v>
      </c>
      <c r="DD7" s="38">
        <v>94.07</v>
      </c>
      <c r="DE7" s="38">
        <v>94.13</v>
      </c>
      <c r="DF7" s="38">
        <v>94.45</v>
      </c>
      <c r="DG7" s="38">
        <v>94.58</v>
      </c>
      <c r="DH7" s="38">
        <v>95.35</v>
      </c>
      <c r="DI7" s="38">
        <v>46.82</v>
      </c>
      <c r="DJ7" s="38">
        <v>48.67</v>
      </c>
      <c r="DK7" s="38">
        <v>49.96</v>
      </c>
      <c r="DL7" s="38">
        <v>51.55</v>
      </c>
      <c r="DM7" s="38">
        <v>53.02</v>
      </c>
      <c r="DN7" s="38">
        <v>29.48</v>
      </c>
      <c r="DO7" s="38">
        <v>28.95</v>
      </c>
      <c r="DP7" s="38">
        <v>30.11</v>
      </c>
      <c r="DQ7" s="38">
        <v>30.45</v>
      </c>
      <c r="DR7" s="38">
        <v>31.01</v>
      </c>
      <c r="DS7" s="38">
        <v>38.57</v>
      </c>
      <c r="DT7" s="38">
        <v>0.77</v>
      </c>
      <c r="DU7" s="38">
        <v>0.77</v>
      </c>
      <c r="DV7" s="38">
        <v>2.0299999999999998</v>
      </c>
      <c r="DW7" s="38">
        <v>1.96</v>
      </c>
      <c r="DX7" s="38">
        <v>2.02</v>
      </c>
      <c r="DY7" s="38">
        <v>3.89</v>
      </c>
      <c r="DZ7" s="38">
        <v>4.07</v>
      </c>
      <c r="EA7" s="38">
        <v>4.54</v>
      </c>
      <c r="EB7" s="38">
        <v>4.8499999999999996</v>
      </c>
      <c r="EC7" s="38">
        <v>4.95</v>
      </c>
      <c r="ED7" s="38">
        <v>5.9</v>
      </c>
      <c r="EE7" s="38">
        <v>0.14000000000000001</v>
      </c>
      <c r="EF7" s="38">
        <v>0.05</v>
      </c>
      <c r="EG7" s="38">
        <v>0.06</v>
      </c>
      <c r="EH7" s="38">
        <v>0.08</v>
      </c>
      <c r="EI7" s="38">
        <v>0.16</v>
      </c>
      <c r="EJ7" s="38">
        <v>0.12</v>
      </c>
      <c r="EK7" s="38">
        <v>0.13</v>
      </c>
      <c r="EL7" s="38">
        <v>0.17</v>
      </c>
      <c r="EM7" s="38">
        <v>0.21</v>
      </c>
      <c r="EN7" s="38">
        <v>0.19</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107</v>
      </c>
    </row>
    <row r="12" spans="1:148" x14ac:dyDescent="0.15">
      <c r="B12">
        <v>1</v>
      </c>
      <c r="C12">
        <v>1</v>
      </c>
      <c r="D12">
        <v>1</v>
      </c>
      <c r="E12">
        <v>1</v>
      </c>
      <c r="F12">
        <v>1</v>
      </c>
      <c r="G12" t="s">
        <v>108</v>
      </c>
    </row>
    <row r="13" spans="1:148" x14ac:dyDescent="0.15">
      <c r="B13" t="s">
        <v>109</v>
      </c>
      <c r="C13" t="s">
        <v>109</v>
      </c>
      <c r="D13" t="s">
        <v>109</v>
      </c>
      <c r="E13" t="s">
        <v>109</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ﾀﾁﾊﾞﾅ ﾒｸﾞﾐ</cp:lastModifiedBy>
  <cp:lastPrinted>2021-01-25T06:51:32Z</cp:lastPrinted>
  <dcterms:created xsi:type="dcterms:W3CDTF">2020-12-04T02:29:37Z</dcterms:created>
  <dcterms:modified xsi:type="dcterms:W3CDTF">2021-01-25T07:48:47Z</dcterms:modified>
  <cp:category/>
</cp:coreProperties>
</file>