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172.19.0.15\02経営企画課\01企画広報Ｇ\◆04 経営分析\01 経営比較分析表（水道・公共下水・特環）\R元 経営比較分析表\02 回答\"/>
    </mc:Choice>
  </mc:AlternateContent>
  <workbookProtection workbookAlgorithmName="SHA-512" workbookHashValue="ieVyVRFUJLLK1EwVcUKlsvGxVt3EcRP9AgI+9VhChktSKfEU/MqOIHYCPAneZi6OXiaurkc9b8iS3CtGUrZyEg==" workbookSaltValue="Gx5g7eLM4ZkYWpwRFMG2cQ==" workbookSpinCount="100000" lockStructure="1"/>
  <bookViews>
    <workbookView xWindow="0" yWindow="0" windowWidth="20490" windowHeight="7770"/>
  </bookViews>
  <sheets>
    <sheet name="法非適用_下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T6" i="5"/>
  <c r="S6" i="5"/>
  <c r="R6" i="5"/>
  <c r="Q6" i="5"/>
  <c r="P6" i="5"/>
  <c r="O6" i="5"/>
  <c r="N6" i="5"/>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W10" i="4"/>
  <c r="P10" i="4"/>
  <c r="I10" i="4"/>
  <c r="B10" i="4"/>
  <c r="BB8" i="4"/>
  <c r="AT8" i="4"/>
  <c r="AL8" i="4"/>
  <c r="P8" i="4"/>
  <c r="I8" i="4"/>
</calcChain>
</file>

<file path=xl/sharedStrings.xml><?xml version="1.0" encoding="utf-8"?>
<sst xmlns="http://schemas.openxmlformats.org/spreadsheetml/2006/main" count="236" uniqueCount="121">
  <si>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</si>
  <si>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</si>
  <si>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</si>
  <si>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</si>
  <si>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</si>
  <si>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</si>
  <si>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</si>
  <si>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</si>
  <si>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</si>
  <si>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</si>
  <si>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</si>
  <si>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</si>
  <si>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</si>
  <si>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</si>
  <si>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</si>
  <si>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</si>
  <si>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</si>
  <si>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</si>
  <si>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</si>
  <si>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</si>
  <si>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</si>
  <si>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</si>
  <si>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</si>
  <si>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</si>
  <si>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</si>
  <si>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</si>
  <si>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</si>
  <si>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</si>
  <si>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</si>
  <si>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</si>
  <si>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</si>
  <si>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</si>
  <si>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</si>
  <si>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</si>
  <si>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</si>
  <si>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</si>
  <si>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</si>
  <si>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</si>
  <si>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</si>
  <si>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</si>
  <si>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</si>
  <si>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</si>
  <si>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</si>
  <si>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</si>
  <si>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</si>
  <si>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</si>
  <si>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</si>
  <si>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</si>
  <si>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</si>
  <si>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</si>
  <si>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</si>
  <si>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</si>
  <si>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</si>
  <si>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</si>
  <si>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</si>
  <si>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</si>
  <si>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</si>
  <si>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</si>
  <si>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</si>
  <si>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</si>
  <si>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</si>
  <si>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</si>
  <si>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</si>
  <si>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</si>
  <si>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</si>
  <si>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</si>
  <si>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</si>
  <si>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</si>
  <si>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</si>
  <si>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</si>
  <si>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</si>
  <si>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</si>
  <si>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</si>
  <si>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</si>
  <si>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</si>
  <si>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</si>
  <si>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</si>
  <si>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</si>
  <si>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</si>
  <si>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</si>
  <si>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</si>
  <si>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</si>
  <si>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</si>
  <si>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</si>
  <si>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</si>
  <si>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</si>
  <si>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</si>
  <si>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</si>
  <si>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</si>
  <si>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</si>
  <si>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</si>
  <si>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</si>
  <si>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</si>
  <si>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</si>
  <si>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</si>
  <si>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</si>
  <si>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</si>
  <si>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</si>
  <si>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呉市</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</si>
  <si>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</si>
  <si>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</si>
  <si>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</si>
  <si>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</si>
  <si>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</si>
  <si>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</si>
  <si>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</si>
  <si>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</si>
  <si>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</si>
  <si>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</si>
  <si>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</si>
  <si>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</si>
  <si>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</si>
  <si>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</si>
  <si>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</si>
  <si>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</si>
  <si>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"H"yy</t>
    <phoneticPr fontId="4"/>
  </si>
  <si>
    <t>"R"dd</t>
    <phoneticPr fontId="4"/>
  </si>
  <si>
    <t>←書式設定</t>
    <rPh sb="1" eb="3">
      <t>ショシキ</t>
    </rPh>
    <rPh sb="3" eb="5">
      <t>セッテイ</t>
    </rPh>
    <phoneticPr fontId="4"/>
  </si>
  <si>
    <t>　平成８年度の供用開始から23年が経過していますが，法定耐用年数を経過した管渠はありません。</t>
    <rPh sb="1" eb="3">
      <t>ヘイセイ</t>
    </rPh>
    <rPh sb="4" eb="5">
      <t>ネン</t>
    </rPh>
    <rPh sb="5" eb="6">
      <t>ド</t>
    </rPh>
    <rPh sb="7" eb="9">
      <t>キョウヨウ</t>
    </rPh>
    <rPh sb="9" eb="11">
      <t>カイシ</t>
    </rPh>
    <rPh sb="15" eb="16">
      <t>ネン</t>
    </rPh>
    <rPh sb="17" eb="19">
      <t>ケイカ</t>
    </rPh>
    <rPh sb="26" eb="28">
      <t>ホウテイ</t>
    </rPh>
    <rPh sb="28" eb="30">
      <t>タイヨウ</t>
    </rPh>
    <rPh sb="30" eb="32">
      <t>ネンスウ</t>
    </rPh>
    <rPh sb="33" eb="35">
      <t>ケイカ</t>
    </rPh>
    <rPh sb="37" eb="39">
      <t>カンキョ</t>
    </rPh>
    <phoneticPr fontId="4"/>
  </si>
  <si>
    <t>①収益的収支比率
　100％未満の赤字で推移しています。
⑤経費回収率，⑥汚水処理原価
⑦施設利用率，⑧水洗化率
　本市の水洗化率は，約81％となっています。近年は上昇傾向にあるものの，全国平均・類似団体に比べ低くなっています。これは，使用料収入の基となる有収水量が少ないことを示しており，施設利用率の低さに繋がっています。
　また，有収水量が少ないことから，使用料収入も少なくなり，全国平均・類似団体に比べ，経費回収率は低く，汚水処理原価は高くなっています。
【要因と現状】
　当該事業は，市内８地区の農業集落における，し尿や生活雑排水等の汚水の処理，公共用水域の水質保全，当該区域の生活環境の改善を目的とし，区域内人口2,521人（R元年度末）の小規模事業です。
　その経営は，対象区域の人口密度が低く，人口が少ないことから，経常的な経費を使用料収入だけでは賄えないため，不足分は公費（税金）で補てん（負担割合は約７割）している状況です。
　また，平成30年7月豪雨災害の影響で悪化していた①収益的収支比率，⑤経費回収率，⑥汚水処理原価の数値は回復傾向にあります。</t>
    <rPh sb="1" eb="4">
      <t>シュウエキテキ</t>
    </rPh>
    <rPh sb="4" eb="6">
      <t>シュウシ</t>
    </rPh>
    <rPh sb="6" eb="8">
      <t>ヒリツ</t>
    </rPh>
    <rPh sb="14" eb="16">
      <t>ミマン</t>
    </rPh>
    <rPh sb="17" eb="19">
      <t>アカジ</t>
    </rPh>
    <rPh sb="20" eb="22">
      <t>スイイ</t>
    </rPh>
    <rPh sb="30" eb="32">
      <t>ケイヒ</t>
    </rPh>
    <rPh sb="32" eb="34">
      <t>カイシュウ</t>
    </rPh>
    <rPh sb="34" eb="35">
      <t>リツ</t>
    </rPh>
    <rPh sb="37" eb="39">
      <t>オスイ</t>
    </rPh>
    <rPh sb="39" eb="41">
      <t>ショリ</t>
    </rPh>
    <rPh sb="41" eb="43">
      <t>ゲンカ</t>
    </rPh>
    <rPh sb="45" eb="47">
      <t>シセツ</t>
    </rPh>
    <rPh sb="47" eb="49">
      <t>リヨウ</t>
    </rPh>
    <rPh sb="49" eb="50">
      <t>リツ</t>
    </rPh>
    <rPh sb="52" eb="55">
      <t>スイセンカ</t>
    </rPh>
    <rPh sb="55" eb="56">
      <t>リツ</t>
    </rPh>
    <rPh sb="58" eb="60">
      <t>ホンシ</t>
    </rPh>
    <rPh sb="61" eb="64">
      <t>スイセンカ</t>
    </rPh>
    <rPh sb="64" eb="65">
      <t>リツ</t>
    </rPh>
    <rPh sb="67" eb="68">
      <t>ヤク</t>
    </rPh>
    <rPh sb="79" eb="81">
      <t>キンネン</t>
    </rPh>
    <rPh sb="82" eb="84">
      <t>ジョウショウ</t>
    </rPh>
    <rPh sb="84" eb="86">
      <t>ケイコウ</t>
    </rPh>
    <rPh sb="93" eb="95">
      <t>ゼンコク</t>
    </rPh>
    <rPh sb="95" eb="97">
      <t>ヘイキン</t>
    </rPh>
    <rPh sb="98" eb="100">
      <t>ルイジ</t>
    </rPh>
    <rPh sb="100" eb="102">
      <t>ダンタイ</t>
    </rPh>
    <rPh sb="103" eb="104">
      <t>クラ</t>
    </rPh>
    <rPh sb="105" eb="106">
      <t>ヒク</t>
    </rPh>
    <rPh sb="118" eb="121">
      <t>シヨウリョウ</t>
    </rPh>
    <rPh sb="121" eb="123">
      <t>シュウニュウ</t>
    </rPh>
    <rPh sb="124" eb="125">
      <t>モト</t>
    </rPh>
    <rPh sb="128" eb="130">
      <t>ユウシュウ</t>
    </rPh>
    <rPh sb="130" eb="132">
      <t>スイリョウ</t>
    </rPh>
    <rPh sb="133" eb="134">
      <t>スク</t>
    </rPh>
    <rPh sb="139" eb="140">
      <t>シメ</t>
    </rPh>
    <rPh sb="145" eb="147">
      <t>シセツ</t>
    </rPh>
    <rPh sb="147" eb="149">
      <t>リヨウ</t>
    </rPh>
    <rPh sb="149" eb="150">
      <t>リツ</t>
    </rPh>
    <rPh sb="151" eb="152">
      <t>ヒク</t>
    </rPh>
    <rPh sb="154" eb="155">
      <t>ツナ</t>
    </rPh>
    <rPh sb="167" eb="169">
      <t>ユウシュウ</t>
    </rPh>
    <rPh sb="169" eb="171">
      <t>スイリョウ</t>
    </rPh>
    <rPh sb="172" eb="173">
      <t>スク</t>
    </rPh>
    <rPh sb="180" eb="183">
      <t>シヨウリョウ</t>
    </rPh>
    <rPh sb="183" eb="185">
      <t>シュウニュウ</t>
    </rPh>
    <rPh sb="186" eb="187">
      <t>スク</t>
    </rPh>
    <rPh sb="192" eb="194">
      <t>ゼンコク</t>
    </rPh>
    <rPh sb="194" eb="196">
      <t>ヘイキン</t>
    </rPh>
    <rPh sb="197" eb="199">
      <t>ルイジ</t>
    </rPh>
    <rPh sb="199" eb="201">
      <t>ダンタイ</t>
    </rPh>
    <rPh sb="202" eb="203">
      <t>クラ</t>
    </rPh>
    <rPh sb="205" eb="207">
      <t>ケイヒ</t>
    </rPh>
    <rPh sb="207" eb="209">
      <t>カイシュウ</t>
    </rPh>
    <rPh sb="209" eb="210">
      <t>リツ</t>
    </rPh>
    <rPh sb="211" eb="212">
      <t>ヒク</t>
    </rPh>
    <rPh sb="214" eb="216">
      <t>オスイ</t>
    </rPh>
    <rPh sb="216" eb="218">
      <t>ショリ</t>
    </rPh>
    <rPh sb="218" eb="220">
      <t>ゲンカ</t>
    </rPh>
    <rPh sb="221" eb="222">
      <t>タカ</t>
    </rPh>
    <rPh sb="233" eb="235">
      <t>ヨウイン</t>
    </rPh>
    <rPh sb="236" eb="238">
      <t>ゲンジョウ</t>
    </rPh>
    <rPh sb="241" eb="243">
      <t>トウガイ</t>
    </rPh>
    <rPh sb="243" eb="245">
      <t>ジギョウ</t>
    </rPh>
    <rPh sb="247" eb="249">
      <t>シナイ</t>
    </rPh>
    <rPh sb="250" eb="252">
      <t>チク</t>
    </rPh>
    <rPh sb="253" eb="255">
      <t>ノウギョウ</t>
    </rPh>
    <rPh sb="255" eb="257">
      <t>シュウラク</t>
    </rPh>
    <rPh sb="263" eb="264">
      <t>ニョウ</t>
    </rPh>
    <rPh sb="265" eb="267">
      <t>セイカツ</t>
    </rPh>
    <rPh sb="267" eb="268">
      <t>ザツ</t>
    </rPh>
    <rPh sb="268" eb="270">
      <t>ハイスイ</t>
    </rPh>
    <rPh sb="270" eb="271">
      <t>トウ</t>
    </rPh>
    <rPh sb="272" eb="274">
      <t>オスイ</t>
    </rPh>
    <rPh sb="275" eb="277">
      <t>ショリ</t>
    </rPh>
    <rPh sb="278" eb="280">
      <t>コウキョウ</t>
    </rPh>
    <rPh sb="280" eb="282">
      <t>ヨウスイ</t>
    </rPh>
    <rPh sb="282" eb="283">
      <t>イキ</t>
    </rPh>
    <rPh sb="284" eb="286">
      <t>スイシツ</t>
    </rPh>
    <rPh sb="286" eb="288">
      <t>ホゼン</t>
    </rPh>
    <rPh sb="289" eb="291">
      <t>トウガイ</t>
    </rPh>
    <rPh sb="291" eb="293">
      <t>クイキ</t>
    </rPh>
    <rPh sb="294" eb="298">
      <t>セイカツカンキョウ</t>
    </rPh>
    <rPh sb="299" eb="301">
      <t>カイゼン</t>
    </rPh>
    <rPh sb="302" eb="304">
      <t>モクテキ</t>
    </rPh>
    <rPh sb="307" eb="310">
      <t>クイキナイ</t>
    </rPh>
    <rPh sb="310" eb="312">
      <t>ジンコウ</t>
    </rPh>
    <rPh sb="317" eb="318">
      <t>ニン</t>
    </rPh>
    <rPh sb="320" eb="321">
      <t>ガン</t>
    </rPh>
    <rPh sb="321" eb="322">
      <t>ネン</t>
    </rPh>
    <rPh sb="322" eb="323">
      <t>ド</t>
    </rPh>
    <rPh sb="323" eb="324">
      <t>マツ</t>
    </rPh>
    <rPh sb="326" eb="329">
      <t>ショウキボ</t>
    </rPh>
    <rPh sb="329" eb="331">
      <t>ジギョウ</t>
    </rPh>
    <rPh sb="338" eb="340">
      <t>ケイエイ</t>
    </rPh>
    <rPh sb="342" eb="344">
      <t>タイショウ</t>
    </rPh>
    <rPh sb="344" eb="346">
      <t>クイキ</t>
    </rPh>
    <rPh sb="347" eb="349">
      <t>ジンコウ</t>
    </rPh>
    <rPh sb="349" eb="351">
      <t>ミツド</t>
    </rPh>
    <rPh sb="352" eb="353">
      <t>ヒク</t>
    </rPh>
    <rPh sb="355" eb="357">
      <t>ジンコウ</t>
    </rPh>
    <rPh sb="358" eb="359">
      <t>スク</t>
    </rPh>
    <rPh sb="366" eb="369">
      <t>ケイジョウテキ</t>
    </rPh>
    <rPh sb="370" eb="372">
      <t>ケイヒ</t>
    </rPh>
    <rPh sb="373" eb="376">
      <t>シヨウリョウ</t>
    </rPh>
    <rPh sb="376" eb="378">
      <t>シュウニュウ</t>
    </rPh>
    <rPh sb="382" eb="383">
      <t>マカナ</t>
    </rPh>
    <rPh sb="389" eb="392">
      <t>フソクブン</t>
    </rPh>
    <rPh sb="393" eb="395">
      <t>コウヒ</t>
    </rPh>
    <rPh sb="396" eb="398">
      <t>ゼイキン</t>
    </rPh>
    <rPh sb="400" eb="401">
      <t>ホ</t>
    </rPh>
    <rPh sb="404" eb="406">
      <t>フタン</t>
    </rPh>
    <rPh sb="406" eb="408">
      <t>ワリアイ</t>
    </rPh>
    <rPh sb="409" eb="410">
      <t>ヤク</t>
    </rPh>
    <rPh sb="411" eb="412">
      <t>ワリ</t>
    </rPh>
    <rPh sb="417" eb="419">
      <t>ジョウキョウ</t>
    </rPh>
    <rPh sb="427" eb="429">
      <t>ヘイセイ</t>
    </rPh>
    <rPh sb="431" eb="432">
      <t>ネン</t>
    </rPh>
    <rPh sb="433" eb="434">
      <t>ガツ</t>
    </rPh>
    <rPh sb="434" eb="436">
      <t>ゴウウ</t>
    </rPh>
    <rPh sb="436" eb="438">
      <t>サイガイ</t>
    </rPh>
    <rPh sb="439" eb="441">
      <t>エイキョウ</t>
    </rPh>
    <rPh sb="442" eb="444">
      <t>アッカ</t>
    </rPh>
    <rPh sb="449" eb="452">
      <t>シュウエキテキ</t>
    </rPh>
    <rPh sb="452" eb="454">
      <t>シュウシ</t>
    </rPh>
    <rPh sb="454" eb="456">
      <t>ヒリツ</t>
    </rPh>
    <rPh sb="458" eb="460">
      <t>ケイヒ</t>
    </rPh>
    <rPh sb="460" eb="462">
      <t>カイシュウ</t>
    </rPh>
    <rPh sb="462" eb="463">
      <t>リツ</t>
    </rPh>
    <rPh sb="465" eb="467">
      <t>オスイ</t>
    </rPh>
    <rPh sb="467" eb="469">
      <t>ショリ</t>
    </rPh>
    <rPh sb="469" eb="471">
      <t>ゲンカ</t>
    </rPh>
    <rPh sb="472" eb="474">
      <t>スウチ</t>
    </rPh>
    <rPh sb="475" eb="477">
      <t>カイフク</t>
    </rPh>
    <rPh sb="477" eb="479">
      <t>ケイコウ</t>
    </rPh>
    <phoneticPr fontId="4"/>
  </si>
  <si>
    <t>　下水道は，市民生活等に欠くことのできない極めて公共性が高いインフラであることから，今後も持続可能な事業運営が求められます。
　本市の農業集落排水事業は，中長期的な視点に立った事業経営の指針である「呉市集落排水事業経営計画」に基づき事業を運営しており，当該計画に基づき使用料水準を見直し，令和２年４月に公共下水道事業に合わせて，使用料改定を行っています。</t>
    <rPh sb="1" eb="4">
      <t>ゲスイドウ</t>
    </rPh>
    <rPh sb="6" eb="8">
      <t>シミン</t>
    </rPh>
    <rPh sb="8" eb="10">
      <t>セイカツ</t>
    </rPh>
    <rPh sb="10" eb="11">
      <t>トウ</t>
    </rPh>
    <rPh sb="12" eb="13">
      <t>カ</t>
    </rPh>
    <rPh sb="21" eb="22">
      <t>キワ</t>
    </rPh>
    <rPh sb="24" eb="27">
      <t>コウキョウセイ</t>
    </rPh>
    <rPh sb="28" eb="29">
      <t>タカ</t>
    </rPh>
    <rPh sb="42" eb="44">
      <t>コンゴ</t>
    </rPh>
    <rPh sb="45" eb="47">
      <t>ジゾク</t>
    </rPh>
    <rPh sb="47" eb="49">
      <t>カノウ</t>
    </rPh>
    <rPh sb="50" eb="52">
      <t>ジギョウ</t>
    </rPh>
    <rPh sb="52" eb="54">
      <t>ウンエイ</t>
    </rPh>
    <rPh sb="55" eb="56">
      <t>モト</t>
    </rPh>
    <rPh sb="64" eb="66">
      <t>ホンシ</t>
    </rPh>
    <rPh sb="67" eb="71">
      <t>ノウギョウシュウラク</t>
    </rPh>
    <rPh sb="71" eb="73">
      <t>ハイスイ</t>
    </rPh>
    <rPh sb="73" eb="75">
      <t>ジギョウ</t>
    </rPh>
    <rPh sb="77" eb="81">
      <t>チュウチョウキテキ</t>
    </rPh>
    <rPh sb="82" eb="84">
      <t>シテン</t>
    </rPh>
    <rPh sb="85" eb="86">
      <t>タ</t>
    </rPh>
    <rPh sb="88" eb="90">
      <t>ジギョウ</t>
    </rPh>
    <rPh sb="90" eb="92">
      <t>ケイエイ</t>
    </rPh>
    <rPh sb="93" eb="95">
      <t>シシン</t>
    </rPh>
    <rPh sb="99" eb="101">
      <t>クレシ</t>
    </rPh>
    <rPh sb="101" eb="103">
      <t>シュウラク</t>
    </rPh>
    <rPh sb="103" eb="105">
      <t>ハイスイ</t>
    </rPh>
    <rPh sb="105" eb="107">
      <t>ジギョウ</t>
    </rPh>
    <rPh sb="107" eb="109">
      <t>ケイエイ</t>
    </rPh>
    <rPh sb="109" eb="111">
      <t>ケイカク</t>
    </rPh>
    <rPh sb="113" eb="114">
      <t>モト</t>
    </rPh>
    <rPh sb="116" eb="118">
      <t>ジギョウ</t>
    </rPh>
    <rPh sb="119" eb="121">
      <t>ウンエイ</t>
    </rPh>
    <rPh sb="126" eb="128">
      <t>トウガイ</t>
    </rPh>
    <rPh sb="128" eb="130">
      <t>ケイカク</t>
    </rPh>
    <rPh sb="131" eb="132">
      <t>モト</t>
    </rPh>
    <rPh sb="134" eb="137">
      <t>シヨウリョウ</t>
    </rPh>
    <rPh sb="137" eb="139">
      <t>スイジュン</t>
    </rPh>
    <rPh sb="140" eb="142">
      <t>ミナオ</t>
    </rPh>
    <rPh sb="144" eb="146">
      <t>レイワ</t>
    </rPh>
    <rPh sb="147" eb="148">
      <t>ネン</t>
    </rPh>
    <rPh sb="149" eb="150">
      <t>ガツ</t>
    </rPh>
    <rPh sb="151" eb="153">
      <t>コウキョウ</t>
    </rPh>
    <rPh sb="153" eb="156">
      <t>ゲスイドウ</t>
    </rPh>
    <rPh sb="156" eb="158">
      <t>ジギョウ</t>
    </rPh>
    <rPh sb="159" eb="160">
      <t>ア</t>
    </rPh>
    <rPh sb="164" eb="167">
      <t>シヨウリョウ</t>
    </rPh>
    <rPh sb="167" eb="169">
      <t>カイテイ</t>
    </rPh>
    <rPh sb="170" eb="171">
      <t>オコナ</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</si>
</sst>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51A5-46C4-9494-235F5DCB29CC}"/>
            </c:ext>
          </c:extLst>
        </c:ser>
        <c:dLbls>
          <c:showLegendKey val="0"/>
          <c:showVal val="0"/>
          <c:showCatName val="0"/>
          <c:showSerName val="0"/>
          <c:showPercent val="0"/>
          <c:showBubbleSize val="0"/>
        </c:dLbls>
        <c:gapWidth val="150"/>
        <c:axId val="-752584384"/>
        <c:axId val="-7525947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0.01</c:v>
                </c:pt>
                <c:pt idx="1">
                  <c:v>2.0499999999999998</c:v>
                </c:pt>
                <c:pt idx="2">
                  <c:v>0.01</c:v>
                </c:pt>
                <c:pt idx="3">
                  <c:v>0.01</c:v>
                </c:pt>
                <c:pt idx="4">
                  <c:v>0.02</c:v>
                </c:pt>
              </c:numCache>
            </c:numRef>
          </c:val>
          <c:smooth val="0"/>
          <c:extLst xmlns:c16r2="http://schemas.microsoft.com/office/drawing/2015/06/chart">
            <c:ext xmlns:c16="http://schemas.microsoft.com/office/drawing/2014/chart" uri="{C3380CC4-5D6E-409C-BE32-E72D297353CC}">
              <c16:uniqueId val="{00000001-51A5-46C4-9494-235F5DCB29CC}"/>
            </c:ext>
          </c:extLst>
        </c:ser>
        <c:dLbls>
          <c:showLegendKey val="0"/>
          <c:showVal val="0"/>
          <c:showCatName val="0"/>
          <c:showSerName val="0"/>
          <c:showPercent val="0"/>
          <c:showBubbleSize val="0"/>
        </c:dLbls>
        <c:marker val="1"/>
        <c:smooth val="0"/>
        <c:axId val="-752584384"/>
        <c:axId val="-752594720"/>
      </c:lineChart>
      <c:dateAx>
        <c:axId val="-752584384"/>
        <c:scaling>
          <c:orientation val="minMax"/>
        </c:scaling>
        <c:delete val="1"/>
        <c:axPos val="b"/>
        <c:numFmt formatCode="&quot;H&quot;yy" sourceLinked="1"/>
        <c:majorTickMark val="none"/>
        <c:minorTickMark val="none"/>
        <c:tickLblPos val="none"/>
        <c:crossAx val="-752594720"/>
        <c:crosses val="autoZero"/>
        <c:auto val="1"/>
        <c:lblOffset val="100"/>
        <c:baseTimeUnit val="years"/>
      </c:dateAx>
      <c:valAx>
        <c:axId val="-7525947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52584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26.86</c:v>
                </c:pt>
                <c:pt idx="1">
                  <c:v>26.86</c:v>
                </c:pt>
                <c:pt idx="2">
                  <c:v>26.86</c:v>
                </c:pt>
                <c:pt idx="3">
                  <c:v>26.86</c:v>
                </c:pt>
                <c:pt idx="4">
                  <c:v>26.86</c:v>
                </c:pt>
              </c:numCache>
            </c:numRef>
          </c:val>
          <c:extLst xmlns:c16r2="http://schemas.microsoft.com/office/drawing/2015/06/chart">
            <c:ext xmlns:c16="http://schemas.microsoft.com/office/drawing/2014/chart" uri="{C3380CC4-5D6E-409C-BE32-E72D297353CC}">
              <c16:uniqueId val="{00000000-B70F-4795-9639-6EA66494390E}"/>
            </c:ext>
          </c:extLst>
        </c:ser>
        <c:dLbls>
          <c:showLegendKey val="0"/>
          <c:showVal val="0"/>
          <c:showCatName val="0"/>
          <c:showSerName val="0"/>
          <c:showPercent val="0"/>
          <c:showBubbleSize val="0"/>
        </c:dLbls>
        <c:gapWidth val="150"/>
        <c:axId val="-498426640"/>
        <c:axId val="-498427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52.31</c:v>
                </c:pt>
                <c:pt idx="1">
                  <c:v>60.65</c:v>
                </c:pt>
                <c:pt idx="2">
                  <c:v>51.75</c:v>
                </c:pt>
                <c:pt idx="3">
                  <c:v>50.68</c:v>
                </c:pt>
                <c:pt idx="4">
                  <c:v>50.14</c:v>
                </c:pt>
              </c:numCache>
            </c:numRef>
          </c:val>
          <c:smooth val="0"/>
          <c:extLst xmlns:c16r2="http://schemas.microsoft.com/office/drawing/2015/06/chart">
            <c:ext xmlns:c16="http://schemas.microsoft.com/office/drawing/2014/chart" uri="{C3380CC4-5D6E-409C-BE32-E72D297353CC}">
              <c16:uniqueId val="{00000001-B70F-4795-9639-6EA66494390E}"/>
            </c:ext>
          </c:extLst>
        </c:ser>
        <c:dLbls>
          <c:showLegendKey val="0"/>
          <c:showVal val="0"/>
          <c:showCatName val="0"/>
          <c:showSerName val="0"/>
          <c:showPercent val="0"/>
          <c:showBubbleSize val="0"/>
        </c:dLbls>
        <c:marker val="1"/>
        <c:smooth val="0"/>
        <c:axId val="-498426640"/>
        <c:axId val="-498427184"/>
      </c:lineChart>
      <c:dateAx>
        <c:axId val="-498426640"/>
        <c:scaling>
          <c:orientation val="minMax"/>
        </c:scaling>
        <c:delete val="1"/>
        <c:axPos val="b"/>
        <c:numFmt formatCode="&quot;H&quot;yy" sourceLinked="1"/>
        <c:majorTickMark val="none"/>
        <c:minorTickMark val="none"/>
        <c:tickLblPos val="none"/>
        <c:crossAx val="-498427184"/>
        <c:crosses val="autoZero"/>
        <c:auto val="1"/>
        <c:lblOffset val="100"/>
        <c:baseTimeUnit val="years"/>
      </c:dateAx>
      <c:valAx>
        <c:axId val="-4984271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984266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72.92</c:v>
                </c:pt>
                <c:pt idx="1">
                  <c:v>74.38</c:v>
                </c:pt>
                <c:pt idx="2">
                  <c:v>76.8</c:v>
                </c:pt>
                <c:pt idx="3">
                  <c:v>78.010000000000005</c:v>
                </c:pt>
                <c:pt idx="4">
                  <c:v>80.44</c:v>
                </c:pt>
              </c:numCache>
            </c:numRef>
          </c:val>
          <c:extLst xmlns:c16r2="http://schemas.microsoft.com/office/drawing/2015/06/chart">
            <c:ext xmlns:c16="http://schemas.microsoft.com/office/drawing/2014/chart" uri="{C3380CC4-5D6E-409C-BE32-E72D297353CC}">
              <c16:uniqueId val="{00000000-C6F2-4962-B165-DF67B342C8DB}"/>
            </c:ext>
          </c:extLst>
        </c:ser>
        <c:dLbls>
          <c:showLegendKey val="0"/>
          <c:showVal val="0"/>
          <c:showCatName val="0"/>
          <c:showSerName val="0"/>
          <c:showPercent val="0"/>
          <c:showBubbleSize val="0"/>
        </c:dLbls>
        <c:gapWidth val="150"/>
        <c:axId val="-498430448"/>
        <c:axId val="-4984348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84.32</c:v>
                </c:pt>
                <c:pt idx="1">
                  <c:v>84.58</c:v>
                </c:pt>
                <c:pt idx="2">
                  <c:v>84.84</c:v>
                </c:pt>
                <c:pt idx="3">
                  <c:v>84.86</c:v>
                </c:pt>
                <c:pt idx="4">
                  <c:v>84.98</c:v>
                </c:pt>
              </c:numCache>
            </c:numRef>
          </c:val>
          <c:smooth val="0"/>
          <c:extLst xmlns:c16r2="http://schemas.microsoft.com/office/drawing/2015/06/chart">
            <c:ext xmlns:c16="http://schemas.microsoft.com/office/drawing/2014/chart" uri="{C3380CC4-5D6E-409C-BE32-E72D297353CC}">
              <c16:uniqueId val="{00000001-C6F2-4962-B165-DF67B342C8DB}"/>
            </c:ext>
          </c:extLst>
        </c:ser>
        <c:dLbls>
          <c:showLegendKey val="0"/>
          <c:showVal val="0"/>
          <c:showCatName val="0"/>
          <c:showSerName val="0"/>
          <c:showPercent val="0"/>
          <c:showBubbleSize val="0"/>
        </c:dLbls>
        <c:marker val="1"/>
        <c:smooth val="0"/>
        <c:axId val="-498430448"/>
        <c:axId val="-498434800"/>
      </c:lineChart>
      <c:dateAx>
        <c:axId val="-498430448"/>
        <c:scaling>
          <c:orientation val="minMax"/>
        </c:scaling>
        <c:delete val="1"/>
        <c:axPos val="b"/>
        <c:numFmt formatCode="&quot;H&quot;yy" sourceLinked="1"/>
        <c:majorTickMark val="none"/>
        <c:minorTickMark val="none"/>
        <c:tickLblPos val="none"/>
        <c:crossAx val="-498434800"/>
        <c:crosses val="autoZero"/>
        <c:auto val="1"/>
        <c:lblOffset val="100"/>
        <c:baseTimeUnit val="years"/>
      </c:dateAx>
      <c:valAx>
        <c:axId val="-4984348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984304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84.87</c:v>
                </c:pt>
                <c:pt idx="1">
                  <c:v>85.47</c:v>
                </c:pt>
                <c:pt idx="2">
                  <c:v>88.46</c:v>
                </c:pt>
                <c:pt idx="3">
                  <c:v>82.22</c:v>
                </c:pt>
                <c:pt idx="4">
                  <c:v>87.19</c:v>
                </c:pt>
              </c:numCache>
            </c:numRef>
          </c:val>
          <c:extLst xmlns:c16r2="http://schemas.microsoft.com/office/drawing/2015/06/chart">
            <c:ext xmlns:c16="http://schemas.microsoft.com/office/drawing/2014/chart" uri="{C3380CC4-5D6E-409C-BE32-E72D297353CC}">
              <c16:uniqueId val="{00000000-379B-4B29-B03A-3FA44F17E46E}"/>
            </c:ext>
          </c:extLst>
        </c:ser>
        <c:dLbls>
          <c:showLegendKey val="0"/>
          <c:showVal val="0"/>
          <c:showCatName val="0"/>
          <c:showSerName val="0"/>
          <c:showPercent val="0"/>
          <c:showBubbleSize val="0"/>
        </c:dLbls>
        <c:gapWidth val="150"/>
        <c:axId val="-752590912"/>
        <c:axId val="-7525936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379B-4B29-B03A-3FA44F17E46E}"/>
            </c:ext>
          </c:extLst>
        </c:ser>
        <c:dLbls>
          <c:showLegendKey val="0"/>
          <c:showVal val="0"/>
          <c:showCatName val="0"/>
          <c:showSerName val="0"/>
          <c:showPercent val="0"/>
          <c:showBubbleSize val="0"/>
        </c:dLbls>
        <c:marker val="1"/>
        <c:smooth val="0"/>
        <c:axId val="-752590912"/>
        <c:axId val="-752593632"/>
      </c:lineChart>
      <c:dateAx>
        <c:axId val="-752590912"/>
        <c:scaling>
          <c:orientation val="minMax"/>
        </c:scaling>
        <c:delete val="1"/>
        <c:axPos val="b"/>
        <c:numFmt formatCode="&quot;H&quot;yy" sourceLinked="1"/>
        <c:majorTickMark val="none"/>
        <c:minorTickMark val="none"/>
        <c:tickLblPos val="none"/>
        <c:crossAx val="-752593632"/>
        <c:crosses val="autoZero"/>
        <c:auto val="1"/>
        <c:lblOffset val="100"/>
        <c:baseTimeUnit val="years"/>
      </c:dateAx>
      <c:valAx>
        <c:axId val="-7525936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525909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6F9B-4C16-A94F-96BA9AE6053E}"/>
            </c:ext>
          </c:extLst>
        </c:ser>
        <c:dLbls>
          <c:showLegendKey val="0"/>
          <c:showVal val="0"/>
          <c:showCatName val="0"/>
          <c:showSerName val="0"/>
          <c:showPercent val="0"/>
          <c:showBubbleSize val="0"/>
        </c:dLbls>
        <c:gapWidth val="150"/>
        <c:axId val="-752584928"/>
        <c:axId val="-7525838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6F9B-4C16-A94F-96BA9AE6053E}"/>
            </c:ext>
          </c:extLst>
        </c:ser>
        <c:dLbls>
          <c:showLegendKey val="0"/>
          <c:showVal val="0"/>
          <c:showCatName val="0"/>
          <c:showSerName val="0"/>
          <c:showPercent val="0"/>
          <c:showBubbleSize val="0"/>
        </c:dLbls>
        <c:marker val="1"/>
        <c:smooth val="0"/>
        <c:axId val="-752584928"/>
        <c:axId val="-752583840"/>
      </c:lineChart>
      <c:dateAx>
        <c:axId val="-752584928"/>
        <c:scaling>
          <c:orientation val="minMax"/>
        </c:scaling>
        <c:delete val="1"/>
        <c:axPos val="b"/>
        <c:numFmt formatCode="&quot;H&quot;yy" sourceLinked="1"/>
        <c:majorTickMark val="none"/>
        <c:minorTickMark val="none"/>
        <c:tickLblPos val="none"/>
        <c:crossAx val="-752583840"/>
        <c:crosses val="autoZero"/>
        <c:auto val="1"/>
        <c:lblOffset val="100"/>
        <c:baseTimeUnit val="years"/>
      </c:dateAx>
      <c:valAx>
        <c:axId val="-7525838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525849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4967-44FC-B5B1-56F1028524F4}"/>
            </c:ext>
          </c:extLst>
        </c:ser>
        <c:dLbls>
          <c:showLegendKey val="0"/>
          <c:showVal val="0"/>
          <c:showCatName val="0"/>
          <c:showSerName val="0"/>
          <c:showPercent val="0"/>
          <c:showBubbleSize val="0"/>
        </c:dLbls>
        <c:gapWidth val="150"/>
        <c:axId val="-752595264"/>
        <c:axId val="-7525881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4967-44FC-B5B1-56F1028524F4}"/>
            </c:ext>
          </c:extLst>
        </c:ser>
        <c:dLbls>
          <c:showLegendKey val="0"/>
          <c:showVal val="0"/>
          <c:showCatName val="0"/>
          <c:showSerName val="0"/>
          <c:showPercent val="0"/>
          <c:showBubbleSize val="0"/>
        </c:dLbls>
        <c:marker val="1"/>
        <c:smooth val="0"/>
        <c:axId val="-752595264"/>
        <c:axId val="-752588192"/>
      </c:lineChart>
      <c:dateAx>
        <c:axId val="-752595264"/>
        <c:scaling>
          <c:orientation val="minMax"/>
        </c:scaling>
        <c:delete val="1"/>
        <c:axPos val="b"/>
        <c:numFmt formatCode="&quot;H&quot;yy" sourceLinked="1"/>
        <c:majorTickMark val="none"/>
        <c:minorTickMark val="none"/>
        <c:tickLblPos val="none"/>
        <c:crossAx val="-752588192"/>
        <c:crosses val="autoZero"/>
        <c:auto val="1"/>
        <c:lblOffset val="100"/>
        <c:baseTimeUnit val="years"/>
      </c:dateAx>
      <c:valAx>
        <c:axId val="-7525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525952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9124-43DE-BDCA-2A9752D1DB65}"/>
            </c:ext>
          </c:extLst>
        </c:ser>
        <c:dLbls>
          <c:showLegendKey val="0"/>
          <c:showVal val="0"/>
          <c:showCatName val="0"/>
          <c:showSerName val="0"/>
          <c:showPercent val="0"/>
          <c:showBubbleSize val="0"/>
        </c:dLbls>
        <c:gapWidth val="150"/>
        <c:axId val="-752582208"/>
        <c:axId val="-7525827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9124-43DE-BDCA-2A9752D1DB65}"/>
            </c:ext>
          </c:extLst>
        </c:ser>
        <c:dLbls>
          <c:showLegendKey val="0"/>
          <c:showVal val="0"/>
          <c:showCatName val="0"/>
          <c:showSerName val="0"/>
          <c:showPercent val="0"/>
          <c:showBubbleSize val="0"/>
        </c:dLbls>
        <c:marker val="1"/>
        <c:smooth val="0"/>
        <c:axId val="-752582208"/>
        <c:axId val="-752582752"/>
      </c:lineChart>
      <c:dateAx>
        <c:axId val="-752582208"/>
        <c:scaling>
          <c:orientation val="minMax"/>
        </c:scaling>
        <c:delete val="1"/>
        <c:axPos val="b"/>
        <c:numFmt formatCode="&quot;H&quot;yy" sourceLinked="1"/>
        <c:majorTickMark val="none"/>
        <c:minorTickMark val="none"/>
        <c:tickLblPos val="none"/>
        <c:crossAx val="-752582752"/>
        <c:crosses val="autoZero"/>
        <c:auto val="1"/>
        <c:lblOffset val="100"/>
        <c:baseTimeUnit val="years"/>
      </c:dateAx>
      <c:valAx>
        <c:axId val="-7525827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525822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FC40-4733-ADA5-EB4FBE16D3F0}"/>
            </c:ext>
          </c:extLst>
        </c:ser>
        <c:dLbls>
          <c:showLegendKey val="0"/>
          <c:showVal val="0"/>
          <c:showCatName val="0"/>
          <c:showSerName val="0"/>
          <c:showPercent val="0"/>
          <c:showBubbleSize val="0"/>
        </c:dLbls>
        <c:gapWidth val="150"/>
        <c:axId val="-752592544"/>
        <c:axId val="-7525920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FC40-4733-ADA5-EB4FBE16D3F0}"/>
            </c:ext>
          </c:extLst>
        </c:ser>
        <c:dLbls>
          <c:showLegendKey val="0"/>
          <c:showVal val="0"/>
          <c:showCatName val="0"/>
          <c:showSerName val="0"/>
          <c:showPercent val="0"/>
          <c:showBubbleSize val="0"/>
        </c:dLbls>
        <c:marker val="1"/>
        <c:smooth val="0"/>
        <c:axId val="-752592544"/>
        <c:axId val="-752592000"/>
      </c:lineChart>
      <c:dateAx>
        <c:axId val="-752592544"/>
        <c:scaling>
          <c:orientation val="minMax"/>
        </c:scaling>
        <c:delete val="1"/>
        <c:axPos val="b"/>
        <c:numFmt formatCode="&quot;H&quot;yy" sourceLinked="1"/>
        <c:majorTickMark val="none"/>
        <c:minorTickMark val="none"/>
        <c:tickLblPos val="none"/>
        <c:crossAx val="-752592000"/>
        <c:crosses val="autoZero"/>
        <c:auto val="1"/>
        <c:lblOffset val="100"/>
        <c:baseTimeUnit val="years"/>
      </c:dateAx>
      <c:valAx>
        <c:axId val="-7525920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525925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6.67</c:v>
                </c:pt>
                <c:pt idx="1">
                  <c:v>5.14</c:v>
                </c:pt>
                <c:pt idx="2">
                  <c:v>3.58</c:v>
                </c:pt>
                <c:pt idx="3">
                  <c:v>2.86</c:v>
                </c:pt>
                <c:pt idx="4">
                  <c:v>1.9</c:v>
                </c:pt>
              </c:numCache>
            </c:numRef>
          </c:val>
          <c:extLst xmlns:c16r2="http://schemas.microsoft.com/office/drawing/2015/06/chart">
            <c:ext xmlns:c16="http://schemas.microsoft.com/office/drawing/2014/chart" uri="{C3380CC4-5D6E-409C-BE32-E72D297353CC}">
              <c16:uniqueId val="{00000000-A33C-4612-855A-8AF157037DE7}"/>
            </c:ext>
          </c:extLst>
        </c:ser>
        <c:dLbls>
          <c:showLegendKey val="0"/>
          <c:showVal val="0"/>
          <c:showCatName val="0"/>
          <c:showSerName val="0"/>
          <c:showPercent val="0"/>
          <c:showBubbleSize val="0"/>
        </c:dLbls>
        <c:gapWidth val="150"/>
        <c:axId val="-752590368"/>
        <c:axId val="-7525892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1081.8</c:v>
                </c:pt>
                <c:pt idx="1">
                  <c:v>974.93</c:v>
                </c:pt>
                <c:pt idx="2">
                  <c:v>855.8</c:v>
                </c:pt>
                <c:pt idx="3">
                  <c:v>789.46</c:v>
                </c:pt>
                <c:pt idx="4">
                  <c:v>826.83</c:v>
                </c:pt>
              </c:numCache>
            </c:numRef>
          </c:val>
          <c:smooth val="0"/>
          <c:extLst xmlns:c16r2="http://schemas.microsoft.com/office/drawing/2015/06/chart">
            <c:ext xmlns:c16="http://schemas.microsoft.com/office/drawing/2014/chart" uri="{C3380CC4-5D6E-409C-BE32-E72D297353CC}">
              <c16:uniqueId val="{00000001-A33C-4612-855A-8AF157037DE7}"/>
            </c:ext>
          </c:extLst>
        </c:ser>
        <c:dLbls>
          <c:showLegendKey val="0"/>
          <c:showVal val="0"/>
          <c:showCatName val="0"/>
          <c:showSerName val="0"/>
          <c:showPercent val="0"/>
          <c:showBubbleSize val="0"/>
        </c:dLbls>
        <c:marker val="1"/>
        <c:smooth val="0"/>
        <c:axId val="-752590368"/>
        <c:axId val="-752589280"/>
      </c:lineChart>
      <c:dateAx>
        <c:axId val="-752590368"/>
        <c:scaling>
          <c:orientation val="minMax"/>
        </c:scaling>
        <c:delete val="1"/>
        <c:axPos val="b"/>
        <c:numFmt formatCode="&quot;H&quot;yy" sourceLinked="1"/>
        <c:majorTickMark val="none"/>
        <c:minorTickMark val="none"/>
        <c:tickLblPos val="none"/>
        <c:crossAx val="-752589280"/>
        <c:crosses val="autoZero"/>
        <c:auto val="1"/>
        <c:lblOffset val="100"/>
        <c:baseTimeUnit val="years"/>
      </c:dateAx>
      <c:valAx>
        <c:axId val="-7525892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525903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39.19</c:v>
                </c:pt>
                <c:pt idx="1">
                  <c:v>36.99</c:v>
                </c:pt>
                <c:pt idx="2">
                  <c:v>34.67</c:v>
                </c:pt>
                <c:pt idx="3">
                  <c:v>23.37</c:v>
                </c:pt>
                <c:pt idx="4">
                  <c:v>27.49</c:v>
                </c:pt>
              </c:numCache>
            </c:numRef>
          </c:val>
          <c:extLst xmlns:c16r2="http://schemas.microsoft.com/office/drawing/2015/06/chart">
            <c:ext xmlns:c16="http://schemas.microsoft.com/office/drawing/2014/chart" uri="{C3380CC4-5D6E-409C-BE32-E72D297353CC}">
              <c16:uniqueId val="{00000000-6C17-4952-B41B-1410305EF97F}"/>
            </c:ext>
          </c:extLst>
        </c:ser>
        <c:dLbls>
          <c:showLegendKey val="0"/>
          <c:showVal val="0"/>
          <c:showCatName val="0"/>
          <c:showSerName val="0"/>
          <c:showPercent val="0"/>
          <c:showBubbleSize val="0"/>
        </c:dLbls>
        <c:gapWidth val="150"/>
        <c:axId val="-752587104"/>
        <c:axId val="-752586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52.19</c:v>
                </c:pt>
                <c:pt idx="1">
                  <c:v>55.32</c:v>
                </c:pt>
                <c:pt idx="2">
                  <c:v>59.8</c:v>
                </c:pt>
                <c:pt idx="3">
                  <c:v>57.77</c:v>
                </c:pt>
                <c:pt idx="4">
                  <c:v>57.31</c:v>
                </c:pt>
              </c:numCache>
            </c:numRef>
          </c:val>
          <c:smooth val="0"/>
          <c:extLst xmlns:c16r2="http://schemas.microsoft.com/office/drawing/2015/06/chart">
            <c:ext xmlns:c16="http://schemas.microsoft.com/office/drawing/2014/chart" uri="{C3380CC4-5D6E-409C-BE32-E72D297353CC}">
              <c16:uniqueId val="{00000001-6C17-4952-B41B-1410305EF97F}"/>
            </c:ext>
          </c:extLst>
        </c:ser>
        <c:dLbls>
          <c:showLegendKey val="0"/>
          <c:showVal val="0"/>
          <c:showCatName val="0"/>
          <c:showSerName val="0"/>
          <c:showPercent val="0"/>
          <c:showBubbleSize val="0"/>
        </c:dLbls>
        <c:marker val="1"/>
        <c:smooth val="0"/>
        <c:axId val="-752587104"/>
        <c:axId val="-752586560"/>
      </c:lineChart>
      <c:dateAx>
        <c:axId val="-752587104"/>
        <c:scaling>
          <c:orientation val="minMax"/>
        </c:scaling>
        <c:delete val="1"/>
        <c:axPos val="b"/>
        <c:numFmt formatCode="&quot;H&quot;yy" sourceLinked="1"/>
        <c:majorTickMark val="none"/>
        <c:minorTickMark val="none"/>
        <c:tickLblPos val="none"/>
        <c:crossAx val="-752586560"/>
        <c:crosses val="autoZero"/>
        <c:auto val="1"/>
        <c:lblOffset val="100"/>
        <c:baseTimeUnit val="years"/>
      </c:dateAx>
      <c:valAx>
        <c:axId val="-7525865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525871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526.83000000000004</c:v>
                </c:pt>
                <c:pt idx="1">
                  <c:v>558.13</c:v>
                </c:pt>
                <c:pt idx="2">
                  <c:v>613.86</c:v>
                </c:pt>
                <c:pt idx="3">
                  <c:v>864.49</c:v>
                </c:pt>
                <c:pt idx="4">
                  <c:v>770.37</c:v>
                </c:pt>
              </c:numCache>
            </c:numRef>
          </c:val>
          <c:extLst xmlns:c16r2="http://schemas.microsoft.com/office/drawing/2015/06/chart">
            <c:ext xmlns:c16="http://schemas.microsoft.com/office/drawing/2014/chart" uri="{C3380CC4-5D6E-409C-BE32-E72D297353CC}">
              <c16:uniqueId val="{00000000-4424-4049-977B-631904AAB43E}"/>
            </c:ext>
          </c:extLst>
        </c:ser>
        <c:dLbls>
          <c:showLegendKey val="0"/>
          <c:showVal val="0"/>
          <c:showCatName val="0"/>
          <c:showSerName val="0"/>
          <c:showPercent val="0"/>
          <c:showBubbleSize val="0"/>
        </c:dLbls>
        <c:gapWidth val="150"/>
        <c:axId val="-753906816"/>
        <c:axId val="-7539073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296.14</c:v>
                </c:pt>
                <c:pt idx="1">
                  <c:v>283.17</c:v>
                </c:pt>
                <c:pt idx="2">
                  <c:v>263.76</c:v>
                </c:pt>
                <c:pt idx="3">
                  <c:v>274.35000000000002</c:v>
                </c:pt>
                <c:pt idx="4">
                  <c:v>273.52</c:v>
                </c:pt>
              </c:numCache>
            </c:numRef>
          </c:val>
          <c:smooth val="0"/>
          <c:extLst xmlns:c16r2="http://schemas.microsoft.com/office/drawing/2015/06/chart">
            <c:ext xmlns:c16="http://schemas.microsoft.com/office/drawing/2014/chart" uri="{C3380CC4-5D6E-409C-BE32-E72D297353CC}">
              <c16:uniqueId val="{00000001-4424-4049-977B-631904AAB43E}"/>
            </c:ext>
          </c:extLst>
        </c:ser>
        <c:dLbls>
          <c:showLegendKey val="0"/>
          <c:showVal val="0"/>
          <c:showCatName val="0"/>
          <c:showSerName val="0"/>
          <c:showPercent val="0"/>
          <c:showBubbleSize val="0"/>
        </c:dLbls>
        <c:marker val="1"/>
        <c:smooth val="0"/>
        <c:axId val="-753906816"/>
        <c:axId val="-753907360"/>
      </c:lineChart>
      <c:dateAx>
        <c:axId val="-753906816"/>
        <c:scaling>
          <c:orientation val="minMax"/>
        </c:scaling>
        <c:delete val="1"/>
        <c:axPos val="b"/>
        <c:numFmt formatCode="&quot;H&quot;yy" sourceLinked="1"/>
        <c:majorTickMark val="none"/>
        <c:minorTickMark val="none"/>
        <c:tickLblPos val="none"/>
        <c:crossAx val="-753907360"/>
        <c:crosses val="autoZero"/>
        <c:auto val="1"/>
        <c:lblOffset val="100"/>
        <c:baseTimeUnit val="years"/>
      </c:dateAx>
      <c:valAx>
        <c:axId val="-7539073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539068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【765.47】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【86.22】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【51.30】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【257.86】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xmlns=""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xmlns=""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xmlns=""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xmlns=""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広島県　呉市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法非適用</v>
      </c>
      <c r="C8" s="72"/>
      <c r="D8" s="72"/>
      <c r="E8" s="72"/>
      <c r="F8" s="72"/>
      <c r="G8" s="72"/>
      <c r="H8" s="72"/>
      <c r="I8" s="72" t="str">
        <f>データ!J6</f>
        <v>下水道事業</v>
      </c>
      <c r="J8" s="72"/>
      <c r="K8" s="72"/>
      <c r="L8" s="72"/>
      <c r="M8" s="72"/>
      <c r="N8" s="72"/>
      <c r="O8" s="72"/>
      <c r="P8" s="72" t="str">
        <f>データ!K6</f>
        <v>農業集落排水</v>
      </c>
      <c r="Q8" s="72"/>
      <c r="R8" s="72"/>
      <c r="S8" s="72"/>
      <c r="T8" s="72"/>
      <c r="U8" s="72"/>
      <c r="V8" s="72"/>
      <c r="W8" s="72" t="str">
        <f>データ!L6</f>
        <v>F2</v>
      </c>
      <c r="X8" s="72"/>
      <c r="Y8" s="72"/>
      <c r="Z8" s="72"/>
      <c r="AA8" s="72"/>
      <c r="AB8" s="72"/>
      <c r="AC8" s="72"/>
      <c r="AD8" s="73" t="str">
        <f>データ!$M$6</f>
        <v>非設置</v>
      </c>
      <c r="AE8" s="73"/>
      <c r="AF8" s="73"/>
      <c r="AG8" s="73"/>
      <c r="AH8" s="73"/>
      <c r="AI8" s="73"/>
      <c r="AJ8" s="73"/>
      <c r="AK8" s="3"/>
      <c r="AL8" s="69">
        <f>データ!S6</f>
        <v>221502</v>
      </c>
      <c r="AM8" s="69"/>
      <c r="AN8" s="69"/>
      <c r="AO8" s="69"/>
      <c r="AP8" s="69"/>
      <c r="AQ8" s="69"/>
      <c r="AR8" s="69"/>
      <c r="AS8" s="69"/>
      <c r="AT8" s="68">
        <f>データ!T6</f>
        <v>352.83</v>
      </c>
      <c r="AU8" s="68"/>
      <c r="AV8" s="68"/>
      <c r="AW8" s="68"/>
      <c r="AX8" s="68"/>
      <c r="AY8" s="68"/>
      <c r="AZ8" s="68"/>
      <c r="BA8" s="68"/>
      <c r="BB8" s="68">
        <f>データ!U6</f>
        <v>627.79</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t="str">
        <f>データ!O6</f>
        <v>該当数値なし</v>
      </c>
      <c r="J10" s="68"/>
      <c r="K10" s="68"/>
      <c r="L10" s="68"/>
      <c r="M10" s="68"/>
      <c r="N10" s="68"/>
      <c r="O10" s="68"/>
      <c r="P10" s="68">
        <f>データ!P6</f>
        <v>1.1399999999999999</v>
      </c>
      <c r="Q10" s="68"/>
      <c r="R10" s="68"/>
      <c r="S10" s="68"/>
      <c r="T10" s="68"/>
      <c r="U10" s="68"/>
      <c r="V10" s="68"/>
      <c r="W10" s="68">
        <f>データ!Q6</f>
        <v>96.91</v>
      </c>
      <c r="X10" s="68"/>
      <c r="Y10" s="68"/>
      <c r="Z10" s="68"/>
      <c r="AA10" s="68"/>
      <c r="AB10" s="68"/>
      <c r="AC10" s="68"/>
      <c r="AD10" s="69">
        <f>データ!R6</f>
        <v>3542</v>
      </c>
      <c r="AE10" s="69"/>
      <c r="AF10" s="69"/>
      <c r="AG10" s="69"/>
      <c r="AH10" s="69"/>
      <c r="AI10" s="69"/>
      <c r="AJ10" s="69"/>
      <c r="AK10" s="2"/>
      <c r="AL10" s="69">
        <f>データ!V6</f>
        <v>2521</v>
      </c>
      <c r="AM10" s="69"/>
      <c r="AN10" s="69"/>
      <c r="AO10" s="69"/>
      <c r="AP10" s="69"/>
      <c r="AQ10" s="69"/>
      <c r="AR10" s="69"/>
      <c r="AS10" s="69"/>
      <c r="AT10" s="68">
        <f>データ!W6</f>
        <v>0.7</v>
      </c>
      <c r="AU10" s="68"/>
      <c r="AV10" s="68"/>
      <c r="AW10" s="68"/>
      <c r="AX10" s="68"/>
      <c r="AY10" s="68"/>
      <c r="AZ10" s="68"/>
      <c r="BA10" s="68"/>
      <c r="BB10" s="68">
        <f>データ!X6</f>
        <v>3601.43</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119</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118</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120</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【765.47】</v>
      </c>
      <c r="I86" s="26" t="str">
        <f>データ!CA6</f>
        <v>【59.59】</v>
      </c>
      <c r="J86" s="26" t="str">
        <f>データ!CL6</f>
        <v>【257.86】</v>
      </c>
      <c r="K86" s="26" t="str">
        <f>データ!CW6</f>
        <v>【51.30】</v>
      </c>
      <c r="L86" s="26" t="str">
        <f>データ!DH6</f>
        <v>【86.22】</v>
      </c>
      <c r="M86" s="26" t="s">
        <v>44</v>
      </c>
      <c r="N86" s="26" t="s">
        <v>43</v>
      </c>
      <c r="O86" s="26" t="str">
        <f>データ!EO6</f>
        <v>【0.02】</v>
      </c>
    </row>
  </sheetData>
  <sheetProtection algorithmName="SHA-512" hashValue="s7s+sWCqpdsOy0mMmw7aTFvVVrUufreOv3/d5vE6OCyAPpg7LgUf/N6sc4n2wJ7PQAGjBeuQ63fSNmzNYLDajA==" saltValue="LkrsJs8a6oL5e92vDMHA6g=="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57</v>
      </c>
      <c r="B4" s="30"/>
      <c r="C4" s="30"/>
      <c r="D4" s="30"/>
      <c r="E4" s="30"/>
      <c r="F4" s="30"/>
      <c r="G4" s="30"/>
      <c r="H4" s="80"/>
      <c r="I4" s="81"/>
      <c r="J4" s="81"/>
      <c r="K4" s="81"/>
      <c r="L4" s="81"/>
      <c r="M4" s="81"/>
      <c r="N4" s="81"/>
      <c r="O4" s="81"/>
      <c r="P4" s="81"/>
      <c r="Q4" s="81"/>
      <c r="R4" s="81"/>
      <c r="S4" s="81"/>
      <c r="T4" s="81"/>
      <c r="U4" s="81"/>
      <c r="V4" s="81"/>
      <c r="W4" s="81"/>
      <c r="X4" s="82"/>
      <c r="Y4" s="76" t="s">
        <v>58</v>
      </c>
      <c r="Z4" s="76"/>
      <c r="AA4" s="76"/>
      <c r="AB4" s="76"/>
      <c r="AC4" s="76"/>
      <c r="AD4" s="76"/>
      <c r="AE4" s="76"/>
      <c r="AF4" s="76"/>
      <c r="AG4" s="76"/>
      <c r="AH4" s="76"/>
      <c r="AI4" s="76"/>
      <c r="AJ4" s="76" t="s">
        <v>59</v>
      </c>
      <c r="AK4" s="76"/>
      <c r="AL4" s="76"/>
      <c r="AM4" s="76"/>
      <c r="AN4" s="76"/>
      <c r="AO4" s="76"/>
      <c r="AP4" s="76"/>
      <c r="AQ4" s="76"/>
      <c r="AR4" s="76"/>
      <c r="AS4" s="76"/>
      <c r="AT4" s="76"/>
      <c r="AU4" s="76" t="s">
        <v>60</v>
      </c>
      <c r="AV4" s="76"/>
      <c r="AW4" s="76"/>
      <c r="AX4" s="76"/>
      <c r="AY4" s="76"/>
      <c r="AZ4" s="76"/>
      <c r="BA4" s="76"/>
      <c r="BB4" s="76"/>
      <c r="BC4" s="76"/>
      <c r="BD4" s="76"/>
      <c r="BE4" s="76"/>
      <c r="BF4" s="76" t="s">
        <v>61</v>
      </c>
      <c r="BG4" s="76"/>
      <c r="BH4" s="76"/>
      <c r="BI4" s="76"/>
      <c r="BJ4" s="76"/>
      <c r="BK4" s="76"/>
      <c r="BL4" s="76"/>
      <c r="BM4" s="76"/>
      <c r="BN4" s="76"/>
      <c r="BO4" s="76"/>
      <c r="BP4" s="76"/>
      <c r="BQ4" s="76" t="s">
        <v>62</v>
      </c>
      <c r="BR4" s="76"/>
      <c r="BS4" s="76"/>
      <c r="BT4" s="76"/>
      <c r="BU4" s="76"/>
      <c r="BV4" s="76"/>
      <c r="BW4" s="76"/>
      <c r="BX4" s="76"/>
      <c r="BY4" s="76"/>
      <c r="BZ4" s="76"/>
      <c r="CA4" s="76"/>
      <c r="CB4" s="76" t="s">
        <v>63</v>
      </c>
      <c r="CC4" s="76"/>
      <c r="CD4" s="76"/>
      <c r="CE4" s="76"/>
      <c r="CF4" s="76"/>
      <c r="CG4" s="76"/>
      <c r="CH4" s="76"/>
      <c r="CI4" s="76"/>
      <c r="CJ4" s="76"/>
      <c r="CK4" s="76"/>
      <c r="CL4" s="76"/>
      <c r="CM4" s="76" t="s">
        <v>64</v>
      </c>
      <c r="CN4" s="76"/>
      <c r="CO4" s="76"/>
      <c r="CP4" s="76"/>
      <c r="CQ4" s="76"/>
      <c r="CR4" s="76"/>
      <c r="CS4" s="76"/>
      <c r="CT4" s="76"/>
      <c r="CU4" s="76"/>
      <c r="CV4" s="76"/>
      <c r="CW4" s="76"/>
      <c r="CX4" s="76" t="s">
        <v>65</v>
      </c>
      <c r="CY4" s="76"/>
      <c r="CZ4" s="76"/>
      <c r="DA4" s="76"/>
      <c r="DB4" s="76"/>
      <c r="DC4" s="76"/>
      <c r="DD4" s="76"/>
      <c r="DE4" s="76"/>
      <c r="DF4" s="76"/>
      <c r="DG4" s="76"/>
      <c r="DH4" s="76"/>
      <c r="DI4" s="76" t="s">
        <v>66</v>
      </c>
      <c r="DJ4" s="76"/>
      <c r="DK4" s="76"/>
      <c r="DL4" s="76"/>
      <c r="DM4" s="76"/>
      <c r="DN4" s="76"/>
      <c r="DO4" s="76"/>
      <c r="DP4" s="76"/>
      <c r="DQ4" s="76"/>
      <c r="DR4" s="76"/>
      <c r="DS4" s="76"/>
      <c r="DT4" s="76" t="s">
        <v>67</v>
      </c>
      <c r="DU4" s="76"/>
      <c r="DV4" s="76"/>
      <c r="DW4" s="76"/>
      <c r="DX4" s="76"/>
      <c r="DY4" s="76"/>
      <c r="DZ4" s="76"/>
      <c r="EA4" s="76"/>
      <c r="EB4" s="76"/>
      <c r="EC4" s="76"/>
      <c r="ED4" s="76"/>
      <c r="EE4" s="76" t="s">
        <v>68</v>
      </c>
      <c r="EF4" s="76"/>
      <c r="EG4" s="76"/>
      <c r="EH4" s="76"/>
      <c r="EI4" s="76"/>
      <c r="EJ4" s="76"/>
      <c r="EK4" s="76"/>
      <c r="EL4" s="76"/>
      <c r="EM4" s="76"/>
      <c r="EN4" s="76"/>
      <c r="EO4" s="76"/>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2019</v>
      </c>
      <c r="C6" s="33">
        <f t="shared" ref="C6:X6" si="3">C7</f>
        <v>342025</v>
      </c>
      <c r="D6" s="33">
        <f t="shared" si="3"/>
        <v>47</v>
      </c>
      <c r="E6" s="33">
        <f t="shared" si="3"/>
        <v>17</v>
      </c>
      <c r="F6" s="33">
        <f t="shared" si="3"/>
        <v>5</v>
      </c>
      <c r="G6" s="33">
        <f t="shared" si="3"/>
        <v>0</v>
      </c>
      <c r="H6" s="33" t="str">
        <f t="shared" si="3"/>
        <v>広島県　呉市</v>
      </c>
      <c r="I6" s="33" t="str">
        <f t="shared" si="3"/>
        <v>法非適用</v>
      </c>
      <c r="J6" s="33" t="str">
        <f t="shared" si="3"/>
        <v>下水道事業</v>
      </c>
      <c r="K6" s="33" t="str">
        <f t="shared" si="3"/>
        <v>農業集落排水</v>
      </c>
      <c r="L6" s="33" t="str">
        <f t="shared" si="3"/>
        <v>F2</v>
      </c>
      <c r="M6" s="33" t="str">
        <f t="shared" si="3"/>
        <v>非設置</v>
      </c>
      <c r="N6" s="34" t="str">
        <f t="shared" si="3"/>
        <v>-</v>
      </c>
      <c r="O6" s="34" t="str">
        <f t="shared" si="3"/>
        <v>該当数値なし</v>
      </c>
      <c r="P6" s="34">
        <f t="shared" si="3"/>
        <v>1.1399999999999999</v>
      </c>
      <c r="Q6" s="34">
        <f t="shared" si="3"/>
        <v>96.91</v>
      </c>
      <c r="R6" s="34">
        <f t="shared" si="3"/>
        <v>3542</v>
      </c>
      <c r="S6" s="34">
        <f t="shared" si="3"/>
        <v>221502</v>
      </c>
      <c r="T6" s="34">
        <f t="shared" si="3"/>
        <v>352.83</v>
      </c>
      <c r="U6" s="34">
        <f t="shared" si="3"/>
        <v>627.79</v>
      </c>
      <c r="V6" s="34">
        <f t="shared" si="3"/>
        <v>2521</v>
      </c>
      <c r="W6" s="34">
        <f t="shared" si="3"/>
        <v>0.7</v>
      </c>
      <c r="X6" s="34">
        <f t="shared" si="3"/>
        <v>3601.43</v>
      </c>
      <c r="Y6" s="35">
        <f>IF(Y7="",NA(),Y7)</f>
        <v>84.87</v>
      </c>
      <c r="Z6" s="35">
        <f t="shared" ref="Z6:AH6" si="4">IF(Z7="",NA(),Z7)</f>
        <v>85.47</v>
      </c>
      <c r="AA6" s="35">
        <f t="shared" si="4"/>
        <v>88.46</v>
      </c>
      <c r="AB6" s="35">
        <f t="shared" si="4"/>
        <v>82.22</v>
      </c>
      <c r="AC6" s="35">
        <f t="shared" si="4"/>
        <v>87.19</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6.67</v>
      </c>
      <c r="BG6" s="35">
        <f t="shared" ref="BG6:BO6" si="7">IF(BG7="",NA(),BG7)</f>
        <v>5.14</v>
      </c>
      <c r="BH6" s="35">
        <f t="shared" si="7"/>
        <v>3.58</v>
      </c>
      <c r="BI6" s="35">
        <f t="shared" si="7"/>
        <v>2.86</v>
      </c>
      <c r="BJ6" s="35">
        <f t="shared" si="7"/>
        <v>1.9</v>
      </c>
      <c r="BK6" s="35">
        <f t="shared" si="7"/>
        <v>1081.8</v>
      </c>
      <c r="BL6" s="35">
        <f t="shared" si="7"/>
        <v>974.93</v>
      </c>
      <c r="BM6" s="35">
        <f t="shared" si="7"/>
        <v>855.8</v>
      </c>
      <c r="BN6" s="35">
        <f t="shared" si="7"/>
        <v>789.46</v>
      </c>
      <c r="BO6" s="35">
        <f t="shared" si="7"/>
        <v>826.83</v>
      </c>
      <c r="BP6" s="34" t="str">
        <f>IF(BP7="","",IF(BP7="-","【-】","【"&amp;SUBSTITUTE(TEXT(BP7,"#,##0.00"),"-","△")&amp;"】"))</f>
        <v>【765.47】</v>
      </c>
      <c r="BQ6" s="35">
        <f>IF(BQ7="",NA(),BQ7)</f>
        <v>39.19</v>
      </c>
      <c r="BR6" s="35">
        <f t="shared" ref="BR6:BZ6" si="8">IF(BR7="",NA(),BR7)</f>
        <v>36.99</v>
      </c>
      <c r="BS6" s="35">
        <f t="shared" si="8"/>
        <v>34.67</v>
      </c>
      <c r="BT6" s="35">
        <f t="shared" si="8"/>
        <v>23.37</v>
      </c>
      <c r="BU6" s="35">
        <f t="shared" si="8"/>
        <v>27.49</v>
      </c>
      <c r="BV6" s="35">
        <f t="shared" si="8"/>
        <v>52.19</v>
      </c>
      <c r="BW6" s="35">
        <f t="shared" si="8"/>
        <v>55.32</v>
      </c>
      <c r="BX6" s="35">
        <f t="shared" si="8"/>
        <v>59.8</v>
      </c>
      <c r="BY6" s="35">
        <f t="shared" si="8"/>
        <v>57.77</v>
      </c>
      <c r="BZ6" s="35">
        <f t="shared" si="8"/>
        <v>57.31</v>
      </c>
      <c r="CA6" s="34" t="str">
        <f>IF(CA7="","",IF(CA7="-","【-】","【"&amp;SUBSTITUTE(TEXT(CA7,"#,##0.00"),"-","△")&amp;"】"))</f>
        <v>【59.59】</v>
      </c>
      <c r="CB6" s="35">
        <f>IF(CB7="",NA(),CB7)</f>
        <v>526.83000000000004</v>
      </c>
      <c r="CC6" s="35">
        <f t="shared" ref="CC6:CK6" si="9">IF(CC7="",NA(),CC7)</f>
        <v>558.13</v>
      </c>
      <c r="CD6" s="35">
        <f t="shared" si="9"/>
        <v>613.86</v>
      </c>
      <c r="CE6" s="35">
        <f t="shared" si="9"/>
        <v>864.49</v>
      </c>
      <c r="CF6" s="35">
        <f t="shared" si="9"/>
        <v>770.37</v>
      </c>
      <c r="CG6" s="35">
        <f t="shared" si="9"/>
        <v>296.14</v>
      </c>
      <c r="CH6" s="35">
        <f t="shared" si="9"/>
        <v>283.17</v>
      </c>
      <c r="CI6" s="35">
        <f t="shared" si="9"/>
        <v>263.76</v>
      </c>
      <c r="CJ6" s="35">
        <f t="shared" si="9"/>
        <v>274.35000000000002</v>
      </c>
      <c r="CK6" s="35">
        <f t="shared" si="9"/>
        <v>273.52</v>
      </c>
      <c r="CL6" s="34" t="str">
        <f>IF(CL7="","",IF(CL7="-","【-】","【"&amp;SUBSTITUTE(TEXT(CL7,"#,##0.00"),"-","△")&amp;"】"))</f>
        <v>【257.86】</v>
      </c>
      <c r="CM6" s="35">
        <f>IF(CM7="",NA(),CM7)</f>
        <v>26.86</v>
      </c>
      <c r="CN6" s="35">
        <f t="shared" ref="CN6:CV6" si="10">IF(CN7="",NA(),CN7)</f>
        <v>26.86</v>
      </c>
      <c r="CO6" s="35">
        <f t="shared" si="10"/>
        <v>26.86</v>
      </c>
      <c r="CP6" s="35">
        <f t="shared" si="10"/>
        <v>26.86</v>
      </c>
      <c r="CQ6" s="35">
        <f t="shared" si="10"/>
        <v>26.86</v>
      </c>
      <c r="CR6" s="35">
        <f t="shared" si="10"/>
        <v>52.31</v>
      </c>
      <c r="CS6" s="35">
        <f t="shared" si="10"/>
        <v>60.65</v>
      </c>
      <c r="CT6" s="35">
        <f t="shared" si="10"/>
        <v>51.75</v>
      </c>
      <c r="CU6" s="35">
        <f t="shared" si="10"/>
        <v>50.68</v>
      </c>
      <c r="CV6" s="35">
        <f t="shared" si="10"/>
        <v>50.14</v>
      </c>
      <c r="CW6" s="34" t="str">
        <f>IF(CW7="","",IF(CW7="-","【-】","【"&amp;SUBSTITUTE(TEXT(CW7,"#,##0.00"),"-","△")&amp;"】"))</f>
        <v>【51.30】</v>
      </c>
      <c r="CX6" s="35">
        <f>IF(CX7="",NA(),CX7)</f>
        <v>72.92</v>
      </c>
      <c r="CY6" s="35">
        <f t="shared" ref="CY6:DG6" si="11">IF(CY7="",NA(),CY7)</f>
        <v>74.38</v>
      </c>
      <c r="CZ6" s="35">
        <f t="shared" si="11"/>
        <v>76.8</v>
      </c>
      <c r="DA6" s="35">
        <f t="shared" si="11"/>
        <v>78.010000000000005</v>
      </c>
      <c r="DB6" s="35">
        <f t="shared" si="11"/>
        <v>80.44</v>
      </c>
      <c r="DC6" s="35">
        <f t="shared" si="11"/>
        <v>84.32</v>
      </c>
      <c r="DD6" s="35">
        <f t="shared" si="11"/>
        <v>84.58</v>
      </c>
      <c r="DE6" s="35">
        <f t="shared" si="11"/>
        <v>84.84</v>
      </c>
      <c r="DF6" s="35">
        <f t="shared" si="11"/>
        <v>84.86</v>
      </c>
      <c r="DG6" s="35">
        <f t="shared" si="11"/>
        <v>84.98</v>
      </c>
      <c r="DH6" s="34" t="str">
        <f>IF(DH7="","",IF(DH7="-","【-】","【"&amp;SUBSTITUTE(TEXT(DH7,"#,##0.00"),"-","△")&amp;"】"))</f>
        <v>【86.22】</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0.01</v>
      </c>
      <c r="EK6" s="35">
        <f t="shared" si="14"/>
        <v>2.0499999999999998</v>
      </c>
      <c r="EL6" s="35">
        <f t="shared" si="14"/>
        <v>0.01</v>
      </c>
      <c r="EM6" s="35">
        <f t="shared" si="14"/>
        <v>0.01</v>
      </c>
      <c r="EN6" s="35">
        <f t="shared" si="14"/>
        <v>0.02</v>
      </c>
      <c r="EO6" s="34" t="str">
        <f>IF(EO7="","",IF(EO7="-","【-】","【"&amp;SUBSTITUTE(TEXT(EO7,"#,##0.00"),"-","△")&amp;"】"))</f>
        <v>【0.02】</v>
      </c>
    </row>
    <row r="7" spans="1:145" s="36" customFormat="1" x14ac:dyDescent="0.15">
      <c r="A7" s="28"/>
      <c r="B7" s="37">
        <v>2019</v>
      </c>
      <c r="C7" s="37">
        <v>342025</v>
      </c>
      <c r="D7" s="37">
        <v>47</v>
      </c>
      <c r="E7" s="37">
        <v>17</v>
      </c>
      <c r="F7" s="37">
        <v>5</v>
      </c>
      <c r="G7" s="37">
        <v>0</v>
      </c>
      <c r="H7" s="37" t="s">
        <v>98</v>
      </c>
      <c r="I7" s="37" t="s">
        <v>99</v>
      </c>
      <c r="J7" s="37" t="s">
        <v>100</v>
      </c>
      <c r="K7" s="37" t="s">
        <v>101</v>
      </c>
      <c r="L7" s="37" t="s">
        <v>102</v>
      </c>
      <c r="M7" s="37" t="s">
        <v>103</v>
      </c>
      <c r="N7" s="38" t="s">
        <v>104</v>
      </c>
      <c r="O7" s="38" t="s">
        <v>105</v>
      </c>
      <c r="P7" s="38">
        <v>1.1399999999999999</v>
      </c>
      <c r="Q7" s="38">
        <v>96.91</v>
      </c>
      <c r="R7" s="38">
        <v>3542</v>
      </c>
      <c r="S7" s="38">
        <v>221502</v>
      </c>
      <c r="T7" s="38">
        <v>352.83</v>
      </c>
      <c r="U7" s="38">
        <v>627.79</v>
      </c>
      <c r="V7" s="38">
        <v>2521</v>
      </c>
      <c r="W7" s="38">
        <v>0.7</v>
      </c>
      <c r="X7" s="38">
        <v>3601.43</v>
      </c>
      <c r="Y7" s="38">
        <v>84.87</v>
      </c>
      <c r="Z7" s="38">
        <v>85.47</v>
      </c>
      <c r="AA7" s="38">
        <v>88.46</v>
      </c>
      <c r="AB7" s="38">
        <v>82.22</v>
      </c>
      <c r="AC7" s="38">
        <v>87.19</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6.67</v>
      </c>
      <c r="BG7" s="38">
        <v>5.14</v>
      </c>
      <c r="BH7" s="38">
        <v>3.58</v>
      </c>
      <c r="BI7" s="38">
        <v>2.86</v>
      </c>
      <c r="BJ7" s="38">
        <v>1.9</v>
      </c>
      <c r="BK7" s="38">
        <v>1081.8</v>
      </c>
      <c r="BL7" s="38">
        <v>974.93</v>
      </c>
      <c r="BM7" s="38">
        <v>855.8</v>
      </c>
      <c r="BN7" s="38">
        <v>789.46</v>
      </c>
      <c r="BO7" s="38">
        <v>826.83</v>
      </c>
      <c r="BP7" s="38">
        <v>765.47</v>
      </c>
      <c r="BQ7" s="38">
        <v>39.19</v>
      </c>
      <c r="BR7" s="38">
        <v>36.99</v>
      </c>
      <c r="BS7" s="38">
        <v>34.67</v>
      </c>
      <c r="BT7" s="38">
        <v>23.37</v>
      </c>
      <c r="BU7" s="38">
        <v>27.49</v>
      </c>
      <c r="BV7" s="38">
        <v>52.19</v>
      </c>
      <c r="BW7" s="38">
        <v>55.32</v>
      </c>
      <c r="BX7" s="38">
        <v>59.8</v>
      </c>
      <c r="BY7" s="38">
        <v>57.77</v>
      </c>
      <c r="BZ7" s="38">
        <v>57.31</v>
      </c>
      <c r="CA7" s="38">
        <v>59.59</v>
      </c>
      <c r="CB7" s="38">
        <v>526.83000000000004</v>
      </c>
      <c r="CC7" s="38">
        <v>558.13</v>
      </c>
      <c r="CD7" s="38">
        <v>613.86</v>
      </c>
      <c r="CE7" s="38">
        <v>864.49</v>
      </c>
      <c r="CF7" s="38">
        <v>770.37</v>
      </c>
      <c r="CG7" s="38">
        <v>296.14</v>
      </c>
      <c r="CH7" s="38">
        <v>283.17</v>
      </c>
      <c r="CI7" s="38">
        <v>263.76</v>
      </c>
      <c r="CJ7" s="38">
        <v>274.35000000000002</v>
      </c>
      <c r="CK7" s="38">
        <v>273.52</v>
      </c>
      <c r="CL7" s="38">
        <v>257.86</v>
      </c>
      <c r="CM7" s="38">
        <v>26.86</v>
      </c>
      <c r="CN7" s="38">
        <v>26.86</v>
      </c>
      <c r="CO7" s="38">
        <v>26.86</v>
      </c>
      <c r="CP7" s="38">
        <v>26.86</v>
      </c>
      <c r="CQ7" s="38">
        <v>26.86</v>
      </c>
      <c r="CR7" s="38">
        <v>52.31</v>
      </c>
      <c r="CS7" s="38">
        <v>60.65</v>
      </c>
      <c r="CT7" s="38">
        <v>51.75</v>
      </c>
      <c r="CU7" s="38">
        <v>50.68</v>
      </c>
      <c r="CV7" s="38">
        <v>50.14</v>
      </c>
      <c r="CW7" s="38">
        <v>51.3</v>
      </c>
      <c r="CX7" s="38">
        <v>72.92</v>
      </c>
      <c r="CY7" s="38">
        <v>74.38</v>
      </c>
      <c r="CZ7" s="38">
        <v>76.8</v>
      </c>
      <c r="DA7" s="38">
        <v>78.010000000000005</v>
      </c>
      <c r="DB7" s="38">
        <v>80.44</v>
      </c>
      <c r="DC7" s="38">
        <v>84.32</v>
      </c>
      <c r="DD7" s="38">
        <v>84.58</v>
      </c>
      <c r="DE7" s="38">
        <v>84.84</v>
      </c>
      <c r="DF7" s="38">
        <v>84.86</v>
      </c>
      <c r="DG7" s="38">
        <v>84.98</v>
      </c>
      <c r="DH7" s="38">
        <v>86.22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0.01</v>
      </c>
      <c r="EK7" s="38">
        <v>2.0499999999999998</v>
      </c>
      <c r="EL7" s="38">
        <v>0.01</v>
      </c>
      <c r="EM7" s="38">
        <v>0.01</v>
      </c>
      <c r="EN7" s="38">
        <v>0.02</v>
      </c>
      <c r="EO7" s="38">
        <v>0.02</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E10" si="15">DATEVALUE($B7+12-B11&amp;"/1/"&amp;B12)</f>
        <v>46388</v>
      </c>
      <c r="C10" s="41">
        <f t="shared" si="15"/>
        <v>46753</v>
      </c>
      <c r="D10" s="41">
        <f t="shared" si="15"/>
        <v>47119</v>
      </c>
      <c r="E10" s="41">
        <f t="shared" si="15"/>
        <v>47484</v>
      </c>
      <c r="F10" s="42">
        <f>DATEVALUE($B7+12-F11&amp;"/1/"&amp;F12)</f>
        <v>47849</v>
      </c>
    </row>
    <row r="11" spans="1:145" x14ac:dyDescent="0.15">
      <c r="B11">
        <v>4</v>
      </c>
      <c r="C11">
        <v>3</v>
      </c>
      <c r="D11">
        <v>2</v>
      </c>
      <c r="E11">
        <v>1</v>
      </c>
      <c r="F11">
        <v>0</v>
      </c>
      <c r="G11" t="s">
        <v>111</v>
      </c>
    </row>
    <row r="12" spans="1:145" x14ac:dyDescent="0.15">
      <c r="B12">
        <v>1</v>
      </c>
      <c r="C12">
        <v>1</v>
      </c>
      <c r="D12">
        <v>1</v>
      </c>
      <c r="E12">
        <v>1</v>
      </c>
      <c r="F12">
        <v>1</v>
      </c>
      <c r="G12" t="s">
        <v>112</v>
      </c>
    </row>
    <row r="13" spans="1:145" x14ac:dyDescent="0.15">
      <c r="B13" t="s">
        <v>113</v>
      </c>
      <c r="C13" t="s">
        <v>114</v>
      </c>
      <c r="D13" t="s">
        <v>114</v>
      </c>
      <c r="E13" t="s">
        <v>115</v>
      </c>
      <c r="F13" t="s">
        <v>116</v>
      </c>
      <c r="G13" t="s">
        <v>117</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ﾀﾁﾊﾞﾅ ﾒｸﾞﾐ</cp:lastModifiedBy>
  <cp:lastPrinted>2021-01-25T06:52:08Z</cp:lastPrinted>
  <dcterms:created xsi:type="dcterms:W3CDTF">2020-12-04T03:07:13Z</dcterms:created>
  <dcterms:modified xsi:type="dcterms:W3CDTF">2021-01-25T07:50:24Z</dcterms:modified>
  <cp:category/>
</cp:coreProperties>
</file>