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AofPiVoVWSUyNlxx15ld1B6SM9WO/URILWBHGuv+hQ8ppQelBwG1wfwDBtTRI8bEE/g0nOeZR7Px9fM3L8qrg==" workbookSaltValue="w6dE9AzIEsQjDQNBLJpYog==" workbookSpinCount="100000" lockStructure="1"/>
  <bookViews>
    <workbookView xWindow="0" yWindow="0" windowWidth="28800" windowHeight="117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<sst xmlns="http://schemas.openxmlformats.org/spreadsheetml/2006/main" count="223" uniqueCount="111">
  <si>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</si>
  <si>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</si>
  <si>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</si>
  <si>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</si>
  <si>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</si>
  <si>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</si>
  <si>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</si>
  <si>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</si>
  <si>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</si>
  <si>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</si>
  <si>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</si>
  <si>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</si>
  <si>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</si>
  <si>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</si>
  <si>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</si>
  <si>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</si>
  <si>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</si>
  <si>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</si>
  <si>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</si>
  <si>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</si>
  <si>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</si>
  <si>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</si>
  <si>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</si>
  <si>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</si>
  <si>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</si>
  <si>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</si>
  <si>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</si>
  <si>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</si>
  <si>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</si>
  <si>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</si>
  <si>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</si>
  <si>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</si>
  <si>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</si>
  <si>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</si>
  <si>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</si>
  <si>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</si>
  <si>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</si>
  <si>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</si>
  <si>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</si>
  <si>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</si>
  <si>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</si>
  <si>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</si>
  <si>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</si>
  <si>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</si>
  <si>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</si>
  <si>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</si>
  <si>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</si>
  <si>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</si>
  <si>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</si>
  <si>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</si>
  <si>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</si>
  <si>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</si>
  <si>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</si>
  <si>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</si>
  <si>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</si>
  <si>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</si>
  <si>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</si>
  <si>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</si>
  <si>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</si>
  <si>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</si>
  <si>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</si>
  <si>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</si>
  <si>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</si>
  <si>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</si>
  <si>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</si>
  <si>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</si>
  <si>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</si>
  <si>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</si>
  <si>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</si>
  <si>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</si>
  <si>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</si>
  <si>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</si>
  <si>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</si>
  <si>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</si>
  <si>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</si>
  <si>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</si>
  <si>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</si>
  <si>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</si>
  <si>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</si>
  <si>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</si>
  <si>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</si>
  <si>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</si>
  <si>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</si>
  <si>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</si>
  <si>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</si>
  <si>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</si>
  <si>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</si>
  <si>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</si>
  <si>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</si>
  <si>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</si>
  <si>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</si>
  <si>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</si>
  <si>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</si>
  <si>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</si>
  <si>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</si>
  <si>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</si>
  <si>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</si>
  <si>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</si>
  <si>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</si>
  <si>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</si>
  <si>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</si>
  <si>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</si>
  <si>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</si>
  <si>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</si>
  <si>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</si>
  <si>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</si>
  <si>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</si>
  <si>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</si>
  <si>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水洗化率の向上のため，未接続世帯の実態の把握，啓発等により接続推進を継続していく。
　経費回収率は100％を超えているとはいえ，安定した経営には課題が多い。引き続き，基準外繰入の解消のため，使用料の改定による収入の確保や維持管理経費の節約などに努める。
　企業債残高が多額で，将来的な負担が大きい。事業計画の縮小を予定してはいるが，まだ整備が残っている区域もあり，借入による企業債残高もさらに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
</t>
    <rPh sb="35" eb="37">
      <t>ケイゾク</t>
    </rPh>
    <rPh sb="150" eb="152">
      <t>ジギョウ</t>
    </rPh>
    <rPh sb="152" eb="154">
      <t>ケイカク</t>
    </rPh>
    <rPh sb="155" eb="157">
      <t>シュクショウ</t>
    </rPh>
    <rPh sb="158" eb="160">
      <t>ヨテイ</t>
    </rPh>
    <rPh sb="172" eb="173">
      <t>ノコ</t>
    </rPh>
    <rPh sb="177" eb="179">
      <t>クイキ</t>
    </rPh>
    <rPh sb="292" eb="294">
      <t>ケイエイ</t>
    </rPh>
    <rPh sb="294" eb="296">
      <t>センリャク</t>
    </rPh>
    <rPh sb="296" eb="297">
      <t>オヨ</t>
    </rPh>
    <rPh sb="298" eb="302">
      <t>チョウジュミョウカ</t>
    </rPh>
    <rPh sb="302" eb="304">
      <t>ケイカク</t>
    </rPh>
    <rPh sb="315" eb="317">
      <t>ケイカク</t>
    </rPh>
    <rPh sb="319" eb="320">
      <t>モト</t>
    </rPh>
    <phoneticPr fontId="15"/>
  </si>
  <si>
    <r>
      <rPr>
        <sz val="11"/>
        <rFont val="ＭＳ Ｐゴシック"/>
        <family val="3"/>
        <charset val="128"/>
      </rPr>
      <t>【有形固定資産減価償却率・管渠老朽化率・管渠改善率】
　平成</t>
    </r>
    <r>
      <rPr>
        <sz val="11"/>
        <rFont val="ＭＳ ゴシック"/>
        <family val="3"/>
      </rPr>
      <t>26</t>
    </r>
    <r>
      <rPr>
        <sz val="11"/>
        <rFont val="ＭＳ Ｐゴシック"/>
        <family val="3"/>
        <charset val="128"/>
      </rPr>
      <t xml:space="preserve">年度の減価償却率の増加は，制度改正に伴う減価償却累計額の増加によるものである。
</t>
    </r>
    <r>
      <rPr>
        <sz val="11"/>
        <rFont val="ＭＳ ゴシック"/>
        <family val="3"/>
      </rPr>
      <t xml:space="preserve">  </t>
    </r>
    <r>
      <rPr>
        <sz val="11"/>
        <rFont val="ＭＳ Ｐゴシック"/>
        <family val="3"/>
        <charset val="128"/>
      </rPr>
      <t>グラフ③管渠改善率の表中，平成</t>
    </r>
    <r>
      <rPr>
        <sz val="11"/>
        <rFont val="ＭＳ ゴシック"/>
        <family val="3"/>
      </rPr>
      <t>27</t>
    </r>
    <r>
      <rPr>
        <sz val="11"/>
        <rFont val="ＭＳ Ｐゴシック"/>
        <family val="3"/>
        <charset val="128"/>
      </rPr>
      <t>年度のデータ「</t>
    </r>
    <r>
      <rPr>
        <sz val="11"/>
        <rFont val="ＭＳ ゴシック"/>
        <family val="3"/>
      </rPr>
      <t xml:space="preserve"> 1.89</t>
    </r>
    <r>
      <rPr>
        <sz val="11"/>
        <rFont val="ＭＳ Ｐゴシック"/>
        <family val="3"/>
        <charset val="128"/>
      </rPr>
      <t>」は，誤記載で正しくは「</t>
    </r>
    <r>
      <rPr>
        <sz val="11"/>
        <rFont val="ＭＳ ゴシック"/>
        <family val="3"/>
      </rPr>
      <t>0</t>
    </r>
    <r>
      <rPr>
        <sz val="11"/>
        <rFont val="ＭＳ Ｐゴシック"/>
        <family val="3"/>
        <charset val="128"/>
      </rPr>
      <t>」である。
　したがって，グラフには数値が記入されているが，管渠老化率，管渠改善率はともに</t>
    </r>
    <r>
      <rPr>
        <sz val="11"/>
        <rFont val="ＭＳ ゴシック"/>
        <family val="3"/>
      </rPr>
      <t>0</t>
    </r>
    <r>
      <rPr>
        <sz val="11"/>
        <rFont val="ＭＳ Ｐゴシック"/>
        <family val="3"/>
        <charset val="128"/>
      </rPr>
      <t>％で推移している。
　平成</t>
    </r>
    <r>
      <rPr>
        <sz val="11"/>
        <rFont val="ＭＳ ゴシック"/>
        <family val="3"/>
      </rPr>
      <t>9</t>
    </r>
    <r>
      <rPr>
        <sz val="11"/>
        <rFont val="ＭＳ Ｐゴシック"/>
        <family val="3"/>
        <charset val="128"/>
      </rPr>
      <t>年度に供用開始し，</t>
    </r>
    <r>
      <rPr>
        <sz val="11"/>
        <rFont val="ＭＳ ゴシック"/>
        <family val="3"/>
        <charset val="128"/>
      </rPr>
      <t>21</t>
    </r>
    <r>
      <rPr>
        <sz val="11"/>
        <rFont val="ＭＳ Ｐゴシック"/>
        <family val="3"/>
        <charset val="128"/>
      </rPr>
      <t>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r>
    <rPh sb="78" eb="80">
      <t>カンキョ</t>
    </rPh>
    <rPh sb="134" eb="136">
      <t>スウチ</t>
    </rPh>
    <rPh sb="256" eb="260">
      <t>チョウジュミョウカ</t>
    </rPh>
    <rPh sb="260" eb="262">
      <t>ケイカク</t>
    </rPh>
    <rPh sb="273" eb="275">
      <t>ケイカク</t>
    </rPh>
    <rPh sb="277" eb="278">
      <t>モト</t>
    </rPh>
    <phoneticPr fontId="20"/>
  </si>
  <si>
    <t>【経常収支比率・累積欠損金比率】
　経常収支比率は100％で推移しており，累積欠損も発生していないが，一般会計繰入金によるもので，基準外繰入の縮小・解消に向け，経営改善に取り組む必要がある。
【流動比率】
　平成26年度の制度改正により大きく減少したが，流動負債の建設改良費に充てられた企業債の比率が高いことによる。
【企業債残高対事業規模比率】
　整備に伴う企業債の借入による企業債残高が多額である。整備計画の変更を予定しており，縮小に伴い整備に係る借入は減少する見込みである。
【経費回収率・汚水処理原価】
　汚水処理原価は，約200円で推移し，類似団体平均を下回っている。経費回収率も約100％で推移し，類似団体平均を上回っているが，引き続き施設の維持管理経費の節減に努めていく必要がある。
【施設利用率】
　施設利用率は，約55％前後で推移し，類似団体平均値を上回っている。
【水洗化率】
　水洗化率は約80％前後で推移しているが，類似団体平均を下回っている。高齢化や家屋の老朽化，経済的理由などにより未接続の世帯もある。水洗化促進員の訪問等による普及促進を引き続き継続していく必要がある。</t>
    <rPh sb="265" eb="266">
      <t>ヤク</t>
    </rPh>
    <rPh sb="320" eb="321">
      <t>ヒ</t>
    </rPh>
    <rPh sb="322" eb="323">
      <t>ツヅ</t>
    </rPh>
    <rPh sb="358" eb="360">
      <t>シセツ</t>
    </rPh>
    <rPh sb="360" eb="363">
      <t>リヨウリツ</t>
    </rPh>
    <rPh sb="369" eb="371">
      <t>ゼンゴ</t>
    </rPh>
    <rPh sb="376" eb="378">
      <t>ルイジ</t>
    </rPh>
    <rPh sb="378" eb="380">
      <t>ダンタイ</t>
    </rPh>
    <rPh sb="380" eb="383">
      <t>ヘイキンチ</t>
    </rPh>
    <rPh sb="384" eb="386">
      <t>ウワマワ</t>
    </rPh>
    <rPh sb="465" eb="468">
      <t>スイセンカ</t>
    </rPh>
    <rPh sb="468" eb="470">
      <t>ソクシン</t>
    </rPh>
    <rPh sb="470" eb="471">
      <t>イン</t>
    </rPh>
    <rPh sb="472" eb="474">
      <t>ホウモン</t>
    </rPh>
    <rPh sb="474" eb="475">
      <t>トウ</t>
    </rPh>
    <rPh sb="478" eb="480">
      <t>フキュウ</t>
    </rPh>
    <rPh sb="480" eb="482">
      <t>ソクシン</t>
    </rPh>
    <rPh sb="483" eb="484">
      <t>ヒ</t>
    </rPh>
    <rPh sb="485" eb="486">
      <t>ツヅ</t>
    </rPh>
    <rPh sb="487" eb="489">
      <t>ケイゾク</t>
    </rPh>
    <rPh sb="493" eb="495">
      <t>ヒツヨウ</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</si>
</sst>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3"/>
      <color theme="3"/>
      <name val="ＭＳ 明朝"/>
      <family val="2"/>
      <charset val="128"/>
    </font>
    <font>
      <sz val="11"/>
      <name val="ＭＳ ゴシック"/>
      <family val="3"/>
      <charset val="128"/>
    </font>
    <font>
      <sz val="6"/>
      <name val="游ゴシック"/>
      <family val="2"/>
      <charset val="128"/>
      <scheme val="minor"/>
    </font>
    <font>
      <sz val="11"/>
      <name val="ＭＳ Ｐゴシック"/>
      <family val="3"/>
      <charset val="128"/>
    </font>
    <font>
      <sz val="11"/>
      <name val="ＭＳ ゴシック"/>
      <family val="3"/>
    </font>
    <font>
      <b/>
      <sz val="11"/>
      <color theme="3"/>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1.89</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355F-49D6-84C9-785690705E4E}"/>
            </c:ext>
          </c:extLst>
        </c:ser>
        <c:dLbls>
          <c:showLegendKey val="0"/>
          <c:showVal val="0"/>
          <c:showCatName val="0"/>
          <c:showSerName val="0"/>
          <c:showPercent val="0"/>
          <c:showBubbleSize val="0"/>
        </c:dLbls>
        <c:gapWidth val="150"/>
        <c:axId val="206702464"/>
        <c:axId val="20671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355F-49D6-84C9-785690705E4E}"/>
            </c:ext>
          </c:extLst>
        </c:ser>
        <c:dLbls>
          <c:showLegendKey val="0"/>
          <c:showVal val="0"/>
          <c:showCatName val="0"/>
          <c:showSerName val="0"/>
          <c:showPercent val="0"/>
          <c:showBubbleSize val="0"/>
        </c:dLbls>
        <c:marker val="1"/>
        <c:smooth val="0"/>
        <c:axId val="206702464"/>
        <c:axId val="206712832"/>
      </c:lineChart>
      <c:dateAx>
        <c:axId val="206702464"/>
        <c:scaling>
          <c:orientation val="minMax"/>
        </c:scaling>
        <c:delete val="1"/>
        <c:axPos val="b"/>
        <c:numFmt formatCode="ge" sourceLinked="1"/>
        <c:majorTickMark val="none"/>
        <c:minorTickMark val="none"/>
        <c:tickLblPos val="none"/>
        <c:crossAx val="206712832"/>
        <c:crosses val="autoZero"/>
        <c:auto val="1"/>
        <c:lblOffset val="100"/>
        <c:baseTimeUnit val="years"/>
      </c:dateAx>
      <c:valAx>
        <c:axId val="20671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0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51.95</c:v>
                </c:pt>
                <c:pt idx="1">
                  <c:v>54.83</c:v>
                </c:pt>
                <c:pt idx="2">
                  <c:v>55.68</c:v>
                </c:pt>
                <c:pt idx="3">
                  <c:v>55.62</c:v>
                </c:pt>
                <c:pt idx="4">
                  <c:v>53.66</c:v>
                </c:pt>
              </c:numCache>
            </c:numRef>
          </c:val>
          <c:extLst xmlns:c16r2="http://schemas.microsoft.com/office/drawing/2015/06/chart">
            <c:ext xmlns:c16="http://schemas.microsoft.com/office/drawing/2014/chart" uri="{C3380CC4-5D6E-409C-BE32-E72D297353CC}">
              <c16:uniqueId val="{00000000-DFCB-45B0-BA50-765D90877606}"/>
            </c:ext>
          </c:extLst>
        </c:ser>
        <c:dLbls>
          <c:showLegendKey val="0"/>
          <c:showVal val="0"/>
          <c:showCatName val="0"/>
          <c:showSerName val="0"/>
          <c:showPercent val="0"/>
          <c:showBubbleSize val="0"/>
        </c:dLbls>
        <c:gapWidth val="150"/>
        <c:axId val="207534336"/>
        <c:axId val="20754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DFCB-45B0-BA50-765D90877606}"/>
            </c:ext>
          </c:extLst>
        </c:ser>
        <c:dLbls>
          <c:showLegendKey val="0"/>
          <c:showVal val="0"/>
          <c:showCatName val="0"/>
          <c:showSerName val="0"/>
          <c:showPercent val="0"/>
          <c:showBubbleSize val="0"/>
        </c:dLbls>
        <c:marker val="1"/>
        <c:smooth val="0"/>
        <c:axId val="207534336"/>
        <c:axId val="207544704"/>
      </c:lineChart>
      <c:dateAx>
        <c:axId val="207534336"/>
        <c:scaling>
          <c:orientation val="minMax"/>
        </c:scaling>
        <c:delete val="1"/>
        <c:axPos val="b"/>
        <c:numFmt formatCode="ge" sourceLinked="1"/>
        <c:majorTickMark val="none"/>
        <c:minorTickMark val="none"/>
        <c:tickLblPos val="none"/>
        <c:crossAx val="207544704"/>
        <c:crosses val="autoZero"/>
        <c:auto val="1"/>
        <c:lblOffset val="100"/>
        <c:baseTimeUnit val="years"/>
      </c:dateAx>
      <c:valAx>
        <c:axId val="20754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53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77.900000000000006</c:v>
                </c:pt>
                <c:pt idx="1">
                  <c:v>79.349999999999994</c:v>
                </c:pt>
                <c:pt idx="2">
                  <c:v>80.95</c:v>
                </c:pt>
                <c:pt idx="3">
                  <c:v>78.98</c:v>
                </c:pt>
                <c:pt idx="4">
                  <c:v>81.93</c:v>
                </c:pt>
              </c:numCache>
            </c:numRef>
          </c:val>
          <c:extLst xmlns:c16r2="http://schemas.microsoft.com/office/drawing/2015/06/chart">
            <c:ext xmlns:c16="http://schemas.microsoft.com/office/drawing/2014/chart" uri="{C3380CC4-5D6E-409C-BE32-E72D297353CC}">
              <c16:uniqueId val="{00000000-1D54-4349-9469-056058F29023}"/>
            </c:ext>
          </c:extLst>
        </c:ser>
        <c:dLbls>
          <c:showLegendKey val="0"/>
          <c:showVal val="0"/>
          <c:showCatName val="0"/>
          <c:showSerName val="0"/>
          <c:showPercent val="0"/>
          <c:showBubbleSize val="0"/>
        </c:dLbls>
        <c:gapWidth val="150"/>
        <c:axId val="207591680"/>
        <c:axId val="20759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1D54-4349-9469-056058F29023}"/>
            </c:ext>
          </c:extLst>
        </c:ser>
        <c:dLbls>
          <c:showLegendKey val="0"/>
          <c:showVal val="0"/>
          <c:showCatName val="0"/>
          <c:showSerName val="0"/>
          <c:showPercent val="0"/>
          <c:showBubbleSize val="0"/>
        </c:dLbls>
        <c:marker val="1"/>
        <c:smooth val="0"/>
        <c:axId val="207591680"/>
        <c:axId val="207593856"/>
      </c:lineChart>
      <c:dateAx>
        <c:axId val="207591680"/>
        <c:scaling>
          <c:orientation val="minMax"/>
        </c:scaling>
        <c:delete val="1"/>
        <c:axPos val="b"/>
        <c:numFmt formatCode="ge" sourceLinked="1"/>
        <c:majorTickMark val="none"/>
        <c:minorTickMark val="none"/>
        <c:tickLblPos val="none"/>
        <c:crossAx val="207593856"/>
        <c:crosses val="autoZero"/>
        <c:auto val="1"/>
        <c:lblOffset val="100"/>
        <c:baseTimeUnit val="years"/>
      </c:dateAx>
      <c:valAx>
        <c:axId val="20759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59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100.67</c:v>
                </c:pt>
                <c:pt idx="1">
                  <c:v>100</c:v>
                </c:pt>
                <c:pt idx="2">
                  <c:v>100</c:v>
                </c:pt>
                <c:pt idx="3">
                  <c:v>100</c:v>
                </c:pt>
                <c:pt idx="4">
                  <c:v>101.17</c:v>
                </c:pt>
              </c:numCache>
            </c:numRef>
          </c:val>
          <c:extLst xmlns:c16r2="http://schemas.microsoft.com/office/drawing/2015/06/chart">
            <c:ext xmlns:c16="http://schemas.microsoft.com/office/drawing/2014/chart" uri="{C3380CC4-5D6E-409C-BE32-E72D297353CC}">
              <c16:uniqueId val="{00000000-5F82-48E7-AEEC-CCC440276A81}"/>
            </c:ext>
          </c:extLst>
        </c:ser>
        <c:dLbls>
          <c:showLegendKey val="0"/>
          <c:showVal val="0"/>
          <c:showCatName val="0"/>
          <c:showSerName val="0"/>
          <c:showPercent val="0"/>
          <c:showBubbleSize val="0"/>
        </c:dLbls>
        <c:gapWidth val="150"/>
        <c:axId val="206747904"/>
        <c:axId val="20676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108.69</c:v>
                </c:pt>
                <c:pt idx="1">
                  <c:v>110.8</c:v>
                </c:pt>
                <c:pt idx="2">
                  <c:v>110.07</c:v>
                </c:pt>
                <c:pt idx="3">
                  <c:v>106.7</c:v>
                </c:pt>
                <c:pt idx="4">
                  <c:v>106.83</c:v>
                </c:pt>
              </c:numCache>
            </c:numRef>
          </c:val>
          <c:smooth val="0"/>
          <c:extLst xmlns:c16r2="http://schemas.microsoft.com/office/drawing/2015/06/chart">
            <c:ext xmlns:c16="http://schemas.microsoft.com/office/drawing/2014/chart" uri="{C3380CC4-5D6E-409C-BE32-E72D297353CC}">
              <c16:uniqueId val="{00000001-5F82-48E7-AEEC-CCC440276A81}"/>
            </c:ext>
          </c:extLst>
        </c:ser>
        <c:dLbls>
          <c:showLegendKey val="0"/>
          <c:showVal val="0"/>
          <c:showCatName val="0"/>
          <c:showSerName val="0"/>
          <c:showPercent val="0"/>
          <c:showBubbleSize val="0"/>
        </c:dLbls>
        <c:marker val="1"/>
        <c:smooth val="0"/>
        <c:axId val="206747904"/>
        <c:axId val="206762368"/>
      </c:lineChart>
      <c:dateAx>
        <c:axId val="206747904"/>
        <c:scaling>
          <c:orientation val="minMax"/>
        </c:scaling>
        <c:delete val="1"/>
        <c:axPos val="b"/>
        <c:numFmt formatCode="ge" sourceLinked="1"/>
        <c:majorTickMark val="none"/>
        <c:minorTickMark val="none"/>
        <c:tickLblPos val="none"/>
        <c:crossAx val="206762368"/>
        <c:crosses val="autoZero"/>
        <c:auto val="1"/>
        <c:lblOffset val="100"/>
        <c:baseTimeUnit val="years"/>
      </c:dateAx>
      <c:valAx>
        <c:axId val="20676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4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33.24</c:v>
                </c:pt>
                <c:pt idx="1">
                  <c:v>34.71</c:v>
                </c:pt>
                <c:pt idx="2">
                  <c:v>36.36</c:v>
                </c:pt>
                <c:pt idx="3">
                  <c:v>37.299999999999997</c:v>
                </c:pt>
                <c:pt idx="4">
                  <c:v>38.5</c:v>
                </c:pt>
              </c:numCache>
            </c:numRef>
          </c:val>
          <c:extLst xmlns:c16r2="http://schemas.microsoft.com/office/drawing/2015/06/chart">
            <c:ext xmlns:c16="http://schemas.microsoft.com/office/drawing/2014/chart" uri="{C3380CC4-5D6E-409C-BE32-E72D297353CC}">
              <c16:uniqueId val="{00000000-C786-4E02-9A45-E6EE6C5A0CBD}"/>
            </c:ext>
          </c:extLst>
        </c:ser>
        <c:dLbls>
          <c:showLegendKey val="0"/>
          <c:showVal val="0"/>
          <c:showCatName val="0"/>
          <c:showSerName val="0"/>
          <c:showPercent val="0"/>
          <c:showBubbleSize val="0"/>
        </c:dLbls>
        <c:gapWidth val="150"/>
        <c:axId val="207194752"/>
        <c:axId val="207196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21.09</c:v>
                </c:pt>
                <c:pt idx="1">
                  <c:v>22.6</c:v>
                </c:pt>
                <c:pt idx="2">
                  <c:v>26.91</c:v>
                </c:pt>
                <c:pt idx="3">
                  <c:v>26.81</c:v>
                </c:pt>
                <c:pt idx="4">
                  <c:v>26.06</c:v>
                </c:pt>
              </c:numCache>
            </c:numRef>
          </c:val>
          <c:smooth val="0"/>
          <c:extLst xmlns:c16r2="http://schemas.microsoft.com/office/drawing/2015/06/chart">
            <c:ext xmlns:c16="http://schemas.microsoft.com/office/drawing/2014/chart" uri="{C3380CC4-5D6E-409C-BE32-E72D297353CC}">
              <c16:uniqueId val="{00000001-C786-4E02-9A45-E6EE6C5A0CBD}"/>
            </c:ext>
          </c:extLst>
        </c:ser>
        <c:dLbls>
          <c:showLegendKey val="0"/>
          <c:showVal val="0"/>
          <c:showCatName val="0"/>
          <c:showSerName val="0"/>
          <c:showPercent val="0"/>
          <c:showBubbleSize val="0"/>
        </c:dLbls>
        <c:marker val="1"/>
        <c:smooth val="0"/>
        <c:axId val="207194752"/>
        <c:axId val="207196928"/>
      </c:lineChart>
      <c:dateAx>
        <c:axId val="207194752"/>
        <c:scaling>
          <c:orientation val="minMax"/>
        </c:scaling>
        <c:delete val="1"/>
        <c:axPos val="b"/>
        <c:numFmt formatCode="ge" sourceLinked="1"/>
        <c:majorTickMark val="none"/>
        <c:minorTickMark val="none"/>
        <c:tickLblPos val="none"/>
        <c:crossAx val="207196928"/>
        <c:crosses val="autoZero"/>
        <c:auto val="1"/>
        <c:lblOffset val="100"/>
        <c:baseTimeUnit val="years"/>
      </c:dateAx>
      <c:valAx>
        <c:axId val="20719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9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025-4ABE-96EB-79E80749085E}"/>
            </c:ext>
          </c:extLst>
        </c:ser>
        <c:dLbls>
          <c:showLegendKey val="0"/>
          <c:showVal val="0"/>
          <c:showCatName val="0"/>
          <c:showSerName val="0"/>
          <c:showPercent val="0"/>
          <c:showBubbleSize val="0"/>
        </c:dLbls>
        <c:gapWidth val="150"/>
        <c:axId val="207223808"/>
        <c:axId val="207295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0025-4ABE-96EB-79E80749085E}"/>
            </c:ext>
          </c:extLst>
        </c:ser>
        <c:dLbls>
          <c:showLegendKey val="0"/>
          <c:showVal val="0"/>
          <c:showCatName val="0"/>
          <c:showSerName val="0"/>
          <c:showPercent val="0"/>
          <c:showBubbleSize val="0"/>
        </c:dLbls>
        <c:marker val="1"/>
        <c:smooth val="0"/>
        <c:axId val="207223808"/>
        <c:axId val="207295616"/>
      </c:lineChart>
      <c:dateAx>
        <c:axId val="207223808"/>
        <c:scaling>
          <c:orientation val="minMax"/>
        </c:scaling>
        <c:delete val="1"/>
        <c:axPos val="b"/>
        <c:numFmt formatCode="ge" sourceLinked="1"/>
        <c:majorTickMark val="none"/>
        <c:minorTickMark val="none"/>
        <c:tickLblPos val="none"/>
        <c:crossAx val="207295616"/>
        <c:crosses val="autoZero"/>
        <c:auto val="1"/>
        <c:lblOffset val="100"/>
        <c:baseTimeUnit val="years"/>
      </c:dateAx>
      <c:valAx>
        <c:axId val="20729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22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2A8-4B45-A0E7-A1EF22DB64F7}"/>
            </c:ext>
          </c:extLst>
        </c:ser>
        <c:dLbls>
          <c:showLegendKey val="0"/>
          <c:showVal val="0"/>
          <c:showCatName val="0"/>
          <c:showSerName val="0"/>
          <c:showPercent val="0"/>
          <c:showBubbleSize val="0"/>
        </c:dLbls>
        <c:gapWidth val="150"/>
        <c:axId val="207343616"/>
        <c:axId val="207345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29.24</c:v>
                </c:pt>
                <c:pt idx="1">
                  <c:v>31.45</c:v>
                </c:pt>
                <c:pt idx="2">
                  <c:v>31.4</c:v>
                </c:pt>
                <c:pt idx="3">
                  <c:v>26.14</c:v>
                </c:pt>
                <c:pt idx="4">
                  <c:v>22.02</c:v>
                </c:pt>
              </c:numCache>
            </c:numRef>
          </c:val>
          <c:smooth val="0"/>
          <c:extLst xmlns:c16r2="http://schemas.microsoft.com/office/drawing/2015/06/chart">
            <c:ext xmlns:c16="http://schemas.microsoft.com/office/drawing/2014/chart" uri="{C3380CC4-5D6E-409C-BE32-E72D297353CC}">
              <c16:uniqueId val="{00000001-42A8-4B45-A0E7-A1EF22DB64F7}"/>
            </c:ext>
          </c:extLst>
        </c:ser>
        <c:dLbls>
          <c:showLegendKey val="0"/>
          <c:showVal val="0"/>
          <c:showCatName val="0"/>
          <c:showSerName val="0"/>
          <c:showPercent val="0"/>
          <c:showBubbleSize val="0"/>
        </c:dLbls>
        <c:marker val="1"/>
        <c:smooth val="0"/>
        <c:axId val="207343616"/>
        <c:axId val="207345536"/>
      </c:lineChart>
      <c:dateAx>
        <c:axId val="207343616"/>
        <c:scaling>
          <c:orientation val="minMax"/>
        </c:scaling>
        <c:delete val="1"/>
        <c:axPos val="b"/>
        <c:numFmt formatCode="ge" sourceLinked="1"/>
        <c:majorTickMark val="none"/>
        <c:minorTickMark val="none"/>
        <c:tickLblPos val="none"/>
        <c:crossAx val="207345536"/>
        <c:crosses val="autoZero"/>
        <c:auto val="1"/>
        <c:lblOffset val="100"/>
        <c:baseTimeUnit val="years"/>
      </c:dateAx>
      <c:valAx>
        <c:axId val="20734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4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32.43</c:v>
                </c:pt>
                <c:pt idx="1">
                  <c:v>30.68</c:v>
                </c:pt>
                <c:pt idx="2">
                  <c:v>48.42</c:v>
                </c:pt>
                <c:pt idx="3">
                  <c:v>75.86</c:v>
                </c:pt>
                <c:pt idx="4">
                  <c:v>62.52</c:v>
                </c:pt>
              </c:numCache>
            </c:numRef>
          </c:val>
          <c:extLst xmlns:c16r2="http://schemas.microsoft.com/office/drawing/2015/06/chart">
            <c:ext xmlns:c16="http://schemas.microsoft.com/office/drawing/2014/chart" uri="{C3380CC4-5D6E-409C-BE32-E72D297353CC}">
              <c16:uniqueId val="{00000000-7E50-4E90-94EA-567C7EAD7660}"/>
            </c:ext>
          </c:extLst>
        </c:ser>
        <c:dLbls>
          <c:showLegendKey val="0"/>
          <c:showVal val="0"/>
          <c:showCatName val="0"/>
          <c:showSerName val="0"/>
          <c:showPercent val="0"/>
          <c:showBubbleSize val="0"/>
        </c:dLbls>
        <c:gapWidth val="150"/>
        <c:axId val="207382784"/>
        <c:axId val="20739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68.510000000000005</c:v>
                </c:pt>
                <c:pt idx="1">
                  <c:v>70.16</c:v>
                </c:pt>
                <c:pt idx="2">
                  <c:v>79.709999999999994</c:v>
                </c:pt>
                <c:pt idx="3">
                  <c:v>68.290000000000006</c:v>
                </c:pt>
                <c:pt idx="4">
                  <c:v>68.040000000000006</c:v>
                </c:pt>
              </c:numCache>
            </c:numRef>
          </c:val>
          <c:smooth val="0"/>
          <c:extLst xmlns:c16r2="http://schemas.microsoft.com/office/drawing/2015/06/chart">
            <c:ext xmlns:c16="http://schemas.microsoft.com/office/drawing/2014/chart" uri="{C3380CC4-5D6E-409C-BE32-E72D297353CC}">
              <c16:uniqueId val="{00000001-7E50-4E90-94EA-567C7EAD7660}"/>
            </c:ext>
          </c:extLst>
        </c:ser>
        <c:dLbls>
          <c:showLegendKey val="0"/>
          <c:showVal val="0"/>
          <c:showCatName val="0"/>
          <c:showSerName val="0"/>
          <c:showPercent val="0"/>
          <c:showBubbleSize val="0"/>
        </c:dLbls>
        <c:marker val="1"/>
        <c:smooth val="0"/>
        <c:axId val="207382784"/>
        <c:axId val="207393152"/>
      </c:lineChart>
      <c:dateAx>
        <c:axId val="207382784"/>
        <c:scaling>
          <c:orientation val="minMax"/>
        </c:scaling>
        <c:delete val="1"/>
        <c:axPos val="b"/>
        <c:numFmt formatCode="ge" sourceLinked="1"/>
        <c:majorTickMark val="none"/>
        <c:minorTickMark val="none"/>
        <c:tickLblPos val="none"/>
        <c:crossAx val="207393152"/>
        <c:crosses val="autoZero"/>
        <c:auto val="1"/>
        <c:lblOffset val="100"/>
        <c:baseTimeUnit val="years"/>
      </c:dateAx>
      <c:valAx>
        <c:axId val="20739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8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1594.84</c:v>
                </c:pt>
                <c:pt idx="1">
                  <c:v>1547.03</c:v>
                </c:pt>
                <c:pt idx="2">
                  <c:v>1437.17</c:v>
                </c:pt>
                <c:pt idx="3">
                  <c:v>1399.69</c:v>
                </c:pt>
                <c:pt idx="4">
                  <c:v>1299.83</c:v>
                </c:pt>
              </c:numCache>
            </c:numRef>
          </c:val>
          <c:extLst xmlns:c16r2="http://schemas.microsoft.com/office/drawing/2015/06/chart">
            <c:ext xmlns:c16="http://schemas.microsoft.com/office/drawing/2014/chart" uri="{C3380CC4-5D6E-409C-BE32-E72D297353CC}">
              <c16:uniqueId val="{00000000-50E3-4A1D-B548-1E2E48BF70B8}"/>
            </c:ext>
          </c:extLst>
        </c:ser>
        <c:dLbls>
          <c:showLegendKey val="0"/>
          <c:showVal val="0"/>
          <c:showCatName val="0"/>
          <c:showSerName val="0"/>
          <c:showPercent val="0"/>
          <c:showBubbleSize val="0"/>
        </c:dLbls>
        <c:gapWidth val="150"/>
        <c:axId val="207702656"/>
        <c:axId val="20770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50E3-4A1D-B548-1E2E48BF70B8}"/>
            </c:ext>
          </c:extLst>
        </c:ser>
        <c:dLbls>
          <c:showLegendKey val="0"/>
          <c:showVal val="0"/>
          <c:showCatName val="0"/>
          <c:showSerName val="0"/>
          <c:showPercent val="0"/>
          <c:showBubbleSize val="0"/>
        </c:dLbls>
        <c:marker val="1"/>
        <c:smooth val="0"/>
        <c:axId val="207702656"/>
        <c:axId val="207704832"/>
      </c:lineChart>
      <c:dateAx>
        <c:axId val="207702656"/>
        <c:scaling>
          <c:orientation val="minMax"/>
        </c:scaling>
        <c:delete val="1"/>
        <c:axPos val="b"/>
        <c:numFmt formatCode="ge" sourceLinked="1"/>
        <c:majorTickMark val="none"/>
        <c:minorTickMark val="none"/>
        <c:tickLblPos val="none"/>
        <c:crossAx val="207704832"/>
        <c:crosses val="autoZero"/>
        <c:auto val="1"/>
        <c:lblOffset val="100"/>
        <c:baseTimeUnit val="years"/>
      </c:dateAx>
      <c:valAx>
        <c:axId val="20770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0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102.73</c:v>
                </c:pt>
                <c:pt idx="1">
                  <c:v>102.02</c:v>
                </c:pt>
                <c:pt idx="2">
                  <c:v>104.82</c:v>
                </c:pt>
                <c:pt idx="3">
                  <c:v>98.95</c:v>
                </c:pt>
                <c:pt idx="4">
                  <c:v>100</c:v>
                </c:pt>
              </c:numCache>
            </c:numRef>
          </c:val>
          <c:extLst xmlns:c16r2="http://schemas.microsoft.com/office/drawing/2015/06/chart">
            <c:ext xmlns:c16="http://schemas.microsoft.com/office/drawing/2014/chart" uri="{C3380CC4-5D6E-409C-BE32-E72D297353CC}">
              <c16:uniqueId val="{00000000-8473-472C-B6A7-6875E8EACA6B}"/>
            </c:ext>
          </c:extLst>
        </c:ser>
        <c:dLbls>
          <c:showLegendKey val="0"/>
          <c:showVal val="0"/>
          <c:showCatName val="0"/>
          <c:showSerName val="0"/>
          <c:showPercent val="0"/>
          <c:showBubbleSize val="0"/>
        </c:dLbls>
        <c:gapWidth val="150"/>
        <c:axId val="207719424"/>
        <c:axId val="20774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8473-472C-B6A7-6875E8EACA6B}"/>
            </c:ext>
          </c:extLst>
        </c:ser>
        <c:dLbls>
          <c:showLegendKey val="0"/>
          <c:showVal val="0"/>
          <c:showCatName val="0"/>
          <c:showSerName val="0"/>
          <c:showPercent val="0"/>
          <c:showBubbleSize val="0"/>
        </c:dLbls>
        <c:marker val="1"/>
        <c:smooth val="0"/>
        <c:axId val="207719424"/>
        <c:axId val="207742080"/>
      </c:lineChart>
      <c:dateAx>
        <c:axId val="207719424"/>
        <c:scaling>
          <c:orientation val="minMax"/>
        </c:scaling>
        <c:delete val="1"/>
        <c:axPos val="b"/>
        <c:numFmt formatCode="ge" sourceLinked="1"/>
        <c:majorTickMark val="none"/>
        <c:minorTickMark val="none"/>
        <c:tickLblPos val="none"/>
        <c:crossAx val="207742080"/>
        <c:crosses val="autoZero"/>
        <c:auto val="1"/>
        <c:lblOffset val="100"/>
        <c:baseTimeUnit val="years"/>
      </c:dateAx>
      <c:valAx>
        <c:axId val="20774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191.03</c:v>
                </c:pt>
                <c:pt idx="1">
                  <c:v>194.61</c:v>
                </c:pt>
                <c:pt idx="2">
                  <c:v>190.03</c:v>
                </c:pt>
                <c:pt idx="3">
                  <c:v>200.86</c:v>
                </c:pt>
                <c:pt idx="4">
                  <c:v>199.68</c:v>
                </c:pt>
              </c:numCache>
            </c:numRef>
          </c:val>
          <c:extLst xmlns:c16r2="http://schemas.microsoft.com/office/drawing/2015/06/chart">
            <c:ext xmlns:c16="http://schemas.microsoft.com/office/drawing/2014/chart" uri="{C3380CC4-5D6E-409C-BE32-E72D297353CC}">
              <c16:uniqueId val="{00000000-A92B-4DA3-9299-E2397290BBF2}"/>
            </c:ext>
          </c:extLst>
        </c:ser>
        <c:dLbls>
          <c:showLegendKey val="0"/>
          <c:showVal val="0"/>
          <c:showCatName val="0"/>
          <c:showSerName val="0"/>
          <c:showPercent val="0"/>
          <c:showBubbleSize val="0"/>
        </c:dLbls>
        <c:gapWidth val="150"/>
        <c:axId val="207502720"/>
        <c:axId val="20751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A92B-4DA3-9299-E2397290BBF2}"/>
            </c:ext>
          </c:extLst>
        </c:ser>
        <c:dLbls>
          <c:showLegendKey val="0"/>
          <c:showVal val="0"/>
          <c:showCatName val="0"/>
          <c:showSerName val="0"/>
          <c:showPercent val="0"/>
          <c:showBubbleSize val="0"/>
        </c:dLbls>
        <c:marker val="1"/>
        <c:smooth val="0"/>
        <c:axId val="207502720"/>
        <c:axId val="207517184"/>
      </c:lineChart>
      <c:dateAx>
        <c:axId val="207502720"/>
        <c:scaling>
          <c:orientation val="minMax"/>
        </c:scaling>
        <c:delete val="1"/>
        <c:axPos val="b"/>
        <c:numFmt formatCode="ge" sourceLinked="1"/>
        <c:majorTickMark val="none"/>
        <c:minorTickMark val="none"/>
        <c:tickLblPos val="none"/>
        <c:crossAx val="207517184"/>
        <c:crosses val="autoZero"/>
        <c:auto val="1"/>
        <c:lblOffset val="100"/>
        <c:baseTimeUnit val="years"/>
      </c:dateAx>
      <c:valAx>
        <c:axId val="20751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50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328125" defaultRowHeight="13"/>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3" t="str">
        <f>データ!H6</f>
        <v>広島県　江田島市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23501</v>
      </c>
      <c r="AM8" s="50"/>
      <c r="AN8" s="50"/>
      <c r="AO8" s="50"/>
      <c r="AP8" s="50"/>
      <c r="AQ8" s="50"/>
      <c r="AR8" s="50"/>
      <c r="AS8" s="50"/>
      <c r="AT8" s="45">
        <f>データ!T6</f>
        <v>100.71</v>
      </c>
      <c r="AU8" s="45"/>
      <c r="AV8" s="45"/>
      <c r="AW8" s="45"/>
      <c r="AX8" s="45"/>
      <c r="AY8" s="45"/>
      <c r="AZ8" s="45"/>
      <c r="BA8" s="45"/>
      <c r="BB8" s="45">
        <f>データ!U6</f>
        <v>233.35</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c r="A10" s="2"/>
      <c r="B10" s="45" t="str">
        <f>データ!N6</f>
        <v>-</v>
      </c>
      <c r="C10" s="45"/>
      <c r="D10" s="45"/>
      <c r="E10" s="45"/>
      <c r="F10" s="45"/>
      <c r="G10" s="45"/>
      <c r="H10" s="45"/>
      <c r="I10" s="45">
        <f>データ!O6</f>
        <v>73.28</v>
      </c>
      <c r="J10" s="45"/>
      <c r="K10" s="45"/>
      <c r="L10" s="45"/>
      <c r="M10" s="45"/>
      <c r="N10" s="45"/>
      <c r="O10" s="45"/>
      <c r="P10" s="45">
        <f>データ!P6</f>
        <v>19.73</v>
      </c>
      <c r="Q10" s="45"/>
      <c r="R10" s="45"/>
      <c r="S10" s="45"/>
      <c r="T10" s="45"/>
      <c r="U10" s="45"/>
      <c r="V10" s="45"/>
      <c r="W10" s="45">
        <f>データ!Q6</f>
        <v>97.47</v>
      </c>
      <c r="X10" s="45"/>
      <c r="Y10" s="45"/>
      <c r="Z10" s="45"/>
      <c r="AA10" s="45"/>
      <c r="AB10" s="45"/>
      <c r="AC10" s="45"/>
      <c r="AD10" s="50">
        <f>データ!R6</f>
        <v>3466</v>
      </c>
      <c r="AE10" s="50"/>
      <c r="AF10" s="50"/>
      <c r="AG10" s="50"/>
      <c r="AH10" s="50"/>
      <c r="AI10" s="50"/>
      <c r="AJ10" s="50"/>
      <c r="AK10" s="2"/>
      <c r="AL10" s="50">
        <f>データ!V6</f>
        <v>4533</v>
      </c>
      <c r="AM10" s="50"/>
      <c r="AN10" s="50"/>
      <c r="AO10" s="50"/>
      <c r="AP10" s="50"/>
      <c r="AQ10" s="50"/>
      <c r="AR10" s="50"/>
      <c r="AS10" s="50"/>
      <c r="AT10" s="45">
        <f>データ!W6</f>
        <v>2.73</v>
      </c>
      <c r="AU10" s="45"/>
      <c r="AV10" s="45"/>
      <c r="AW10" s="45"/>
      <c r="AX10" s="45"/>
      <c r="AY10" s="45"/>
      <c r="AZ10" s="45"/>
      <c r="BA10" s="45"/>
      <c r="BB10" s="45">
        <f>データ!X6</f>
        <v>1660.44</v>
      </c>
      <c r="BC10" s="45"/>
      <c r="BD10" s="45"/>
      <c r="BE10" s="45"/>
      <c r="BF10" s="45"/>
      <c r="BG10" s="45"/>
      <c r="BH10" s="45"/>
      <c r="BI10" s="45"/>
      <c r="BJ10" s="2"/>
      <c r="BK10" s="2"/>
      <c r="BL10" s="74" t="s">
        <v>22</v>
      </c>
      <c r="BM10" s="75"/>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24</v>
      </c>
      <c r="BM11" s="76"/>
      <c r="BN11" s="76"/>
      <c r="BO11" s="76"/>
      <c r="BP11" s="76"/>
      <c r="BQ11" s="76"/>
      <c r="BR11" s="76"/>
      <c r="BS11" s="76"/>
      <c r="BT11" s="76"/>
      <c r="BU11" s="76"/>
      <c r="BV11" s="76"/>
      <c r="BW11" s="76"/>
      <c r="BX11" s="76"/>
      <c r="BY11" s="76"/>
      <c r="BZ11" s="7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c r="A14" s="2"/>
      <c r="B14" s="78" t="s">
        <v>25</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108</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8"/>
      <c r="BM81" s="69"/>
      <c r="BN81" s="69"/>
      <c r="BO81" s="69"/>
      <c r="BP81" s="69"/>
      <c r="BQ81" s="69"/>
      <c r="BR81" s="69"/>
      <c r="BS81" s="69"/>
      <c r="BT81" s="69"/>
      <c r="BU81" s="69"/>
      <c r="BV81" s="69"/>
      <c r="BW81" s="69"/>
      <c r="BX81" s="69"/>
      <c r="BY81" s="69"/>
      <c r="BZ81" s="7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2"/>
      <c r="BN82" s="72"/>
      <c r="BO82" s="72"/>
      <c r="BP82" s="72"/>
      <c r="BQ82" s="72"/>
      <c r="BR82" s="72"/>
      <c r="BS82" s="72"/>
      <c r="BT82" s="72"/>
      <c r="BU82" s="72"/>
      <c r="BV82" s="72"/>
      <c r="BW82" s="72"/>
      <c r="BX82" s="72"/>
      <c r="BY82" s="72"/>
      <c r="BZ82" s="73"/>
    </row>
    <row r="83" spans="1:78">
      <c r="C83" s="2" t="s">
        <v>30</v>
      </c>
    </row>
    <row r="84" spans="1:78" hidden="1">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G6+2l7vJDPDjKFCuY+dRydbYFKpCdSmCngPQulnPYwKZqv9HSHVtia09y6g90EV5K3kkkxtf/CLUdPIj2QUE3A==" saltValue="9jgPLK1/UGB9vIJCweGnx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cols>
    <col min="2" max="144" width="11.90625" customWidth="1"/>
  </cols>
  <sheetData>
    <row r="1" spans="1:148">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c r="A6" s="28" t="s">
        <v>95</v>
      </c>
      <c r="B6" s="33">
        <f>B7</f>
        <v>2018</v>
      </c>
      <c r="C6" s="33">
        <f t="shared" ref="C6:X6" si="3">C7</f>
        <v>342157</v>
      </c>
      <c r="D6" s="33">
        <f t="shared" si="3"/>
        <v>46</v>
      </c>
      <c r="E6" s="33">
        <f t="shared" si="3"/>
        <v>17</v>
      </c>
      <c r="F6" s="33">
        <f t="shared" si="3"/>
        <v>1</v>
      </c>
      <c r="G6" s="33">
        <f t="shared" si="3"/>
        <v>0</v>
      </c>
      <c r="H6" s="33" t="str">
        <f t="shared" si="3"/>
        <v>広島県　江田島市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73.28</v>
      </c>
      <c r="P6" s="34">
        <f t="shared" si="3"/>
        <v>19.73</v>
      </c>
      <c r="Q6" s="34">
        <f t="shared" si="3"/>
        <v>97.47</v>
      </c>
      <c r="R6" s="34">
        <f t="shared" si="3"/>
        <v>3466</v>
      </c>
      <c r="S6" s="34">
        <f t="shared" si="3"/>
        <v>23501</v>
      </c>
      <c r="T6" s="34">
        <f t="shared" si="3"/>
        <v>100.71</v>
      </c>
      <c r="U6" s="34">
        <f t="shared" si="3"/>
        <v>233.35</v>
      </c>
      <c r="V6" s="34">
        <f t="shared" si="3"/>
        <v>4533</v>
      </c>
      <c r="W6" s="34">
        <f t="shared" si="3"/>
        <v>2.73</v>
      </c>
      <c r="X6" s="34">
        <f t="shared" si="3"/>
        <v>1660.44</v>
      </c>
      <c r="Y6" s="35">
        <f>IF(Y7="",NA(),Y7)</f>
        <v>100.67</v>
      </c>
      <c r="Z6" s="35">
        <f t="shared" ref="Z6:AH6" si="4">IF(Z7="",NA(),Z7)</f>
        <v>100</v>
      </c>
      <c r="AA6" s="35">
        <f t="shared" si="4"/>
        <v>100</v>
      </c>
      <c r="AB6" s="35">
        <f t="shared" si="4"/>
        <v>100</v>
      </c>
      <c r="AC6" s="35">
        <f t="shared" si="4"/>
        <v>101.17</v>
      </c>
      <c r="AD6" s="35">
        <f t="shared" si="4"/>
        <v>108.69</v>
      </c>
      <c r="AE6" s="35">
        <f t="shared" si="4"/>
        <v>110.8</v>
      </c>
      <c r="AF6" s="35">
        <f t="shared" si="4"/>
        <v>110.07</v>
      </c>
      <c r="AG6" s="35">
        <f t="shared" si="4"/>
        <v>106.7</v>
      </c>
      <c r="AH6" s="35">
        <f t="shared" si="4"/>
        <v>106.83</v>
      </c>
      <c r="AI6" s="34" t="str">
        <f>IF(AI7="","",IF(AI7="-","【-】","【"&amp;SUBSTITUTE(TEXT(AI7,"#,##0.00"),"-","△")&amp;"】"))</f>
        <v>【108.69】</v>
      </c>
      <c r="AJ6" s="34">
        <f>IF(AJ7="",NA(),AJ7)</f>
        <v>0</v>
      </c>
      <c r="AK6" s="34">
        <f t="shared" ref="AK6:AS6" si="5">IF(AK7="",NA(),AK7)</f>
        <v>0</v>
      </c>
      <c r="AL6" s="34">
        <f t="shared" si="5"/>
        <v>0</v>
      </c>
      <c r="AM6" s="34">
        <f t="shared" si="5"/>
        <v>0</v>
      </c>
      <c r="AN6" s="34">
        <f t="shared" si="5"/>
        <v>0</v>
      </c>
      <c r="AO6" s="35">
        <f t="shared" si="5"/>
        <v>29.24</v>
      </c>
      <c r="AP6" s="35">
        <f t="shared" si="5"/>
        <v>31.45</v>
      </c>
      <c r="AQ6" s="35">
        <f t="shared" si="5"/>
        <v>31.4</v>
      </c>
      <c r="AR6" s="35">
        <f t="shared" si="5"/>
        <v>26.14</v>
      </c>
      <c r="AS6" s="35">
        <f t="shared" si="5"/>
        <v>22.02</v>
      </c>
      <c r="AT6" s="34" t="str">
        <f>IF(AT7="","",IF(AT7="-","【-】","【"&amp;SUBSTITUTE(TEXT(AT7,"#,##0.00"),"-","△")&amp;"】"))</f>
        <v>【3.28】</v>
      </c>
      <c r="AU6" s="35">
        <f>IF(AU7="",NA(),AU7)</f>
        <v>32.43</v>
      </c>
      <c r="AV6" s="35">
        <f t="shared" ref="AV6:BD6" si="6">IF(AV7="",NA(),AV7)</f>
        <v>30.68</v>
      </c>
      <c r="AW6" s="35">
        <f t="shared" si="6"/>
        <v>48.42</v>
      </c>
      <c r="AX6" s="35">
        <f t="shared" si="6"/>
        <v>75.86</v>
      </c>
      <c r="AY6" s="35">
        <f t="shared" si="6"/>
        <v>62.52</v>
      </c>
      <c r="AZ6" s="35">
        <f t="shared" si="6"/>
        <v>68.510000000000005</v>
      </c>
      <c r="BA6" s="35">
        <f t="shared" si="6"/>
        <v>70.16</v>
      </c>
      <c r="BB6" s="35">
        <f t="shared" si="6"/>
        <v>79.709999999999994</v>
      </c>
      <c r="BC6" s="35">
        <f t="shared" si="6"/>
        <v>68.290000000000006</v>
      </c>
      <c r="BD6" s="35">
        <f t="shared" si="6"/>
        <v>68.040000000000006</v>
      </c>
      <c r="BE6" s="34" t="str">
        <f>IF(BE7="","",IF(BE7="-","【-】","【"&amp;SUBSTITUTE(TEXT(BE7,"#,##0.00"),"-","△")&amp;"】"))</f>
        <v>【69.49】</v>
      </c>
      <c r="BF6" s="35">
        <f>IF(BF7="",NA(),BF7)</f>
        <v>1594.84</v>
      </c>
      <c r="BG6" s="35">
        <f t="shared" ref="BG6:BO6" si="7">IF(BG7="",NA(),BG7)</f>
        <v>1547.03</v>
      </c>
      <c r="BH6" s="35">
        <f t="shared" si="7"/>
        <v>1437.17</v>
      </c>
      <c r="BI6" s="35">
        <f t="shared" si="7"/>
        <v>1399.69</v>
      </c>
      <c r="BJ6" s="35">
        <f t="shared" si="7"/>
        <v>1299.83</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102.73</v>
      </c>
      <c r="BR6" s="35">
        <f t="shared" ref="BR6:BZ6" si="8">IF(BR7="",NA(),BR7)</f>
        <v>102.02</v>
      </c>
      <c r="BS6" s="35">
        <f t="shared" si="8"/>
        <v>104.82</v>
      </c>
      <c r="BT6" s="35">
        <f t="shared" si="8"/>
        <v>98.95</v>
      </c>
      <c r="BU6" s="35">
        <f t="shared" si="8"/>
        <v>100</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191.03</v>
      </c>
      <c r="CC6" s="35">
        <f t="shared" ref="CC6:CK6" si="9">IF(CC7="",NA(),CC7)</f>
        <v>194.61</v>
      </c>
      <c r="CD6" s="35">
        <f t="shared" si="9"/>
        <v>190.03</v>
      </c>
      <c r="CE6" s="35">
        <f t="shared" si="9"/>
        <v>200.86</v>
      </c>
      <c r="CF6" s="35">
        <f t="shared" si="9"/>
        <v>199.68</v>
      </c>
      <c r="CG6" s="35">
        <f t="shared" si="9"/>
        <v>248.89</v>
      </c>
      <c r="CH6" s="35">
        <f t="shared" si="9"/>
        <v>250.84</v>
      </c>
      <c r="CI6" s="35">
        <f t="shared" si="9"/>
        <v>235.61</v>
      </c>
      <c r="CJ6" s="35">
        <f t="shared" si="9"/>
        <v>216.21</v>
      </c>
      <c r="CK6" s="35">
        <f t="shared" si="9"/>
        <v>220.31</v>
      </c>
      <c r="CL6" s="34" t="str">
        <f>IF(CL7="","",IF(CL7="-","【-】","【"&amp;SUBSTITUTE(TEXT(CL7,"#,##0.00"),"-","△")&amp;"】"))</f>
        <v>【136.86】</v>
      </c>
      <c r="CM6" s="35">
        <f>IF(CM7="",NA(),CM7)</f>
        <v>51.95</v>
      </c>
      <c r="CN6" s="35">
        <f t="shared" ref="CN6:CV6" si="10">IF(CN7="",NA(),CN7)</f>
        <v>54.83</v>
      </c>
      <c r="CO6" s="35">
        <f t="shared" si="10"/>
        <v>55.68</v>
      </c>
      <c r="CP6" s="35">
        <f t="shared" si="10"/>
        <v>55.62</v>
      </c>
      <c r="CQ6" s="35">
        <f t="shared" si="10"/>
        <v>53.66</v>
      </c>
      <c r="CR6" s="35">
        <f t="shared" si="10"/>
        <v>49.89</v>
      </c>
      <c r="CS6" s="35">
        <f t="shared" si="10"/>
        <v>49.39</v>
      </c>
      <c r="CT6" s="35">
        <f t="shared" si="10"/>
        <v>49.25</v>
      </c>
      <c r="CU6" s="35">
        <f t="shared" si="10"/>
        <v>50.24</v>
      </c>
      <c r="CV6" s="35">
        <f t="shared" si="10"/>
        <v>49.68</v>
      </c>
      <c r="CW6" s="34" t="str">
        <f>IF(CW7="","",IF(CW7="-","【-】","【"&amp;SUBSTITUTE(TEXT(CW7,"#,##0.00"),"-","△")&amp;"】"))</f>
        <v>【58.98】</v>
      </c>
      <c r="CX6" s="35">
        <f>IF(CX7="",NA(),CX7)</f>
        <v>77.900000000000006</v>
      </c>
      <c r="CY6" s="35">
        <f t="shared" ref="CY6:DG6" si="11">IF(CY7="",NA(),CY7)</f>
        <v>79.349999999999994</v>
      </c>
      <c r="CZ6" s="35">
        <f t="shared" si="11"/>
        <v>80.95</v>
      </c>
      <c r="DA6" s="35">
        <f t="shared" si="11"/>
        <v>78.98</v>
      </c>
      <c r="DB6" s="35">
        <f t="shared" si="11"/>
        <v>81.93</v>
      </c>
      <c r="DC6" s="35">
        <f t="shared" si="11"/>
        <v>84.73</v>
      </c>
      <c r="DD6" s="35">
        <f t="shared" si="11"/>
        <v>83.96</v>
      </c>
      <c r="DE6" s="35">
        <f t="shared" si="11"/>
        <v>84.12</v>
      </c>
      <c r="DF6" s="35">
        <f t="shared" si="11"/>
        <v>84.17</v>
      </c>
      <c r="DG6" s="35">
        <f t="shared" si="11"/>
        <v>83.35</v>
      </c>
      <c r="DH6" s="34" t="str">
        <f>IF(DH7="","",IF(DH7="-","【-】","【"&amp;SUBSTITUTE(TEXT(DH7,"#,##0.00"),"-","△")&amp;"】"))</f>
        <v>【95.20】</v>
      </c>
      <c r="DI6" s="35">
        <f>IF(DI7="",NA(),DI7)</f>
        <v>33.24</v>
      </c>
      <c r="DJ6" s="35">
        <f t="shared" ref="DJ6:DR6" si="12">IF(DJ7="",NA(),DJ7)</f>
        <v>34.71</v>
      </c>
      <c r="DK6" s="35">
        <f t="shared" si="12"/>
        <v>36.36</v>
      </c>
      <c r="DL6" s="35">
        <f t="shared" si="12"/>
        <v>37.299999999999997</v>
      </c>
      <c r="DM6" s="35">
        <f t="shared" si="12"/>
        <v>38.5</v>
      </c>
      <c r="DN6" s="35">
        <f t="shared" si="12"/>
        <v>21.09</v>
      </c>
      <c r="DO6" s="35">
        <f t="shared" si="12"/>
        <v>22.6</v>
      </c>
      <c r="DP6" s="35">
        <f t="shared" si="12"/>
        <v>26.91</v>
      </c>
      <c r="DQ6" s="35">
        <f t="shared" si="12"/>
        <v>26.81</v>
      </c>
      <c r="DR6" s="35">
        <f t="shared" si="12"/>
        <v>26.06</v>
      </c>
      <c r="DS6" s="34" t="str">
        <f>IF(DS7="","",IF(DS7="-","【-】","【"&amp;SUBSTITUTE(TEXT(DS7,"#,##0.00"),"-","△")&amp;"】"))</f>
        <v>【38.60】</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【5.64】</v>
      </c>
      <c r="EE6" s="34">
        <f>IF(EE7="",NA(),EE7)</f>
        <v>0</v>
      </c>
      <c r="EF6" s="35">
        <f t="shared" ref="EF6:EN6" si="14">IF(EF7="",NA(),EF7)</f>
        <v>1.89</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8" s="36" customFormat="1">
      <c r="A7" s="28"/>
      <c r="B7" s="37">
        <v>2018</v>
      </c>
      <c r="C7" s="37">
        <v>342157</v>
      </c>
      <c r="D7" s="37">
        <v>46</v>
      </c>
      <c r="E7" s="37">
        <v>17</v>
      </c>
      <c r="F7" s="37">
        <v>1</v>
      </c>
      <c r="G7" s="37">
        <v>0</v>
      </c>
      <c r="H7" s="37" t="s">
        <v>96</v>
      </c>
      <c r="I7" s="37" t="s">
        <v>97</v>
      </c>
      <c r="J7" s="37" t="s">
        <v>98</v>
      </c>
      <c r="K7" s="37" t="s">
        <v>99</v>
      </c>
      <c r="L7" s="37" t="s">
        <v>100</v>
      </c>
      <c r="M7" s="37" t="s">
        <v>101</v>
      </c>
      <c r="N7" s="38" t="s">
        <v>102</v>
      </c>
      <c r="O7" s="38">
        <v>73.28</v>
      </c>
      <c r="P7" s="38">
        <v>19.73</v>
      </c>
      <c r="Q7" s="38">
        <v>97.47</v>
      </c>
      <c r="R7" s="38">
        <v>3466</v>
      </c>
      <c r="S7" s="38">
        <v>23501</v>
      </c>
      <c r="T7" s="38">
        <v>100.71</v>
      </c>
      <c r="U7" s="38">
        <v>233.35</v>
      </c>
      <c r="V7" s="38">
        <v>4533</v>
      </c>
      <c r="W7" s="38">
        <v>2.73</v>
      </c>
      <c r="X7" s="38">
        <v>1660.44</v>
      </c>
      <c r="Y7" s="38">
        <v>100.67</v>
      </c>
      <c r="Z7" s="38">
        <v>100</v>
      </c>
      <c r="AA7" s="38">
        <v>100</v>
      </c>
      <c r="AB7" s="38">
        <v>100</v>
      </c>
      <c r="AC7" s="38">
        <v>101.17</v>
      </c>
      <c r="AD7" s="38">
        <v>108.69</v>
      </c>
      <c r="AE7" s="38">
        <v>110.8</v>
      </c>
      <c r="AF7" s="38">
        <v>110.07</v>
      </c>
      <c r="AG7" s="38">
        <v>106.7</v>
      </c>
      <c r="AH7" s="38">
        <v>106.83</v>
      </c>
      <c r="AI7" s="38">
        <v>108.69</v>
      </c>
      <c r="AJ7" s="38">
        <v>0</v>
      </c>
      <c r="AK7" s="38">
        <v>0</v>
      </c>
      <c r="AL7" s="38">
        <v>0</v>
      </c>
      <c r="AM7" s="38">
        <v>0</v>
      </c>
      <c r="AN7" s="38">
        <v>0</v>
      </c>
      <c r="AO7" s="38">
        <v>29.24</v>
      </c>
      <c r="AP7" s="38">
        <v>31.45</v>
      </c>
      <c r="AQ7" s="38">
        <v>31.4</v>
      </c>
      <c r="AR7" s="38">
        <v>26.14</v>
      </c>
      <c r="AS7" s="38">
        <v>22.02</v>
      </c>
      <c r="AT7" s="38">
        <v>3.28</v>
      </c>
      <c r="AU7" s="38">
        <v>32.43</v>
      </c>
      <c r="AV7" s="38">
        <v>30.68</v>
      </c>
      <c r="AW7" s="38">
        <v>48.42</v>
      </c>
      <c r="AX7" s="38">
        <v>75.86</v>
      </c>
      <c r="AY7" s="38">
        <v>62.52</v>
      </c>
      <c r="AZ7" s="38">
        <v>68.510000000000005</v>
      </c>
      <c r="BA7" s="38">
        <v>70.16</v>
      </c>
      <c r="BB7" s="38">
        <v>79.709999999999994</v>
      </c>
      <c r="BC7" s="38">
        <v>68.290000000000006</v>
      </c>
      <c r="BD7" s="38">
        <v>68.040000000000006</v>
      </c>
      <c r="BE7" s="38">
        <v>69.489999999999995</v>
      </c>
      <c r="BF7" s="38">
        <v>1594.84</v>
      </c>
      <c r="BG7" s="38">
        <v>1547.03</v>
      </c>
      <c r="BH7" s="38">
        <v>1437.17</v>
      </c>
      <c r="BI7" s="38">
        <v>1399.69</v>
      </c>
      <c r="BJ7" s="38">
        <v>1299.83</v>
      </c>
      <c r="BK7" s="38">
        <v>1203.71</v>
      </c>
      <c r="BL7" s="38">
        <v>1162.3599999999999</v>
      </c>
      <c r="BM7" s="38">
        <v>1047.6500000000001</v>
      </c>
      <c r="BN7" s="38">
        <v>1124.26</v>
      </c>
      <c r="BO7" s="38">
        <v>1048.23</v>
      </c>
      <c r="BP7" s="38">
        <v>682.78</v>
      </c>
      <c r="BQ7" s="38">
        <v>102.73</v>
      </c>
      <c r="BR7" s="38">
        <v>102.02</v>
      </c>
      <c r="BS7" s="38">
        <v>104.82</v>
      </c>
      <c r="BT7" s="38">
        <v>98.95</v>
      </c>
      <c r="BU7" s="38">
        <v>100</v>
      </c>
      <c r="BV7" s="38">
        <v>69.739999999999995</v>
      </c>
      <c r="BW7" s="38">
        <v>68.209999999999994</v>
      </c>
      <c r="BX7" s="38">
        <v>74.040000000000006</v>
      </c>
      <c r="BY7" s="38">
        <v>80.58</v>
      </c>
      <c r="BZ7" s="38">
        <v>78.92</v>
      </c>
      <c r="CA7" s="38">
        <v>100.91</v>
      </c>
      <c r="CB7" s="38">
        <v>191.03</v>
      </c>
      <c r="CC7" s="38">
        <v>194.61</v>
      </c>
      <c r="CD7" s="38">
        <v>190.03</v>
      </c>
      <c r="CE7" s="38">
        <v>200.86</v>
      </c>
      <c r="CF7" s="38">
        <v>199.68</v>
      </c>
      <c r="CG7" s="38">
        <v>248.89</v>
      </c>
      <c r="CH7" s="38">
        <v>250.84</v>
      </c>
      <c r="CI7" s="38">
        <v>235.61</v>
      </c>
      <c r="CJ7" s="38">
        <v>216.21</v>
      </c>
      <c r="CK7" s="38">
        <v>220.31</v>
      </c>
      <c r="CL7" s="38">
        <v>136.86000000000001</v>
      </c>
      <c r="CM7" s="38">
        <v>51.95</v>
      </c>
      <c r="CN7" s="38">
        <v>54.83</v>
      </c>
      <c r="CO7" s="38">
        <v>55.68</v>
      </c>
      <c r="CP7" s="38">
        <v>55.62</v>
      </c>
      <c r="CQ7" s="38">
        <v>53.66</v>
      </c>
      <c r="CR7" s="38">
        <v>49.89</v>
      </c>
      <c r="CS7" s="38">
        <v>49.39</v>
      </c>
      <c r="CT7" s="38">
        <v>49.25</v>
      </c>
      <c r="CU7" s="38">
        <v>50.24</v>
      </c>
      <c r="CV7" s="38">
        <v>49.68</v>
      </c>
      <c r="CW7" s="38">
        <v>58.98</v>
      </c>
      <c r="CX7" s="38">
        <v>77.900000000000006</v>
      </c>
      <c r="CY7" s="38">
        <v>79.349999999999994</v>
      </c>
      <c r="CZ7" s="38">
        <v>80.95</v>
      </c>
      <c r="DA7" s="38">
        <v>78.98</v>
      </c>
      <c r="DB7" s="38">
        <v>81.93</v>
      </c>
      <c r="DC7" s="38">
        <v>84.73</v>
      </c>
      <c r="DD7" s="38">
        <v>83.96</v>
      </c>
      <c r="DE7" s="38">
        <v>84.12</v>
      </c>
      <c r="DF7" s="38">
        <v>84.17</v>
      </c>
      <c r="DG7" s="38">
        <v>83.35</v>
      </c>
      <c r="DH7" s="38">
        <v>95.2</v>
      </c>
      <c r="DI7" s="38">
        <v>33.24</v>
      </c>
      <c r="DJ7" s="38">
        <v>34.71</v>
      </c>
      <c r="DK7" s="38">
        <v>36.36</v>
      </c>
      <c r="DL7" s="38">
        <v>37.299999999999997</v>
      </c>
      <c r="DM7" s="38">
        <v>38.5</v>
      </c>
      <c r="DN7" s="38">
        <v>21.09</v>
      </c>
      <c r="DO7" s="38">
        <v>22.6</v>
      </c>
      <c r="DP7" s="38">
        <v>26.91</v>
      </c>
      <c r="DQ7" s="38">
        <v>26.81</v>
      </c>
      <c r="DR7" s="38">
        <v>26.06</v>
      </c>
      <c r="DS7" s="38">
        <v>38.6</v>
      </c>
      <c r="DT7" s="38">
        <v>0</v>
      </c>
      <c r="DU7" s="38">
        <v>0</v>
      </c>
      <c r="DV7" s="38">
        <v>0</v>
      </c>
      <c r="DW7" s="38">
        <v>0</v>
      </c>
      <c r="DX7" s="38">
        <v>0</v>
      </c>
      <c r="DY7" s="38">
        <v>0</v>
      </c>
      <c r="DZ7" s="38">
        <v>0</v>
      </c>
      <c r="EA7" s="38">
        <v>0</v>
      </c>
      <c r="EB7" s="38">
        <v>0</v>
      </c>
      <c r="EC7" s="38">
        <v>0</v>
      </c>
      <c r="ED7" s="38">
        <v>5.64</v>
      </c>
      <c r="EE7" s="38">
        <v>0</v>
      </c>
      <c r="EF7" s="38">
        <v>1.89</v>
      </c>
      <c r="EG7" s="38">
        <v>0</v>
      </c>
      <c r="EH7" s="38">
        <v>0</v>
      </c>
      <c r="EI7" s="38">
        <v>0</v>
      </c>
      <c r="EJ7" s="38">
        <v>0.03</v>
      </c>
      <c r="EK7" s="38">
        <v>0.15</v>
      </c>
      <c r="EL7" s="38">
        <v>0.1</v>
      </c>
      <c r="EM7" s="38">
        <v>0.13</v>
      </c>
      <c r="EN7" s="38">
        <v>0.12</v>
      </c>
      <c r="EO7" s="38">
        <v>0.23</v>
      </c>
    </row>
    <row r="8" spans="1:148">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2020-01-24T04:25:22Z</cp:lastPrinted>
  <dcterms:created xsi:type="dcterms:W3CDTF">2019-12-05T04:46:42Z</dcterms:created>
  <dcterms:modified xsi:type="dcterms:W3CDTF">2020-03-30T10:14:56Z</dcterms:modified>
  <cp:category/>
</cp:coreProperties>
</file>