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4rW1EvO3wnlVyCrKHQy4fpFqTjZh2BN+AQKM4XP9Y+kmBfLYLIdgh3j+XOV3mKa3en7v+kntJBDJQbnUrzgzA==" workbookSaltValue="U3F/2h0qZm4lZRWKPkt+L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<sst xmlns="http://schemas.openxmlformats.org/spreadsheetml/2006/main" count="220" uniqueCount="108">
  <si>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</si>
  <si>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</si>
  <si>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</si>
  <si>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</si>
  <si>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</si>
  <si>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</si>
  <si>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</si>
  <si>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</si>
  <si>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</si>
  <si>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</si>
  <si>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</si>
  <si>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</si>
  <si>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</si>
  <si>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</si>
  <si>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</si>
  <si>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</si>
  <si>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</si>
  <si>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</si>
  <si>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</si>
  <si>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</si>
  <si>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</si>
  <si>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</si>
  <si>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</si>
  <si>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</si>
  <si>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</si>
  <si>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</si>
  <si>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</si>
  <si>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</si>
  <si>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</si>
  <si>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</si>
  <si>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</si>
  <si>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</si>
  <si>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</si>
  <si>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</si>
  <si>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</si>
  <si>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</si>
  <si>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</si>
  <si>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</si>
  <si>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</si>
  <si>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</si>
  <si>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</si>
  <si>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</si>
  <si>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</si>
  <si>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</si>
  <si>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</si>
  <si>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</si>
  <si>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</si>
  <si>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</si>
  <si>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</si>
  <si>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</si>
  <si>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</si>
  <si>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</si>
  <si>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</si>
  <si>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</si>
  <si>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</si>
  <si>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</si>
  <si>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</si>
  <si>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</si>
  <si>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</si>
  <si>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</si>
  <si>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</si>
  <si>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</si>
  <si>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</si>
  <si>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</si>
  <si>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</si>
  <si>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</si>
  <si>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</si>
  <si>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</si>
  <si>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</si>
  <si>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</si>
  <si>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</si>
  <si>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</si>
  <si>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</si>
  <si>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</si>
  <si>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</si>
  <si>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</si>
  <si>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</si>
  <si>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</si>
  <si>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</si>
  <si>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</si>
  <si>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</si>
  <si>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</si>
  <si>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</si>
  <si>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</si>
  <si>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</si>
  <si>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</si>
  <si>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</si>
  <si>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</si>
  <si>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</si>
  <si>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</si>
  <si>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</si>
  <si>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</si>
  <si>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</si>
  <si>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安芸高田市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</si>
  <si>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</si>
  <si>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</si>
  <si>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</si>
  <si>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</si>
  <si>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</si>
  <si>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</si>
  <si>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</si>
  <si>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</si>
  <si>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</si>
  <si>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</si>
  <si>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</si>
  <si>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「①経常収支比率」は100％を超え黒字となっているが、類似団体平均値よりも下回っている。今後繰入金削減の可能性もあり、更なる費用削減の取り組みをする必要がある。
　「②累積欠損金比率」は欠損金を生じていないため0％で推移している。
　「③流動比率」は100％を上回っていることから、短期的な支払い能力は確保できている。
　「④企業債残高対給水収益比率」平成29年度の簡易水道事業の統合により急激に上昇した。投資規模に対する適正な更新計画の検討が必要である。
　「⑤料金回収率」は類似団体平均値よりも大幅に下回っている。これは給水に係る費用が給水収益以外の収入で賄われているためで、更なる費用削減の取組みをする必要がある。
　「⑦施設利用率」は類似団体平均値、全国平均値より高い数値で推移している。施設を効率的に利用していると考えられる。
　「⑧有収率」はこれまで類似団体平均値を下回っていたが、平成30年度は上回った。全国平均値に近づくよう漏水調査・修理を実施し、更なる有収率向上に努める必要がある。
</t>
    <phoneticPr fontId="4"/>
  </si>
  <si>
    <t>　「① 有形固定資産原価償却率」は平成29年度に大幅に低下したが、これは比較的新しい施設を有する簡易水道事業の統合によるものと思われる。しかし、今後は「②管路経年化率」の上昇が想定される。「②管路経年化率」は類似団体平均値を上回り、「③管路更新率」は下回っている。今後は計画的かつ効率的な更新を実施していく必要がある。</t>
    <phoneticPr fontId="4"/>
  </si>
  <si>
    <t>　平成28年度に策定し年次更新している経営戦略に基づき、経営の健全性と効率性を高めるため、平成30年度（平成31年2月調定分から）に料金改定を実施したが、料金回収率の数値を見る限り目立った効果は見られなかった。今後更なる料金改定と使用削減の取り組みをするとともに計画的な施設の更新と維持管理を実施していく必要がある。</t>
    <rPh sb="52" eb="54">
      <t>ヘイセイ</t>
    </rPh>
    <rPh sb="56" eb="57">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</si>
</sst>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1.64</c:v>
                </c:pt>
                <c:pt idx="1">
                  <c:v>0.83</c:v>
                </c:pt>
                <c:pt idx="2">
                  <c:v>0.2</c:v>
                </c:pt>
                <c:pt idx="3">
                  <c:v>0.14000000000000001</c:v>
                </c:pt>
                <c:pt idx="4">
                  <c:v>0.16</c:v>
                </c:pt>
              </c:numCache>
            </c:numRef>
          </c:val>
          <c:extLst xmlns:c16r2="http://schemas.microsoft.com/office/drawing/2015/06/chart">
            <c:ext xmlns:c16="http://schemas.microsoft.com/office/drawing/2014/chart" uri="{C3380CC4-5D6E-409C-BE32-E72D297353CC}">
              <c16:uniqueId val="{00000000-DD04-4525-A367-3C2AA4E0BF10}"/>
            </c:ext>
          </c:extLst>
        </c:ser>
        <c:dLbls>
          <c:showLegendKey val="0"/>
          <c:showVal val="0"/>
          <c:showCatName val="0"/>
          <c:showSerName val="0"/>
          <c:showPercent val="0"/>
          <c:showBubbleSize val="0"/>
        </c:dLbls>
        <c:gapWidth val="150"/>
        <c:axId val="51463296"/>
        <c:axId val="5146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0.54</c:v>
                </c:pt>
                <c:pt idx="4">
                  <c:v>0.5</c:v>
                </c:pt>
              </c:numCache>
            </c:numRef>
          </c:val>
          <c:smooth val="0"/>
          <c:extLst xmlns:c16r2="http://schemas.microsoft.com/office/drawing/2015/06/chart">
            <c:ext xmlns:c16="http://schemas.microsoft.com/office/drawing/2014/chart" uri="{C3380CC4-5D6E-409C-BE32-E72D297353CC}">
              <c16:uniqueId val="{00000001-DD04-4525-A367-3C2AA4E0BF10}"/>
            </c:ext>
          </c:extLst>
        </c:ser>
        <c:dLbls>
          <c:showLegendKey val="0"/>
          <c:showVal val="0"/>
          <c:showCatName val="0"/>
          <c:showSerName val="0"/>
          <c:showPercent val="0"/>
          <c:showBubbleSize val="0"/>
        </c:dLbls>
        <c:marker val="1"/>
        <c:smooth val="0"/>
        <c:axId val="51463296"/>
        <c:axId val="51465600"/>
      </c:lineChart>
      <c:dateAx>
        <c:axId val="51463296"/>
        <c:scaling>
          <c:orientation val="minMax"/>
        </c:scaling>
        <c:delete val="1"/>
        <c:axPos val="b"/>
        <c:numFmt formatCode="ge" sourceLinked="1"/>
        <c:majorTickMark val="none"/>
        <c:minorTickMark val="none"/>
        <c:tickLblPos val="none"/>
        <c:crossAx val="51465600"/>
        <c:crosses val="autoZero"/>
        <c:auto val="1"/>
        <c:lblOffset val="100"/>
        <c:baseTimeUnit val="years"/>
      </c:dateAx>
      <c:valAx>
        <c:axId val="5146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6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63.68</c:v>
                </c:pt>
                <c:pt idx="1">
                  <c:v>63.56</c:v>
                </c:pt>
                <c:pt idx="2">
                  <c:v>63.64</c:v>
                </c:pt>
                <c:pt idx="3">
                  <c:v>64.34</c:v>
                </c:pt>
                <c:pt idx="4">
                  <c:v>63.81</c:v>
                </c:pt>
              </c:numCache>
            </c:numRef>
          </c:val>
          <c:extLst xmlns:c16r2="http://schemas.microsoft.com/office/drawing/2015/06/chart">
            <c:ext xmlns:c16="http://schemas.microsoft.com/office/drawing/2014/chart" uri="{C3380CC4-5D6E-409C-BE32-E72D297353CC}">
              <c16:uniqueId val="{00000000-A6AA-4A6B-A75D-3E7A86D4DB0A}"/>
            </c:ext>
          </c:extLst>
        </c:ser>
        <c:dLbls>
          <c:showLegendKey val="0"/>
          <c:showVal val="0"/>
          <c:showCatName val="0"/>
          <c:showSerName val="0"/>
          <c:showPercent val="0"/>
          <c:showBubbleSize val="0"/>
        </c:dLbls>
        <c:gapWidth val="150"/>
        <c:axId val="306433408"/>
        <c:axId val="30663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55.63</c:v>
                </c:pt>
                <c:pt idx="4">
                  <c:v>55.03</c:v>
                </c:pt>
              </c:numCache>
            </c:numRef>
          </c:val>
          <c:smooth val="0"/>
          <c:extLst xmlns:c16r2="http://schemas.microsoft.com/office/drawing/2015/06/chart">
            <c:ext xmlns:c16="http://schemas.microsoft.com/office/drawing/2014/chart" uri="{C3380CC4-5D6E-409C-BE32-E72D297353CC}">
              <c16:uniqueId val="{00000001-A6AA-4A6B-A75D-3E7A86D4DB0A}"/>
            </c:ext>
          </c:extLst>
        </c:ser>
        <c:dLbls>
          <c:showLegendKey val="0"/>
          <c:showVal val="0"/>
          <c:showCatName val="0"/>
          <c:showSerName val="0"/>
          <c:showPercent val="0"/>
          <c:showBubbleSize val="0"/>
        </c:dLbls>
        <c:marker val="1"/>
        <c:smooth val="0"/>
        <c:axId val="306433408"/>
        <c:axId val="306632576"/>
      </c:lineChart>
      <c:dateAx>
        <c:axId val="306433408"/>
        <c:scaling>
          <c:orientation val="minMax"/>
        </c:scaling>
        <c:delete val="1"/>
        <c:axPos val="b"/>
        <c:numFmt formatCode="ge" sourceLinked="1"/>
        <c:majorTickMark val="none"/>
        <c:minorTickMark val="none"/>
        <c:tickLblPos val="none"/>
        <c:crossAx val="306632576"/>
        <c:crosses val="autoZero"/>
        <c:auto val="1"/>
        <c:lblOffset val="100"/>
        <c:baseTimeUnit val="years"/>
      </c:dateAx>
      <c:valAx>
        <c:axId val="3066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80.349999999999994</c:v>
                </c:pt>
                <c:pt idx="1">
                  <c:v>80.58</c:v>
                </c:pt>
                <c:pt idx="2">
                  <c:v>80.94</c:v>
                </c:pt>
                <c:pt idx="3">
                  <c:v>80.92</c:v>
                </c:pt>
                <c:pt idx="4">
                  <c:v>82.49</c:v>
                </c:pt>
              </c:numCache>
            </c:numRef>
          </c:val>
          <c:extLst xmlns:c16r2="http://schemas.microsoft.com/office/drawing/2015/06/chart">
            <c:ext xmlns:c16="http://schemas.microsoft.com/office/drawing/2014/chart" uri="{C3380CC4-5D6E-409C-BE32-E72D297353CC}">
              <c16:uniqueId val="{00000000-86B9-4FCF-8ACF-1C008AD5AF01}"/>
            </c:ext>
          </c:extLst>
        </c:ser>
        <c:dLbls>
          <c:showLegendKey val="0"/>
          <c:showVal val="0"/>
          <c:showCatName val="0"/>
          <c:showSerName val="0"/>
          <c:showPercent val="0"/>
          <c:showBubbleSize val="0"/>
        </c:dLbls>
        <c:gapWidth val="150"/>
        <c:axId val="340828928"/>
        <c:axId val="34083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86B9-4FCF-8ACF-1C008AD5AF01}"/>
            </c:ext>
          </c:extLst>
        </c:ser>
        <c:dLbls>
          <c:showLegendKey val="0"/>
          <c:showVal val="0"/>
          <c:showCatName val="0"/>
          <c:showSerName val="0"/>
          <c:showPercent val="0"/>
          <c:showBubbleSize val="0"/>
        </c:dLbls>
        <c:marker val="1"/>
        <c:smooth val="0"/>
        <c:axId val="340828928"/>
        <c:axId val="340831616"/>
      </c:lineChart>
      <c:dateAx>
        <c:axId val="340828928"/>
        <c:scaling>
          <c:orientation val="minMax"/>
        </c:scaling>
        <c:delete val="1"/>
        <c:axPos val="b"/>
        <c:numFmt formatCode="ge" sourceLinked="1"/>
        <c:majorTickMark val="none"/>
        <c:minorTickMark val="none"/>
        <c:tickLblPos val="none"/>
        <c:crossAx val="340831616"/>
        <c:crosses val="autoZero"/>
        <c:auto val="1"/>
        <c:lblOffset val="100"/>
        <c:baseTimeUnit val="years"/>
      </c:dateAx>
      <c:valAx>
        <c:axId val="3408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8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102.2</c:v>
                </c:pt>
                <c:pt idx="1">
                  <c:v>101.33</c:v>
                </c:pt>
                <c:pt idx="2">
                  <c:v>105.24</c:v>
                </c:pt>
                <c:pt idx="3">
                  <c:v>100.39</c:v>
                </c:pt>
                <c:pt idx="4">
                  <c:v>102.16</c:v>
                </c:pt>
              </c:numCache>
            </c:numRef>
          </c:val>
          <c:extLst xmlns:c16r2="http://schemas.microsoft.com/office/drawing/2015/06/chart">
            <c:ext xmlns:c16="http://schemas.microsoft.com/office/drawing/2014/chart" uri="{C3380CC4-5D6E-409C-BE32-E72D297353CC}">
              <c16:uniqueId val="{00000000-1942-4667-A489-4522C6026745}"/>
            </c:ext>
          </c:extLst>
        </c:ser>
        <c:dLbls>
          <c:showLegendKey val="0"/>
          <c:showVal val="0"/>
          <c:showCatName val="0"/>
          <c:showSerName val="0"/>
          <c:showPercent val="0"/>
          <c:showBubbleSize val="0"/>
        </c:dLbls>
        <c:gapWidth val="150"/>
        <c:axId val="51723264"/>
        <c:axId val="5172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110.05</c:v>
                </c:pt>
                <c:pt idx="4">
                  <c:v>108.87</c:v>
                </c:pt>
              </c:numCache>
            </c:numRef>
          </c:val>
          <c:smooth val="0"/>
          <c:extLst xmlns:c16r2="http://schemas.microsoft.com/office/drawing/2015/06/chart">
            <c:ext xmlns:c16="http://schemas.microsoft.com/office/drawing/2014/chart" uri="{C3380CC4-5D6E-409C-BE32-E72D297353CC}">
              <c16:uniqueId val="{00000001-1942-4667-A489-4522C6026745}"/>
            </c:ext>
          </c:extLst>
        </c:ser>
        <c:dLbls>
          <c:showLegendKey val="0"/>
          <c:showVal val="0"/>
          <c:showCatName val="0"/>
          <c:showSerName val="0"/>
          <c:showPercent val="0"/>
          <c:showBubbleSize val="0"/>
        </c:dLbls>
        <c:marker val="1"/>
        <c:smooth val="0"/>
        <c:axId val="51723264"/>
        <c:axId val="51729536"/>
      </c:lineChart>
      <c:dateAx>
        <c:axId val="51723264"/>
        <c:scaling>
          <c:orientation val="minMax"/>
        </c:scaling>
        <c:delete val="1"/>
        <c:axPos val="b"/>
        <c:numFmt formatCode="ge" sourceLinked="1"/>
        <c:majorTickMark val="none"/>
        <c:minorTickMark val="none"/>
        <c:tickLblPos val="none"/>
        <c:crossAx val="51729536"/>
        <c:crosses val="autoZero"/>
        <c:auto val="1"/>
        <c:lblOffset val="100"/>
        <c:baseTimeUnit val="years"/>
      </c:dateAx>
      <c:valAx>
        <c:axId val="51729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7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39.75</c:v>
                </c:pt>
                <c:pt idx="1">
                  <c:v>40.94</c:v>
                </c:pt>
                <c:pt idx="2">
                  <c:v>42.75</c:v>
                </c:pt>
                <c:pt idx="3">
                  <c:v>20.28</c:v>
                </c:pt>
                <c:pt idx="4">
                  <c:v>23.88</c:v>
                </c:pt>
              </c:numCache>
            </c:numRef>
          </c:val>
          <c:extLst xmlns:c16r2="http://schemas.microsoft.com/office/drawing/2015/06/chart">
            <c:ext xmlns:c16="http://schemas.microsoft.com/office/drawing/2014/chart" uri="{C3380CC4-5D6E-409C-BE32-E72D297353CC}">
              <c16:uniqueId val="{00000000-D72E-4967-8C56-2AD66E61EB00}"/>
            </c:ext>
          </c:extLst>
        </c:ser>
        <c:dLbls>
          <c:showLegendKey val="0"/>
          <c:showVal val="0"/>
          <c:showCatName val="0"/>
          <c:showSerName val="0"/>
          <c:showPercent val="0"/>
          <c:showBubbleSize val="0"/>
        </c:dLbls>
        <c:gapWidth val="150"/>
        <c:axId val="97170560"/>
        <c:axId val="9717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48.05</c:v>
                </c:pt>
                <c:pt idx="4">
                  <c:v>48.87</c:v>
                </c:pt>
              </c:numCache>
            </c:numRef>
          </c:val>
          <c:smooth val="0"/>
          <c:extLst xmlns:c16r2="http://schemas.microsoft.com/office/drawing/2015/06/chart">
            <c:ext xmlns:c16="http://schemas.microsoft.com/office/drawing/2014/chart" uri="{C3380CC4-5D6E-409C-BE32-E72D297353CC}">
              <c16:uniqueId val="{00000001-D72E-4967-8C56-2AD66E61EB00}"/>
            </c:ext>
          </c:extLst>
        </c:ser>
        <c:dLbls>
          <c:showLegendKey val="0"/>
          <c:showVal val="0"/>
          <c:showCatName val="0"/>
          <c:showSerName val="0"/>
          <c:showPercent val="0"/>
          <c:showBubbleSize val="0"/>
        </c:dLbls>
        <c:marker val="1"/>
        <c:smooth val="0"/>
        <c:axId val="97170560"/>
        <c:axId val="97172480"/>
      </c:lineChart>
      <c:dateAx>
        <c:axId val="97170560"/>
        <c:scaling>
          <c:orientation val="minMax"/>
        </c:scaling>
        <c:delete val="1"/>
        <c:axPos val="b"/>
        <c:numFmt formatCode="ge" sourceLinked="1"/>
        <c:majorTickMark val="none"/>
        <c:minorTickMark val="none"/>
        <c:tickLblPos val="none"/>
        <c:crossAx val="97172480"/>
        <c:crosses val="autoZero"/>
        <c:auto val="1"/>
        <c:lblOffset val="100"/>
        <c:baseTimeUnit val="years"/>
      </c:dateAx>
      <c:valAx>
        <c:axId val="971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formatCode="#,##0.00;&quot;△&quot;#,##0.00;&quot;-&quot;">
                  <c:v>16.059999999999999</c:v>
                </c:pt>
                <c:pt idx="4" formatCode="#,##0.00;&quot;△&quot;#,##0.00;&quot;-&quot;">
                  <c:v>21.39</c:v>
                </c:pt>
              </c:numCache>
            </c:numRef>
          </c:val>
          <c:extLst xmlns:c16r2="http://schemas.microsoft.com/office/drawing/2015/06/chart">
            <c:ext xmlns:c16="http://schemas.microsoft.com/office/drawing/2014/chart" uri="{C3380CC4-5D6E-409C-BE32-E72D297353CC}">
              <c16:uniqueId val="{00000000-3B44-4B38-B45B-276B9ABEC05B}"/>
            </c:ext>
          </c:extLst>
        </c:ser>
        <c:dLbls>
          <c:showLegendKey val="0"/>
          <c:showVal val="0"/>
          <c:showCatName val="0"/>
          <c:showSerName val="0"/>
          <c:showPercent val="0"/>
          <c:showBubbleSize val="0"/>
        </c:dLbls>
        <c:gapWidth val="150"/>
        <c:axId val="174688512"/>
        <c:axId val="17495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13.39</c:v>
                </c:pt>
                <c:pt idx="4">
                  <c:v>14.85</c:v>
                </c:pt>
              </c:numCache>
            </c:numRef>
          </c:val>
          <c:smooth val="0"/>
          <c:extLst xmlns:c16r2="http://schemas.microsoft.com/office/drawing/2015/06/chart">
            <c:ext xmlns:c16="http://schemas.microsoft.com/office/drawing/2014/chart" uri="{C3380CC4-5D6E-409C-BE32-E72D297353CC}">
              <c16:uniqueId val="{00000001-3B44-4B38-B45B-276B9ABEC05B}"/>
            </c:ext>
          </c:extLst>
        </c:ser>
        <c:dLbls>
          <c:showLegendKey val="0"/>
          <c:showVal val="0"/>
          <c:showCatName val="0"/>
          <c:showSerName val="0"/>
          <c:showPercent val="0"/>
          <c:showBubbleSize val="0"/>
        </c:dLbls>
        <c:marker val="1"/>
        <c:smooth val="0"/>
        <c:axId val="174688512"/>
        <c:axId val="174950656"/>
      </c:lineChart>
      <c:dateAx>
        <c:axId val="174688512"/>
        <c:scaling>
          <c:orientation val="minMax"/>
        </c:scaling>
        <c:delete val="1"/>
        <c:axPos val="b"/>
        <c:numFmt formatCode="ge" sourceLinked="1"/>
        <c:majorTickMark val="none"/>
        <c:minorTickMark val="none"/>
        <c:tickLblPos val="none"/>
        <c:crossAx val="174950656"/>
        <c:crosses val="autoZero"/>
        <c:auto val="1"/>
        <c:lblOffset val="100"/>
        <c:baseTimeUnit val="years"/>
      </c:dateAx>
      <c:valAx>
        <c:axId val="1749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8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A89-40F7-8CD0-227E3D91BFF4}"/>
            </c:ext>
          </c:extLst>
        </c:ser>
        <c:dLbls>
          <c:showLegendKey val="0"/>
          <c:showVal val="0"/>
          <c:showCatName val="0"/>
          <c:showSerName val="0"/>
          <c:showPercent val="0"/>
          <c:showBubbleSize val="0"/>
        </c:dLbls>
        <c:gapWidth val="150"/>
        <c:axId val="200344320"/>
        <c:axId val="20801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2.64</c:v>
                </c:pt>
                <c:pt idx="4">
                  <c:v>3.16</c:v>
                </c:pt>
              </c:numCache>
            </c:numRef>
          </c:val>
          <c:smooth val="0"/>
          <c:extLst xmlns:c16r2="http://schemas.microsoft.com/office/drawing/2015/06/chart">
            <c:ext xmlns:c16="http://schemas.microsoft.com/office/drawing/2014/chart" uri="{C3380CC4-5D6E-409C-BE32-E72D297353CC}">
              <c16:uniqueId val="{00000001-9A89-40F7-8CD0-227E3D91BFF4}"/>
            </c:ext>
          </c:extLst>
        </c:ser>
        <c:dLbls>
          <c:showLegendKey val="0"/>
          <c:showVal val="0"/>
          <c:showCatName val="0"/>
          <c:showSerName val="0"/>
          <c:showPercent val="0"/>
          <c:showBubbleSize val="0"/>
        </c:dLbls>
        <c:marker val="1"/>
        <c:smooth val="0"/>
        <c:axId val="200344320"/>
        <c:axId val="208017280"/>
      </c:lineChart>
      <c:dateAx>
        <c:axId val="200344320"/>
        <c:scaling>
          <c:orientation val="minMax"/>
        </c:scaling>
        <c:delete val="1"/>
        <c:axPos val="b"/>
        <c:numFmt formatCode="ge" sourceLinked="1"/>
        <c:majorTickMark val="none"/>
        <c:minorTickMark val="none"/>
        <c:tickLblPos val="none"/>
        <c:crossAx val="208017280"/>
        <c:crosses val="autoZero"/>
        <c:auto val="1"/>
        <c:lblOffset val="100"/>
        <c:baseTimeUnit val="years"/>
      </c:dateAx>
      <c:valAx>
        <c:axId val="208017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3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222.66</c:v>
                </c:pt>
                <c:pt idx="1">
                  <c:v>269.54000000000002</c:v>
                </c:pt>
                <c:pt idx="2">
                  <c:v>228.39</c:v>
                </c:pt>
                <c:pt idx="3">
                  <c:v>109.84</c:v>
                </c:pt>
                <c:pt idx="4">
                  <c:v>127.35</c:v>
                </c:pt>
              </c:numCache>
            </c:numRef>
          </c:val>
          <c:extLst xmlns:c16r2="http://schemas.microsoft.com/office/drawing/2015/06/chart">
            <c:ext xmlns:c16="http://schemas.microsoft.com/office/drawing/2014/chart" uri="{C3380CC4-5D6E-409C-BE32-E72D297353CC}">
              <c16:uniqueId val="{00000000-312C-44CA-956D-66C46C639903}"/>
            </c:ext>
          </c:extLst>
        </c:ser>
        <c:dLbls>
          <c:showLegendKey val="0"/>
          <c:showVal val="0"/>
          <c:showCatName val="0"/>
          <c:showSerName val="0"/>
          <c:showPercent val="0"/>
          <c:showBubbleSize val="0"/>
        </c:dLbls>
        <c:gapWidth val="150"/>
        <c:axId val="272403456"/>
        <c:axId val="29278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359.47</c:v>
                </c:pt>
                <c:pt idx="4">
                  <c:v>369.69</c:v>
                </c:pt>
              </c:numCache>
            </c:numRef>
          </c:val>
          <c:smooth val="0"/>
          <c:extLst xmlns:c16r2="http://schemas.microsoft.com/office/drawing/2015/06/chart">
            <c:ext xmlns:c16="http://schemas.microsoft.com/office/drawing/2014/chart" uri="{C3380CC4-5D6E-409C-BE32-E72D297353CC}">
              <c16:uniqueId val="{00000001-312C-44CA-956D-66C46C639903}"/>
            </c:ext>
          </c:extLst>
        </c:ser>
        <c:dLbls>
          <c:showLegendKey val="0"/>
          <c:showVal val="0"/>
          <c:showCatName val="0"/>
          <c:showSerName val="0"/>
          <c:showPercent val="0"/>
          <c:showBubbleSize val="0"/>
        </c:dLbls>
        <c:marker val="1"/>
        <c:smooth val="0"/>
        <c:axId val="272403456"/>
        <c:axId val="292780288"/>
      </c:lineChart>
      <c:dateAx>
        <c:axId val="272403456"/>
        <c:scaling>
          <c:orientation val="minMax"/>
        </c:scaling>
        <c:delete val="1"/>
        <c:axPos val="b"/>
        <c:numFmt formatCode="ge" sourceLinked="1"/>
        <c:majorTickMark val="none"/>
        <c:minorTickMark val="none"/>
        <c:tickLblPos val="none"/>
        <c:crossAx val="292780288"/>
        <c:crosses val="autoZero"/>
        <c:auto val="1"/>
        <c:lblOffset val="100"/>
        <c:baseTimeUnit val="years"/>
      </c:dateAx>
      <c:valAx>
        <c:axId val="292780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2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555.14</c:v>
                </c:pt>
                <c:pt idx="1">
                  <c:v>557.41</c:v>
                </c:pt>
                <c:pt idx="2">
                  <c:v>530.34</c:v>
                </c:pt>
                <c:pt idx="3">
                  <c:v>1104.51</c:v>
                </c:pt>
                <c:pt idx="4">
                  <c:v>1026.1199999999999</c:v>
                </c:pt>
              </c:numCache>
            </c:numRef>
          </c:val>
          <c:extLst xmlns:c16r2="http://schemas.microsoft.com/office/drawing/2015/06/chart">
            <c:ext xmlns:c16="http://schemas.microsoft.com/office/drawing/2014/chart" uri="{C3380CC4-5D6E-409C-BE32-E72D297353CC}">
              <c16:uniqueId val="{00000000-CA51-4EAF-BFA1-81249A0E742B}"/>
            </c:ext>
          </c:extLst>
        </c:ser>
        <c:dLbls>
          <c:showLegendKey val="0"/>
          <c:showVal val="0"/>
          <c:showCatName val="0"/>
          <c:showSerName val="0"/>
          <c:showPercent val="0"/>
          <c:showBubbleSize val="0"/>
        </c:dLbls>
        <c:gapWidth val="150"/>
        <c:axId val="300366080"/>
        <c:axId val="30038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401.79</c:v>
                </c:pt>
                <c:pt idx="4">
                  <c:v>402.99</c:v>
                </c:pt>
              </c:numCache>
            </c:numRef>
          </c:val>
          <c:smooth val="0"/>
          <c:extLst xmlns:c16r2="http://schemas.microsoft.com/office/drawing/2015/06/chart">
            <c:ext xmlns:c16="http://schemas.microsoft.com/office/drawing/2014/chart" uri="{C3380CC4-5D6E-409C-BE32-E72D297353CC}">
              <c16:uniqueId val="{00000001-CA51-4EAF-BFA1-81249A0E742B}"/>
            </c:ext>
          </c:extLst>
        </c:ser>
        <c:dLbls>
          <c:showLegendKey val="0"/>
          <c:showVal val="0"/>
          <c:showCatName val="0"/>
          <c:showSerName val="0"/>
          <c:showPercent val="0"/>
          <c:showBubbleSize val="0"/>
        </c:dLbls>
        <c:marker val="1"/>
        <c:smooth val="0"/>
        <c:axId val="300366080"/>
        <c:axId val="300384640"/>
      </c:lineChart>
      <c:dateAx>
        <c:axId val="300366080"/>
        <c:scaling>
          <c:orientation val="minMax"/>
        </c:scaling>
        <c:delete val="1"/>
        <c:axPos val="b"/>
        <c:numFmt formatCode="ge" sourceLinked="1"/>
        <c:majorTickMark val="none"/>
        <c:minorTickMark val="none"/>
        <c:tickLblPos val="none"/>
        <c:crossAx val="300384640"/>
        <c:crosses val="autoZero"/>
        <c:auto val="1"/>
        <c:lblOffset val="100"/>
        <c:baseTimeUnit val="years"/>
      </c:dateAx>
      <c:valAx>
        <c:axId val="300384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03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101.83</c:v>
                </c:pt>
                <c:pt idx="1">
                  <c:v>100.82</c:v>
                </c:pt>
                <c:pt idx="2">
                  <c:v>106</c:v>
                </c:pt>
                <c:pt idx="3">
                  <c:v>54.11</c:v>
                </c:pt>
                <c:pt idx="4">
                  <c:v>55.11</c:v>
                </c:pt>
              </c:numCache>
            </c:numRef>
          </c:val>
          <c:extLst xmlns:c16r2="http://schemas.microsoft.com/office/drawing/2015/06/chart">
            <c:ext xmlns:c16="http://schemas.microsoft.com/office/drawing/2014/chart" uri="{C3380CC4-5D6E-409C-BE32-E72D297353CC}">
              <c16:uniqueId val="{00000000-136A-41B3-9E48-438D71E84B1C}"/>
            </c:ext>
          </c:extLst>
        </c:ser>
        <c:dLbls>
          <c:showLegendKey val="0"/>
          <c:showVal val="0"/>
          <c:showCatName val="0"/>
          <c:showSerName val="0"/>
          <c:showPercent val="0"/>
          <c:showBubbleSize val="0"/>
        </c:dLbls>
        <c:gapWidth val="150"/>
        <c:axId val="300797952"/>
        <c:axId val="30080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100.12</c:v>
                </c:pt>
                <c:pt idx="4">
                  <c:v>98.66</c:v>
                </c:pt>
              </c:numCache>
            </c:numRef>
          </c:val>
          <c:smooth val="0"/>
          <c:extLst xmlns:c16r2="http://schemas.microsoft.com/office/drawing/2015/06/chart">
            <c:ext xmlns:c16="http://schemas.microsoft.com/office/drawing/2014/chart" uri="{C3380CC4-5D6E-409C-BE32-E72D297353CC}">
              <c16:uniqueId val="{00000001-136A-41B3-9E48-438D71E84B1C}"/>
            </c:ext>
          </c:extLst>
        </c:ser>
        <c:dLbls>
          <c:showLegendKey val="0"/>
          <c:showVal val="0"/>
          <c:showCatName val="0"/>
          <c:showSerName val="0"/>
          <c:showPercent val="0"/>
          <c:showBubbleSize val="0"/>
        </c:dLbls>
        <c:marker val="1"/>
        <c:smooth val="0"/>
        <c:axId val="300797952"/>
        <c:axId val="300800256"/>
      </c:lineChart>
      <c:dateAx>
        <c:axId val="300797952"/>
        <c:scaling>
          <c:orientation val="minMax"/>
        </c:scaling>
        <c:delete val="1"/>
        <c:axPos val="b"/>
        <c:numFmt formatCode="ge" sourceLinked="1"/>
        <c:majorTickMark val="none"/>
        <c:minorTickMark val="none"/>
        <c:tickLblPos val="none"/>
        <c:crossAx val="300800256"/>
        <c:crosses val="autoZero"/>
        <c:auto val="1"/>
        <c:lblOffset val="100"/>
        <c:baseTimeUnit val="years"/>
      </c:dateAx>
      <c:valAx>
        <c:axId val="3008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184.79</c:v>
                </c:pt>
                <c:pt idx="1">
                  <c:v>186.34</c:v>
                </c:pt>
                <c:pt idx="2">
                  <c:v>176.66</c:v>
                </c:pt>
                <c:pt idx="3">
                  <c:v>351.59</c:v>
                </c:pt>
                <c:pt idx="4">
                  <c:v>350.71</c:v>
                </c:pt>
              </c:numCache>
            </c:numRef>
          </c:val>
          <c:extLst xmlns:c16r2="http://schemas.microsoft.com/office/drawing/2015/06/chart">
            <c:ext xmlns:c16="http://schemas.microsoft.com/office/drawing/2014/chart" uri="{C3380CC4-5D6E-409C-BE32-E72D297353CC}">
              <c16:uniqueId val="{00000000-E03C-454B-A301-ED7B01874C6D}"/>
            </c:ext>
          </c:extLst>
        </c:ser>
        <c:dLbls>
          <c:showLegendKey val="0"/>
          <c:showVal val="0"/>
          <c:showCatName val="0"/>
          <c:showSerName val="0"/>
          <c:showPercent val="0"/>
          <c:showBubbleSize val="0"/>
        </c:dLbls>
        <c:gapWidth val="150"/>
        <c:axId val="305948928"/>
        <c:axId val="30612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174.97</c:v>
                </c:pt>
                <c:pt idx="4">
                  <c:v>178.59</c:v>
                </c:pt>
              </c:numCache>
            </c:numRef>
          </c:val>
          <c:smooth val="0"/>
          <c:extLst xmlns:c16r2="http://schemas.microsoft.com/office/drawing/2015/06/chart">
            <c:ext xmlns:c16="http://schemas.microsoft.com/office/drawing/2014/chart" uri="{C3380CC4-5D6E-409C-BE32-E72D297353CC}">
              <c16:uniqueId val="{00000001-E03C-454B-A301-ED7B01874C6D}"/>
            </c:ext>
          </c:extLst>
        </c:ser>
        <c:dLbls>
          <c:showLegendKey val="0"/>
          <c:showVal val="0"/>
          <c:showCatName val="0"/>
          <c:showSerName val="0"/>
          <c:showPercent val="0"/>
          <c:showBubbleSize val="0"/>
        </c:dLbls>
        <c:marker val="1"/>
        <c:smooth val="0"/>
        <c:axId val="305948928"/>
        <c:axId val="306123904"/>
      </c:lineChart>
      <c:dateAx>
        <c:axId val="305948928"/>
        <c:scaling>
          <c:orientation val="minMax"/>
        </c:scaling>
        <c:delete val="1"/>
        <c:axPos val="b"/>
        <c:numFmt formatCode="ge" sourceLinked="1"/>
        <c:majorTickMark val="none"/>
        <c:minorTickMark val="none"/>
        <c:tickLblPos val="none"/>
        <c:crossAx val="306123904"/>
        <c:crosses val="autoZero"/>
        <c:auto val="1"/>
        <c:lblOffset val="100"/>
        <c:baseTimeUnit val="years"/>
      </c:dateAx>
      <c:valAx>
        <c:axId val="30612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9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Normal="100" workbookViewId="0">
      <selection activeCell="BL83" sqref="BL83"/>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広島県　安芸高田市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28808</v>
      </c>
      <c r="AM8" s="60"/>
      <c r="AN8" s="60"/>
      <c r="AO8" s="60"/>
      <c r="AP8" s="60"/>
      <c r="AQ8" s="60"/>
      <c r="AR8" s="60"/>
      <c r="AS8" s="60"/>
      <c r="AT8" s="51">
        <f>データ!$S$6</f>
        <v>537.75</v>
      </c>
      <c r="AU8" s="52"/>
      <c r="AV8" s="52"/>
      <c r="AW8" s="52"/>
      <c r="AX8" s="52"/>
      <c r="AY8" s="52"/>
      <c r="AZ8" s="52"/>
      <c r="BA8" s="52"/>
      <c r="BB8" s="53">
        <f>データ!$T$6</f>
        <v>53.57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59.53</v>
      </c>
      <c r="J10" s="52"/>
      <c r="K10" s="52"/>
      <c r="L10" s="52"/>
      <c r="M10" s="52"/>
      <c r="N10" s="52"/>
      <c r="O10" s="63"/>
      <c r="P10" s="53">
        <f>データ!$P$6</f>
        <v>76.58</v>
      </c>
      <c r="Q10" s="53"/>
      <c r="R10" s="53"/>
      <c r="S10" s="53"/>
      <c r="T10" s="53"/>
      <c r="U10" s="53"/>
      <c r="V10" s="53"/>
      <c r="W10" s="60">
        <f>データ!$Q$6</f>
        <v>3693</v>
      </c>
      <c r="X10" s="60"/>
      <c r="Y10" s="60"/>
      <c r="Z10" s="60"/>
      <c r="AA10" s="60"/>
      <c r="AB10" s="60"/>
      <c r="AC10" s="60"/>
      <c r="AD10" s="2"/>
      <c r="AE10" s="2"/>
      <c r="AF10" s="2"/>
      <c r="AG10" s="2"/>
      <c r="AH10" s="4"/>
      <c r="AI10" s="4"/>
      <c r="AJ10" s="4"/>
      <c r="AK10" s="4"/>
      <c r="AL10" s="60">
        <f>データ!$U$6</f>
        <v>21947</v>
      </c>
      <c r="AM10" s="60"/>
      <c r="AN10" s="60"/>
      <c r="AO10" s="60"/>
      <c r="AP10" s="60"/>
      <c r="AQ10" s="60"/>
      <c r="AR10" s="60"/>
      <c r="AS10" s="60"/>
      <c r="AT10" s="51">
        <f>データ!$V$6</f>
        <v>81.84</v>
      </c>
      <c r="AU10" s="52"/>
      <c r="AV10" s="52"/>
      <c r="AW10" s="52"/>
      <c r="AX10" s="52"/>
      <c r="AY10" s="52"/>
      <c r="AZ10" s="52"/>
      <c r="BA10" s="52"/>
      <c r="BB10" s="53">
        <f>データ!$W$6</f>
        <v>268.17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76b221bIUH30rgSvg58Kga7i489x5sDyTi7Vb3Le2OgP5viK4Wj9Gc3kYDUGVc5asrFOoslNsUNjwGt/KgINTg==" saltValue="spvabM8nAb2ZEW6Ny6ViF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342149</v>
      </c>
      <c r="D6" s="34">
        <f t="shared" si="3"/>
        <v>46</v>
      </c>
      <c r="E6" s="34">
        <f t="shared" si="3"/>
        <v>1</v>
      </c>
      <c r="F6" s="34">
        <f t="shared" si="3"/>
        <v>0</v>
      </c>
      <c r="G6" s="34">
        <f t="shared" si="3"/>
        <v>1</v>
      </c>
      <c r="H6" s="34" t="str">
        <f t="shared" si="3"/>
        <v>広島県　安芸高田市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59.53</v>
      </c>
      <c r="P6" s="35">
        <f t="shared" si="3"/>
        <v>76.58</v>
      </c>
      <c r="Q6" s="35">
        <f t="shared" si="3"/>
        <v>3693</v>
      </c>
      <c r="R6" s="35">
        <f t="shared" si="3"/>
        <v>28808</v>
      </c>
      <c r="S6" s="35">
        <f t="shared" si="3"/>
        <v>537.75</v>
      </c>
      <c r="T6" s="35">
        <f t="shared" si="3"/>
        <v>53.57</v>
      </c>
      <c r="U6" s="35">
        <f t="shared" si="3"/>
        <v>21947</v>
      </c>
      <c r="V6" s="35">
        <f t="shared" si="3"/>
        <v>81.84</v>
      </c>
      <c r="W6" s="35">
        <f t="shared" si="3"/>
        <v>268.17</v>
      </c>
      <c r="X6" s="36">
        <f>IF(X7="",NA(),X7)</f>
        <v>102.2</v>
      </c>
      <c r="Y6" s="36">
        <f t="shared" ref="Y6:AG6" si="4">IF(Y7="",NA(),Y7)</f>
        <v>101.33</v>
      </c>
      <c r="Z6" s="36">
        <f t="shared" si="4"/>
        <v>105.24</v>
      </c>
      <c r="AA6" s="36">
        <f t="shared" si="4"/>
        <v>100.39</v>
      </c>
      <c r="AB6" s="36">
        <f t="shared" si="4"/>
        <v>102.16</v>
      </c>
      <c r="AC6" s="36">
        <f t="shared" si="4"/>
        <v>109.49</v>
      </c>
      <c r="AD6" s="36">
        <f t="shared" si="4"/>
        <v>111.06</v>
      </c>
      <c r="AE6" s="36">
        <f t="shared" si="4"/>
        <v>111.34</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2.64</v>
      </c>
      <c r="AR6" s="36">
        <f t="shared" si="5"/>
        <v>3.16</v>
      </c>
      <c r="AS6" s="35" t="str">
        <f>IF(AS7="","",IF(AS7="-","【-】","【"&amp;SUBSTITUTE(TEXT(AS7,"#,##0.00"),"-","△")&amp;"】"))</f>
        <v>【1.05】</v>
      </c>
      <c r="AT6" s="36">
        <f>IF(AT7="",NA(),AT7)</f>
        <v>222.66</v>
      </c>
      <c r="AU6" s="36">
        <f t="shared" ref="AU6:BC6" si="6">IF(AU7="",NA(),AU7)</f>
        <v>269.54000000000002</v>
      </c>
      <c r="AV6" s="36">
        <f t="shared" si="6"/>
        <v>228.39</v>
      </c>
      <c r="AW6" s="36">
        <f t="shared" si="6"/>
        <v>109.84</v>
      </c>
      <c r="AX6" s="36">
        <f t="shared" si="6"/>
        <v>127.35</v>
      </c>
      <c r="AY6" s="36">
        <f t="shared" si="6"/>
        <v>406.37</v>
      </c>
      <c r="AZ6" s="36">
        <f t="shared" si="6"/>
        <v>398.29</v>
      </c>
      <c r="BA6" s="36">
        <f t="shared" si="6"/>
        <v>388.67</v>
      </c>
      <c r="BB6" s="36">
        <f t="shared" si="6"/>
        <v>359.47</v>
      </c>
      <c r="BC6" s="36">
        <f t="shared" si="6"/>
        <v>369.69</v>
      </c>
      <c r="BD6" s="35" t="str">
        <f>IF(BD7="","",IF(BD7="-","【-】","【"&amp;SUBSTITUTE(TEXT(BD7,"#,##0.00"),"-","△")&amp;"】"))</f>
        <v>【261.93】</v>
      </c>
      <c r="BE6" s="36">
        <f>IF(BE7="",NA(),BE7)</f>
        <v>555.14</v>
      </c>
      <c r="BF6" s="36">
        <f t="shared" ref="BF6:BN6" si="7">IF(BF7="",NA(),BF7)</f>
        <v>557.41</v>
      </c>
      <c r="BG6" s="36">
        <f t="shared" si="7"/>
        <v>530.34</v>
      </c>
      <c r="BH6" s="36">
        <f t="shared" si="7"/>
        <v>1104.51</v>
      </c>
      <c r="BI6" s="36">
        <f t="shared" si="7"/>
        <v>1026.1199999999999</v>
      </c>
      <c r="BJ6" s="36">
        <f t="shared" si="7"/>
        <v>442.54</v>
      </c>
      <c r="BK6" s="36">
        <f t="shared" si="7"/>
        <v>431</v>
      </c>
      <c r="BL6" s="36">
        <f t="shared" si="7"/>
        <v>422.5</v>
      </c>
      <c r="BM6" s="36">
        <f t="shared" si="7"/>
        <v>401.79</v>
      </c>
      <c r="BN6" s="36">
        <f t="shared" si="7"/>
        <v>402.99</v>
      </c>
      <c r="BO6" s="35" t="str">
        <f>IF(BO7="","",IF(BO7="-","【-】","【"&amp;SUBSTITUTE(TEXT(BO7,"#,##0.00"),"-","△")&amp;"】"))</f>
        <v>【270.46】</v>
      </c>
      <c r="BP6" s="36">
        <f>IF(BP7="",NA(),BP7)</f>
        <v>101.83</v>
      </c>
      <c r="BQ6" s="36">
        <f t="shared" ref="BQ6:BY6" si="8">IF(BQ7="",NA(),BQ7)</f>
        <v>100.82</v>
      </c>
      <c r="BR6" s="36">
        <f t="shared" si="8"/>
        <v>106</v>
      </c>
      <c r="BS6" s="36">
        <f t="shared" si="8"/>
        <v>54.11</v>
      </c>
      <c r="BT6" s="36">
        <f t="shared" si="8"/>
        <v>55.11</v>
      </c>
      <c r="BU6" s="36">
        <f t="shared" si="8"/>
        <v>98.6</v>
      </c>
      <c r="BV6" s="36">
        <f t="shared" si="8"/>
        <v>100.82</v>
      </c>
      <c r="BW6" s="36">
        <f t="shared" si="8"/>
        <v>101.64</v>
      </c>
      <c r="BX6" s="36">
        <f t="shared" si="8"/>
        <v>100.12</v>
      </c>
      <c r="BY6" s="36">
        <f t="shared" si="8"/>
        <v>98.66</v>
      </c>
      <c r="BZ6" s="35" t="str">
        <f>IF(BZ7="","",IF(BZ7="-","【-】","【"&amp;SUBSTITUTE(TEXT(BZ7,"#,##0.00"),"-","△")&amp;"】"))</f>
        <v>【103.91】</v>
      </c>
      <c r="CA6" s="36">
        <f>IF(CA7="",NA(),CA7)</f>
        <v>184.79</v>
      </c>
      <c r="CB6" s="36">
        <f t="shared" ref="CB6:CJ6" si="9">IF(CB7="",NA(),CB7)</f>
        <v>186.34</v>
      </c>
      <c r="CC6" s="36">
        <f t="shared" si="9"/>
        <v>176.66</v>
      </c>
      <c r="CD6" s="36">
        <f t="shared" si="9"/>
        <v>351.59</v>
      </c>
      <c r="CE6" s="36">
        <f t="shared" si="9"/>
        <v>350.71</v>
      </c>
      <c r="CF6" s="36">
        <f t="shared" si="9"/>
        <v>181.67</v>
      </c>
      <c r="CG6" s="36">
        <f t="shared" si="9"/>
        <v>179.55</v>
      </c>
      <c r="CH6" s="36">
        <f t="shared" si="9"/>
        <v>179.16</v>
      </c>
      <c r="CI6" s="36">
        <f t="shared" si="9"/>
        <v>174.97</v>
      </c>
      <c r="CJ6" s="36">
        <f t="shared" si="9"/>
        <v>178.59</v>
      </c>
      <c r="CK6" s="35" t="str">
        <f>IF(CK7="","",IF(CK7="-","【-】","【"&amp;SUBSTITUTE(TEXT(CK7,"#,##0.00"),"-","△")&amp;"】"))</f>
        <v>【167.11】</v>
      </c>
      <c r="CL6" s="36">
        <f>IF(CL7="",NA(),CL7)</f>
        <v>63.68</v>
      </c>
      <c r="CM6" s="36">
        <f t="shared" ref="CM6:CU6" si="10">IF(CM7="",NA(),CM7)</f>
        <v>63.56</v>
      </c>
      <c r="CN6" s="36">
        <f t="shared" si="10"/>
        <v>63.64</v>
      </c>
      <c r="CO6" s="36">
        <f t="shared" si="10"/>
        <v>64.34</v>
      </c>
      <c r="CP6" s="36">
        <f t="shared" si="10"/>
        <v>63.81</v>
      </c>
      <c r="CQ6" s="36">
        <f t="shared" si="10"/>
        <v>53.61</v>
      </c>
      <c r="CR6" s="36">
        <f t="shared" si="10"/>
        <v>53.52</v>
      </c>
      <c r="CS6" s="36">
        <f t="shared" si="10"/>
        <v>54.24</v>
      </c>
      <c r="CT6" s="36">
        <f t="shared" si="10"/>
        <v>55.63</v>
      </c>
      <c r="CU6" s="36">
        <f t="shared" si="10"/>
        <v>55.03</v>
      </c>
      <c r="CV6" s="35" t="str">
        <f>IF(CV7="","",IF(CV7="-","【-】","【"&amp;SUBSTITUTE(TEXT(CV7,"#,##0.00"),"-","△")&amp;"】"))</f>
        <v>【60.27】</v>
      </c>
      <c r="CW6" s="36">
        <f>IF(CW7="",NA(),CW7)</f>
        <v>80.349999999999994</v>
      </c>
      <c r="CX6" s="36">
        <f t="shared" ref="CX6:DF6" si="11">IF(CX7="",NA(),CX7)</f>
        <v>80.58</v>
      </c>
      <c r="CY6" s="36">
        <f t="shared" si="11"/>
        <v>80.94</v>
      </c>
      <c r="CZ6" s="36">
        <f t="shared" si="11"/>
        <v>80.92</v>
      </c>
      <c r="DA6" s="36">
        <f t="shared" si="11"/>
        <v>82.49</v>
      </c>
      <c r="DB6" s="36">
        <f t="shared" si="11"/>
        <v>81.31</v>
      </c>
      <c r="DC6" s="36">
        <f t="shared" si="11"/>
        <v>81.459999999999994</v>
      </c>
      <c r="DD6" s="36">
        <f t="shared" si="11"/>
        <v>81.680000000000007</v>
      </c>
      <c r="DE6" s="36">
        <f t="shared" si="11"/>
        <v>82.04</v>
      </c>
      <c r="DF6" s="36">
        <f t="shared" si="11"/>
        <v>81.900000000000006</v>
      </c>
      <c r="DG6" s="35" t="str">
        <f>IF(DG7="","",IF(DG7="-","【-】","【"&amp;SUBSTITUTE(TEXT(DG7,"#,##0.00"),"-","△")&amp;"】"))</f>
        <v>【89.92】</v>
      </c>
      <c r="DH6" s="36">
        <f>IF(DH7="",NA(),DH7)</f>
        <v>39.75</v>
      </c>
      <c r="DI6" s="36">
        <f t="shared" ref="DI6:DQ6" si="12">IF(DI7="",NA(),DI7)</f>
        <v>40.94</v>
      </c>
      <c r="DJ6" s="36">
        <f t="shared" si="12"/>
        <v>42.75</v>
      </c>
      <c r="DK6" s="36">
        <f t="shared" si="12"/>
        <v>20.28</v>
      </c>
      <c r="DL6" s="36">
        <f t="shared" si="12"/>
        <v>23.88</v>
      </c>
      <c r="DM6" s="36">
        <f t="shared" si="12"/>
        <v>46.67</v>
      </c>
      <c r="DN6" s="36">
        <f t="shared" si="12"/>
        <v>47.7</v>
      </c>
      <c r="DO6" s="36">
        <f t="shared" si="12"/>
        <v>48.14</v>
      </c>
      <c r="DP6" s="36">
        <f t="shared" si="12"/>
        <v>48.05</v>
      </c>
      <c r="DQ6" s="36">
        <f t="shared" si="12"/>
        <v>48.87</v>
      </c>
      <c r="DR6" s="35" t="str">
        <f>IF(DR7="","",IF(DR7="-","【-】","【"&amp;SUBSTITUTE(TEXT(DR7,"#,##0.00"),"-","△")&amp;"】"))</f>
        <v>【48.85】</v>
      </c>
      <c r="DS6" s="35">
        <f>IF(DS7="",NA(),DS7)</f>
        <v>0</v>
      </c>
      <c r="DT6" s="35">
        <f t="shared" ref="DT6:EB6" si="13">IF(DT7="",NA(),DT7)</f>
        <v>0</v>
      </c>
      <c r="DU6" s="35">
        <f t="shared" si="13"/>
        <v>0</v>
      </c>
      <c r="DV6" s="36">
        <f t="shared" si="13"/>
        <v>16.059999999999999</v>
      </c>
      <c r="DW6" s="36">
        <f t="shared" si="13"/>
        <v>21.39</v>
      </c>
      <c r="DX6" s="36">
        <f t="shared" si="13"/>
        <v>10.029999999999999</v>
      </c>
      <c r="DY6" s="36">
        <f t="shared" si="13"/>
        <v>7.26</v>
      </c>
      <c r="DZ6" s="36">
        <f t="shared" si="13"/>
        <v>11.13</v>
      </c>
      <c r="EA6" s="36">
        <f t="shared" si="13"/>
        <v>13.39</v>
      </c>
      <c r="EB6" s="36">
        <f t="shared" si="13"/>
        <v>14.85</v>
      </c>
      <c r="EC6" s="35" t="str">
        <f>IF(EC7="","",IF(EC7="-","【-】","【"&amp;SUBSTITUTE(TEXT(EC7,"#,##0.00"),"-","△")&amp;"】"))</f>
        <v>【17.80】</v>
      </c>
      <c r="ED6" s="36">
        <f>IF(ED7="",NA(),ED7)</f>
        <v>1.64</v>
      </c>
      <c r="EE6" s="36">
        <f t="shared" ref="EE6:EM6" si="14">IF(EE7="",NA(),EE7)</f>
        <v>0.83</v>
      </c>
      <c r="EF6" s="36">
        <f t="shared" si="14"/>
        <v>0.2</v>
      </c>
      <c r="EG6" s="36">
        <f t="shared" si="14"/>
        <v>0.14000000000000001</v>
      </c>
      <c r="EH6" s="36">
        <f t="shared" si="14"/>
        <v>0.16</v>
      </c>
      <c r="EI6" s="36">
        <f t="shared" si="14"/>
        <v>0.68</v>
      </c>
      <c r="EJ6" s="36">
        <f t="shared" si="14"/>
        <v>1.65</v>
      </c>
      <c r="EK6" s="36">
        <f t="shared" si="14"/>
        <v>0.47</v>
      </c>
      <c r="EL6" s="36">
        <f t="shared" si="14"/>
        <v>0.54</v>
      </c>
      <c r="EM6" s="36">
        <f t="shared" si="14"/>
        <v>0.5</v>
      </c>
      <c r="EN6" s="35" t="str">
        <f>IF(EN7="","",IF(EN7="-","【-】","【"&amp;SUBSTITUTE(TEXT(EN7,"#,##0.00"),"-","△")&amp;"】"))</f>
        <v>【0.70】</v>
      </c>
    </row>
    <row r="7" spans="1:144" s="37" customFormat="1" x14ac:dyDescent="0.15">
      <c r="A7" s="29"/>
      <c r="B7" s="38">
        <v>2018</v>
      </c>
      <c r="C7" s="38">
        <v>342149</v>
      </c>
      <c r="D7" s="38">
        <v>46</v>
      </c>
      <c r="E7" s="38">
        <v>1</v>
      </c>
      <c r="F7" s="38">
        <v>0</v>
      </c>
      <c r="G7" s="38">
        <v>1</v>
      </c>
      <c r="H7" s="38" t="s">
        <v>93</v>
      </c>
      <c r="I7" s="38" t="s">
        <v>94</v>
      </c>
      <c r="J7" s="38" t="s">
        <v>95</v>
      </c>
      <c r="K7" s="38" t="s">
        <v>96</v>
      </c>
      <c r="L7" s="38" t="s">
        <v>97</v>
      </c>
      <c r="M7" s="38" t="s">
        <v>98</v>
      </c>
      <c r="N7" s="39" t="s">
        <v>99</v>
      </c>
      <c r="O7" s="39">
        <v>59.53</v>
      </c>
      <c r="P7" s="39">
        <v>76.58</v>
      </c>
      <c r="Q7" s="39">
        <v>3693</v>
      </c>
      <c r="R7" s="39">
        <v>28808</v>
      </c>
      <c r="S7" s="39">
        <v>537.75</v>
      </c>
      <c r="T7" s="39">
        <v>53.57</v>
      </c>
      <c r="U7" s="39">
        <v>21947</v>
      </c>
      <c r="V7" s="39">
        <v>81.84</v>
      </c>
      <c r="W7" s="39">
        <v>268.17</v>
      </c>
      <c r="X7" s="39">
        <v>102.2</v>
      </c>
      <c r="Y7" s="39">
        <v>101.33</v>
      </c>
      <c r="Z7" s="39">
        <v>105.24</v>
      </c>
      <c r="AA7" s="39">
        <v>100.39</v>
      </c>
      <c r="AB7" s="39">
        <v>102.16</v>
      </c>
      <c r="AC7" s="39">
        <v>109.49</v>
      </c>
      <c r="AD7" s="39">
        <v>111.06</v>
      </c>
      <c r="AE7" s="39">
        <v>111.34</v>
      </c>
      <c r="AF7" s="39">
        <v>110.05</v>
      </c>
      <c r="AG7" s="39">
        <v>108.87</v>
      </c>
      <c r="AH7" s="39">
        <v>112.83</v>
      </c>
      <c r="AI7" s="39">
        <v>0</v>
      </c>
      <c r="AJ7" s="39">
        <v>0</v>
      </c>
      <c r="AK7" s="39">
        <v>0</v>
      </c>
      <c r="AL7" s="39">
        <v>0</v>
      </c>
      <c r="AM7" s="39">
        <v>0</v>
      </c>
      <c r="AN7" s="39">
        <v>9.49</v>
      </c>
      <c r="AO7" s="39">
        <v>9.35</v>
      </c>
      <c r="AP7" s="39">
        <v>10.130000000000001</v>
      </c>
      <c r="AQ7" s="39">
        <v>2.64</v>
      </c>
      <c r="AR7" s="39">
        <v>3.16</v>
      </c>
      <c r="AS7" s="39">
        <v>1.05</v>
      </c>
      <c r="AT7" s="39">
        <v>222.66</v>
      </c>
      <c r="AU7" s="39">
        <v>269.54000000000002</v>
      </c>
      <c r="AV7" s="39">
        <v>228.39</v>
      </c>
      <c r="AW7" s="39">
        <v>109.84</v>
      </c>
      <c r="AX7" s="39">
        <v>127.35</v>
      </c>
      <c r="AY7" s="39">
        <v>406.37</v>
      </c>
      <c r="AZ7" s="39">
        <v>398.29</v>
      </c>
      <c r="BA7" s="39">
        <v>388.67</v>
      </c>
      <c r="BB7" s="39">
        <v>359.47</v>
      </c>
      <c r="BC7" s="39">
        <v>369.69</v>
      </c>
      <c r="BD7" s="39">
        <v>261.93</v>
      </c>
      <c r="BE7" s="39">
        <v>555.14</v>
      </c>
      <c r="BF7" s="39">
        <v>557.41</v>
      </c>
      <c r="BG7" s="39">
        <v>530.34</v>
      </c>
      <c r="BH7" s="39">
        <v>1104.51</v>
      </c>
      <c r="BI7" s="39">
        <v>1026.1199999999999</v>
      </c>
      <c r="BJ7" s="39">
        <v>442.54</v>
      </c>
      <c r="BK7" s="39">
        <v>431</v>
      </c>
      <c r="BL7" s="39">
        <v>422.5</v>
      </c>
      <c r="BM7" s="39">
        <v>401.79</v>
      </c>
      <c r="BN7" s="39">
        <v>402.99</v>
      </c>
      <c r="BO7" s="39">
        <v>270.45999999999998</v>
      </c>
      <c r="BP7" s="39">
        <v>101.83</v>
      </c>
      <c r="BQ7" s="39">
        <v>100.82</v>
      </c>
      <c r="BR7" s="39">
        <v>106</v>
      </c>
      <c r="BS7" s="39">
        <v>54.11</v>
      </c>
      <c r="BT7" s="39">
        <v>55.11</v>
      </c>
      <c r="BU7" s="39">
        <v>98.6</v>
      </c>
      <c r="BV7" s="39">
        <v>100.82</v>
      </c>
      <c r="BW7" s="39">
        <v>101.64</v>
      </c>
      <c r="BX7" s="39">
        <v>100.12</v>
      </c>
      <c r="BY7" s="39">
        <v>98.66</v>
      </c>
      <c r="BZ7" s="39">
        <v>103.91</v>
      </c>
      <c r="CA7" s="39">
        <v>184.79</v>
      </c>
      <c r="CB7" s="39">
        <v>186.34</v>
      </c>
      <c r="CC7" s="39">
        <v>176.66</v>
      </c>
      <c r="CD7" s="39">
        <v>351.59</v>
      </c>
      <c r="CE7" s="39">
        <v>350.71</v>
      </c>
      <c r="CF7" s="39">
        <v>181.67</v>
      </c>
      <c r="CG7" s="39">
        <v>179.55</v>
      </c>
      <c r="CH7" s="39">
        <v>179.16</v>
      </c>
      <c r="CI7" s="39">
        <v>174.97</v>
      </c>
      <c r="CJ7" s="39">
        <v>178.59</v>
      </c>
      <c r="CK7" s="39">
        <v>167.11</v>
      </c>
      <c r="CL7" s="39">
        <v>63.68</v>
      </c>
      <c r="CM7" s="39">
        <v>63.56</v>
      </c>
      <c r="CN7" s="39">
        <v>63.64</v>
      </c>
      <c r="CO7" s="39">
        <v>64.34</v>
      </c>
      <c r="CP7" s="39">
        <v>63.81</v>
      </c>
      <c r="CQ7" s="39">
        <v>53.61</v>
      </c>
      <c r="CR7" s="39">
        <v>53.52</v>
      </c>
      <c r="CS7" s="39">
        <v>54.24</v>
      </c>
      <c r="CT7" s="39">
        <v>55.63</v>
      </c>
      <c r="CU7" s="39">
        <v>55.03</v>
      </c>
      <c r="CV7" s="39">
        <v>60.27</v>
      </c>
      <c r="CW7" s="39">
        <v>80.349999999999994</v>
      </c>
      <c r="CX7" s="39">
        <v>80.58</v>
      </c>
      <c r="CY7" s="39">
        <v>80.94</v>
      </c>
      <c r="CZ7" s="39">
        <v>80.92</v>
      </c>
      <c r="DA7" s="39">
        <v>82.49</v>
      </c>
      <c r="DB7" s="39">
        <v>81.31</v>
      </c>
      <c r="DC7" s="39">
        <v>81.459999999999994</v>
      </c>
      <c r="DD7" s="39">
        <v>81.680000000000007</v>
      </c>
      <c r="DE7" s="39">
        <v>82.04</v>
      </c>
      <c r="DF7" s="39">
        <v>81.900000000000006</v>
      </c>
      <c r="DG7" s="39">
        <v>89.92</v>
      </c>
      <c r="DH7" s="39">
        <v>39.75</v>
      </c>
      <c r="DI7" s="39">
        <v>40.94</v>
      </c>
      <c r="DJ7" s="39">
        <v>42.75</v>
      </c>
      <c r="DK7" s="39">
        <v>20.28</v>
      </c>
      <c r="DL7" s="39">
        <v>23.88</v>
      </c>
      <c r="DM7" s="39">
        <v>46.67</v>
      </c>
      <c r="DN7" s="39">
        <v>47.7</v>
      </c>
      <c r="DO7" s="39">
        <v>48.14</v>
      </c>
      <c r="DP7" s="39">
        <v>48.05</v>
      </c>
      <c r="DQ7" s="39">
        <v>48.87</v>
      </c>
      <c r="DR7" s="39">
        <v>48.85</v>
      </c>
      <c r="DS7" s="39">
        <v>0</v>
      </c>
      <c r="DT7" s="39">
        <v>0</v>
      </c>
      <c r="DU7" s="39">
        <v>0</v>
      </c>
      <c r="DV7" s="39">
        <v>16.059999999999999</v>
      </c>
      <c r="DW7" s="39">
        <v>21.39</v>
      </c>
      <c r="DX7" s="39">
        <v>10.029999999999999</v>
      </c>
      <c r="DY7" s="39">
        <v>7.26</v>
      </c>
      <c r="DZ7" s="39">
        <v>11.13</v>
      </c>
      <c r="EA7" s="39">
        <v>13.39</v>
      </c>
      <c r="EB7" s="39">
        <v>14.85</v>
      </c>
      <c r="EC7" s="39">
        <v>17.8</v>
      </c>
      <c r="ED7" s="39">
        <v>1.64</v>
      </c>
      <c r="EE7" s="39">
        <v>0.83</v>
      </c>
      <c r="EF7" s="39">
        <v>0.2</v>
      </c>
      <c r="EG7" s="39">
        <v>0.14000000000000001</v>
      </c>
      <c r="EH7" s="39">
        <v>0.16</v>
      </c>
      <c r="EI7" s="39">
        <v>0.68</v>
      </c>
      <c r="EJ7" s="39">
        <v>1.65</v>
      </c>
      <c r="EK7" s="39">
        <v>0.47</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岡村 千夏</cp:lastModifiedBy>
  <cp:lastPrinted>2020-02-06T00:53:38Z</cp:lastPrinted>
  <dcterms:created xsi:type="dcterms:W3CDTF">2019-12-05T04:25:27Z</dcterms:created>
  <dcterms:modified xsi:type="dcterms:W3CDTF">2020-02-06T00:53:39Z</dcterms:modified>
  <cp:category/>
</cp:coreProperties>
</file>