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XjPQHAKcRO6Sa7JgVOXa4NIKDx0Xbr/LW5Mg/YHoR7uAVlDo06/Nip/a5baCTSI+tbWlUSTd8DYYve888HmNsA==" workbookSaltValue="BdTu1Ti8HSt88ihos80x3w==" workbookSpinCount="100000" lockStructure="1"/>
  <bookViews>
    <workbookView xWindow="0" yWindow="0" windowWidth="15360" windowHeight="7640"/>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W10" i="4"/>
  <c r="I10" i="4"/>
  <c r="BB8"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<sst xmlns="http://schemas.openxmlformats.org/spreadsheetml/2006/main" count="228" uniqueCount="114">
  <si>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</si>
  <si>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</si>
  <si>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</si>
  <si>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</si>
  <si>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</si>
  <si>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</si>
  <si>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</si>
  <si>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</si>
  <si>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</si>
  <si>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</si>
  <si>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</si>
  <si>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</si>
  <si>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</si>
  <si>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</si>
  <si>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</si>
  <si>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</si>
  <si>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</si>
  <si>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</si>
  <si>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</si>
  <si>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</si>
  <si>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</si>
  <si>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</si>
  <si>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</si>
  <si>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</si>
  <si>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</si>
  <si>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</si>
  <si>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</si>
  <si>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</si>
  <si>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</si>
  <si>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</si>
  <si>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</si>
  <si>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</si>
  <si>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</si>
  <si>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</si>
  <si>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</si>
  <si>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</si>
  <si>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</si>
  <si>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</si>
  <si>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</si>
  <si>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</si>
  <si>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</si>
  <si>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</si>
  <si>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</si>
  <si>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</si>
  <si>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</si>
  <si>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</si>
  <si>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</si>
  <si>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</si>
  <si>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</si>
  <si>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</si>
  <si>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</si>
  <si>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</si>
  <si>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</si>
  <si>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</si>
  <si>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</si>
  <si>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</si>
  <si>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</si>
  <si>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</si>
  <si>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</si>
  <si>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</si>
  <si>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</si>
  <si>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</si>
  <si>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</si>
  <si>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</si>
  <si>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</si>
  <si>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</si>
  <si>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</si>
  <si>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</si>
  <si>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</si>
  <si>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</si>
  <si>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</si>
  <si>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</si>
  <si>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</si>
  <si>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</si>
  <si>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</si>
  <si>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</si>
  <si>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</si>
  <si>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</si>
  <si>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</si>
  <si>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</si>
  <si>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</si>
  <si>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</si>
  <si>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</si>
  <si>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</si>
  <si>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</si>
  <si>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</si>
  <si>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</si>
  <si>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</si>
  <si>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</si>
  <si>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</si>
  <si>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</si>
  <si>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</si>
  <si>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</si>
  <si>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</si>
  <si>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</si>
  <si>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</si>
  <si>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</si>
  <si>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</si>
  <si>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安芸高田市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</si>
  <si>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</si>
  <si>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</si>
  <si>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</si>
  <si>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</si>
  <si>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</si>
  <si>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</si>
  <si>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</si>
  <si>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</si>
  <si>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</si>
  <si>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</si>
  <si>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</si>
  <si>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</si>
  <si>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6年度から供用を開始し、向原浄化センターは供用開始後24年を経過している。当施設は長寿命化計画を策定し平成29年度から令和3年度の5年間で対策事業を実施していく。他の地区・施設についても施設の老朽化や耐用年数を考慮し、地区ごとにストックマネジメント計画を策定し計画的な更新を実施していく。</t>
    <rPh sb="1" eb="3">
      <t>ヘイセイ</t>
    </rPh>
    <rPh sb="4" eb="5">
      <t>ネン</t>
    </rPh>
    <rPh sb="5" eb="6">
      <t>ド</t>
    </rPh>
    <rPh sb="8" eb="10">
      <t>キョウヨウ</t>
    </rPh>
    <rPh sb="11" eb="13">
      <t>カイシ</t>
    </rPh>
    <rPh sb="15" eb="17">
      <t>ムカイハラ</t>
    </rPh>
    <rPh sb="17" eb="19">
      <t>ジョウカ</t>
    </rPh>
    <rPh sb="24" eb="26">
      <t>キョウヨウ</t>
    </rPh>
    <rPh sb="26" eb="28">
      <t>カイシ</t>
    </rPh>
    <rPh sb="28" eb="29">
      <t>ゴ</t>
    </rPh>
    <rPh sb="31" eb="32">
      <t>ネン</t>
    </rPh>
    <rPh sb="33" eb="35">
      <t>ケイカ</t>
    </rPh>
    <rPh sb="40" eb="41">
      <t>トウ</t>
    </rPh>
    <rPh sb="41" eb="43">
      <t>シセツ</t>
    </rPh>
    <rPh sb="44" eb="48">
      <t>チョウジュミョウカ</t>
    </rPh>
    <rPh sb="48" eb="50">
      <t>ケイカク</t>
    </rPh>
    <rPh sb="51" eb="53">
      <t>サクテイ</t>
    </rPh>
    <rPh sb="54" eb="56">
      <t>ヘイセイ</t>
    </rPh>
    <rPh sb="58" eb="60">
      <t>ネンド</t>
    </rPh>
    <rPh sb="62" eb="64">
      <t>レイワ</t>
    </rPh>
    <rPh sb="65" eb="67">
      <t>ネンド</t>
    </rPh>
    <rPh sb="69" eb="71">
      <t>ネンカン</t>
    </rPh>
    <rPh sb="72" eb="74">
      <t>タイサク</t>
    </rPh>
    <rPh sb="74" eb="76">
      <t>ジギョウ</t>
    </rPh>
    <rPh sb="77" eb="79">
      <t>ジッシ</t>
    </rPh>
    <rPh sb="84" eb="85">
      <t>タ</t>
    </rPh>
    <rPh sb="86" eb="88">
      <t>チク</t>
    </rPh>
    <rPh sb="89" eb="91">
      <t>シセツ</t>
    </rPh>
    <rPh sb="96" eb="98">
      <t>シセツ</t>
    </rPh>
    <rPh sb="99" eb="102">
      <t>ロウキュウカ</t>
    </rPh>
    <rPh sb="103" eb="105">
      <t>タイヨウ</t>
    </rPh>
    <rPh sb="105" eb="107">
      <t>ネンスウ</t>
    </rPh>
    <rPh sb="108" eb="110">
      <t>コウリョ</t>
    </rPh>
    <rPh sb="112" eb="114">
      <t>チク</t>
    </rPh>
    <rPh sb="127" eb="129">
      <t>ケイカク</t>
    </rPh>
    <rPh sb="130" eb="132">
      <t>サクテイ</t>
    </rPh>
    <rPh sb="133" eb="136">
      <t>ケイカクテキ</t>
    </rPh>
    <rPh sb="137" eb="139">
      <t>コウシン</t>
    </rPh>
    <rPh sb="140" eb="142">
      <t>ジッシ</t>
    </rPh>
    <phoneticPr fontId="4"/>
  </si>
  <si>
    <t>　平成28年度から年次更新している経営戦略から経営状況を把握し、事業の継続を目的として効率性・健全性を高めていく。
　また、加入促進による水洗化率の向上や使用料改定による収入の確保に努めていく。施設については、老朽化する施設や機器を維持管理面からの視点を併せ計画的かつ効率的な更新を実施していく必要がある。</t>
    <rPh sb="1" eb="3">
      <t>ヘイセイ</t>
    </rPh>
    <rPh sb="5" eb="7">
      <t>ネンド</t>
    </rPh>
    <rPh sb="9" eb="11">
      <t>ネンジ</t>
    </rPh>
    <rPh sb="11" eb="13">
      <t>コウシン</t>
    </rPh>
    <rPh sb="17" eb="19">
      <t>ケイエイ</t>
    </rPh>
    <rPh sb="19" eb="21">
      <t>センリャク</t>
    </rPh>
    <rPh sb="23" eb="25">
      <t>ケイエイ</t>
    </rPh>
    <rPh sb="25" eb="27">
      <t>ジョウキョウ</t>
    </rPh>
    <rPh sb="28" eb="30">
      <t>ハアク</t>
    </rPh>
    <rPh sb="32" eb="34">
      <t>ジギョウ</t>
    </rPh>
    <rPh sb="35" eb="37">
      <t>ケイゾク</t>
    </rPh>
    <rPh sb="38" eb="40">
      <t>モクテキ</t>
    </rPh>
    <rPh sb="43" eb="46">
      <t>コウリツセイ</t>
    </rPh>
    <rPh sb="47" eb="50">
      <t>ケンゼンセイ</t>
    </rPh>
    <rPh sb="51" eb="52">
      <t>タカ</t>
    </rPh>
    <rPh sb="62" eb="64">
      <t>カニュウ</t>
    </rPh>
    <rPh sb="64" eb="66">
      <t>ソクシン</t>
    </rPh>
    <rPh sb="69" eb="72">
      <t>スイセンカ</t>
    </rPh>
    <rPh sb="72" eb="73">
      <t>リツ</t>
    </rPh>
    <rPh sb="74" eb="76">
      <t>コウジョウ</t>
    </rPh>
    <rPh sb="77" eb="80">
      <t>シヨウリョウ</t>
    </rPh>
    <rPh sb="80" eb="82">
      <t>カイテイ</t>
    </rPh>
    <rPh sb="85" eb="87">
      <t>シュウニュウ</t>
    </rPh>
    <rPh sb="88" eb="90">
      <t>カクホ</t>
    </rPh>
    <rPh sb="91" eb="92">
      <t>ツト</t>
    </rPh>
    <rPh sb="97" eb="99">
      <t>シセツ</t>
    </rPh>
    <rPh sb="105" eb="108">
      <t>ロウキュウカ</t>
    </rPh>
    <rPh sb="110" eb="112">
      <t>シセツ</t>
    </rPh>
    <rPh sb="113" eb="115">
      <t>キキ</t>
    </rPh>
    <rPh sb="116" eb="118">
      <t>イジ</t>
    </rPh>
    <rPh sb="118" eb="120">
      <t>カンリ</t>
    </rPh>
    <rPh sb="120" eb="121">
      <t>メン</t>
    </rPh>
    <rPh sb="124" eb="126">
      <t>シテン</t>
    </rPh>
    <rPh sb="127" eb="128">
      <t>アワ</t>
    </rPh>
    <rPh sb="129" eb="132">
      <t>ケイカクテキ</t>
    </rPh>
    <rPh sb="134" eb="137">
      <t>コウリツテキ</t>
    </rPh>
    <rPh sb="138" eb="140">
      <t>コウシン</t>
    </rPh>
    <rPh sb="141" eb="143">
      <t>ジッシ</t>
    </rPh>
    <rPh sb="147" eb="149">
      <t>ヒツヨウ</t>
    </rPh>
    <phoneticPr fontId="4"/>
  </si>
  <si>
    <t>　単年度の収支を表す「①収益的収支比率」は80.58％とこれまでに続き80％台を推移している。
　経費を使用料でどの程度賄えているかを表した「⑤経費回収率」や1㎥当たりの処理に要した費用を示す「⑥汚水処理原価」また、施設の一日の処理能力に対する平均処理水量の割合を示した「⑦施設利用率」は、処理区域内人口の減少と新規加入などとのバランスから大きな増加はなく横ばいに推移している。
　これに対し処理区域内で水洗化している方の割合を示す「⑧水洗化率」は、81.84％とやや減少傾向にあり、処理区内の未接続戸数の減少が要因と考えられる。</t>
    <rPh sb="1" eb="4">
      <t>タンネンド</t>
    </rPh>
    <rPh sb="5" eb="7">
      <t>シュウシ</t>
    </rPh>
    <rPh sb="8" eb="9">
      <t>アラワ</t>
    </rPh>
    <rPh sb="12" eb="15">
      <t>シュウエキテキ</t>
    </rPh>
    <rPh sb="15" eb="17">
      <t>シュウシ</t>
    </rPh>
    <rPh sb="17" eb="19">
      <t>ヒリツ</t>
    </rPh>
    <rPh sb="33" eb="34">
      <t>ツヅ</t>
    </rPh>
    <rPh sb="38" eb="39">
      <t>ダイ</t>
    </rPh>
    <rPh sb="40" eb="42">
      <t>スイイ</t>
    </rPh>
    <rPh sb="49" eb="51">
      <t>ケイヒ</t>
    </rPh>
    <rPh sb="52" eb="55">
      <t>シヨウリョウ</t>
    </rPh>
    <rPh sb="58" eb="60">
      <t>テイド</t>
    </rPh>
    <rPh sb="60" eb="61">
      <t>マカナ</t>
    </rPh>
    <rPh sb="67" eb="68">
      <t>アラワ</t>
    </rPh>
    <rPh sb="72" eb="74">
      <t>ケイヒ</t>
    </rPh>
    <rPh sb="74" eb="76">
      <t>カイシュウ</t>
    </rPh>
    <rPh sb="76" eb="77">
      <t>リツ</t>
    </rPh>
    <rPh sb="81" eb="82">
      <t>ア</t>
    </rPh>
    <rPh sb="85" eb="87">
      <t>ショリ</t>
    </rPh>
    <rPh sb="88" eb="89">
      <t>ヨウ</t>
    </rPh>
    <rPh sb="91" eb="93">
      <t>ヒヨウ</t>
    </rPh>
    <rPh sb="94" eb="95">
      <t>シメ</t>
    </rPh>
    <rPh sb="98" eb="100">
      <t>オスイ</t>
    </rPh>
    <rPh sb="100" eb="102">
      <t>ショリ</t>
    </rPh>
    <rPh sb="102" eb="104">
      <t>ゲンカ</t>
    </rPh>
    <rPh sb="108" eb="110">
      <t>シセツ</t>
    </rPh>
    <rPh sb="111" eb="113">
      <t>イチニチ</t>
    </rPh>
    <rPh sb="114" eb="116">
      <t>ショリ</t>
    </rPh>
    <rPh sb="116" eb="118">
      <t>ノウリョク</t>
    </rPh>
    <rPh sb="119" eb="120">
      <t>タイ</t>
    </rPh>
    <rPh sb="122" eb="124">
      <t>ヘイキン</t>
    </rPh>
    <rPh sb="124" eb="126">
      <t>ショリ</t>
    </rPh>
    <rPh sb="126" eb="128">
      <t>スイリョウ</t>
    </rPh>
    <rPh sb="129" eb="131">
      <t>ワリアイ</t>
    </rPh>
    <rPh sb="132" eb="133">
      <t>シメ</t>
    </rPh>
    <rPh sb="137" eb="139">
      <t>シセツ</t>
    </rPh>
    <rPh sb="139" eb="141">
      <t>リヨウ</t>
    </rPh>
    <rPh sb="141" eb="142">
      <t>リツ</t>
    </rPh>
    <rPh sb="145" eb="147">
      <t>ショリ</t>
    </rPh>
    <rPh sb="147" eb="149">
      <t>クイキ</t>
    </rPh>
    <rPh sb="149" eb="150">
      <t>ナイ</t>
    </rPh>
    <rPh sb="150" eb="152">
      <t>ジンコウ</t>
    </rPh>
    <rPh sb="153" eb="155">
      <t>ゲンショウ</t>
    </rPh>
    <rPh sb="156" eb="158">
      <t>シンキ</t>
    </rPh>
    <rPh sb="158" eb="160">
      <t>カニュウ</t>
    </rPh>
    <rPh sb="170" eb="171">
      <t>オオ</t>
    </rPh>
    <rPh sb="173" eb="175">
      <t>ゾウカ</t>
    </rPh>
    <rPh sb="178" eb="179">
      <t>ヨコ</t>
    </rPh>
    <rPh sb="182" eb="184">
      <t>スイイ</t>
    </rPh>
    <rPh sb="194" eb="195">
      <t>タイ</t>
    </rPh>
    <rPh sb="196" eb="198">
      <t>ショリ</t>
    </rPh>
    <rPh sb="198" eb="200">
      <t>クイキ</t>
    </rPh>
    <rPh sb="200" eb="201">
      <t>ナイ</t>
    </rPh>
    <rPh sb="202" eb="205">
      <t>スイセンカ</t>
    </rPh>
    <rPh sb="209" eb="210">
      <t>カタ</t>
    </rPh>
    <rPh sb="211" eb="213">
      <t>ワリアイ</t>
    </rPh>
    <rPh sb="214" eb="215">
      <t>シメ</t>
    </rPh>
    <rPh sb="218" eb="221">
      <t>スイセンカ</t>
    </rPh>
    <rPh sb="221" eb="222">
      <t>リツ</t>
    </rPh>
    <rPh sb="234" eb="236">
      <t>ゲンショウ</t>
    </rPh>
    <rPh sb="236" eb="238">
      <t>ケイコウ</t>
    </rPh>
    <rPh sb="242" eb="244">
      <t>ショリ</t>
    </rPh>
    <rPh sb="244" eb="245">
      <t>ク</t>
    </rPh>
    <rPh sb="245" eb="246">
      <t>ナイ</t>
    </rPh>
    <rPh sb="247" eb="250">
      <t>ミセツゾク</t>
    </rPh>
    <rPh sb="250" eb="252">
      <t>コスウ</t>
    </rPh>
    <rPh sb="253" eb="255">
      <t>ゲンショウ</t>
    </rPh>
    <rPh sb="256" eb="258">
      <t>ヨウイン</t>
    </rPh>
    <rPh sb="259" eb="260">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</si>
</sst>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2A8-445A-9747-6565FFDDCB10}"/>
            </c:ext>
          </c:extLst>
        </c:ser>
        <c:dLbls>
          <c:showLegendKey val="0"/>
          <c:showVal val="0"/>
          <c:showCatName val="0"/>
          <c:showSerName val="0"/>
          <c:showPercent val="0"/>
          <c:showBubbleSize val="0"/>
        </c:dLbls>
        <c:gapWidth val="150"/>
        <c:axId val="206768000"/>
        <c:axId val="206778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0.09</c:v>
                </c:pt>
                <c:pt idx="3">
                  <c:v>0.09</c:v>
                </c:pt>
                <c:pt idx="4">
                  <c:v>0.13</c:v>
                </c:pt>
              </c:numCache>
            </c:numRef>
          </c:val>
          <c:smooth val="0"/>
          <c:extLst xmlns:c16r2="http://schemas.microsoft.com/office/drawing/2015/06/chart">
            <c:ext xmlns:c16="http://schemas.microsoft.com/office/drawing/2014/chart" uri="{C3380CC4-5D6E-409C-BE32-E72D297353CC}">
              <c16:uniqueId val="{00000001-42A8-445A-9747-6565FFDDCB10}"/>
            </c:ext>
          </c:extLst>
        </c:ser>
        <c:dLbls>
          <c:showLegendKey val="0"/>
          <c:showVal val="0"/>
          <c:showCatName val="0"/>
          <c:showSerName val="0"/>
          <c:showPercent val="0"/>
          <c:showBubbleSize val="0"/>
        </c:dLbls>
        <c:marker val="1"/>
        <c:smooth val="0"/>
        <c:axId val="206768000"/>
        <c:axId val="206778368"/>
      </c:lineChart>
      <c:dateAx>
        <c:axId val="206768000"/>
        <c:scaling>
          <c:orientation val="minMax"/>
        </c:scaling>
        <c:delete val="1"/>
        <c:axPos val="b"/>
        <c:numFmt formatCode="ge" sourceLinked="1"/>
        <c:majorTickMark val="none"/>
        <c:minorTickMark val="none"/>
        <c:tickLblPos val="none"/>
        <c:crossAx val="206778368"/>
        <c:crosses val="autoZero"/>
        <c:auto val="1"/>
        <c:lblOffset val="100"/>
        <c:baseTimeUnit val="years"/>
      </c:dateAx>
      <c:valAx>
        <c:axId val="206778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768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57.19</c:v>
                </c:pt>
                <c:pt idx="1">
                  <c:v>55.87</c:v>
                </c:pt>
                <c:pt idx="2">
                  <c:v>57.68</c:v>
                </c:pt>
                <c:pt idx="3">
                  <c:v>57.27</c:v>
                </c:pt>
                <c:pt idx="4">
                  <c:v>54.95</c:v>
                </c:pt>
              </c:numCache>
            </c:numRef>
          </c:val>
          <c:extLst xmlns:c16r2="http://schemas.microsoft.com/office/drawing/2015/06/chart">
            <c:ext xmlns:c16="http://schemas.microsoft.com/office/drawing/2014/chart" uri="{C3380CC4-5D6E-409C-BE32-E72D297353CC}">
              <c16:uniqueId val="{00000000-9308-4767-BF0D-4EF5BD3AA0EF}"/>
            </c:ext>
          </c:extLst>
        </c:ser>
        <c:dLbls>
          <c:showLegendKey val="0"/>
          <c:showVal val="0"/>
          <c:showCatName val="0"/>
          <c:showSerName val="0"/>
          <c:showPercent val="0"/>
          <c:showBubbleSize val="0"/>
        </c:dLbls>
        <c:gapWidth val="150"/>
        <c:axId val="207341440"/>
        <c:axId val="207347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43.58</c:v>
                </c:pt>
                <c:pt idx="1">
                  <c:v>41.35</c:v>
                </c:pt>
                <c:pt idx="2">
                  <c:v>42.9</c:v>
                </c:pt>
                <c:pt idx="3">
                  <c:v>43.36</c:v>
                </c:pt>
                <c:pt idx="4">
                  <c:v>42.56</c:v>
                </c:pt>
              </c:numCache>
            </c:numRef>
          </c:val>
          <c:smooth val="0"/>
          <c:extLst xmlns:c16r2="http://schemas.microsoft.com/office/drawing/2015/06/chart">
            <c:ext xmlns:c16="http://schemas.microsoft.com/office/drawing/2014/chart" uri="{C3380CC4-5D6E-409C-BE32-E72D297353CC}">
              <c16:uniqueId val="{00000001-9308-4767-BF0D-4EF5BD3AA0EF}"/>
            </c:ext>
          </c:extLst>
        </c:ser>
        <c:dLbls>
          <c:showLegendKey val="0"/>
          <c:showVal val="0"/>
          <c:showCatName val="0"/>
          <c:showSerName val="0"/>
          <c:showPercent val="0"/>
          <c:showBubbleSize val="0"/>
        </c:dLbls>
        <c:marker val="1"/>
        <c:smooth val="0"/>
        <c:axId val="207341440"/>
        <c:axId val="207347712"/>
      </c:lineChart>
      <c:dateAx>
        <c:axId val="207341440"/>
        <c:scaling>
          <c:orientation val="minMax"/>
        </c:scaling>
        <c:delete val="1"/>
        <c:axPos val="b"/>
        <c:numFmt formatCode="ge" sourceLinked="1"/>
        <c:majorTickMark val="none"/>
        <c:minorTickMark val="none"/>
        <c:tickLblPos val="none"/>
        <c:crossAx val="207347712"/>
        <c:crosses val="autoZero"/>
        <c:auto val="1"/>
        <c:lblOffset val="100"/>
        <c:baseTimeUnit val="years"/>
      </c:dateAx>
      <c:valAx>
        <c:axId val="207347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341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80.56</c:v>
                </c:pt>
                <c:pt idx="1">
                  <c:v>82.17</c:v>
                </c:pt>
                <c:pt idx="2">
                  <c:v>82.77</c:v>
                </c:pt>
                <c:pt idx="3">
                  <c:v>83.53</c:v>
                </c:pt>
                <c:pt idx="4">
                  <c:v>81.84</c:v>
                </c:pt>
              </c:numCache>
            </c:numRef>
          </c:val>
          <c:extLst xmlns:c16r2="http://schemas.microsoft.com/office/drawing/2015/06/chart">
            <c:ext xmlns:c16="http://schemas.microsoft.com/office/drawing/2014/chart" uri="{C3380CC4-5D6E-409C-BE32-E72D297353CC}">
              <c16:uniqueId val="{00000000-B249-4F0C-8A2E-7523292F689E}"/>
            </c:ext>
          </c:extLst>
        </c:ser>
        <c:dLbls>
          <c:showLegendKey val="0"/>
          <c:showVal val="0"/>
          <c:showCatName val="0"/>
          <c:showSerName val="0"/>
          <c:showPercent val="0"/>
          <c:showBubbleSize val="0"/>
        </c:dLbls>
        <c:gapWidth val="150"/>
        <c:axId val="207395072"/>
        <c:axId val="207397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82.35</c:v>
                </c:pt>
                <c:pt idx="1">
                  <c:v>82.9</c:v>
                </c:pt>
                <c:pt idx="2">
                  <c:v>83.5</c:v>
                </c:pt>
                <c:pt idx="3">
                  <c:v>83.06</c:v>
                </c:pt>
                <c:pt idx="4">
                  <c:v>83.32</c:v>
                </c:pt>
              </c:numCache>
            </c:numRef>
          </c:val>
          <c:smooth val="0"/>
          <c:extLst xmlns:c16r2="http://schemas.microsoft.com/office/drawing/2015/06/chart">
            <c:ext xmlns:c16="http://schemas.microsoft.com/office/drawing/2014/chart" uri="{C3380CC4-5D6E-409C-BE32-E72D297353CC}">
              <c16:uniqueId val="{00000001-B249-4F0C-8A2E-7523292F689E}"/>
            </c:ext>
          </c:extLst>
        </c:ser>
        <c:dLbls>
          <c:showLegendKey val="0"/>
          <c:showVal val="0"/>
          <c:showCatName val="0"/>
          <c:showSerName val="0"/>
          <c:showPercent val="0"/>
          <c:showBubbleSize val="0"/>
        </c:dLbls>
        <c:marker val="1"/>
        <c:smooth val="0"/>
        <c:axId val="207395072"/>
        <c:axId val="207397248"/>
      </c:lineChart>
      <c:dateAx>
        <c:axId val="207395072"/>
        <c:scaling>
          <c:orientation val="minMax"/>
        </c:scaling>
        <c:delete val="1"/>
        <c:axPos val="b"/>
        <c:numFmt formatCode="ge" sourceLinked="1"/>
        <c:majorTickMark val="none"/>
        <c:minorTickMark val="none"/>
        <c:tickLblPos val="none"/>
        <c:crossAx val="207397248"/>
        <c:crosses val="autoZero"/>
        <c:auto val="1"/>
        <c:lblOffset val="100"/>
        <c:baseTimeUnit val="years"/>
      </c:dateAx>
      <c:valAx>
        <c:axId val="207397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395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83.5</c:v>
                </c:pt>
                <c:pt idx="1">
                  <c:v>80.2</c:v>
                </c:pt>
                <c:pt idx="2">
                  <c:v>81.91</c:v>
                </c:pt>
                <c:pt idx="3">
                  <c:v>80.34</c:v>
                </c:pt>
                <c:pt idx="4">
                  <c:v>80.58</c:v>
                </c:pt>
              </c:numCache>
            </c:numRef>
          </c:val>
          <c:extLst xmlns:c16r2="http://schemas.microsoft.com/office/drawing/2015/06/chart">
            <c:ext xmlns:c16="http://schemas.microsoft.com/office/drawing/2014/chart" uri="{C3380CC4-5D6E-409C-BE32-E72D297353CC}">
              <c16:uniqueId val="{00000000-7279-4324-9693-B4729B1C00AC}"/>
            </c:ext>
          </c:extLst>
        </c:ser>
        <c:dLbls>
          <c:showLegendKey val="0"/>
          <c:showVal val="0"/>
          <c:showCatName val="0"/>
          <c:showSerName val="0"/>
          <c:showPercent val="0"/>
          <c:showBubbleSize val="0"/>
        </c:dLbls>
        <c:gapWidth val="150"/>
        <c:axId val="206817536"/>
        <c:axId val="206827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279-4324-9693-B4729B1C00AC}"/>
            </c:ext>
          </c:extLst>
        </c:ser>
        <c:dLbls>
          <c:showLegendKey val="0"/>
          <c:showVal val="0"/>
          <c:showCatName val="0"/>
          <c:showSerName val="0"/>
          <c:showPercent val="0"/>
          <c:showBubbleSize val="0"/>
        </c:dLbls>
        <c:marker val="1"/>
        <c:smooth val="0"/>
        <c:axId val="206817536"/>
        <c:axId val="206827904"/>
      </c:lineChart>
      <c:dateAx>
        <c:axId val="206817536"/>
        <c:scaling>
          <c:orientation val="minMax"/>
        </c:scaling>
        <c:delete val="1"/>
        <c:axPos val="b"/>
        <c:numFmt formatCode="ge" sourceLinked="1"/>
        <c:majorTickMark val="none"/>
        <c:minorTickMark val="none"/>
        <c:tickLblPos val="none"/>
        <c:crossAx val="206827904"/>
        <c:crosses val="autoZero"/>
        <c:auto val="1"/>
        <c:lblOffset val="100"/>
        <c:baseTimeUnit val="years"/>
      </c:dateAx>
      <c:valAx>
        <c:axId val="206827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817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AC3-489B-910F-7402049AF62D}"/>
            </c:ext>
          </c:extLst>
        </c:ser>
        <c:dLbls>
          <c:showLegendKey val="0"/>
          <c:showVal val="0"/>
          <c:showCatName val="0"/>
          <c:showSerName val="0"/>
          <c:showPercent val="0"/>
          <c:showBubbleSize val="0"/>
        </c:dLbls>
        <c:gapWidth val="150"/>
        <c:axId val="206994048"/>
        <c:axId val="207000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AC3-489B-910F-7402049AF62D}"/>
            </c:ext>
          </c:extLst>
        </c:ser>
        <c:dLbls>
          <c:showLegendKey val="0"/>
          <c:showVal val="0"/>
          <c:showCatName val="0"/>
          <c:showSerName val="0"/>
          <c:showPercent val="0"/>
          <c:showBubbleSize val="0"/>
        </c:dLbls>
        <c:marker val="1"/>
        <c:smooth val="0"/>
        <c:axId val="206994048"/>
        <c:axId val="207000320"/>
      </c:lineChart>
      <c:dateAx>
        <c:axId val="206994048"/>
        <c:scaling>
          <c:orientation val="minMax"/>
        </c:scaling>
        <c:delete val="1"/>
        <c:axPos val="b"/>
        <c:numFmt formatCode="ge" sourceLinked="1"/>
        <c:majorTickMark val="none"/>
        <c:minorTickMark val="none"/>
        <c:tickLblPos val="none"/>
        <c:crossAx val="207000320"/>
        <c:crosses val="autoZero"/>
        <c:auto val="1"/>
        <c:lblOffset val="100"/>
        <c:baseTimeUnit val="years"/>
      </c:dateAx>
      <c:valAx>
        <c:axId val="207000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99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D12-4E50-97FA-B17605F7BFF8}"/>
            </c:ext>
          </c:extLst>
        </c:ser>
        <c:dLbls>
          <c:showLegendKey val="0"/>
          <c:showVal val="0"/>
          <c:showCatName val="0"/>
          <c:showSerName val="0"/>
          <c:showPercent val="0"/>
          <c:showBubbleSize val="0"/>
        </c:dLbls>
        <c:gapWidth val="150"/>
        <c:axId val="207027200"/>
        <c:axId val="207099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D12-4E50-97FA-B17605F7BFF8}"/>
            </c:ext>
          </c:extLst>
        </c:ser>
        <c:dLbls>
          <c:showLegendKey val="0"/>
          <c:showVal val="0"/>
          <c:showCatName val="0"/>
          <c:showSerName val="0"/>
          <c:showPercent val="0"/>
          <c:showBubbleSize val="0"/>
        </c:dLbls>
        <c:marker val="1"/>
        <c:smooth val="0"/>
        <c:axId val="207027200"/>
        <c:axId val="207099008"/>
      </c:lineChart>
      <c:dateAx>
        <c:axId val="207027200"/>
        <c:scaling>
          <c:orientation val="minMax"/>
        </c:scaling>
        <c:delete val="1"/>
        <c:axPos val="b"/>
        <c:numFmt formatCode="ge" sourceLinked="1"/>
        <c:majorTickMark val="none"/>
        <c:minorTickMark val="none"/>
        <c:tickLblPos val="none"/>
        <c:crossAx val="207099008"/>
        <c:crosses val="autoZero"/>
        <c:auto val="1"/>
        <c:lblOffset val="100"/>
        <c:baseTimeUnit val="years"/>
      </c:dateAx>
      <c:valAx>
        <c:axId val="2070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027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0F7-4F36-84F5-400765D3BC8E}"/>
            </c:ext>
          </c:extLst>
        </c:ser>
        <c:dLbls>
          <c:showLegendKey val="0"/>
          <c:showVal val="0"/>
          <c:showCatName val="0"/>
          <c:showSerName val="0"/>
          <c:showPercent val="0"/>
          <c:showBubbleSize val="0"/>
        </c:dLbls>
        <c:gapWidth val="150"/>
        <c:axId val="207155584"/>
        <c:axId val="207157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0F7-4F36-84F5-400765D3BC8E}"/>
            </c:ext>
          </c:extLst>
        </c:ser>
        <c:dLbls>
          <c:showLegendKey val="0"/>
          <c:showVal val="0"/>
          <c:showCatName val="0"/>
          <c:showSerName val="0"/>
          <c:showPercent val="0"/>
          <c:showBubbleSize val="0"/>
        </c:dLbls>
        <c:marker val="1"/>
        <c:smooth val="0"/>
        <c:axId val="207155584"/>
        <c:axId val="207157504"/>
      </c:lineChart>
      <c:dateAx>
        <c:axId val="207155584"/>
        <c:scaling>
          <c:orientation val="minMax"/>
        </c:scaling>
        <c:delete val="1"/>
        <c:axPos val="b"/>
        <c:numFmt formatCode="ge" sourceLinked="1"/>
        <c:majorTickMark val="none"/>
        <c:minorTickMark val="none"/>
        <c:tickLblPos val="none"/>
        <c:crossAx val="207157504"/>
        <c:crosses val="autoZero"/>
        <c:auto val="1"/>
        <c:lblOffset val="100"/>
        <c:baseTimeUnit val="years"/>
      </c:dateAx>
      <c:valAx>
        <c:axId val="207157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155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526-4474-8B6E-15A654CD42B6}"/>
            </c:ext>
          </c:extLst>
        </c:ser>
        <c:dLbls>
          <c:showLegendKey val="0"/>
          <c:showVal val="0"/>
          <c:showCatName val="0"/>
          <c:showSerName val="0"/>
          <c:showPercent val="0"/>
          <c:showBubbleSize val="0"/>
        </c:dLbls>
        <c:gapWidth val="150"/>
        <c:axId val="207188736"/>
        <c:axId val="207190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526-4474-8B6E-15A654CD42B6}"/>
            </c:ext>
          </c:extLst>
        </c:ser>
        <c:dLbls>
          <c:showLegendKey val="0"/>
          <c:showVal val="0"/>
          <c:showCatName val="0"/>
          <c:showSerName val="0"/>
          <c:showPercent val="0"/>
          <c:showBubbleSize val="0"/>
        </c:dLbls>
        <c:marker val="1"/>
        <c:smooth val="0"/>
        <c:axId val="207188736"/>
        <c:axId val="207190656"/>
      </c:lineChart>
      <c:dateAx>
        <c:axId val="207188736"/>
        <c:scaling>
          <c:orientation val="minMax"/>
        </c:scaling>
        <c:delete val="1"/>
        <c:axPos val="b"/>
        <c:numFmt formatCode="ge" sourceLinked="1"/>
        <c:majorTickMark val="none"/>
        <c:minorTickMark val="none"/>
        <c:tickLblPos val="none"/>
        <c:crossAx val="207190656"/>
        <c:crosses val="autoZero"/>
        <c:auto val="1"/>
        <c:lblOffset val="100"/>
        <c:baseTimeUnit val="years"/>
      </c:dateAx>
      <c:valAx>
        <c:axId val="207190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188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51.1</c:v>
                </c:pt>
                <c:pt idx="1">
                  <c:v>0.55000000000000004</c:v>
                </c:pt>
                <c:pt idx="2">
                  <c:v>39.21</c:v>
                </c:pt>
                <c:pt idx="3">
                  <c:v>33.28</c:v>
                </c:pt>
                <c:pt idx="4">
                  <c:v>78.59</c:v>
                </c:pt>
              </c:numCache>
            </c:numRef>
          </c:val>
          <c:extLst xmlns:c16r2="http://schemas.microsoft.com/office/drawing/2015/06/chart">
            <c:ext xmlns:c16="http://schemas.microsoft.com/office/drawing/2014/chart" uri="{C3380CC4-5D6E-409C-BE32-E72D297353CC}">
              <c16:uniqueId val="{00000000-8586-413F-9A10-B176272B8D09}"/>
            </c:ext>
          </c:extLst>
        </c:ser>
        <c:dLbls>
          <c:showLegendKey val="0"/>
          <c:showVal val="0"/>
          <c:showCatName val="0"/>
          <c:showSerName val="0"/>
          <c:showPercent val="0"/>
          <c:showBubbleSize val="0"/>
        </c:dLbls>
        <c:gapWidth val="150"/>
        <c:axId val="207504512"/>
        <c:axId val="20750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1436</c:v>
                </c:pt>
                <c:pt idx="1">
                  <c:v>1434.89</c:v>
                </c:pt>
                <c:pt idx="2">
                  <c:v>1298.9100000000001</c:v>
                </c:pt>
                <c:pt idx="3">
                  <c:v>1243.71</c:v>
                </c:pt>
                <c:pt idx="4">
                  <c:v>1194.1500000000001</c:v>
                </c:pt>
              </c:numCache>
            </c:numRef>
          </c:val>
          <c:smooth val="0"/>
          <c:extLst xmlns:c16r2="http://schemas.microsoft.com/office/drawing/2015/06/chart">
            <c:ext xmlns:c16="http://schemas.microsoft.com/office/drawing/2014/chart" uri="{C3380CC4-5D6E-409C-BE32-E72D297353CC}">
              <c16:uniqueId val="{00000001-8586-413F-9A10-B176272B8D09}"/>
            </c:ext>
          </c:extLst>
        </c:ser>
        <c:dLbls>
          <c:showLegendKey val="0"/>
          <c:showVal val="0"/>
          <c:showCatName val="0"/>
          <c:showSerName val="0"/>
          <c:showPercent val="0"/>
          <c:showBubbleSize val="0"/>
        </c:dLbls>
        <c:marker val="1"/>
        <c:smooth val="0"/>
        <c:axId val="207504512"/>
        <c:axId val="207506432"/>
      </c:lineChart>
      <c:dateAx>
        <c:axId val="207504512"/>
        <c:scaling>
          <c:orientation val="minMax"/>
        </c:scaling>
        <c:delete val="1"/>
        <c:axPos val="b"/>
        <c:numFmt formatCode="ge" sourceLinked="1"/>
        <c:majorTickMark val="none"/>
        <c:minorTickMark val="none"/>
        <c:tickLblPos val="none"/>
        <c:crossAx val="207506432"/>
        <c:crosses val="autoZero"/>
        <c:auto val="1"/>
        <c:lblOffset val="100"/>
        <c:baseTimeUnit val="years"/>
      </c:dateAx>
      <c:valAx>
        <c:axId val="207506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504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58.77</c:v>
                </c:pt>
                <c:pt idx="1">
                  <c:v>58.2</c:v>
                </c:pt>
                <c:pt idx="2">
                  <c:v>62.98</c:v>
                </c:pt>
                <c:pt idx="3">
                  <c:v>62.62</c:v>
                </c:pt>
                <c:pt idx="4">
                  <c:v>65.069999999999993</c:v>
                </c:pt>
              </c:numCache>
            </c:numRef>
          </c:val>
          <c:extLst xmlns:c16r2="http://schemas.microsoft.com/office/drawing/2015/06/chart">
            <c:ext xmlns:c16="http://schemas.microsoft.com/office/drawing/2014/chart" uri="{C3380CC4-5D6E-409C-BE32-E72D297353CC}">
              <c16:uniqueId val="{00000000-C9CE-408F-A775-582256069D0B}"/>
            </c:ext>
          </c:extLst>
        </c:ser>
        <c:dLbls>
          <c:showLegendKey val="0"/>
          <c:showVal val="0"/>
          <c:showCatName val="0"/>
          <c:showSerName val="0"/>
          <c:showPercent val="0"/>
          <c:showBubbleSize val="0"/>
        </c:dLbls>
        <c:gapWidth val="150"/>
        <c:axId val="207541760"/>
        <c:axId val="207543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66.56</c:v>
                </c:pt>
                <c:pt idx="1">
                  <c:v>66.22</c:v>
                </c:pt>
                <c:pt idx="2">
                  <c:v>69.87</c:v>
                </c:pt>
                <c:pt idx="3">
                  <c:v>74.3</c:v>
                </c:pt>
                <c:pt idx="4">
                  <c:v>72.260000000000005</c:v>
                </c:pt>
              </c:numCache>
            </c:numRef>
          </c:val>
          <c:smooth val="0"/>
          <c:extLst xmlns:c16r2="http://schemas.microsoft.com/office/drawing/2015/06/chart">
            <c:ext xmlns:c16="http://schemas.microsoft.com/office/drawing/2014/chart" uri="{C3380CC4-5D6E-409C-BE32-E72D297353CC}">
              <c16:uniqueId val="{00000001-C9CE-408F-A775-582256069D0B}"/>
            </c:ext>
          </c:extLst>
        </c:ser>
        <c:dLbls>
          <c:showLegendKey val="0"/>
          <c:showVal val="0"/>
          <c:showCatName val="0"/>
          <c:showSerName val="0"/>
          <c:showPercent val="0"/>
          <c:showBubbleSize val="0"/>
        </c:dLbls>
        <c:marker val="1"/>
        <c:smooth val="0"/>
        <c:axId val="207541760"/>
        <c:axId val="207543680"/>
      </c:lineChart>
      <c:dateAx>
        <c:axId val="207541760"/>
        <c:scaling>
          <c:orientation val="minMax"/>
        </c:scaling>
        <c:delete val="1"/>
        <c:axPos val="b"/>
        <c:numFmt formatCode="ge" sourceLinked="1"/>
        <c:majorTickMark val="none"/>
        <c:minorTickMark val="none"/>
        <c:tickLblPos val="none"/>
        <c:crossAx val="207543680"/>
        <c:crosses val="autoZero"/>
        <c:auto val="1"/>
        <c:lblOffset val="100"/>
        <c:baseTimeUnit val="years"/>
      </c:dateAx>
      <c:valAx>
        <c:axId val="207543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541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250.34</c:v>
                </c:pt>
                <c:pt idx="1">
                  <c:v>258.08999999999997</c:v>
                </c:pt>
                <c:pt idx="2">
                  <c:v>228.69</c:v>
                </c:pt>
                <c:pt idx="3">
                  <c:v>234.08</c:v>
                </c:pt>
                <c:pt idx="4">
                  <c:v>252.16</c:v>
                </c:pt>
              </c:numCache>
            </c:numRef>
          </c:val>
          <c:extLst xmlns:c16r2="http://schemas.microsoft.com/office/drawing/2015/06/chart">
            <c:ext xmlns:c16="http://schemas.microsoft.com/office/drawing/2014/chart" uri="{C3380CC4-5D6E-409C-BE32-E72D297353CC}">
              <c16:uniqueId val="{00000000-6CB0-4318-A489-2DE3DAA413C5}"/>
            </c:ext>
          </c:extLst>
        </c:ser>
        <c:dLbls>
          <c:showLegendKey val="0"/>
          <c:showVal val="0"/>
          <c:showCatName val="0"/>
          <c:showSerName val="0"/>
          <c:showPercent val="0"/>
          <c:showBubbleSize val="0"/>
        </c:dLbls>
        <c:gapWidth val="150"/>
        <c:axId val="207316864"/>
        <c:axId val="207319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244.29</c:v>
                </c:pt>
                <c:pt idx="1">
                  <c:v>246.72</c:v>
                </c:pt>
                <c:pt idx="2">
                  <c:v>234.96</c:v>
                </c:pt>
                <c:pt idx="3">
                  <c:v>221.81</c:v>
                </c:pt>
                <c:pt idx="4">
                  <c:v>230.02</c:v>
                </c:pt>
              </c:numCache>
            </c:numRef>
          </c:val>
          <c:smooth val="0"/>
          <c:extLst xmlns:c16r2="http://schemas.microsoft.com/office/drawing/2015/06/chart">
            <c:ext xmlns:c16="http://schemas.microsoft.com/office/drawing/2014/chart" uri="{C3380CC4-5D6E-409C-BE32-E72D297353CC}">
              <c16:uniqueId val="{00000001-6CB0-4318-A489-2DE3DAA413C5}"/>
            </c:ext>
          </c:extLst>
        </c:ser>
        <c:dLbls>
          <c:showLegendKey val="0"/>
          <c:showVal val="0"/>
          <c:showCatName val="0"/>
          <c:showSerName val="0"/>
          <c:showPercent val="0"/>
          <c:showBubbleSize val="0"/>
        </c:dLbls>
        <c:marker val="1"/>
        <c:smooth val="0"/>
        <c:axId val="207316864"/>
        <c:axId val="207319040"/>
      </c:lineChart>
      <c:dateAx>
        <c:axId val="207316864"/>
        <c:scaling>
          <c:orientation val="minMax"/>
        </c:scaling>
        <c:delete val="1"/>
        <c:axPos val="b"/>
        <c:numFmt formatCode="ge" sourceLinked="1"/>
        <c:majorTickMark val="none"/>
        <c:minorTickMark val="none"/>
        <c:tickLblPos val="none"/>
        <c:crossAx val="207319040"/>
        <c:crosses val="autoZero"/>
        <c:auto val="1"/>
        <c:lblOffset val="100"/>
        <c:baseTimeUnit val="years"/>
      </c:dateAx>
      <c:valAx>
        <c:axId val="207319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316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90" zoomScaleNormal="90" workbookViewId="0">
      <selection activeCell="B2" sqref="B2:BZ4"/>
    </sheetView>
  </sheetViews>
  <sheetFormatPr defaultColWidth="2.54296875" defaultRowHeight="13" x14ac:dyDescent="0.2"/>
  <cols>
    <col min="1" max="1" width="2.54296875" customWidth="1"/>
    <col min="2" max="62" width="3.7265625" customWidth="1"/>
    <col min="64" max="78" width="3.17968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2">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2">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3" t="str">
        <f>データ!H6</f>
        <v>広島県　安芸高田市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2">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tr">
        <f>データ!$M$6</f>
        <v>非設置</v>
      </c>
      <c r="AE8" s="49"/>
      <c r="AF8" s="49"/>
      <c r="AG8" s="49"/>
      <c r="AH8" s="49"/>
      <c r="AI8" s="49"/>
      <c r="AJ8" s="49"/>
      <c r="AK8" s="3"/>
      <c r="AL8" s="50">
        <f>データ!S6</f>
        <v>28808</v>
      </c>
      <c r="AM8" s="50"/>
      <c r="AN8" s="50"/>
      <c r="AO8" s="50"/>
      <c r="AP8" s="50"/>
      <c r="AQ8" s="50"/>
      <c r="AR8" s="50"/>
      <c r="AS8" s="50"/>
      <c r="AT8" s="45">
        <f>データ!T6</f>
        <v>537.75</v>
      </c>
      <c r="AU8" s="45"/>
      <c r="AV8" s="45"/>
      <c r="AW8" s="45"/>
      <c r="AX8" s="45"/>
      <c r="AY8" s="45"/>
      <c r="AZ8" s="45"/>
      <c r="BA8" s="45"/>
      <c r="BB8" s="45">
        <f>データ!U6</f>
        <v>53.57</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2">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2">
      <c r="A10" s="2"/>
      <c r="B10" s="45" t="str">
        <f>データ!N6</f>
        <v>-</v>
      </c>
      <c r="C10" s="45"/>
      <c r="D10" s="45"/>
      <c r="E10" s="45"/>
      <c r="F10" s="45"/>
      <c r="G10" s="45"/>
      <c r="H10" s="45"/>
      <c r="I10" s="45" t="str">
        <f>データ!O6</f>
        <v>該当数値なし</v>
      </c>
      <c r="J10" s="45"/>
      <c r="K10" s="45"/>
      <c r="L10" s="45"/>
      <c r="M10" s="45"/>
      <c r="N10" s="45"/>
      <c r="O10" s="45"/>
      <c r="P10" s="45">
        <f>データ!P6</f>
        <v>19.47</v>
      </c>
      <c r="Q10" s="45"/>
      <c r="R10" s="45"/>
      <c r="S10" s="45"/>
      <c r="T10" s="45"/>
      <c r="U10" s="45"/>
      <c r="V10" s="45"/>
      <c r="W10" s="45">
        <f>データ!Q6</f>
        <v>85</v>
      </c>
      <c r="X10" s="45"/>
      <c r="Y10" s="45"/>
      <c r="Z10" s="45"/>
      <c r="AA10" s="45"/>
      <c r="AB10" s="45"/>
      <c r="AC10" s="45"/>
      <c r="AD10" s="50">
        <f>データ!R6</f>
        <v>3839</v>
      </c>
      <c r="AE10" s="50"/>
      <c r="AF10" s="50"/>
      <c r="AG10" s="50"/>
      <c r="AH10" s="50"/>
      <c r="AI10" s="50"/>
      <c r="AJ10" s="50"/>
      <c r="AK10" s="2"/>
      <c r="AL10" s="50">
        <f>データ!V6</f>
        <v>5579</v>
      </c>
      <c r="AM10" s="50"/>
      <c r="AN10" s="50"/>
      <c r="AO10" s="50"/>
      <c r="AP10" s="50"/>
      <c r="AQ10" s="50"/>
      <c r="AR10" s="50"/>
      <c r="AS10" s="50"/>
      <c r="AT10" s="45">
        <f>データ!W6</f>
        <v>2.71</v>
      </c>
      <c r="AU10" s="45"/>
      <c r="AV10" s="45"/>
      <c r="AW10" s="45"/>
      <c r="AX10" s="45"/>
      <c r="AY10" s="45"/>
      <c r="AZ10" s="45"/>
      <c r="BA10" s="45"/>
      <c r="BB10" s="45">
        <f>データ!X6</f>
        <v>2058.67</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2">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2">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113</v>
      </c>
      <c r="BM16" s="54"/>
      <c r="BN16" s="54"/>
      <c r="BO16" s="54"/>
      <c r="BP16" s="54"/>
      <c r="BQ16" s="54"/>
      <c r="BR16" s="54"/>
      <c r="BS16" s="54"/>
      <c r="BT16" s="54"/>
      <c r="BU16" s="54"/>
      <c r="BV16" s="54"/>
      <c r="BW16" s="54"/>
      <c r="BX16" s="54"/>
      <c r="BY16" s="54"/>
      <c r="BZ16" s="5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2">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2">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112</v>
      </c>
      <c r="BM66" s="54"/>
      <c r="BN66" s="54"/>
      <c r="BO66" s="54"/>
      <c r="BP66" s="54"/>
      <c r="BQ66" s="54"/>
      <c r="BR66" s="54"/>
      <c r="BS66" s="54"/>
      <c r="BT66" s="54"/>
      <c r="BU66" s="54"/>
      <c r="BV66" s="54"/>
      <c r="BW66" s="54"/>
      <c r="BX66" s="54"/>
      <c r="BY66" s="54"/>
      <c r="BZ66" s="5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【1,209.40】</v>
      </c>
      <c r="I86" s="26" t="str">
        <f>データ!CA6</f>
        <v>【74.48】</v>
      </c>
      <c r="J86" s="26" t="str">
        <f>データ!CL6</f>
        <v>【219.46】</v>
      </c>
      <c r="K86" s="26" t="str">
        <f>データ!CW6</f>
        <v>【42.82】</v>
      </c>
      <c r="L86" s="26" t="str">
        <f>データ!DH6</f>
        <v>【83.36】</v>
      </c>
      <c r="M86" s="26" t="s">
        <v>44</v>
      </c>
      <c r="N86" s="26" t="s">
        <v>44</v>
      </c>
      <c r="O86" s="26" t="str">
        <f>データ!EO6</f>
        <v>【0.12】</v>
      </c>
    </row>
  </sheetData>
  <sheetProtection algorithmName="SHA-512" hashValue="+O944fl7n3zyV2h67zvPmrO1FMdTRzy66NPm35FR+269/1g4JvKp5ymwPDqF3fsn1sYm9O+SgvQm0mIiwWqE1w==" saltValue="J/CajUmxbFlcuUPXBTMqj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8164062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2018</v>
      </c>
      <c r="C6" s="33">
        <f t="shared" ref="C6:X6" si="3">C7</f>
        <v>342149</v>
      </c>
      <c r="D6" s="33">
        <f t="shared" si="3"/>
        <v>47</v>
      </c>
      <c r="E6" s="33">
        <f t="shared" si="3"/>
        <v>17</v>
      </c>
      <c r="F6" s="33">
        <f t="shared" si="3"/>
        <v>4</v>
      </c>
      <c r="G6" s="33">
        <f t="shared" si="3"/>
        <v>0</v>
      </c>
      <c r="H6" s="33" t="str">
        <f t="shared" si="3"/>
        <v>広島県　安芸高田市</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19.47</v>
      </c>
      <c r="Q6" s="34">
        <f t="shared" si="3"/>
        <v>85</v>
      </c>
      <c r="R6" s="34">
        <f t="shared" si="3"/>
        <v>3839</v>
      </c>
      <c r="S6" s="34">
        <f t="shared" si="3"/>
        <v>28808</v>
      </c>
      <c r="T6" s="34">
        <f t="shared" si="3"/>
        <v>537.75</v>
      </c>
      <c r="U6" s="34">
        <f t="shared" si="3"/>
        <v>53.57</v>
      </c>
      <c r="V6" s="34">
        <f t="shared" si="3"/>
        <v>5579</v>
      </c>
      <c r="W6" s="34">
        <f t="shared" si="3"/>
        <v>2.71</v>
      </c>
      <c r="X6" s="34">
        <f t="shared" si="3"/>
        <v>2058.67</v>
      </c>
      <c r="Y6" s="35">
        <f>IF(Y7="",NA(),Y7)</f>
        <v>83.5</v>
      </c>
      <c r="Z6" s="35">
        <f t="shared" ref="Z6:AH6" si="4">IF(Z7="",NA(),Z7)</f>
        <v>80.2</v>
      </c>
      <c r="AA6" s="35">
        <f t="shared" si="4"/>
        <v>81.91</v>
      </c>
      <c r="AB6" s="35">
        <f t="shared" si="4"/>
        <v>80.34</v>
      </c>
      <c r="AC6" s="35">
        <f t="shared" si="4"/>
        <v>80.58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51.1</v>
      </c>
      <c r="BG6" s="35">
        <f t="shared" ref="BG6:BO6" si="7">IF(BG7="",NA(),BG7)</f>
        <v>0.55000000000000004</v>
      </c>
      <c r="BH6" s="35">
        <f t="shared" si="7"/>
        <v>39.21</v>
      </c>
      <c r="BI6" s="35">
        <f t="shared" si="7"/>
        <v>33.28</v>
      </c>
      <c r="BJ6" s="35">
        <f t="shared" si="7"/>
        <v>78.59</v>
      </c>
      <c r="BK6" s="35">
        <f t="shared" si="7"/>
        <v>1436</v>
      </c>
      <c r="BL6" s="35">
        <f t="shared" si="7"/>
        <v>1434.89</v>
      </c>
      <c r="BM6" s="35">
        <f t="shared" si="7"/>
        <v>1298.9100000000001</v>
      </c>
      <c r="BN6" s="35">
        <f t="shared" si="7"/>
        <v>1243.71</v>
      </c>
      <c r="BO6" s="35">
        <f t="shared" si="7"/>
        <v>1194.1500000000001</v>
      </c>
      <c r="BP6" s="34" t="str">
        <f>IF(BP7="","",IF(BP7="-","【-】","【"&amp;SUBSTITUTE(TEXT(BP7,"#,##0.00"),"-","△")&amp;"】"))</f>
        <v>【1,209.40】</v>
      </c>
      <c r="BQ6" s="35">
        <f>IF(BQ7="",NA(),BQ7)</f>
        <v>58.77</v>
      </c>
      <c r="BR6" s="35">
        <f t="shared" ref="BR6:BZ6" si="8">IF(BR7="",NA(),BR7)</f>
        <v>58.2</v>
      </c>
      <c r="BS6" s="35">
        <f t="shared" si="8"/>
        <v>62.98</v>
      </c>
      <c r="BT6" s="35">
        <f t="shared" si="8"/>
        <v>62.62</v>
      </c>
      <c r="BU6" s="35">
        <f t="shared" si="8"/>
        <v>65.069999999999993</v>
      </c>
      <c r="BV6" s="35">
        <f t="shared" si="8"/>
        <v>66.56</v>
      </c>
      <c r="BW6" s="35">
        <f t="shared" si="8"/>
        <v>66.22</v>
      </c>
      <c r="BX6" s="35">
        <f t="shared" si="8"/>
        <v>69.87</v>
      </c>
      <c r="BY6" s="35">
        <f t="shared" si="8"/>
        <v>74.3</v>
      </c>
      <c r="BZ6" s="35">
        <f t="shared" si="8"/>
        <v>72.260000000000005</v>
      </c>
      <c r="CA6" s="34" t="str">
        <f>IF(CA7="","",IF(CA7="-","【-】","【"&amp;SUBSTITUTE(TEXT(CA7,"#,##0.00"),"-","△")&amp;"】"))</f>
        <v>【74.48】</v>
      </c>
      <c r="CB6" s="35">
        <f>IF(CB7="",NA(),CB7)</f>
        <v>250.34</v>
      </c>
      <c r="CC6" s="35">
        <f t="shared" ref="CC6:CK6" si="9">IF(CC7="",NA(),CC7)</f>
        <v>258.08999999999997</v>
      </c>
      <c r="CD6" s="35">
        <f t="shared" si="9"/>
        <v>228.69</v>
      </c>
      <c r="CE6" s="35">
        <f t="shared" si="9"/>
        <v>234.08</v>
      </c>
      <c r="CF6" s="35">
        <f t="shared" si="9"/>
        <v>252.16</v>
      </c>
      <c r="CG6" s="35">
        <f t="shared" si="9"/>
        <v>244.29</v>
      </c>
      <c r="CH6" s="35">
        <f t="shared" si="9"/>
        <v>246.72</v>
      </c>
      <c r="CI6" s="35">
        <f t="shared" si="9"/>
        <v>234.96</v>
      </c>
      <c r="CJ6" s="35">
        <f t="shared" si="9"/>
        <v>221.81</v>
      </c>
      <c r="CK6" s="35">
        <f t="shared" si="9"/>
        <v>230.02</v>
      </c>
      <c r="CL6" s="34" t="str">
        <f>IF(CL7="","",IF(CL7="-","【-】","【"&amp;SUBSTITUTE(TEXT(CL7,"#,##0.00"),"-","△")&amp;"】"))</f>
        <v>【219.46】</v>
      </c>
      <c r="CM6" s="35">
        <f>IF(CM7="",NA(),CM7)</f>
        <v>57.19</v>
      </c>
      <c r="CN6" s="35">
        <f t="shared" ref="CN6:CV6" si="10">IF(CN7="",NA(),CN7)</f>
        <v>55.87</v>
      </c>
      <c r="CO6" s="35">
        <f t="shared" si="10"/>
        <v>57.68</v>
      </c>
      <c r="CP6" s="35">
        <f t="shared" si="10"/>
        <v>57.27</v>
      </c>
      <c r="CQ6" s="35">
        <f t="shared" si="10"/>
        <v>54.95</v>
      </c>
      <c r="CR6" s="35">
        <f t="shared" si="10"/>
        <v>43.58</v>
      </c>
      <c r="CS6" s="35">
        <f t="shared" si="10"/>
        <v>41.35</v>
      </c>
      <c r="CT6" s="35">
        <f t="shared" si="10"/>
        <v>42.9</v>
      </c>
      <c r="CU6" s="35">
        <f t="shared" si="10"/>
        <v>43.36</v>
      </c>
      <c r="CV6" s="35">
        <f t="shared" si="10"/>
        <v>42.56</v>
      </c>
      <c r="CW6" s="34" t="str">
        <f>IF(CW7="","",IF(CW7="-","【-】","【"&amp;SUBSTITUTE(TEXT(CW7,"#,##0.00"),"-","△")&amp;"】"))</f>
        <v>【42.82】</v>
      </c>
      <c r="CX6" s="35">
        <f>IF(CX7="",NA(),CX7)</f>
        <v>80.56</v>
      </c>
      <c r="CY6" s="35">
        <f t="shared" ref="CY6:DG6" si="11">IF(CY7="",NA(),CY7)</f>
        <v>82.17</v>
      </c>
      <c r="CZ6" s="35">
        <f t="shared" si="11"/>
        <v>82.77</v>
      </c>
      <c r="DA6" s="35">
        <f t="shared" si="11"/>
        <v>83.53</v>
      </c>
      <c r="DB6" s="35">
        <f t="shared" si="11"/>
        <v>81.84</v>
      </c>
      <c r="DC6" s="35">
        <f t="shared" si="11"/>
        <v>82.35</v>
      </c>
      <c r="DD6" s="35">
        <f t="shared" si="11"/>
        <v>82.9</v>
      </c>
      <c r="DE6" s="35">
        <f t="shared" si="11"/>
        <v>83.5</v>
      </c>
      <c r="DF6" s="35">
        <f t="shared" si="11"/>
        <v>83.06</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7.0000000000000007E-2</v>
      </c>
      <c r="EL6" s="35">
        <f t="shared" si="14"/>
        <v>0.09</v>
      </c>
      <c r="EM6" s="35">
        <f t="shared" si="14"/>
        <v>0.09</v>
      </c>
      <c r="EN6" s="35">
        <f t="shared" si="14"/>
        <v>0.13</v>
      </c>
      <c r="EO6" s="34" t="str">
        <f>IF(EO7="","",IF(EO7="-","【-】","【"&amp;SUBSTITUTE(TEXT(EO7,"#,##0.00"),"-","△")&amp;"】"))</f>
        <v>【0.12】</v>
      </c>
    </row>
    <row r="7" spans="1:145" s="36" customFormat="1" x14ac:dyDescent="0.2">
      <c r="A7" s="28"/>
      <c r="B7" s="37">
        <v>2018</v>
      </c>
      <c r="C7" s="37">
        <v>342149</v>
      </c>
      <c r="D7" s="37">
        <v>47</v>
      </c>
      <c r="E7" s="37">
        <v>17</v>
      </c>
      <c r="F7" s="37">
        <v>4</v>
      </c>
      <c r="G7" s="37">
        <v>0</v>
      </c>
      <c r="H7" s="37" t="s">
        <v>98</v>
      </c>
      <c r="I7" s="37" t="s">
        <v>99</v>
      </c>
      <c r="J7" s="37" t="s">
        <v>100</v>
      </c>
      <c r="K7" s="37" t="s">
        <v>101</v>
      </c>
      <c r="L7" s="37" t="s">
        <v>102</v>
      </c>
      <c r="M7" s="37" t="s">
        <v>103</v>
      </c>
      <c r="N7" s="38" t="s">
        <v>104</v>
      </c>
      <c r="O7" s="38" t="s">
        <v>105</v>
      </c>
      <c r="P7" s="38">
        <v>19.47</v>
      </c>
      <c r="Q7" s="38">
        <v>85</v>
      </c>
      <c r="R7" s="38">
        <v>3839</v>
      </c>
      <c r="S7" s="38">
        <v>28808</v>
      </c>
      <c r="T7" s="38">
        <v>537.75</v>
      </c>
      <c r="U7" s="38">
        <v>53.57</v>
      </c>
      <c r="V7" s="38">
        <v>5579</v>
      </c>
      <c r="W7" s="38">
        <v>2.71</v>
      </c>
      <c r="X7" s="38">
        <v>2058.67</v>
      </c>
      <c r="Y7" s="38">
        <v>83.5</v>
      </c>
      <c r="Z7" s="38">
        <v>80.2</v>
      </c>
      <c r="AA7" s="38">
        <v>81.91</v>
      </c>
      <c r="AB7" s="38">
        <v>80.34</v>
      </c>
      <c r="AC7" s="38">
        <v>80.58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51.1</v>
      </c>
      <c r="BG7" s="38">
        <v>0.55000000000000004</v>
      </c>
      <c r="BH7" s="38">
        <v>39.21</v>
      </c>
      <c r="BI7" s="38">
        <v>33.28</v>
      </c>
      <c r="BJ7" s="38">
        <v>78.59</v>
      </c>
      <c r="BK7" s="38">
        <v>1436</v>
      </c>
      <c r="BL7" s="38">
        <v>1434.89</v>
      </c>
      <c r="BM7" s="38">
        <v>1298.9100000000001</v>
      </c>
      <c r="BN7" s="38">
        <v>1243.71</v>
      </c>
      <c r="BO7" s="38">
        <v>1194.1500000000001</v>
      </c>
      <c r="BP7" s="38">
        <v>1209.4000000000001</v>
      </c>
      <c r="BQ7" s="38">
        <v>58.77</v>
      </c>
      <c r="BR7" s="38">
        <v>58.2</v>
      </c>
      <c r="BS7" s="38">
        <v>62.98</v>
      </c>
      <c r="BT7" s="38">
        <v>62.62</v>
      </c>
      <c r="BU7" s="38">
        <v>65.069999999999993</v>
      </c>
      <c r="BV7" s="38">
        <v>66.56</v>
      </c>
      <c r="BW7" s="38">
        <v>66.22</v>
      </c>
      <c r="BX7" s="38">
        <v>69.87</v>
      </c>
      <c r="BY7" s="38">
        <v>74.3</v>
      </c>
      <c r="BZ7" s="38">
        <v>72.260000000000005</v>
      </c>
      <c r="CA7" s="38">
        <v>74.48</v>
      </c>
      <c r="CB7" s="38">
        <v>250.34</v>
      </c>
      <c r="CC7" s="38">
        <v>258.08999999999997</v>
      </c>
      <c r="CD7" s="38">
        <v>228.69</v>
      </c>
      <c r="CE7" s="38">
        <v>234.08</v>
      </c>
      <c r="CF7" s="38">
        <v>252.16</v>
      </c>
      <c r="CG7" s="38">
        <v>244.29</v>
      </c>
      <c r="CH7" s="38">
        <v>246.72</v>
      </c>
      <c r="CI7" s="38">
        <v>234.96</v>
      </c>
      <c r="CJ7" s="38">
        <v>221.81</v>
      </c>
      <c r="CK7" s="38">
        <v>230.02</v>
      </c>
      <c r="CL7" s="38">
        <v>219.46</v>
      </c>
      <c r="CM7" s="38">
        <v>57.19</v>
      </c>
      <c r="CN7" s="38">
        <v>55.87</v>
      </c>
      <c r="CO7" s="38">
        <v>57.68</v>
      </c>
      <c r="CP7" s="38">
        <v>57.27</v>
      </c>
      <c r="CQ7" s="38">
        <v>54.95</v>
      </c>
      <c r="CR7" s="38">
        <v>43.58</v>
      </c>
      <c r="CS7" s="38">
        <v>41.35</v>
      </c>
      <c r="CT7" s="38">
        <v>42.9</v>
      </c>
      <c r="CU7" s="38">
        <v>43.36</v>
      </c>
      <c r="CV7" s="38">
        <v>42.56</v>
      </c>
      <c r="CW7" s="38">
        <v>42.82</v>
      </c>
      <c r="CX7" s="38">
        <v>80.56</v>
      </c>
      <c r="CY7" s="38">
        <v>82.17</v>
      </c>
      <c r="CZ7" s="38">
        <v>82.77</v>
      </c>
      <c r="DA7" s="38">
        <v>83.53</v>
      </c>
      <c r="DB7" s="38">
        <v>81.84</v>
      </c>
      <c r="DC7" s="38">
        <v>82.35</v>
      </c>
      <c r="DD7" s="38">
        <v>82.9</v>
      </c>
      <c r="DE7" s="38">
        <v>83.5</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7.0000000000000007E-2</v>
      </c>
      <c r="EL7" s="38">
        <v>0.09</v>
      </c>
      <c r="EM7" s="38">
        <v>0.09</v>
      </c>
      <c r="EN7" s="38">
        <v>0.13</v>
      </c>
      <c r="EO7" s="38">
        <v>0.12</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dcterms:created xsi:type="dcterms:W3CDTF">2019-12-05T05:14:09Z</dcterms:created>
  <dcterms:modified xsi:type="dcterms:W3CDTF">2020-03-30T10:09:22Z</dcterms:modified>
  <cp:category/>
</cp:coreProperties>
</file>