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lTa4LnzPoSMQDkAv5gXskwag3nTIGm4psarkPW0TzXX8dJmFEeRMG+oEieWyCT9hMZaJBLTmm4ACyLs+8umluw==" workbookSaltValue="/yE2QG9EhFTfzE/e/Knjzw==" workbookSpinCount="100000" lockStructure="1"/>
  <bookViews>
    <workbookView xWindow="0" yWindow="0" windowWidth="15360" windowHeight="7640"/>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AD10" i="4"/>
  <c r="I10" i="4"/>
  <c r="B10" i="4"/>
  <c r="AL8" i="4"/>
  <c r="P8" i="4"/>
  <c r="I8" i="4"/>
  <c r="C10" i="5" l="1"/>
  <c r="D10" i="5"/>
  <c r="E10" i="5"/>
  <c r="B10" i="5"/>
</calcChain>
</file>

<file path=xl/sharedStrings.xml><?xml version="1.0" encoding="utf-8"?>
<sst xmlns="http://schemas.openxmlformats.org/spreadsheetml/2006/main" count="228" uniqueCount="113">
  <si>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</si>
  <si>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</si>
  <si>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</si>
  <si>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</si>
  <si>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</si>
  <si>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</si>
  <si>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</si>
  <si>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</si>
  <si>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</si>
  <si>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</si>
  <si>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</si>
  <si>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</si>
  <si>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</si>
  <si>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</si>
  <si>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</si>
  <si>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</si>
  <si>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</si>
  <si>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</si>
  <si>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</si>
  <si>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</si>
  <si>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</si>
  <si>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</si>
  <si>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</si>
  <si>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</si>
  <si>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</si>
  <si>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</si>
  <si>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</si>
  <si>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</si>
  <si>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</si>
  <si>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</si>
  <si>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</si>
  <si>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</si>
  <si>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</si>
  <si>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</si>
  <si>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</si>
  <si>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</si>
  <si>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</si>
  <si>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</si>
  <si>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</si>
  <si>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</si>
  <si>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</si>
  <si>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</si>
  <si>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</si>
  <si>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</si>
  <si>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</si>
  <si>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</si>
  <si>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</si>
  <si>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</si>
  <si>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</si>
  <si>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</si>
  <si>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</si>
  <si>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</si>
  <si>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</si>
  <si>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</si>
  <si>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</si>
  <si>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</si>
  <si>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</si>
  <si>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</si>
  <si>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</si>
  <si>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</si>
  <si>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</si>
  <si>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</si>
  <si>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</si>
  <si>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</si>
  <si>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</si>
  <si>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</si>
  <si>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</si>
  <si>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</si>
  <si>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</si>
  <si>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</si>
  <si>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</si>
  <si>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</si>
  <si>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</si>
  <si>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</si>
  <si>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</si>
  <si>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</si>
  <si>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</si>
  <si>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</si>
  <si>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</si>
  <si>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</si>
  <si>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</si>
  <si>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</si>
  <si>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</si>
  <si>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</si>
  <si>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</si>
  <si>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</si>
  <si>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</si>
  <si>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</si>
  <si>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</si>
  <si>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</si>
  <si>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</si>
  <si>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</si>
  <si>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</si>
  <si>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</si>
  <si>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</si>
  <si>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</si>
  <si>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</si>
  <si>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安芸高田市</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</si>
  <si>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</si>
  <si>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</si>
  <si>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</si>
  <si>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</si>
  <si>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</si>
  <si>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</si>
  <si>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</si>
  <si>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</si>
  <si>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</si>
  <si>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</si>
  <si>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</si>
  <si>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</si>
  <si>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平成28年度から年次更新している経営戦略から経営状況を把握し、事業の継続を目的として効率性・健全性を高めていく。
　また、加入促進による水洗化率の向上や使用料改定による収入確保に努めていく。施設については、老朽化していく施設や機器を維持管理面からの視点を併せ計画的かつ効率的な更新を実施していく必要がある。</t>
    <rPh sb="1" eb="3">
      <t>ヘイセイ</t>
    </rPh>
    <rPh sb="5" eb="7">
      <t>ネンド</t>
    </rPh>
    <rPh sb="9" eb="11">
      <t>ネンジ</t>
    </rPh>
    <rPh sb="11" eb="13">
      <t>コウシン</t>
    </rPh>
    <rPh sb="17" eb="19">
      <t>ケイエイ</t>
    </rPh>
    <rPh sb="19" eb="21">
      <t>センリャク</t>
    </rPh>
    <rPh sb="23" eb="25">
      <t>ケイエイ</t>
    </rPh>
    <rPh sb="25" eb="27">
      <t>ジョウキョウ</t>
    </rPh>
    <rPh sb="28" eb="30">
      <t>ハアク</t>
    </rPh>
    <rPh sb="32" eb="34">
      <t>ジギョウ</t>
    </rPh>
    <rPh sb="35" eb="37">
      <t>ケイゾク</t>
    </rPh>
    <rPh sb="38" eb="40">
      <t>モクテキ</t>
    </rPh>
    <rPh sb="43" eb="46">
      <t>コウリツセイ</t>
    </rPh>
    <rPh sb="47" eb="50">
      <t>ケンゼンセイ</t>
    </rPh>
    <rPh sb="51" eb="52">
      <t>タカ</t>
    </rPh>
    <rPh sb="62" eb="64">
      <t>カニュウ</t>
    </rPh>
    <rPh sb="64" eb="66">
      <t>ソクシン</t>
    </rPh>
    <rPh sb="69" eb="72">
      <t>スイセンカ</t>
    </rPh>
    <rPh sb="72" eb="73">
      <t>リツ</t>
    </rPh>
    <rPh sb="74" eb="76">
      <t>コウジョウ</t>
    </rPh>
    <rPh sb="77" eb="80">
      <t>シヨウリョウ</t>
    </rPh>
    <rPh sb="80" eb="82">
      <t>カイテイ</t>
    </rPh>
    <rPh sb="85" eb="87">
      <t>シュウニュウ</t>
    </rPh>
    <rPh sb="87" eb="89">
      <t>カクホ</t>
    </rPh>
    <rPh sb="90" eb="91">
      <t>ツト</t>
    </rPh>
    <rPh sb="96" eb="98">
      <t>シセツ</t>
    </rPh>
    <rPh sb="104" eb="107">
      <t>ロウキュウカ</t>
    </rPh>
    <rPh sb="111" eb="113">
      <t>シセツ</t>
    </rPh>
    <rPh sb="114" eb="116">
      <t>キキ</t>
    </rPh>
    <rPh sb="117" eb="119">
      <t>イジ</t>
    </rPh>
    <rPh sb="119" eb="121">
      <t>カンリ</t>
    </rPh>
    <rPh sb="121" eb="122">
      <t>メン</t>
    </rPh>
    <rPh sb="125" eb="127">
      <t>シテン</t>
    </rPh>
    <rPh sb="128" eb="129">
      <t>アワ</t>
    </rPh>
    <rPh sb="130" eb="133">
      <t>ケイカクテキ</t>
    </rPh>
    <rPh sb="135" eb="138">
      <t>コウリツテキ</t>
    </rPh>
    <rPh sb="139" eb="141">
      <t>コウシン</t>
    </rPh>
    <rPh sb="142" eb="144">
      <t>ジッシ</t>
    </rPh>
    <rPh sb="148" eb="150">
      <t>ヒツヨウ</t>
    </rPh>
    <phoneticPr fontId="4"/>
  </si>
  <si>
    <t>　単年度の収支を表す「①収益的収支比率」は増減に関する新たな要因がないことから、これまでに続き75％～80％の間で推移している。
　「⑤経費回収率」「⑥汚水処理原価」「⑦施設利用率」については、率の下降傾向または原価の上昇傾向がみられる。これらの要因として、農業集落排水施設は中山間地域で住居が点在している地区が多いことから、人口減少の影響が大きく出始めていると思われる。</t>
    <rPh sb="1" eb="4">
      <t>タンネンド</t>
    </rPh>
    <rPh sb="5" eb="7">
      <t>シュウシ</t>
    </rPh>
    <rPh sb="8" eb="9">
      <t>アラワ</t>
    </rPh>
    <rPh sb="12" eb="15">
      <t>シュウエキテキ</t>
    </rPh>
    <rPh sb="15" eb="17">
      <t>シュウシ</t>
    </rPh>
    <rPh sb="17" eb="19">
      <t>ヒリツ</t>
    </rPh>
    <rPh sb="21" eb="23">
      <t>ゾウゲン</t>
    </rPh>
    <rPh sb="24" eb="25">
      <t>カン</t>
    </rPh>
    <rPh sb="27" eb="28">
      <t>アラ</t>
    </rPh>
    <rPh sb="30" eb="32">
      <t>ヨウイン</t>
    </rPh>
    <rPh sb="45" eb="46">
      <t>ツヅ</t>
    </rPh>
    <rPh sb="55" eb="56">
      <t>カン</t>
    </rPh>
    <rPh sb="57" eb="59">
      <t>スイイ</t>
    </rPh>
    <rPh sb="68" eb="70">
      <t>ケイヒ</t>
    </rPh>
    <rPh sb="70" eb="72">
      <t>カイシュウ</t>
    </rPh>
    <rPh sb="72" eb="73">
      <t>リツ</t>
    </rPh>
    <rPh sb="76" eb="78">
      <t>オスイ</t>
    </rPh>
    <rPh sb="78" eb="80">
      <t>ショリ</t>
    </rPh>
    <rPh sb="80" eb="82">
      <t>ゲンカ</t>
    </rPh>
    <rPh sb="85" eb="87">
      <t>シセツ</t>
    </rPh>
    <rPh sb="87" eb="89">
      <t>リヨウ</t>
    </rPh>
    <rPh sb="89" eb="90">
      <t>リツ</t>
    </rPh>
    <rPh sb="97" eb="98">
      <t>リツ</t>
    </rPh>
    <rPh sb="99" eb="101">
      <t>カコウ</t>
    </rPh>
    <rPh sb="101" eb="103">
      <t>ケイコウ</t>
    </rPh>
    <rPh sb="106" eb="108">
      <t>ゲンカ</t>
    </rPh>
    <rPh sb="109" eb="111">
      <t>ジョウショウ</t>
    </rPh>
    <rPh sb="111" eb="113">
      <t>ケイコウ</t>
    </rPh>
    <rPh sb="123" eb="125">
      <t>ヨウイン</t>
    </rPh>
    <rPh sb="129" eb="131">
      <t>ノウギョウ</t>
    </rPh>
    <rPh sb="131" eb="133">
      <t>シュウラク</t>
    </rPh>
    <rPh sb="133" eb="135">
      <t>ハイスイ</t>
    </rPh>
    <rPh sb="135" eb="137">
      <t>シセツ</t>
    </rPh>
    <rPh sb="138" eb="139">
      <t>チュウ</t>
    </rPh>
    <rPh sb="139" eb="141">
      <t>サンカン</t>
    </rPh>
    <rPh sb="141" eb="143">
      <t>チイキ</t>
    </rPh>
    <rPh sb="144" eb="146">
      <t>ジュウキョ</t>
    </rPh>
    <rPh sb="147" eb="149">
      <t>テンザイ</t>
    </rPh>
    <rPh sb="153" eb="155">
      <t>チク</t>
    </rPh>
    <rPh sb="156" eb="157">
      <t>オオ</t>
    </rPh>
    <rPh sb="163" eb="165">
      <t>ジンコウ</t>
    </rPh>
    <rPh sb="165" eb="167">
      <t>ゲンショウ</t>
    </rPh>
    <rPh sb="168" eb="170">
      <t>エイキョウ</t>
    </rPh>
    <rPh sb="171" eb="172">
      <t>オオ</t>
    </rPh>
    <rPh sb="174" eb="176">
      <t>デハジ</t>
    </rPh>
    <rPh sb="181" eb="182">
      <t>オモ</t>
    </rPh>
    <phoneticPr fontId="4"/>
  </si>
  <si>
    <t>　昭和56年度から供用開始しているため、これまでに施設の機能診断を行い、最適化整備構想を策定している。
　平成29年度から施設の更新事業として機能強化対策（安芸高田市1期）事業に着手している。事業は1期（4地区）を対象として令和2年度に完了予定とし、その後も他の地区を最適整備構想に基づき効率的に更新を実施していく。</t>
    <rPh sb="1" eb="3">
      <t>ショウワ</t>
    </rPh>
    <rPh sb="5" eb="6">
      <t>ネン</t>
    </rPh>
    <rPh sb="6" eb="7">
      <t>ド</t>
    </rPh>
    <rPh sb="9" eb="11">
      <t>キョウヨウ</t>
    </rPh>
    <rPh sb="11" eb="13">
      <t>カイシ</t>
    </rPh>
    <rPh sb="25" eb="27">
      <t>シセツ</t>
    </rPh>
    <rPh sb="28" eb="30">
      <t>キノウ</t>
    </rPh>
    <rPh sb="30" eb="32">
      <t>シンダン</t>
    </rPh>
    <rPh sb="33" eb="34">
      <t>オコナ</t>
    </rPh>
    <rPh sb="36" eb="39">
      <t>サイテキカ</t>
    </rPh>
    <rPh sb="39" eb="41">
      <t>セイビ</t>
    </rPh>
    <rPh sb="41" eb="43">
      <t>コウソウ</t>
    </rPh>
    <rPh sb="44" eb="46">
      <t>サクテイ</t>
    </rPh>
    <rPh sb="53" eb="55">
      <t>ヘイセイ</t>
    </rPh>
    <rPh sb="57" eb="59">
      <t>ネンド</t>
    </rPh>
    <rPh sb="61" eb="63">
      <t>シセツ</t>
    </rPh>
    <rPh sb="64" eb="66">
      <t>コウシン</t>
    </rPh>
    <rPh sb="66" eb="68">
      <t>ジギョウ</t>
    </rPh>
    <rPh sb="71" eb="73">
      <t>キノウ</t>
    </rPh>
    <rPh sb="73" eb="75">
      <t>キョウカ</t>
    </rPh>
    <rPh sb="75" eb="77">
      <t>タイサク</t>
    </rPh>
    <rPh sb="78" eb="83">
      <t>アキタカタシ</t>
    </rPh>
    <rPh sb="84" eb="85">
      <t>キ</t>
    </rPh>
    <rPh sb="86" eb="88">
      <t>ジギョウ</t>
    </rPh>
    <rPh sb="89" eb="91">
      <t>チャクシュ</t>
    </rPh>
    <rPh sb="96" eb="98">
      <t>ジギョウ</t>
    </rPh>
    <rPh sb="100" eb="101">
      <t>キ</t>
    </rPh>
    <rPh sb="103" eb="105">
      <t>チク</t>
    </rPh>
    <rPh sb="107" eb="109">
      <t>タイショウ</t>
    </rPh>
    <rPh sb="112" eb="114">
      <t>レイワ</t>
    </rPh>
    <rPh sb="115" eb="117">
      <t>ネンド</t>
    </rPh>
    <rPh sb="118" eb="120">
      <t>カンリョウ</t>
    </rPh>
    <rPh sb="120" eb="122">
      <t>ヨテイ</t>
    </rPh>
    <rPh sb="127" eb="128">
      <t>ゴ</t>
    </rPh>
    <rPh sb="129" eb="130">
      <t>タ</t>
    </rPh>
    <rPh sb="131" eb="133">
      <t>チク</t>
    </rPh>
    <rPh sb="134" eb="136">
      <t>サイテキ</t>
    </rPh>
    <rPh sb="136" eb="138">
      <t>セイビ</t>
    </rPh>
    <rPh sb="138" eb="140">
      <t>コウソウ</t>
    </rPh>
    <rPh sb="141" eb="142">
      <t>モト</t>
    </rPh>
    <rPh sb="144" eb="147">
      <t>コウリツテキ</t>
    </rPh>
    <rPh sb="148" eb="150">
      <t>コウシン</t>
    </rPh>
    <rPh sb="151" eb="153">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</si>
</sst>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6A1-4073-9920-1AB33484BE51}"/>
            </c:ext>
          </c:extLst>
        </c:ser>
        <c:dLbls>
          <c:showLegendKey val="0"/>
          <c:showVal val="0"/>
          <c:showCatName val="0"/>
          <c:showSerName val="0"/>
          <c:showPercent val="0"/>
          <c:showBubbleSize val="0"/>
        </c:dLbls>
        <c:gapWidth val="150"/>
        <c:axId val="207423360"/>
        <c:axId val="20743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0.11</c:v>
                </c:pt>
                <c:pt idx="2">
                  <c:v>0.05</c:v>
                </c:pt>
                <c:pt idx="3">
                  <c:v>0.44</c:v>
                </c:pt>
                <c:pt idx="4">
                  <c:v>0.04</c:v>
                </c:pt>
              </c:numCache>
            </c:numRef>
          </c:val>
          <c:smooth val="0"/>
          <c:extLst xmlns:c16r2="http://schemas.microsoft.com/office/drawing/2015/06/chart">
            <c:ext xmlns:c16="http://schemas.microsoft.com/office/drawing/2014/chart" uri="{C3380CC4-5D6E-409C-BE32-E72D297353CC}">
              <c16:uniqueId val="{00000001-D6A1-4073-9920-1AB33484BE51}"/>
            </c:ext>
          </c:extLst>
        </c:ser>
        <c:dLbls>
          <c:showLegendKey val="0"/>
          <c:showVal val="0"/>
          <c:showCatName val="0"/>
          <c:showSerName val="0"/>
          <c:showPercent val="0"/>
          <c:showBubbleSize val="0"/>
        </c:dLbls>
        <c:marker val="1"/>
        <c:smooth val="0"/>
        <c:axId val="207423360"/>
        <c:axId val="207433728"/>
      </c:lineChart>
      <c:dateAx>
        <c:axId val="207423360"/>
        <c:scaling>
          <c:orientation val="minMax"/>
        </c:scaling>
        <c:delete val="1"/>
        <c:axPos val="b"/>
        <c:numFmt formatCode="ge" sourceLinked="1"/>
        <c:majorTickMark val="none"/>
        <c:minorTickMark val="none"/>
        <c:tickLblPos val="none"/>
        <c:crossAx val="207433728"/>
        <c:crosses val="autoZero"/>
        <c:auto val="1"/>
        <c:lblOffset val="100"/>
        <c:baseTimeUnit val="years"/>
      </c:dateAx>
      <c:valAx>
        <c:axId val="20743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423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60.43</c:v>
                </c:pt>
                <c:pt idx="1">
                  <c:v>60.56</c:v>
                </c:pt>
                <c:pt idx="2">
                  <c:v>59.44</c:v>
                </c:pt>
                <c:pt idx="3">
                  <c:v>56.44</c:v>
                </c:pt>
                <c:pt idx="4">
                  <c:v>57.42</c:v>
                </c:pt>
              </c:numCache>
            </c:numRef>
          </c:val>
          <c:extLst xmlns:c16r2="http://schemas.microsoft.com/office/drawing/2015/06/chart">
            <c:ext xmlns:c16="http://schemas.microsoft.com/office/drawing/2014/chart" uri="{C3380CC4-5D6E-409C-BE32-E72D297353CC}">
              <c16:uniqueId val="{00000000-F99A-48C9-BFFB-716B44590909}"/>
            </c:ext>
          </c:extLst>
        </c:ser>
        <c:dLbls>
          <c:showLegendKey val="0"/>
          <c:showVal val="0"/>
          <c:showCatName val="0"/>
          <c:showSerName val="0"/>
          <c:showPercent val="0"/>
          <c:showBubbleSize val="0"/>
        </c:dLbls>
        <c:gapWidth val="150"/>
        <c:axId val="208254848"/>
        <c:axId val="208261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58.47</c:v>
                </c:pt>
                <c:pt idx="1">
                  <c:v>57.3</c:v>
                </c:pt>
                <c:pt idx="2">
                  <c:v>56</c:v>
                </c:pt>
                <c:pt idx="3">
                  <c:v>56.01</c:v>
                </c:pt>
                <c:pt idx="4">
                  <c:v>56.72</c:v>
                </c:pt>
              </c:numCache>
            </c:numRef>
          </c:val>
          <c:smooth val="0"/>
          <c:extLst xmlns:c16r2="http://schemas.microsoft.com/office/drawing/2015/06/chart">
            <c:ext xmlns:c16="http://schemas.microsoft.com/office/drawing/2014/chart" uri="{C3380CC4-5D6E-409C-BE32-E72D297353CC}">
              <c16:uniqueId val="{00000001-F99A-48C9-BFFB-716B44590909}"/>
            </c:ext>
          </c:extLst>
        </c:ser>
        <c:dLbls>
          <c:showLegendKey val="0"/>
          <c:showVal val="0"/>
          <c:showCatName val="0"/>
          <c:showSerName val="0"/>
          <c:showPercent val="0"/>
          <c:showBubbleSize val="0"/>
        </c:dLbls>
        <c:marker val="1"/>
        <c:smooth val="0"/>
        <c:axId val="208254848"/>
        <c:axId val="208261120"/>
      </c:lineChart>
      <c:dateAx>
        <c:axId val="208254848"/>
        <c:scaling>
          <c:orientation val="minMax"/>
        </c:scaling>
        <c:delete val="1"/>
        <c:axPos val="b"/>
        <c:numFmt formatCode="ge" sourceLinked="1"/>
        <c:majorTickMark val="none"/>
        <c:minorTickMark val="none"/>
        <c:tickLblPos val="none"/>
        <c:crossAx val="208261120"/>
        <c:crosses val="autoZero"/>
        <c:auto val="1"/>
        <c:lblOffset val="100"/>
        <c:baseTimeUnit val="years"/>
      </c:dateAx>
      <c:valAx>
        <c:axId val="208261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8254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83.65</c:v>
                </c:pt>
                <c:pt idx="1">
                  <c:v>81.900000000000006</c:v>
                </c:pt>
                <c:pt idx="2">
                  <c:v>83.81</c:v>
                </c:pt>
                <c:pt idx="3">
                  <c:v>86.92</c:v>
                </c:pt>
                <c:pt idx="4">
                  <c:v>78.459999999999994</c:v>
                </c:pt>
              </c:numCache>
            </c:numRef>
          </c:val>
          <c:extLst xmlns:c16r2="http://schemas.microsoft.com/office/drawing/2015/06/chart">
            <c:ext xmlns:c16="http://schemas.microsoft.com/office/drawing/2014/chart" uri="{C3380CC4-5D6E-409C-BE32-E72D297353CC}">
              <c16:uniqueId val="{00000000-064E-4452-810A-907F3DC44580}"/>
            </c:ext>
          </c:extLst>
        </c:ser>
        <c:dLbls>
          <c:showLegendKey val="0"/>
          <c:showVal val="0"/>
          <c:showCatName val="0"/>
          <c:showSerName val="0"/>
          <c:showPercent val="0"/>
          <c:showBubbleSize val="0"/>
        </c:dLbls>
        <c:gapWidth val="150"/>
        <c:axId val="208312576"/>
        <c:axId val="208314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88.58</c:v>
                </c:pt>
                <c:pt idx="1">
                  <c:v>89.43</c:v>
                </c:pt>
                <c:pt idx="2">
                  <c:v>89.51</c:v>
                </c:pt>
                <c:pt idx="3">
                  <c:v>89.77</c:v>
                </c:pt>
                <c:pt idx="4">
                  <c:v>90.04</c:v>
                </c:pt>
              </c:numCache>
            </c:numRef>
          </c:val>
          <c:smooth val="0"/>
          <c:extLst xmlns:c16r2="http://schemas.microsoft.com/office/drawing/2015/06/chart">
            <c:ext xmlns:c16="http://schemas.microsoft.com/office/drawing/2014/chart" uri="{C3380CC4-5D6E-409C-BE32-E72D297353CC}">
              <c16:uniqueId val="{00000001-064E-4452-810A-907F3DC44580}"/>
            </c:ext>
          </c:extLst>
        </c:ser>
        <c:dLbls>
          <c:showLegendKey val="0"/>
          <c:showVal val="0"/>
          <c:showCatName val="0"/>
          <c:showSerName val="0"/>
          <c:showPercent val="0"/>
          <c:showBubbleSize val="0"/>
        </c:dLbls>
        <c:marker val="1"/>
        <c:smooth val="0"/>
        <c:axId val="208312576"/>
        <c:axId val="208314752"/>
      </c:lineChart>
      <c:dateAx>
        <c:axId val="208312576"/>
        <c:scaling>
          <c:orientation val="minMax"/>
        </c:scaling>
        <c:delete val="1"/>
        <c:axPos val="b"/>
        <c:numFmt formatCode="ge" sourceLinked="1"/>
        <c:majorTickMark val="none"/>
        <c:minorTickMark val="none"/>
        <c:tickLblPos val="none"/>
        <c:crossAx val="208314752"/>
        <c:crosses val="autoZero"/>
        <c:auto val="1"/>
        <c:lblOffset val="100"/>
        <c:baseTimeUnit val="years"/>
      </c:dateAx>
      <c:valAx>
        <c:axId val="208314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8312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77.66</c:v>
                </c:pt>
                <c:pt idx="1">
                  <c:v>75.91</c:v>
                </c:pt>
                <c:pt idx="2">
                  <c:v>79.010000000000005</c:v>
                </c:pt>
                <c:pt idx="3">
                  <c:v>80.31</c:v>
                </c:pt>
                <c:pt idx="4">
                  <c:v>79.849999999999994</c:v>
                </c:pt>
              </c:numCache>
            </c:numRef>
          </c:val>
          <c:extLst xmlns:c16r2="http://schemas.microsoft.com/office/drawing/2015/06/chart">
            <c:ext xmlns:c16="http://schemas.microsoft.com/office/drawing/2014/chart" uri="{C3380CC4-5D6E-409C-BE32-E72D297353CC}">
              <c16:uniqueId val="{00000000-6751-446A-80A0-1951D03710B8}"/>
            </c:ext>
          </c:extLst>
        </c:ser>
        <c:dLbls>
          <c:showLegendKey val="0"/>
          <c:showVal val="0"/>
          <c:showCatName val="0"/>
          <c:showSerName val="0"/>
          <c:showPercent val="0"/>
          <c:showBubbleSize val="0"/>
        </c:dLbls>
        <c:gapWidth val="150"/>
        <c:axId val="207468800"/>
        <c:axId val="207479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751-446A-80A0-1951D03710B8}"/>
            </c:ext>
          </c:extLst>
        </c:ser>
        <c:dLbls>
          <c:showLegendKey val="0"/>
          <c:showVal val="0"/>
          <c:showCatName val="0"/>
          <c:showSerName val="0"/>
          <c:showPercent val="0"/>
          <c:showBubbleSize val="0"/>
        </c:dLbls>
        <c:marker val="1"/>
        <c:smooth val="0"/>
        <c:axId val="207468800"/>
        <c:axId val="207479168"/>
      </c:lineChart>
      <c:dateAx>
        <c:axId val="207468800"/>
        <c:scaling>
          <c:orientation val="minMax"/>
        </c:scaling>
        <c:delete val="1"/>
        <c:axPos val="b"/>
        <c:numFmt formatCode="ge" sourceLinked="1"/>
        <c:majorTickMark val="none"/>
        <c:minorTickMark val="none"/>
        <c:tickLblPos val="none"/>
        <c:crossAx val="207479168"/>
        <c:crosses val="autoZero"/>
        <c:auto val="1"/>
        <c:lblOffset val="100"/>
        <c:baseTimeUnit val="years"/>
      </c:dateAx>
      <c:valAx>
        <c:axId val="207479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468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13B-4966-B0F0-D8147BC9CF04}"/>
            </c:ext>
          </c:extLst>
        </c:ser>
        <c:dLbls>
          <c:showLegendKey val="0"/>
          <c:showVal val="0"/>
          <c:showCatName val="0"/>
          <c:showSerName val="0"/>
          <c:showPercent val="0"/>
          <c:showBubbleSize val="0"/>
        </c:dLbls>
        <c:gapWidth val="150"/>
        <c:axId val="207915648"/>
        <c:axId val="207917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13B-4966-B0F0-D8147BC9CF04}"/>
            </c:ext>
          </c:extLst>
        </c:ser>
        <c:dLbls>
          <c:showLegendKey val="0"/>
          <c:showVal val="0"/>
          <c:showCatName val="0"/>
          <c:showSerName val="0"/>
          <c:showPercent val="0"/>
          <c:showBubbleSize val="0"/>
        </c:dLbls>
        <c:marker val="1"/>
        <c:smooth val="0"/>
        <c:axId val="207915648"/>
        <c:axId val="207917824"/>
      </c:lineChart>
      <c:dateAx>
        <c:axId val="207915648"/>
        <c:scaling>
          <c:orientation val="minMax"/>
        </c:scaling>
        <c:delete val="1"/>
        <c:axPos val="b"/>
        <c:numFmt formatCode="ge" sourceLinked="1"/>
        <c:majorTickMark val="none"/>
        <c:minorTickMark val="none"/>
        <c:tickLblPos val="none"/>
        <c:crossAx val="207917824"/>
        <c:crosses val="autoZero"/>
        <c:auto val="1"/>
        <c:lblOffset val="100"/>
        <c:baseTimeUnit val="years"/>
      </c:dateAx>
      <c:valAx>
        <c:axId val="207917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915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18D-408B-8517-A562816A84E2}"/>
            </c:ext>
          </c:extLst>
        </c:ser>
        <c:dLbls>
          <c:showLegendKey val="0"/>
          <c:showVal val="0"/>
          <c:showCatName val="0"/>
          <c:showSerName val="0"/>
          <c:showPercent val="0"/>
          <c:showBubbleSize val="0"/>
        </c:dLbls>
        <c:gapWidth val="150"/>
        <c:axId val="207944704"/>
        <c:axId val="208020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18D-408B-8517-A562816A84E2}"/>
            </c:ext>
          </c:extLst>
        </c:ser>
        <c:dLbls>
          <c:showLegendKey val="0"/>
          <c:showVal val="0"/>
          <c:showCatName val="0"/>
          <c:showSerName val="0"/>
          <c:showPercent val="0"/>
          <c:showBubbleSize val="0"/>
        </c:dLbls>
        <c:marker val="1"/>
        <c:smooth val="0"/>
        <c:axId val="207944704"/>
        <c:axId val="208020608"/>
      </c:lineChart>
      <c:dateAx>
        <c:axId val="207944704"/>
        <c:scaling>
          <c:orientation val="minMax"/>
        </c:scaling>
        <c:delete val="1"/>
        <c:axPos val="b"/>
        <c:numFmt formatCode="ge" sourceLinked="1"/>
        <c:majorTickMark val="none"/>
        <c:minorTickMark val="none"/>
        <c:tickLblPos val="none"/>
        <c:crossAx val="208020608"/>
        <c:crosses val="autoZero"/>
        <c:auto val="1"/>
        <c:lblOffset val="100"/>
        <c:baseTimeUnit val="years"/>
      </c:dateAx>
      <c:valAx>
        <c:axId val="208020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944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ADF-4DF7-BA95-8A1F92BFC07B}"/>
            </c:ext>
          </c:extLst>
        </c:ser>
        <c:dLbls>
          <c:showLegendKey val="0"/>
          <c:showVal val="0"/>
          <c:showCatName val="0"/>
          <c:showSerName val="0"/>
          <c:showPercent val="0"/>
          <c:showBubbleSize val="0"/>
        </c:dLbls>
        <c:gapWidth val="150"/>
        <c:axId val="208070144"/>
        <c:axId val="208072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ADF-4DF7-BA95-8A1F92BFC07B}"/>
            </c:ext>
          </c:extLst>
        </c:ser>
        <c:dLbls>
          <c:showLegendKey val="0"/>
          <c:showVal val="0"/>
          <c:showCatName val="0"/>
          <c:showSerName val="0"/>
          <c:showPercent val="0"/>
          <c:showBubbleSize val="0"/>
        </c:dLbls>
        <c:marker val="1"/>
        <c:smooth val="0"/>
        <c:axId val="208070144"/>
        <c:axId val="208072064"/>
      </c:lineChart>
      <c:dateAx>
        <c:axId val="208070144"/>
        <c:scaling>
          <c:orientation val="minMax"/>
        </c:scaling>
        <c:delete val="1"/>
        <c:axPos val="b"/>
        <c:numFmt formatCode="ge" sourceLinked="1"/>
        <c:majorTickMark val="none"/>
        <c:minorTickMark val="none"/>
        <c:tickLblPos val="none"/>
        <c:crossAx val="208072064"/>
        <c:crosses val="autoZero"/>
        <c:auto val="1"/>
        <c:lblOffset val="100"/>
        <c:baseTimeUnit val="years"/>
      </c:dateAx>
      <c:valAx>
        <c:axId val="208072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8070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BFB-464E-BF83-F052A48F1147}"/>
            </c:ext>
          </c:extLst>
        </c:ser>
        <c:dLbls>
          <c:showLegendKey val="0"/>
          <c:showVal val="0"/>
          <c:showCatName val="0"/>
          <c:showSerName val="0"/>
          <c:showPercent val="0"/>
          <c:showBubbleSize val="0"/>
        </c:dLbls>
        <c:gapWidth val="150"/>
        <c:axId val="208103680"/>
        <c:axId val="208118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BFB-464E-BF83-F052A48F1147}"/>
            </c:ext>
          </c:extLst>
        </c:ser>
        <c:dLbls>
          <c:showLegendKey val="0"/>
          <c:showVal val="0"/>
          <c:showCatName val="0"/>
          <c:showSerName val="0"/>
          <c:showPercent val="0"/>
          <c:showBubbleSize val="0"/>
        </c:dLbls>
        <c:marker val="1"/>
        <c:smooth val="0"/>
        <c:axId val="208103680"/>
        <c:axId val="208118144"/>
      </c:lineChart>
      <c:dateAx>
        <c:axId val="208103680"/>
        <c:scaling>
          <c:orientation val="minMax"/>
        </c:scaling>
        <c:delete val="1"/>
        <c:axPos val="b"/>
        <c:numFmt formatCode="ge" sourceLinked="1"/>
        <c:majorTickMark val="none"/>
        <c:minorTickMark val="none"/>
        <c:tickLblPos val="none"/>
        <c:crossAx val="208118144"/>
        <c:crosses val="autoZero"/>
        <c:auto val="1"/>
        <c:lblOffset val="100"/>
        <c:baseTimeUnit val="years"/>
      </c:dateAx>
      <c:valAx>
        <c:axId val="208118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8103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formatCode="#,##0.00;&quot;△&quot;#,##0.00;&quot;-&quot;">
                  <c:v>11.25</c:v>
                </c:pt>
                <c:pt idx="1">
                  <c:v>0</c:v>
                </c:pt>
                <c:pt idx="2" formatCode="#,##0.00;&quot;△&quot;#,##0.00;&quot;-&quot;">
                  <c:v>6.69</c:v>
                </c:pt>
                <c:pt idx="3" formatCode="#,##0.00;&quot;△&quot;#,##0.00;&quot;-&quot;">
                  <c:v>3207.42</c:v>
                </c:pt>
                <c:pt idx="4" formatCode="#,##0.00;&quot;△&quot;#,##0.00;&quot;-&quot;">
                  <c:v>324.93</c:v>
                </c:pt>
              </c:numCache>
            </c:numRef>
          </c:val>
          <c:extLst xmlns:c16r2="http://schemas.microsoft.com/office/drawing/2015/06/chart">
            <c:ext xmlns:c16="http://schemas.microsoft.com/office/drawing/2014/chart" uri="{C3380CC4-5D6E-409C-BE32-E72D297353CC}">
              <c16:uniqueId val="{00000000-C127-4571-9D56-7A5B325984B8}"/>
            </c:ext>
          </c:extLst>
        </c:ser>
        <c:dLbls>
          <c:showLegendKey val="0"/>
          <c:showVal val="0"/>
          <c:showCatName val="0"/>
          <c:showSerName val="0"/>
          <c:showPercent val="0"/>
          <c:showBubbleSize val="0"/>
        </c:dLbls>
        <c:gapWidth val="150"/>
        <c:axId val="208423552"/>
        <c:axId val="208425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632.94000000000005</c:v>
                </c:pt>
                <c:pt idx="1">
                  <c:v>721.43</c:v>
                </c:pt>
                <c:pt idx="2">
                  <c:v>685.34</c:v>
                </c:pt>
                <c:pt idx="3">
                  <c:v>684.74</c:v>
                </c:pt>
                <c:pt idx="4">
                  <c:v>654.91999999999996</c:v>
                </c:pt>
              </c:numCache>
            </c:numRef>
          </c:val>
          <c:smooth val="0"/>
          <c:extLst xmlns:c16r2="http://schemas.microsoft.com/office/drawing/2015/06/chart">
            <c:ext xmlns:c16="http://schemas.microsoft.com/office/drawing/2014/chart" uri="{C3380CC4-5D6E-409C-BE32-E72D297353CC}">
              <c16:uniqueId val="{00000001-C127-4571-9D56-7A5B325984B8}"/>
            </c:ext>
          </c:extLst>
        </c:ser>
        <c:dLbls>
          <c:showLegendKey val="0"/>
          <c:showVal val="0"/>
          <c:showCatName val="0"/>
          <c:showSerName val="0"/>
          <c:showPercent val="0"/>
          <c:showBubbleSize val="0"/>
        </c:dLbls>
        <c:marker val="1"/>
        <c:smooth val="0"/>
        <c:axId val="208423552"/>
        <c:axId val="208425728"/>
      </c:lineChart>
      <c:dateAx>
        <c:axId val="208423552"/>
        <c:scaling>
          <c:orientation val="minMax"/>
        </c:scaling>
        <c:delete val="1"/>
        <c:axPos val="b"/>
        <c:numFmt formatCode="ge" sourceLinked="1"/>
        <c:majorTickMark val="none"/>
        <c:minorTickMark val="none"/>
        <c:tickLblPos val="none"/>
        <c:crossAx val="208425728"/>
        <c:crosses val="autoZero"/>
        <c:auto val="1"/>
        <c:lblOffset val="100"/>
        <c:baseTimeUnit val="years"/>
      </c:dateAx>
      <c:valAx>
        <c:axId val="208425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8423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40.25</c:v>
                </c:pt>
                <c:pt idx="1">
                  <c:v>39.840000000000003</c:v>
                </c:pt>
                <c:pt idx="2">
                  <c:v>38.85</c:v>
                </c:pt>
                <c:pt idx="3">
                  <c:v>37.22</c:v>
                </c:pt>
                <c:pt idx="4">
                  <c:v>39.46</c:v>
                </c:pt>
              </c:numCache>
            </c:numRef>
          </c:val>
          <c:extLst xmlns:c16r2="http://schemas.microsoft.com/office/drawing/2015/06/chart">
            <c:ext xmlns:c16="http://schemas.microsoft.com/office/drawing/2014/chart" uri="{C3380CC4-5D6E-409C-BE32-E72D297353CC}">
              <c16:uniqueId val="{00000000-24BB-436E-89AB-3CE8F3C73B82}"/>
            </c:ext>
          </c:extLst>
        </c:ser>
        <c:dLbls>
          <c:showLegendKey val="0"/>
          <c:showVal val="0"/>
          <c:showCatName val="0"/>
          <c:showSerName val="0"/>
          <c:showPercent val="0"/>
          <c:showBubbleSize val="0"/>
        </c:dLbls>
        <c:gapWidth val="150"/>
        <c:axId val="208438784"/>
        <c:axId val="20844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62.3</c:v>
                </c:pt>
                <c:pt idx="1">
                  <c:v>59.3</c:v>
                </c:pt>
                <c:pt idx="2">
                  <c:v>59.83</c:v>
                </c:pt>
                <c:pt idx="3">
                  <c:v>65.33</c:v>
                </c:pt>
                <c:pt idx="4">
                  <c:v>65.39</c:v>
                </c:pt>
              </c:numCache>
            </c:numRef>
          </c:val>
          <c:smooth val="0"/>
          <c:extLst xmlns:c16r2="http://schemas.microsoft.com/office/drawing/2015/06/chart">
            <c:ext xmlns:c16="http://schemas.microsoft.com/office/drawing/2014/chart" uri="{C3380CC4-5D6E-409C-BE32-E72D297353CC}">
              <c16:uniqueId val="{00000001-24BB-436E-89AB-3CE8F3C73B82}"/>
            </c:ext>
          </c:extLst>
        </c:ser>
        <c:dLbls>
          <c:showLegendKey val="0"/>
          <c:showVal val="0"/>
          <c:showCatName val="0"/>
          <c:showSerName val="0"/>
          <c:showPercent val="0"/>
          <c:showBubbleSize val="0"/>
        </c:dLbls>
        <c:marker val="1"/>
        <c:smooth val="0"/>
        <c:axId val="208438784"/>
        <c:axId val="208440704"/>
      </c:lineChart>
      <c:dateAx>
        <c:axId val="208438784"/>
        <c:scaling>
          <c:orientation val="minMax"/>
        </c:scaling>
        <c:delete val="1"/>
        <c:axPos val="b"/>
        <c:numFmt formatCode="ge" sourceLinked="1"/>
        <c:majorTickMark val="none"/>
        <c:minorTickMark val="none"/>
        <c:tickLblPos val="none"/>
        <c:crossAx val="208440704"/>
        <c:crosses val="autoZero"/>
        <c:auto val="1"/>
        <c:lblOffset val="100"/>
        <c:baseTimeUnit val="years"/>
      </c:dateAx>
      <c:valAx>
        <c:axId val="208440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8438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389.84</c:v>
                </c:pt>
                <c:pt idx="1">
                  <c:v>392.37</c:v>
                </c:pt>
                <c:pt idx="2">
                  <c:v>420.79</c:v>
                </c:pt>
                <c:pt idx="3">
                  <c:v>439.38</c:v>
                </c:pt>
                <c:pt idx="4">
                  <c:v>431.58</c:v>
                </c:pt>
              </c:numCache>
            </c:numRef>
          </c:val>
          <c:extLst xmlns:c16r2="http://schemas.microsoft.com/office/drawing/2015/06/chart">
            <c:ext xmlns:c16="http://schemas.microsoft.com/office/drawing/2014/chart" uri="{C3380CC4-5D6E-409C-BE32-E72D297353CC}">
              <c16:uniqueId val="{00000000-258F-4B93-80BE-DF3212864966}"/>
            </c:ext>
          </c:extLst>
        </c:ser>
        <c:dLbls>
          <c:showLegendKey val="0"/>
          <c:showVal val="0"/>
          <c:showCatName val="0"/>
          <c:showSerName val="0"/>
          <c:showPercent val="0"/>
          <c:showBubbleSize val="0"/>
        </c:dLbls>
        <c:gapWidth val="150"/>
        <c:axId val="208233984"/>
        <c:axId val="208235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235.07</c:v>
                </c:pt>
                <c:pt idx="1">
                  <c:v>248.14</c:v>
                </c:pt>
                <c:pt idx="2">
                  <c:v>246.66</c:v>
                </c:pt>
                <c:pt idx="3">
                  <c:v>227.43</c:v>
                </c:pt>
                <c:pt idx="4">
                  <c:v>230.88</c:v>
                </c:pt>
              </c:numCache>
            </c:numRef>
          </c:val>
          <c:smooth val="0"/>
          <c:extLst xmlns:c16r2="http://schemas.microsoft.com/office/drawing/2015/06/chart">
            <c:ext xmlns:c16="http://schemas.microsoft.com/office/drawing/2014/chart" uri="{C3380CC4-5D6E-409C-BE32-E72D297353CC}">
              <c16:uniqueId val="{00000001-258F-4B93-80BE-DF3212864966}"/>
            </c:ext>
          </c:extLst>
        </c:ser>
        <c:dLbls>
          <c:showLegendKey val="0"/>
          <c:showVal val="0"/>
          <c:showCatName val="0"/>
          <c:showSerName val="0"/>
          <c:showPercent val="0"/>
          <c:showBubbleSize val="0"/>
        </c:dLbls>
        <c:marker val="1"/>
        <c:smooth val="0"/>
        <c:axId val="208233984"/>
        <c:axId val="208235904"/>
      </c:lineChart>
      <c:dateAx>
        <c:axId val="208233984"/>
        <c:scaling>
          <c:orientation val="minMax"/>
        </c:scaling>
        <c:delete val="1"/>
        <c:axPos val="b"/>
        <c:numFmt formatCode="ge" sourceLinked="1"/>
        <c:majorTickMark val="none"/>
        <c:minorTickMark val="none"/>
        <c:tickLblPos val="none"/>
        <c:crossAx val="208235904"/>
        <c:crosses val="autoZero"/>
        <c:auto val="1"/>
        <c:lblOffset val="100"/>
        <c:baseTimeUnit val="years"/>
      </c:dateAx>
      <c:valAx>
        <c:axId val="208235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8233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90" zoomScaleNormal="90" workbookViewId="0">
      <selection activeCell="B2" sqref="B2:BZ4"/>
    </sheetView>
  </sheetViews>
  <sheetFormatPr defaultColWidth="2.54296875" defaultRowHeight="13" x14ac:dyDescent="0.2"/>
  <cols>
    <col min="1" max="1" width="2.54296875" customWidth="1"/>
    <col min="2" max="62" width="3.7265625" customWidth="1"/>
    <col min="64" max="78" width="3.17968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2">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2">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3" t="str">
        <f>データ!H6</f>
        <v>広島県　安芸高田市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2">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F1</v>
      </c>
      <c r="X8" s="48"/>
      <c r="Y8" s="48"/>
      <c r="Z8" s="48"/>
      <c r="AA8" s="48"/>
      <c r="AB8" s="48"/>
      <c r="AC8" s="48"/>
      <c r="AD8" s="49" t="str">
        <f>データ!$M$6</f>
        <v>非設置</v>
      </c>
      <c r="AE8" s="49"/>
      <c r="AF8" s="49"/>
      <c r="AG8" s="49"/>
      <c r="AH8" s="49"/>
      <c r="AI8" s="49"/>
      <c r="AJ8" s="49"/>
      <c r="AK8" s="3"/>
      <c r="AL8" s="50">
        <f>データ!S6</f>
        <v>28808</v>
      </c>
      <c r="AM8" s="50"/>
      <c r="AN8" s="50"/>
      <c r="AO8" s="50"/>
      <c r="AP8" s="50"/>
      <c r="AQ8" s="50"/>
      <c r="AR8" s="50"/>
      <c r="AS8" s="50"/>
      <c r="AT8" s="45">
        <f>データ!T6</f>
        <v>537.75</v>
      </c>
      <c r="AU8" s="45"/>
      <c r="AV8" s="45"/>
      <c r="AW8" s="45"/>
      <c r="AX8" s="45"/>
      <c r="AY8" s="45"/>
      <c r="AZ8" s="45"/>
      <c r="BA8" s="45"/>
      <c r="BB8" s="45">
        <f>データ!U6</f>
        <v>53.57</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2">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2">
      <c r="A10" s="2"/>
      <c r="B10" s="45" t="str">
        <f>データ!N6</f>
        <v>-</v>
      </c>
      <c r="C10" s="45"/>
      <c r="D10" s="45"/>
      <c r="E10" s="45"/>
      <c r="F10" s="45"/>
      <c r="G10" s="45"/>
      <c r="H10" s="45"/>
      <c r="I10" s="45" t="str">
        <f>データ!O6</f>
        <v>該当数値なし</v>
      </c>
      <c r="J10" s="45"/>
      <c r="K10" s="45"/>
      <c r="L10" s="45"/>
      <c r="M10" s="45"/>
      <c r="N10" s="45"/>
      <c r="O10" s="45"/>
      <c r="P10" s="45">
        <f>データ!P6</f>
        <v>15.15</v>
      </c>
      <c r="Q10" s="45"/>
      <c r="R10" s="45"/>
      <c r="S10" s="45"/>
      <c r="T10" s="45"/>
      <c r="U10" s="45"/>
      <c r="V10" s="45"/>
      <c r="W10" s="45">
        <f>データ!Q6</f>
        <v>85</v>
      </c>
      <c r="X10" s="45"/>
      <c r="Y10" s="45"/>
      <c r="Z10" s="45"/>
      <c r="AA10" s="45"/>
      <c r="AB10" s="45"/>
      <c r="AC10" s="45"/>
      <c r="AD10" s="50">
        <f>データ!R6</f>
        <v>3839</v>
      </c>
      <c r="AE10" s="50"/>
      <c r="AF10" s="50"/>
      <c r="AG10" s="50"/>
      <c r="AH10" s="50"/>
      <c r="AI10" s="50"/>
      <c r="AJ10" s="50"/>
      <c r="AK10" s="2"/>
      <c r="AL10" s="50">
        <f>データ!V6</f>
        <v>4341</v>
      </c>
      <c r="AM10" s="50"/>
      <c r="AN10" s="50"/>
      <c r="AO10" s="50"/>
      <c r="AP10" s="50"/>
      <c r="AQ10" s="50"/>
      <c r="AR10" s="50"/>
      <c r="AS10" s="50"/>
      <c r="AT10" s="45">
        <f>データ!W6</f>
        <v>2.66</v>
      </c>
      <c r="AU10" s="45"/>
      <c r="AV10" s="45"/>
      <c r="AW10" s="45"/>
      <c r="AX10" s="45"/>
      <c r="AY10" s="45"/>
      <c r="AZ10" s="45"/>
      <c r="BA10" s="45"/>
      <c r="BB10" s="45">
        <f>データ!X6</f>
        <v>1631.95</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2">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2">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111</v>
      </c>
      <c r="BM16" s="54"/>
      <c r="BN16" s="54"/>
      <c r="BO16" s="54"/>
      <c r="BP16" s="54"/>
      <c r="BQ16" s="54"/>
      <c r="BR16" s="54"/>
      <c r="BS16" s="54"/>
      <c r="BT16" s="54"/>
      <c r="BU16" s="54"/>
      <c r="BV16" s="54"/>
      <c r="BW16" s="54"/>
      <c r="BX16" s="54"/>
      <c r="BY16" s="54"/>
      <c r="BZ16" s="55"/>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112</v>
      </c>
      <c r="BM47" s="54"/>
      <c r="BN47" s="54"/>
      <c r="BO47" s="54"/>
      <c r="BP47" s="54"/>
      <c r="BQ47" s="54"/>
      <c r="BR47" s="54"/>
      <c r="BS47" s="54"/>
      <c r="BT47" s="54"/>
      <c r="BU47" s="54"/>
      <c r="BV47" s="54"/>
      <c r="BW47" s="54"/>
      <c r="BX47" s="54"/>
      <c r="BY47" s="54"/>
      <c r="BZ47" s="5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2">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2">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110</v>
      </c>
      <c r="BM66" s="54"/>
      <c r="BN66" s="54"/>
      <c r="BO66" s="54"/>
      <c r="BP66" s="54"/>
      <c r="BQ66" s="54"/>
      <c r="BR66" s="54"/>
      <c r="BS66" s="54"/>
      <c r="BT66" s="54"/>
      <c r="BU66" s="54"/>
      <c r="BV66" s="54"/>
      <c r="BW66" s="54"/>
      <c r="BX66" s="54"/>
      <c r="BY66" s="54"/>
      <c r="BZ66" s="5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43</v>
      </c>
      <c r="N86" s="26" t="s">
        <v>43</v>
      </c>
      <c r="O86" s="26" t="str">
        <f>データ!EO6</f>
        <v>【0.02】</v>
      </c>
    </row>
  </sheetData>
  <sheetProtection algorithmName="SHA-512" hashValue="JyVbvbEgSZ8giDYwPP22ry4JZVAznSU444OIRPajCFEaWfH4WvNl0J3WNusadRdMqPoBa/6KwluLG9TkAPcYKg==" saltValue="WtkWROeEmQg8TpahTZoix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 x14ac:dyDescent="0.2"/>
  <cols>
    <col min="2" max="144" width="11.81640625" customWidth="1"/>
  </cols>
  <sheetData>
    <row r="1" spans="1:145" x14ac:dyDescent="0.2">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46</v>
      </c>
      <c r="B3" s="29" t="s">
        <v>47</v>
      </c>
      <c r="C3" s="29" t="s">
        <v>48</v>
      </c>
      <c r="D3" s="29" t="s">
        <v>49</v>
      </c>
      <c r="E3" s="29" t="s">
        <v>50</v>
      </c>
      <c r="F3" s="29" t="s">
        <v>51</v>
      </c>
      <c r="G3" s="29" t="s">
        <v>52</v>
      </c>
      <c r="H3" s="76" t="s">
        <v>53</v>
      </c>
      <c r="I3" s="77"/>
      <c r="J3" s="77"/>
      <c r="K3" s="77"/>
      <c r="L3" s="77"/>
      <c r="M3" s="77"/>
      <c r="N3" s="77"/>
      <c r="O3" s="77"/>
      <c r="P3" s="77"/>
      <c r="Q3" s="77"/>
      <c r="R3" s="77"/>
      <c r="S3" s="77"/>
      <c r="T3" s="77"/>
      <c r="U3" s="77"/>
      <c r="V3" s="77"/>
      <c r="W3" s="77"/>
      <c r="X3" s="78"/>
      <c r="Y3" s="82" t="s">
        <v>54</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55</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2">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2">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2">
      <c r="A6" s="28" t="s">
        <v>96</v>
      </c>
      <c r="B6" s="33">
        <f>B7</f>
        <v>2018</v>
      </c>
      <c r="C6" s="33">
        <f t="shared" ref="C6:X6" si="3">C7</f>
        <v>342149</v>
      </c>
      <c r="D6" s="33">
        <f t="shared" si="3"/>
        <v>47</v>
      </c>
      <c r="E6" s="33">
        <f t="shared" si="3"/>
        <v>17</v>
      </c>
      <c r="F6" s="33">
        <f t="shared" si="3"/>
        <v>5</v>
      </c>
      <c r="G6" s="33">
        <f t="shared" si="3"/>
        <v>0</v>
      </c>
      <c r="H6" s="33" t="str">
        <f t="shared" si="3"/>
        <v>広島県　安芸高田市</v>
      </c>
      <c r="I6" s="33" t="str">
        <f t="shared" si="3"/>
        <v>法非適用</v>
      </c>
      <c r="J6" s="33" t="str">
        <f t="shared" si="3"/>
        <v>下水道事業</v>
      </c>
      <c r="K6" s="33" t="str">
        <f t="shared" si="3"/>
        <v>農業集落排水</v>
      </c>
      <c r="L6" s="33" t="str">
        <f t="shared" si="3"/>
        <v>F1</v>
      </c>
      <c r="M6" s="33" t="str">
        <f t="shared" si="3"/>
        <v>非設置</v>
      </c>
      <c r="N6" s="34" t="str">
        <f t="shared" si="3"/>
        <v>-</v>
      </c>
      <c r="O6" s="34" t="str">
        <f t="shared" si="3"/>
        <v>該当数値なし</v>
      </c>
      <c r="P6" s="34">
        <f t="shared" si="3"/>
        <v>15.15</v>
      </c>
      <c r="Q6" s="34">
        <f t="shared" si="3"/>
        <v>85</v>
      </c>
      <c r="R6" s="34">
        <f t="shared" si="3"/>
        <v>3839</v>
      </c>
      <c r="S6" s="34">
        <f t="shared" si="3"/>
        <v>28808</v>
      </c>
      <c r="T6" s="34">
        <f t="shared" si="3"/>
        <v>537.75</v>
      </c>
      <c r="U6" s="34">
        <f t="shared" si="3"/>
        <v>53.57</v>
      </c>
      <c r="V6" s="34">
        <f t="shared" si="3"/>
        <v>4341</v>
      </c>
      <c r="W6" s="34">
        <f t="shared" si="3"/>
        <v>2.66</v>
      </c>
      <c r="X6" s="34">
        <f t="shared" si="3"/>
        <v>1631.95</v>
      </c>
      <c r="Y6" s="35">
        <f>IF(Y7="",NA(),Y7)</f>
        <v>77.66</v>
      </c>
      <c r="Z6" s="35">
        <f t="shared" ref="Z6:AH6" si="4">IF(Z7="",NA(),Z7)</f>
        <v>75.91</v>
      </c>
      <c r="AA6" s="35">
        <f t="shared" si="4"/>
        <v>79.010000000000005</v>
      </c>
      <c r="AB6" s="35">
        <f t="shared" si="4"/>
        <v>80.31</v>
      </c>
      <c r="AC6" s="35">
        <f t="shared" si="4"/>
        <v>79.849999999999994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11.25</v>
      </c>
      <c r="BG6" s="34">
        <f t="shared" ref="BG6:BO6" si="7">IF(BG7="",NA(),BG7)</f>
        <v>0</v>
      </c>
      <c r="BH6" s="35">
        <f t="shared" si="7"/>
        <v>6.69</v>
      </c>
      <c r="BI6" s="35">
        <f t="shared" si="7"/>
        <v>3207.42</v>
      </c>
      <c r="BJ6" s="35">
        <f t="shared" si="7"/>
        <v>324.93</v>
      </c>
      <c r="BK6" s="35">
        <f t="shared" si="7"/>
        <v>632.94000000000005</v>
      </c>
      <c r="BL6" s="35">
        <f t="shared" si="7"/>
        <v>721.43</v>
      </c>
      <c r="BM6" s="35">
        <f t="shared" si="7"/>
        <v>685.34</v>
      </c>
      <c r="BN6" s="35">
        <f t="shared" si="7"/>
        <v>684.74</v>
      </c>
      <c r="BO6" s="35">
        <f t="shared" si="7"/>
        <v>654.91999999999996</v>
      </c>
      <c r="BP6" s="34" t="str">
        <f>IF(BP7="","",IF(BP7="-","【-】","【"&amp;SUBSTITUTE(TEXT(BP7,"#,##0.00"),"-","△")&amp;"】"))</f>
        <v>【747.76】</v>
      </c>
      <c r="BQ6" s="35">
        <f>IF(BQ7="",NA(),BQ7)</f>
        <v>40.25</v>
      </c>
      <c r="BR6" s="35">
        <f t="shared" ref="BR6:BZ6" si="8">IF(BR7="",NA(),BR7)</f>
        <v>39.840000000000003</v>
      </c>
      <c r="BS6" s="35">
        <f t="shared" si="8"/>
        <v>38.85</v>
      </c>
      <c r="BT6" s="35">
        <f t="shared" si="8"/>
        <v>37.22</v>
      </c>
      <c r="BU6" s="35">
        <f t="shared" si="8"/>
        <v>39.46</v>
      </c>
      <c r="BV6" s="35">
        <f t="shared" si="8"/>
        <v>62.3</v>
      </c>
      <c r="BW6" s="35">
        <f t="shared" si="8"/>
        <v>59.3</v>
      </c>
      <c r="BX6" s="35">
        <f t="shared" si="8"/>
        <v>59.83</v>
      </c>
      <c r="BY6" s="35">
        <f t="shared" si="8"/>
        <v>65.33</v>
      </c>
      <c r="BZ6" s="35">
        <f t="shared" si="8"/>
        <v>65.39</v>
      </c>
      <c r="CA6" s="34" t="str">
        <f>IF(CA7="","",IF(CA7="-","【-】","【"&amp;SUBSTITUTE(TEXT(CA7,"#,##0.00"),"-","△")&amp;"】"))</f>
        <v>【59.51】</v>
      </c>
      <c r="CB6" s="35">
        <f>IF(CB7="",NA(),CB7)</f>
        <v>389.84</v>
      </c>
      <c r="CC6" s="35">
        <f t="shared" ref="CC6:CK6" si="9">IF(CC7="",NA(),CC7)</f>
        <v>392.37</v>
      </c>
      <c r="CD6" s="35">
        <f t="shared" si="9"/>
        <v>420.79</v>
      </c>
      <c r="CE6" s="35">
        <f t="shared" si="9"/>
        <v>439.38</v>
      </c>
      <c r="CF6" s="35">
        <f t="shared" si="9"/>
        <v>431.58</v>
      </c>
      <c r="CG6" s="35">
        <f t="shared" si="9"/>
        <v>235.07</v>
      </c>
      <c r="CH6" s="35">
        <f t="shared" si="9"/>
        <v>248.14</v>
      </c>
      <c r="CI6" s="35">
        <f t="shared" si="9"/>
        <v>246.66</v>
      </c>
      <c r="CJ6" s="35">
        <f t="shared" si="9"/>
        <v>227.43</v>
      </c>
      <c r="CK6" s="35">
        <f t="shared" si="9"/>
        <v>230.88</v>
      </c>
      <c r="CL6" s="34" t="str">
        <f>IF(CL7="","",IF(CL7="-","【-】","【"&amp;SUBSTITUTE(TEXT(CL7,"#,##0.00"),"-","△")&amp;"】"))</f>
        <v>【261.46】</v>
      </c>
      <c r="CM6" s="35">
        <f>IF(CM7="",NA(),CM7)</f>
        <v>60.43</v>
      </c>
      <c r="CN6" s="35">
        <f t="shared" ref="CN6:CV6" si="10">IF(CN7="",NA(),CN7)</f>
        <v>60.56</v>
      </c>
      <c r="CO6" s="35">
        <f t="shared" si="10"/>
        <v>59.44</v>
      </c>
      <c r="CP6" s="35">
        <f t="shared" si="10"/>
        <v>56.44</v>
      </c>
      <c r="CQ6" s="35">
        <f t="shared" si="10"/>
        <v>57.42</v>
      </c>
      <c r="CR6" s="35">
        <f t="shared" si="10"/>
        <v>58.47</v>
      </c>
      <c r="CS6" s="35">
        <f t="shared" si="10"/>
        <v>57.3</v>
      </c>
      <c r="CT6" s="35">
        <f t="shared" si="10"/>
        <v>56</v>
      </c>
      <c r="CU6" s="35">
        <f t="shared" si="10"/>
        <v>56.01</v>
      </c>
      <c r="CV6" s="35">
        <f t="shared" si="10"/>
        <v>56.72</v>
      </c>
      <c r="CW6" s="34" t="str">
        <f>IF(CW7="","",IF(CW7="-","【-】","【"&amp;SUBSTITUTE(TEXT(CW7,"#,##0.00"),"-","△")&amp;"】"))</f>
        <v>【52.23】</v>
      </c>
      <c r="CX6" s="35">
        <f>IF(CX7="",NA(),CX7)</f>
        <v>83.65</v>
      </c>
      <c r="CY6" s="35">
        <f t="shared" ref="CY6:DG6" si="11">IF(CY7="",NA(),CY7)</f>
        <v>81.900000000000006</v>
      </c>
      <c r="CZ6" s="35">
        <f t="shared" si="11"/>
        <v>83.81</v>
      </c>
      <c r="DA6" s="35">
        <f t="shared" si="11"/>
        <v>86.92</v>
      </c>
      <c r="DB6" s="35">
        <f t="shared" si="11"/>
        <v>78.459999999999994</v>
      </c>
      <c r="DC6" s="35">
        <f t="shared" si="11"/>
        <v>88.58</v>
      </c>
      <c r="DD6" s="35">
        <f t="shared" si="11"/>
        <v>89.43</v>
      </c>
      <c r="DE6" s="35">
        <f t="shared" si="11"/>
        <v>89.51</v>
      </c>
      <c r="DF6" s="35">
        <f t="shared" si="11"/>
        <v>89.77</v>
      </c>
      <c r="DG6" s="35">
        <f t="shared" si="11"/>
        <v>90.04</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0.03</v>
      </c>
      <c r="EK6" s="35">
        <f t="shared" si="14"/>
        <v>0.11</v>
      </c>
      <c r="EL6" s="35">
        <f t="shared" si="14"/>
        <v>0.05</v>
      </c>
      <c r="EM6" s="35">
        <f t="shared" si="14"/>
        <v>0.44</v>
      </c>
      <c r="EN6" s="35">
        <f t="shared" si="14"/>
        <v>0.04</v>
      </c>
      <c r="EO6" s="34" t="str">
        <f>IF(EO7="","",IF(EO7="-","【-】","【"&amp;SUBSTITUTE(TEXT(EO7,"#,##0.00"),"-","△")&amp;"】"))</f>
        <v>【0.02】</v>
      </c>
    </row>
    <row r="7" spans="1:145" s="36" customFormat="1" x14ac:dyDescent="0.2">
      <c r="A7" s="28"/>
      <c r="B7" s="37">
        <v>2018</v>
      </c>
      <c r="C7" s="37">
        <v>342149</v>
      </c>
      <c r="D7" s="37">
        <v>47</v>
      </c>
      <c r="E7" s="37">
        <v>17</v>
      </c>
      <c r="F7" s="37">
        <v>5</v>
      </c>
      <c r="G7" s="37">
        <v>0</v>
      </c>
      <c r="H7" s="37" t="s">
        <v>97</v>
      </c>
      <c r="I7" s="37" t="s">
        <v>98</v>
      </c>
      <c r="J7" s="37" t="s">
        <v>99</v>
      </c>
      <c r="K7" s="37" t="s">
        <v>100</v>
      </c>
      <c r="L7" s="37" t="s">
        <v>101</v>
      </c>
      <c r="M7" s="37" t="s">
        <v>102</v>
      </c>
      <c r="N7" s="38" t="s">
        <v>103</v>
      </c>
      <c r="O7" s="38" t="s">
        <v>104</v>
      </c>
      <c r="P7" s="38">
        <v>15.15</v>
      </c>
      <c r="Q7" s="38">
        <v>85</v>
      </c>
      <c r="R7" s="38">
        <v>3839</v>
      </c>
      <c r="S7" s="38">
        <v>28808</v>
      </c>
      <c r="T7" s="38">
        <v>537.75</v>
      </c>
      <c r="U7" s="38">
        <v>53.57</v>
      </c>
      <c r="V7" s="38">
        <v>4341</v>
      </c>
      <c r="W7" s="38">
        <v>2.66</v>
      </c>
      <c r="X7" s="38">
        <v>1631.95</v>
      </c>
      <c r="Y7" s="38">
        <v>77.66</v>
      </c>
      <c r="Z7" s="38">
        <v>75.91</v>
      </c>
      <c r="AA7" s="38">
        <v>79.010000000000005</v>
      </c>
      <c r="AB7" s="38">
        <v>80.31</v>
      </c>
      <c r="AC7" s="38">
        <v>79.849999999999994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11.25</v>
      </c>
      <c r="BG7" s="38">
        <v>0</v>
      </c>
      <c r="BH7" s="38">
        <v>6.69</v>
      </c>
      <c r="BI7" s="38">
        <v>3207.42</v>
      </c>
      <c r="BJ7" s="38">
        <v>324.93</v>
      </c>
      <c r="BK7" s="38">
        <v>632.94000000000005</v>
      </c>
      <c r="BL7" s="38">
        <v>721.43</v>
      </c>
      <c r="BM7" s="38">
        <v>685.34</v>
      </c>
      <c r="BN7" s="38">
        <v>684.74</v>
      </c>
      <c r="BO7" s="38">
        <v>654.91999999999996</v>
      </c>
      <c r="BP7" s="38">
        <v>747.76</v>
      </c>
      <c r="BQ7" s="38">
        <v>40.25</v>
      </c>
      <c r="BR7" s="38">
        <v>39.840000000000003</v>
      </c>
      <c r="BS7" s="38">
        <v>38.85</v>
      </c>
      <c r="BT7" s="38">
        <v>37.22</v>
      </c>
      <c r="BU7" s="38">
        <v>39.46</v>
      </c>
      <c r="BV7" s="38">
        <v>62.3</v>
      </c>
      <c r="BW7" s="38">
        <v>59.3</v>
      </c>
      <c r="BX7" s="38">
        <v>59.83</v>
      </c>
      <c r="BY7" s="38">
        <v>65.33</v>
      </c>
      <c r="BZ7" s="38">
        <v>65.39</v>
      </c>
      <c r="CA7" s="38">
        <v>59.51</v>
      </c>
      <c r="CB7" s="38">
        <v>389.84</v>
      </c>
      <c r="CC7" s="38">
        <v>392.37</v>
      </c>
      <c r="CD7" s="38">
        <v>420.79</v>
      </c>
      <c r="CE7" s="38">
        <v>439.38</v>
      </c>
      <c r="CF7" s="38">
        <v>431.58</v>
      </c>
      <c r="CG7" s="38">
        <v>235.07</v>
      </c>
      <c r="CH7" s="38">
        <v>248.14</v>
      </c>
      <c r="CI7" s="38">
        <v>246.66</v>
      </c>
      <c r="CJ7" s="38">
        <v>227.43</v>
      </c>
      <c r="CK7" s="38">
        <v>230.88</v>
      </c>
      <c r="CL7" s="38">
        <v>261.45999999999998</v>
      </c>
      <c r="CM7" s="38">
        <v>60.43</v>
      </c>
      <c r="CN7" s="38">
        <v>60.56</v>
      </c>
      <c r="CO7" s="38">
        <v>59.44</v>
      </c>
      <c r="CP7" s="38">
        <v>56.44</v>
      </c>
      <c r="CQ7" s="38">
        <v>57.42</v>
      </c>
      <c r="CR7" s="38">
        <v>58.47</v>
      </c>
      <c r="CS7" s="38">
        <v>57.3</v>
      </c>
      <c r="CT7" s="38">
        <v>56</v>
      </c>
      <c r="CU7" s="38">
        <v>56.01</v>
      </c>
      <c r="CV7" s="38">
        <v>56.72</v>
      </c>
      <c r="CW7" s="38">
        <v>52.23</v>
      </c>
      <c r="CX7" s="38">
        <v>83.65</v>
      </c>
      <c r="CY7" s="38">
        <v>81.900000000000006</v>
      </c>
      <c r="CZ7" s="38">
        <v>83.81</v>
      </c>
      <c r="DA7" s="38">
        <v>86.92</v>
      </c>
      <c r="DB7" s="38">
        <v>78.459999999999994</v>
      </c>
      <c r="DC7" s="38">
        <v>88.58</v>
      </c>
      <c r="DD7" s="38">
        <v>89.43</v>
      </c>
      <c r="DE7" s="38">
        <v>89.51</v>
      </c>
      <c r="DF7" s="38">
        <v>89.77</v>
      </c>
      <c r="DG7" s="38">
        <v>90.04</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0.03</v>
      </c>
      <c r="EK7" s="38">
        <v>0.11</v>
      </c>
      <c r="EL7" s="38">
        <v>0.05</v>
      </c>
      <c r="EM7" s="38">
        <v>0.44</v>
      </c>
      <c r="EN7" s="38">
        <v>0.04</v>
      </c>
      <c r="EO7" s="38">
        <v>0.02</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47</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dcterms:created xsi:type="dcterms:W3CDTF">2019-12-05T05:22:03Z</dcterms:created>
  <dcterms:modified xsi:type="dcterms:W3CDTF">2020-03-30T10:10:02Z</dcterms:modified>
  <cp:category/>
</cp:coreProperties>
</file>