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kaUIZl8xXob9tgl0LkvtxxevZ4UsaXaG1nrZ/Q/FKd/xmPcku2oSCyNdg9QnK6WS/xQjf5r3EA23eUorn4/XQ==" workbookSaltValue="W+9BrPx98cN8shA4ToBOCA==" workbookSpinCount="100000" lockStructure="1"/>
  <bookViews>
    <workbookView xWindow="0" yWindow="0" windowWidth="144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BB8" i="4"/>
  <c r="AT8" i="4"/>
  <c r="AL8" i="4"/>
  <c r="W8" i="4"/>
  <c r="P8" i="4"/>
  <c r="I8" i="4"/>
  <c r="B6" i="4"/>
  <c r="C10" i="5" l="1"/>
  <c r="D10" i="5"/>
  <c r="E10" i="5"/>
  <c r="B10" i="5"/>
</calcChain>
</file>

<file path=xl/sharedStrings.xml><?xml version="1.0" encoding="utf-8"?>
<sst xmlns="http://schemas.openxmlformats.org/spreadsheetml/2006/main" count="232" uniqueCount="111">
  <si>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</si>
  <si>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</si>
  <si>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</si>
  <si>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</si>
  <si>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</si>
  <si>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</si>
  <si>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</si>
  <si>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</si>
  <si>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</si>
  <si>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</si>
  <si>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</si>
  <si>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</si>
  <si>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</si>
  <si>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</si>
  <si>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</si>
  <si>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</si>
  <si>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</si>
  <si>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</si>
  <si>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</si>
  <si>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</si>
  <si>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</si>
  <si>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</si>
  <si>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</si>
  <si>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</si>
  <si>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</si>
  <si>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</si>
  <si>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</si>
  <si>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</si>
  <si>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</si>
  <si>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</si>
  <si>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</si>
  <si>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</si>
  <si>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</si>
  <si>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</si>
  <si>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</si>
  <si>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</si>
  <si>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</si>
  <si>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</si>
  <si>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</si>
  <si>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</si>
  <si>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</si>
  <si>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</si>
  <si>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</si>
  <si>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</si>
  <si>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</si>
  <si>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</si>
  <si>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</si>
  <si>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</si>
  <si>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</si>
  <si>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</si>
  <si>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</si>
  <si>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</si>
  <si>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</si>
  <si>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</si>
  <si>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</si>
  <si>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</si>
  <si>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</si>
  <si>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</si>
  <si>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</si>
  <si>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</si>
  <si>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</si>
  <si>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</si>
  <si>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</si>
  <si>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</si>
  <si>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</si>
  <si>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</si>
  <si>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</si>
  <si>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</si>
  <si>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</si>
  <si>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</si>
  <si>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</si>
  <si>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</si>
  <si>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</si>
  <si>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</si>
  <si>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</si>
  <si>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</si>
  <si>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</si>
  <si>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</si>
  <si>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</si>
  <si>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</si>
  <si>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</si>
  <si>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</si>
  <si>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</si>
  <si>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</si>
  <si>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</si>
  <si>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</si>
  <si>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</si>
  <si>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</si>
  <si>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</si>
  <si>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</si>
  <si>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</si>
  <si>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</si>
  <si>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</si>
  <si>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</si>
  <si>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</si>
  <si>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</si>
  <si>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</si>
  <si>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</si>
  <si>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</si>
  <si>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</si>
  <si>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</si>
  <si>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</si>
  <si>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</si>
  <si>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</si>
  <si>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</si>
  <si>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</si>
  <si>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</si>
  <si>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</si>
  <si>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</si>
  <si>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①収益的収支比率は、近年は100％となっています。
④企業債残高対事業規模比率は、ここ４年間は、全国平均、類似団体より低比率となっています。
⑤経費回収率は、ここ4年間は低い状況にありましたが、料金改定実施の影響もあり類似団体を上回る指標となりました。
更なる経費削減や更新投資に充てる財源確保されているか等、今後も健全経営を続けていくための分析等を行う必要があります。
⑥汚水処理原価は、類似団体より低い状況となっており、有収水量や汚水処理費の経年の変化等の踏まえ、現状を分析し、維持管理経費の削減、有収水量の増加といった経営改善の取り組みを行う必要があります。
⑧水洗化率は全国平均、類似団体平均より高率で推移しています。</t>
    <rPh sb="298" eb="300">
      <t>ルイジ</t>
    </rPh>
    <rPh sb="300" eb="302">
      <t>ダンタイ</t>
    </rPh>
    <rPh sb="302" eb="304">
      <t>ヘイキン</t>
    </rPh>
    <rPh sb="306" eb="307">
      <t>タカ</t>
    </rPh>
    <rPh sb="307" eb="308">
      <t>リツ</t>
    </rPh>
    <phoneticPr fontId="15"/>
  </si>
  <si>
    <t>今後、経費削減、料金の適正化など経営の健全化に努めていきます。</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</si>
</sst>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57A-4404-8B70-0C2AA9B51F04}"/>
            </c:ext>
          </c:extLst>
        </c:ser>
        <c:dLbls>
          <c:showLegendKey val="0"/>
          <c:showVal val="0"/>
          <c:showCatName val="0"/>
          <c:showSerName val="0"/>
          <c:showPercent val="0"/>
          <c:showBubbleSize val="0"/>
        </c:dLbls>
        <c:gapWidth val="150"/>
        <c:axId val="149002496"/>
        <c:axId val="14901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657A-4404-8B70-0C2AA9B51F04}"/>
            </c:ext>
          </c:extLst>
        </c:ser>
        <c:dLbls>
          <c:showLegendKey val="0"/>
          <c:showVal val="0"/>
          <c:showCatName val="0"/>
          <c:showSerName val="0"/>
          <c:showPercent val="0"/>
          <c:showBubbleSize val="0"/>
        </c:dLbls>
        <c:marker val="1"/>
        <c:smooth val="0"/>
        <c:axId val="149002496"/>
        <c:axId val="149016960"/>
      </c:lineChart>
      <c:dateAx>
        <c:axId val="149002496"/>
        <c:scaling>
          <c:orientation val="minMax"/>
        </c:scaling>
        <c:delete val="1"/>
        <c:axPos val="b"/>
        <c:numFmt formatCode="ge" sourceLinked="1"/>
        <c:majorTickMark val="none"/>
        <c:minorTickMark val="none"/>
        <c:tickLblPos val="none"/>
        <c:crossAx val="149016960"/>
        <c:crosses val="autoZero"/>
        <c:auto val="1"/>
        <c:lblOffset val="100"/>
        <c:baseTimeUnit val="years"/>
      </c:dateAx>
      <c:valAx>
        <c:axId val="14901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00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579-4FF2-8E6D-67A13CC38BF0}"/>
            </c:ext>
          </c:extLst>
        </c:ser>
        <c:dLbls>
          <c:showLegendKey val="0"/>
          <c:showVal val="0"/>
          <c:showCatName val="0"/>
          <c:showSerName val="0"/>
          <c:showPercent val="0"/>
          <c:showBubbleSize val="0"/>
        </c:dLbls>
        <c:gapWidth val="150"/>
        <c:axId val="177212032"/>
        <c:axId val="17722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6579-4FF2-8E6D-67A13CC38BF0}"/>
            </c:ext>
          </c:extLst>
        </c:ser>
        <c:dLbls>
          <c:showLegendKey val="0"/>
          <c:showVal val="0"/>
          <c:showCatName val="0"/>
          <c:showSerName val="0"/>
          <c:showPercent val="0"/>
          <c:showBubbleSize val="0"/>
        </c:dLbls>
        <c:marker val="1"/>
        <c:smooth val="0"/>
        <c:axId val="177212032"/>
        <c:axId val="177226496"/>
      </c:lineChart>
      <c:dateAx>
        <c:axId val="177212032"/>
        <c:scaling>
          <c:orientation val="minMax"/>
        </c:scaling>
        <c:delete val="1"/>
        <c:axPos val="b"/>
        <c:numFmt formatCode="ge" sourceLinked="1"/>
        <c:majorTickMark val="none"/>
        <c:minorTickMark val="none"/>
        <c:tickLblPos val="none"/>
        <c:crossAx val="177226496"/>
        <c:crosses val="autoZero"/>
        <c:auto val="1"/>
        <c:lblOffset val="100"/>
        <c:baseTimeUnit val="years"/>
      </c:dateAx>
      <c:valAx>
        <c:axId val="17722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21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86.47</c:v>
                </c:pt>
                <c:pt idx="1">
                  <c:v>94.75</c:v>
                </c:pt>
                <c:pt idx="2">
                  <c:v>96.45</c:v>
                </c:pt>
                <c:pt idx="3">
                  <c:v>96.87</c:v>
                </c:pt>
                <c:pt idx="4">
                  <c:v>100</c:v>
                </c:pt>
              </c:numCache>
            </c:numRef>
          </c:val>
          <c:extLst xmlns:c16r2="http://schemas.microsoft.com/office/drawing/2015/06/chart">
            <c:ext xmlns:c16="http://schemas.microsoft.com/office/drawing/2014/chart" uri="{C3380CC4-5D6E-409C-BE32-E72D297353CC}">
              <c16:uniqueId val="{00000000-0BB4-4B00-AF07-7AF55F7F4DC8}"/>
            </c:ext>
          </c:extLst>
        </c:ser>
        <c:dLbls>
          <c:showLegendKey val="0"/>
          <c:showVal val="0"/>
          <c:showCatName val="0"/>
          <c:showSerName val="0"/>
          <c:showPercent val="0"/>
          <c:showBubbleSize val="0"/>
        </c:dLbls>
        <c:gapWidth val="150"/>
        <c:axId val="177257088"/>
        <c:axId val="177259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0BB4-4B00-AF07-7AF55F7F4DC8}"/>
            </c:ext>
          </c:extLst>
        </c:ser>
        <c:dLbls>
          <c:showLegendKey val="0"/>
          <c:showVal val="0"/>
          <c:showCatName val="0"/>
          <c:showSerName val="0"/>
          <c:showPercent val="0"/>
          <c:showBubbleSize val="0"/>
        </c:dLbls>
        <c:marker val="1"/>
        <c:smooth val="0"/>
        <c:axId val="177257088"/>
        <c:axId val="177259264"/>
      </c:lineChart>
      <c:dateAx>
        <c:axId val="177257088"/>
        <c:scaling>
          <c:orientation val="minMax"/>
        </c:scaling>
        <c:delete val="1"/>
        <c:axPos val="b"/>
        <c:numFmt formatCode="ge" sourceLinked="1"/>
        <c:majorTickMark val="none"/>
        <c:minorTickMark val="none"/>
        <c:tickLblPos val="none"/>
        <c:crossAx val="177259264"/>
        <c:crosses val="autoZero"/>
        <c:auto val="1"/>
        <c:lblOffset val="100"/>
        <c:baseTimeUnit val="years"/>
      </c:dateAx>
      <c:valAx>
        <c:axId val="17725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25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E05C-4D17-8061-0503082F1BD9}"/>
            </c:ext>
          </c:extLst>
        </c:ser>
        <c:dLbls>
          <c:showLegendKey val="0"/>
          <c:showVal val="0"/>
          <c:showCatName val="0"/>
          <c:showSerName val="0"/>
          <c:showPercent val="0"/>
          <c:showBubbleSize val="0"/>
        </c:dLbls>
        <c:gapWidth val="150"/>
        <c:axId val="150428288"/>
        <c:axId val="15044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05C-4D17-8061-0503082F1BD9}"/>
            </c:ext>
          </c:extLst>
        </c:ser>
        <c:dLbls>
          <c:showLegendKey val="0"/>
          <c:showVal val="0"/>
          <c:showCatName val="0"/>
          <c:showSerName val="0"/>
          <c:showPercent val="0"/>
          <c:showBubbleSize val="0"/>
        </c:dLbls>
        <c:marker val="1"/>
        <c:smooth val="0"/>
        <c:axId val="150428288"/>
        <c:axId val="150446848"/>
      </c:lineChart>
      <c:dateAx>
        <c:axId val="150428288"/>
        <c:scaling>
          <c:orientation val="minMax"/>
        </c:scaling>
        <c:delete val="1"/>
        <c:axPos val="b"/>
        <c:numFmt formatCode="ge" sourceLinked="1"/>
        <c:majorTickMark val="none"/>
        <c:minorTickMark val="none"/>
        <c:tickLblPos val="none"/>
        <c:crossAx val="150446848"/>
        <c:crosses val="autoZero"/>
        <c:auto val="1"/>
        <c:lblOffset val="100"/>
        <c:baseTimeUnit val="years"/>
      </c:dateAx>
      <c:valAx>
        <c:axId val="15044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B99-47E4-8440-1878D68D244C}"/>
            </c:ext>
          </c:extLst>
        </c:ser>
        <c:dLbls>
          <c:showLegendKey val="0"/>
          <c:showVal val="0"/>
          <c:showCatName val="0"/>
          <c:showSerName val="0"/>
          <c:showPercent val="0"/>
          <c:showBubbleSize val="0"/>
        </c:dLbls>
        <c:gapWidth val="150"/>
        <c:axId val="150457344"/>
        <c:axId val="15046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B99-47E4-8440-1878D68D244C}"/>
            </c:ext>
          </c:extLst>
        </c:ser>
        <c:dLbls>
          <c:showLegendKey val="0"/>
          <c:showVal val="0"/>
          <c:showCatName val="0"/>
          <c:showSerName val="0"/>
          <c:showPercent val="0"/>
          <c:showBubbleSize val="0"/>
        </c:dLbls>
        <c:marker val="1"/>
        <c:smooth val="0"/>
        <c:axId val="150457344"/>
        <c:axId val="150467712"/>
      </c:lineChart>
      <c:dateAx>
        <c:axId val="150457344"/>
        <c:scaling>
          <c:orientation val="minMax"/>
        </c:scaling>
        <c:delete val="1"/>
        <c:axPos val="b"/>
        <c:numFmt formatCode="ge" sourceLinked="1"/>
        <c:majorTickMark val="none"/>
        <c:minorTickMark val="none"/>
        <c:tickLblPos val="none"/>
        <c:crossAx val="150467712"/>
        <c:crosses val="autoZero"/>
        <c:auto val="1"/>
        <c:lblOffset val="100"/>
        <c:baseTimeUnit val="years"/>
      </c:dateAx>
      <c:valAx>
        <c:axId val="15046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45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8B-42AD-A0C1-2C9162894B9D}"/>
            </c:ext>
          </c:extLst>
        </c:ser>
        <c:dLbls>
          <c:showLegendKey val="0"/>
          <c:showVal val="0"/>
          <c:showCatName val="0"/>
          <c:showSerName val="0"/>
          <c:showPercent val="0"/>
          <c:showBubbleSize val="0"/>
        </c:dLbls>
        <c:gapWidth val="150"/>
        <c:axId val="157379968"/>
        <c:axId val="15738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8B-42AD-A0C1-2C9162894B9D}"/>
            </c:ext>
          </c:extLst>
        </c:ser>
        <c:dLbls>
          <c:showLegendKey val="0"/>
          <c:showVal val="0"/>
          <c:showCatName val="0"/>
          <c:showSerName val="0"/>
          <c:showPercent val="0"/>
          <c:showBubbleSize val="0"/>
        </c:dLbls>
        <c:marker val="1"/>
        <c:smooth val="0"/>
        <c:axId val="157379968"/>
        <c:axId val="157382144"/>
      </c:lineChart>
      <c:dateAx>
        <c:axId val="157379968"/>
        <c:scaling>
          <c:orientation val="minMax"/>
        </c:scaling>
        <c:delete val="1"/>
        <c:axPos val="b"/>
        <c:numFmt formatCode="ge" sourceLinked="1"/>
        <c:majorTickMark val="none"/>
        <c:minorTickMark val="none"/>
        <c:tickLblPos val="none"/>
        <c:crossAx val="157382144"/>
        <c:crosses val="autoZero"/>
        <c:auto val="1"/>
        <c:lblOffset val="100"/>
        <c:baseTimeUnit val="years"/>
      </c:dateAx>
      <c:valAx>
        <c:axId val="15738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3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F05-47A6-9603-21AEEFB4E89C}"/>
            </c:ext>
          </c:extLst>
        </c:ser>
        <c:dLbls>
          <c:showLegendKey val="0"/>
          <c:showVal val="0"/>
          <c:showCatName val="0"/>
          <c:showSerName val="0"/>
          <c:showPercent val="0"/>
          <c:showBubbleSize val="0"/>
        </c:dLbls>
        <c:gapWidth val="150"/>
        <c:axId val="176961408"/>
        <c:axId val="17696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F05-47A6-9603-21AEEFB4E89C}"/>
            </c:ext>
          </c:extLst>
        </c:ser>
        <c:dLbls>
          <c:showLegendKey val="0"/>
          <c:showVal val="0"/>
          <c:showCatName val="0"/>
          <c:showSerName val="0"/>
          <c:showPercent val="0"/>
          <c:showBubbleSize val="0"/>
        </c:dLbls>
        <c:marker val="1"/>
        <c:smooth val="0"/>
        <c:axId val="176961408"/>
        <c:axId val="176967680"/>
      </c:lineChart>
      <c:dateAx>
        <c:axId val="176961408"/>
        <c:scaling>
          <c:orientation val="minMax"/>
        </c:scaling>
        <c:delete val="1"/>
        <c:axPos val="b"/>
        <c:numFmt formatCode="ge" sourceLinked="1"/>
        <c:majorTickMark val="none"/>
        <c:minorTickMark val="none"/>
        <c:tickLblPos val="none"/>
        <c:crossAx val="176967680"/>
        <c:crosses val="autoZero"/>
        <c:auto val="1"/>
        <c:lblOffset val="100"/>
        <c:baseTimeUnit val="years"/>
      </c:dateAx>
      <c:valAx>
        <c:axId val="17696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96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31-4167-815E-14DA3F3B2254}"/>
            </c:ext>
          </c:extLst>
        </c:ser>
        <c:dLbls>
          <c:showLegendKey val="0"/>
          <c:showVal val="0"/>
          <c:showCatName val="0"/>
          <c:showSerName val="0"/>
          <c:showPercent val="0"/>
          <c:showBubbleSize val="0"/>
        </c:dLbls>
        <c:gapWidth val="150"/>
        <c:axId val="177003136"/>
        <c:axId val="1770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31-4167-815E-14DA3F3B2254}"/>
            </c:ext>
          </c:extLst>
        </c:ser>
        <c:dLbls>
          <c:showLegendKey val="0"/>
          <c:showVal val="0"/>
          <c:showCatName val="0"/>
          <c:showSerName val="0"/>
          <c:showPercent val="0"/>
          <c:showBubbleSize val="0"/>
        </c:dLbls>
        <c:marker val="1"/>
        <c:smooth val="0"/>
        <c:axId val="177003136"/>
        <c:axId val="177017600"/>
      </c:lineChart>
      <c:dateAx>
        <c:axId val="177003136"/>
        <c:scaling>
          <c:orientation val="minMax"/>
        </c:scaling>
        <c:delete val="1"/>
        <c:axPos val="b"/>
        <c:numFmt formatCode="ge" sourceLinked="1"/>
        <c:majorTickMark val="none"/>
        <c:minorTickMark val="none"/>
        <c:tickLblPos val="none"/>
        <c:crossAx val="177017600"/>
        <c:crosses val="autoZero"/>
        <c:auto val="1"/>
        <c:lblOffset val="100"/>
        <c:baseTimeUnit val="years"/>
      </c:dateAx>
      <c:valAx>
        <c:axId val="17701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00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1388.43</c:v>
                </c:pt>
                <c:pt idx="1">
                  <c:v>1222.6099999999999</c:v>
                </c:pt>
                <c:pt idx="2">
                  <c:v>912.62</c:v>
                </c:pt>
                <c:pt idx="3">
                  <c:v>416.56</c:v>
                </c:pt>
                <c:pt idx="4">
                  <c:v>787.68</c:v>
                </c:pt>
              </c:numCache>
            </c:numRef>
          </c:val>
          <c:extLst xmlns:c16r2="http://schemas.microsoft.com/office/drawing/2015/06/chart">
            <c:ext xmlns:c16="http://schemas.microsoft.com/office/drawing/2014/chart" uri="{C3380CC4-5D6E-409C-BE32-E72D297353CC}">
              <c16:uniqueId val="{00000000-30C3-4D86-A60F-6483CAA3CE13}"/>
            </c:ext>
          </c:extLst>
        </c:ser>
        <c:dLbls>
          <c:showLegendKey val="0"/>
          <c:showVal val="0"/>
          <c:showCatName val="0"/>
          <c:showSerName val="0"/>
          <c:showPercent val="0"/>
          <c:showBubbleSize val="0"/>
        </c:dLbls>
        <c:gapWidth val="150"/>
        <c:axId val="177047040"/>
        <c:axId val="17704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30C3-4D86-A60F-6483CAA3CE13}"/>
            </c:ext>
          </c:extLst>
        </c:ser>
        <c:dLbls>
          <c:showLegendKey val="0"/>
          <c:showVal val="0"/>
          <c:showCatName val="0"/>
          <c:showSerName val="0"/>
          <c:showPercent val="0"/>
          <c:showBubbleSize val="0"/>
        </c:dLbls>
        <c:marker val="1"/>
        <c:smooth val="0"/>
        <c:axId val="177047040"/>
        <c:axId val="177048960"/>
      </c:lineChart>
      <c:dateAx>
        <c:axId val="177047040"/>
        <c:scaling>
          <c:orientation val="minMax"/>
        </c:scaling>
        <c:delete val="1"/>
        <c:axPos val="b"/>
        <c:numFmt formatCode="ge" sourceLinked="1"/>
        <c:majorTickMark val="none"/>
        <c:minorTickMark val="none"/>
        <c:tickLblPos val="none"/>
        <c:crossAx val="177048960"/>
        <c:crosses val="autoZero"/>
        <c:auto val="1"/>
        <c:lblOffset val="100"/>
        <c:baseTimeUnit val="years"/>
      </c:dateAx>
      <c:valAx>
        <c:axId val="1770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0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57.27</c:v>
                </c:pt>
                <c:pt idx="1">
                  <c:v>64.709999999999994</c:v>
                </c:pt>
                <c:pt idx="2">
                  <c:v>60.42</c:v>
                </c:pt>
                <c:pt idx="3">
                  <c:v>100.41</c:v>
                </c:pt>
                <c:pt idx="4">
                  <c:v>99.98</c:v>
                </c:pt>
              </c:numCache>
            </c:numRef>
          </c:val>
          <c:extLst xmlns:c16r2="http://schemas.microsoft.com/office/drawing/2015/06/chart">
            <c:ext xmlns:c16="http://schemas.microsoft.com/office/drawing/2014/chart" uri="{C3380CC4-5D6E-409C-BE32-E72D297353CC}">
              <c16:uniqueId val="{00000000-1014-4D2B-86FA-762F35297961}"/>
            </c:ext>
          </c:extLst>
        </c:ser>
        <c:dLbls>
          <c:showLegendKey val="0"/>
          <c:showVal val="0"/>
          <c:showCatName val="0"/>
          <c:showSerName val="0"/>
          <c:showPercent val="0"/>
          <c:showBubbleSize val="0"/>
        </c:dLbls>
        <c:gapWidth val="150"/>
        <c:axId val="177072000"/>
        <c:axId val="17715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1014-4D2B-86FA-762F35297961}"/>
            </c:ext>
          </c:extLst>
        </c:ser>
        <c:dLbls>
          <c:showLegendKey val="0"/>
          <c:showVal val="0"/>
          <c:showCatName val="0"/>
          <c:showSerName val="0"/>
          <c:showPercent val="0"/>
          <c:showBubbleSize val="0"/>
        </c:dLbls>
        <c:marker val="1"/>
        <c:smooth val="0"/>
        <c:axId val="177072000"/>
        <c:axId val="177152000"/>
      </c:lineChart>
      <c:dateAx>
        <c:axId val="177072000"/>
        <c:scaling>
          <c:orientation val="minMax"/>
        </c:scaling>
        <c:delete val="1"/>
        <c:axPos val="b"/>
        <c:numFmt formatCode="ge" sourceLinked="1"/>
        <c:majorTickMark val="none"/>
        <c:minorTickMark val="none"/>
        <c:tickLblPos val="none"/>
        <c:crossAx val="177152000"/>
        <c:crosses val="autoZero"/>
        <c:auto val="1"/>
        <c:lblOffset val="100"/>
        <c:baseTimeUnit val="years"/>
      </c:dateAx>
      <c:valAx>
        <c:axId val="17715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07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307.58999999999997</c:v>
                </c:pt>
                <c:pt idx="1">
                  <c:v>270.23</c:v>
                </c:pt>
                <c:pt idx="2">
                  <c:v>289.94</c:v>
                </c:pt>
                <c:pt idx="3">
                  <c:v>205.95</c:v>
                </c:pt>
                <c:pt idx="4">
                  <c:v>208.64</c:v>
                </c:pt>
              </c:numCache>
            </c:numRef>
          </c:val>
          <c:extLst xmlns:c16r2="http://schemas.microsoft.com/office/drawing/2015/06/chart">
            <c:ext xmlns:c16="http://schemas.microsoft.com/office/drawing/2014/chart" uri="{C3380CC4-5D6E-409C-BE32-E72D297353CC}">
              <c16:uniqueId val="{00000000-4F7C-4DD0-B364-D3C47458FB8E}"/>
            </c:ext>
          </c:extLst>
        </c:ser>
        <c:dLbls>
          <c:showLegendKey val="0"/>
          <c:showVal val="0"/>
          <c:showCatName val="0"/>
          <c:showSerName val="0"/>
          <c:showPercent val="0"/>
          <c:showBubbleSize val="0"/>
        </c:dLbls>
        <c:gapWidth val="150"/>
        <c:axId val="177182976"/>
        <c:axId val="17718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4F7C-4DD0-B364-D3C47458FB8E}"/>
            </c:ext>
          </c:extLst>
        </c:ser>
        <c:dLbls>
          <c:showLegendKey val="0"/>
          <c:showVal val="0"/>
          <c:showCatName val="0"/>
          <c:showSerName val="0"/>
          <c:showPercent val="0"/>
          <c:showBubbleSize val="0"/>
        </c:dLbls>
        <c:marker val="1"/>
        <c:smooth val="0"/>
        <c:axId val="177182976"/>
        <c:axId val="177185152"/>
      </c:lineChart>
      <c:dateAx>
        <c:axId val="177182976"/>
        <c:scaling>
          <c:orientation val="minMax"/>
        </c:scaling>
        <c:delete val="1"/>
        <c:axPos val="b"/>
        <c:numFmt formatCode="ge" sourceLinked="1"/>
        <c:majorTickMark val="none"/>
        <c:minorTickMark val="none"/>
        <c:tickLblPos val="none"/>
        <c:crossAx val="177185152"/>
        <c:crosses val="autoZero"/>
        <c:auto val="1"/>
        <c:lblOffset val="100"/>
        <c:baseTimeUnit val="years"/>
      </c:dateAx>
      <c:valAx>
        <c:axId val="17718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18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府中市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39595</v>
      </c>
      <c r="AM8" s="50"/>
      <c r="AN8" s="50"/>
      <c r="AO8" s="50"/>
      <c r="AP8" s="50"/>
      <c r="AQ8" s="50"/>
      <c r="AR8" s="50"/>
      <c r="AS8" s="50"/>
      <c r="AT8" s="45">
        <f>データ!T6</f>
        <v>195.75</v>
      </c>
      <c r="AU8" s="45"/>
      <c r="AV8" s="45"/>
      <c r="AW8" s="45"/>
      <c r="AX8" s="45"/>
      <c r="AY8" s="45"/>
      <c r="AZ8" s="45"/>
      <c r="BA8" s="45"/>
      <c r="BB8" s="45">
        <f>データ!U6</f>
        <v>202.27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1.94</v>
      </c>
      <c r="Q10" s="45"/>
      <c r="R10" s="45"/>
      <c r="S10" s="45"/>
      <c r="T10" s="45"/>
      <c r="U10" s="45"/>
      <c r="V10" s="45"/>
      <c r="W10" s="45">
        <f>データ!Q6</f>
        <v>100</v>
      </c>
      <c r="X10" s="45"/>
      <c r="Y10" s="45"/>
      <c r="Z10" s="45"/>
      <c r="AA10" s="45"/>
      <c r="AB10" s="45"/>
      <c r="AC10" s="45"/>
      <c r="AD10" s="50">
        <f>データ!R6</f>
        <v>2494</v>
      </c>
      <c r="AE10" s="50"/>
      <c r="AF10" s="50"/>
      <c r="AG10" s="50"/>
      <c r="AH10" s="50"/>
      <c r="AI10" s="50"/>
      <c r="AJ10" s="50"/>
      <c r="AK10" s="2"/>
      <c r="AL10" s="50">
        <f>データ!V6</f>
        <v>765</v>
      </c>
      <c r="AM10" s="50"/>
      <c r="AN10" s="50"/>
      <c r="AO10" s="50"/>
      <c r="AP10" s="50"/>
      <c r="AQ10" s="50"/>
      <c r="AR10" s="50"/>
      <c r="AS10" s="50"/>
      <c r="AT10" s="45">
        <f>データ!W6</f>
        <v>0.43</v>
      </c>
      <c r="AU10" s="45"/>
      <c r="AV10" s="45"/>
      <c r="AW10" s="45"/>
      <c r="AX10" s="45"/>
      <c r="AY10" s="45"/>
      <c r="AZ10" s="45"/>
      <c r="BA10" s="45"/>
      <c r="BB10" s="45">
        <f>データ!X6</f>
        <v>1779.07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KVQOdcOwuX4UuVxDh86+m0IJT1rPWJfInzevuZfBY5A9lKfQqQ9Gzsk9FxiqsKj7rpaJb7vcmDpy4+rPKtTw5Q==" saltValue="ufogARMcasr3nhhsF2+m/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2">
      <c r="A6" s="28" t="s">
        <v>95</v>
      </c>
      <c r="B6" s="33">
        <f>B7</f>
        <v>2018</v>
      </c>
      <c r="C6" s="33">
        <f t="shared" ref="C6:X6" si="3">C7</f>
        <v>342084</v>
      </c>
      <c r="D6" s="33">
        <f t="shared" si="3"/>
        <v>47</v>
      </c>
      <c r="E6" s="33">
        <f t="shared" si="3"/>
        <v>17</v>
      </c>
      <c r="F6" s="33">
        <f t="shared" si="3"/>
        <v>4</v>
      </c>
      <c r="G6" s="33">
        <f t="shared" si="3"/>
        <v>0</v>
      </c>
      <c r="H6" s="33" t="str">
        <f t="shared" si="3"/>
        <v>広島県　府中市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1.94</v>
      </c>
      <c r="Q6" s="34">
        <f t="shared" si="3"/>
        <v>100</v>
      </c>
      <c r="R6" s="34">
        <f t="shared" si="3"/>
        <v>2494</v>
      </c>
      <c r="S6" s="34">
        <f t="shared" si="3"/>
        <v>39595</v>
      </c>
      <c r="T6" s="34">
        <f t="shared" si="3"/>
        <v>195.75</v>
      </c>
      <c r="U6" s="34">
        <f t="shared" si="3"/>
        <v>202.27</v>
      </c>
      <c r="V6" s="34">
        <f t="shared" si="3"/>
        <v>765</v>
      </c>
      <c r="W6" s="34">
        <f t="shared" si="3"/>
        <v>0.43</v>
      </c>
      <c r="X6" s="34">
        <f t="shared" si="3"/>
        <v>1779.07</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1388.43</v>
      </c>
      <c r="BG6" s="35">
        <f t="shared" ref="BG6:BO6" si="7">IF(BG7="",NA(),BG7)</f>
        <v>1222.6099999999999</v>
      </c>
      <c r="BH6" s="35">
        <f t="shared" si="7"/>
        <v>912.62</v>
      </c>
      <c r="BI6" s="35">
        <f t="shared" si="7"/>
        <v>416.56</v>
      </c>
      <c r="BJ6" s="35">
        <f t="shared" si="7"/>
        <v>787.68</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57.27</v>
      </c>
      <c r="BR6" s="35">
        <f t="shared" ref="BR6:BZ6" si="8">IF(BR7="",NA(),BR7)</f>
        <v>64.709999999999994</v>
      </c>
      <c r="BS6" s="35">
        <f t="shared" si="8"/>
        <v>60.42</v>
      </c>
      <c r="BT6" s="35">
        <f t="shared" si="8"/>
        <v>100.41</v>
      </c>
      <c r="BU6" s="35">
        <f t="shared" si="8"/>
        <v>99.98</v>
      </c>
      <c r="BV6" s="35">
        <f t="shared" si="8"/>
        <v>66.56</v>
      </c>
      <c r="BW6" s="35">
        <f t="shared" si="8"/>
        <v>66.22</v>
      </c>
      <c r="BX6" s="35">
        <f t="shared" si="8"/>
        <v>69.87</v>
      </c>
      <c r="BY6" s="35">
        <f t="shared" si="8"/>
        <v>74.3</v>
      </c>
      <c r="BZ6" s="35">
        <f t="shared" si="8"/>
        <v>72.260000000000005</v>
      </c>
      <c r="CA6" s="34" t="str">
        <f>IF(CA7="","",IF(CA7="-","【-】","【"&amp;SUBSTITUTE(TEXT(CA7,"#,##0.00"),"-","△")&amp;"】"))</f>
        <v>【74.48】</v>
      </c>
      <c r="CB6" s="35">
        <f>IF(CB7="",NA(),CB7)</f>
        <v>307.58999999999997</v>
      </c>
      <c r="CC6" s="35">
        <f t="shared" ref="CC6:CK6" si="9">IF(CC7="",NA(),CC7)</f>
        <v>270.23</v>
      </c>
      <c r="CD6" s="35">
        <f t="shared" si="9"/>
        <v>289.94</v>
      </c>
      <c r="CE6" s="35">
        <f t="shared" si="9"/>
        <v>205.95</v>
      </c>
      <c r="CF6" s="35">
        <f t="shared" si="9"/>
        <v>208.64</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86.47</v>
      </c>
      <c r="CY6" s="35">
        <f t="shared" ref="CY6:DG6" si="11">IF(CY7="",NA(),CY7)</f>
        <v>94.75</v>
      </c>
      <c r="CZ6" s="35">
        <f t="shared" si="11"/>
        <v>96.45</v>
      </c>
      <c r="DA6" s="35">
        <f t="shared" si="11"/>
        <v>96.87</v>
      </c>
      <c r="DB6" s="35">
        <f t="shared" si="11"/>
        <v>100</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342084</v>
      </c>
      <c r="D7" s="37">
        <v>47</v>
      </c>
      <c r="E7" s="37">
        <v>17</v>
      </c>
      <c r="F7" s="37">
        <v>4</v>
      </c>
      <c r="G7" s="37">
        <v>0</v>
      </c>
      <c r="H7" s="37" t="s">
        <v>96</v>
      </c>
      <c r="I7" s="37" t="s">
        <v>97</v>
      </c>
      <c r="J7" s="37" t="s">
        <v>98</v>
      </c>
      <c r="K7" s="37" t="s">
        <v>99</v>
      </c>
      <c r="L7" s="37" t="s">
        <v>100</v>
      </c>
      <c r="M7" s="37" t="s">
        <v>101</v>
      </c>
      <c r="N7" s="38" t="s">
        <v>102</v>
      </c>
      <c r="O7" s="38" t="s">
        <v>103</v>
      </c>
      <c r="P7" s="38">
        <v>1.94</v>
      </c>
      <c r="Q7" s="38">
        <v>100</v>
      </c>
      <c r="R7" s="38">
        <v>2494</v>
      </c>
      <c r="S7" s="38">
        <v>39595</v>
      </c>
      <c r="T7" s="38">
        <v>195.75</v>
      </c>
      <c r="U7" s="38">
        <v>202.27</v>
      </c>
      <c r="V7" s="38">
        <v>765</v>
      </c>
      <c r="W7" s="38">
        <v>0.43</v>
      </c>
      <c r="X7" s="38">
        <v>1779.07</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1388.43</v>
      </c>
      <c r="BG7" s="38">
        <v>1222.6099999999999</v>
      </c>
      <c r="BH7" s="38">
        <v>912.62</v>
      </c>
      <c r="BI7" s="38">
        <v>416.56</v>
      </c>
      <c r="BJ7" s="38">
        <v>787.68</v>
      </c>
      <c r="BK7" s="38">
        <v>1436</v>
      </c>
      <c r="BL7" s="38">
        <v>1434.89</v>
      </c>
      <c r="BM7" s="38">
        <v>1298.9100000000001</v>
      </c>
      <c r="BN7" s="38">
        <v>1243.71</v>
      </c>
      <c r="BO7" s="38">
        <v>1194.1500000000001</v>
      </c>
      <c r="BP7" s="38">
        <v>1209.4000000000001</v>
      </c>
      <c r="BQ7" s="38">
        <v>57.27</v>
      </c>
      <c r="BR7" s="38">
        <v>64.709999999999994</v>
      </c>
      <c r="BS7" s="38">
        <v>60.42</v>
      </c>
      <c r="BT7" s="38">
        <v>100.41</v>
      </c>
      <c r="BU7" s="38">
        <v>99.98</v>
      </c>
      <c r="BV7" s="38">
        <v>66.56</v>
      </c>
      <c r="BW7" s="38">
        <v>66.22</v>
      </c>
      <c r="BX7" s="38">
        <v>69.87</v>
      </c>
      <c r="BY7" s="38">
        <v>74.3</v>
      </c>
      <c r="BZ7" s="38">
        <v>72.260000000000005</v>
      </c>
      <c r="CA7" s="38">
        <v>74.48</v>
      </c>
      <c r="CB7" s="38">
        <v>307.58999999999997</v>
      </c>
      <c r="CC7" s="38">
        <v>270.23</v>
      </c>
      <c r="CD7" s="38">
        <v>289.94</v>
      </c>
      <c r="CE7" s="38">
        <v>205.95</v>
      </c>
      <c r="CF7" s="38">
        <v>208.64</v>
      </c>
      <c r="CG7" s="38">
        <v>244.29</v>
      </c>
      <c r="CH7" s="38">
        <v>246.72</v>
      </c>
      <c r="CI7" s="38">
        <v>234.96</v>
      </c>
      <c r="CJ7" s="38">
        <v>221.81</v>
      </c>
      <c r="CK7" s="38">
        <v>230.02</v>
      </c>
      <c r="CL7" s="38">
        <v>219.46</v>
      </c>
      <c r="CM7" s="38" t="s">
        <v>102</v>
      </c>
      <c r="CN7" s="38" t="s">
        <v>102</v>
      </c>
      <c r="CO7" s="38" t="s">
        <v>102</v>
      </c>
      <c r="CP7" s="38" t="s">
        <v>102</v>
      </c>
      <c r="CQ7" s="38" t="s">
        <v>102</v>
      </c>
      <c r="CR7" s="38">
        <v>43.58</v>
      </c>
      <c r="CS7" s="38">
        <v>41.35</v>
      </c>
      <c r="CT7" s="38">
        <v>42.9</v>
      </c>
      <c r="CU7" s="38">
        <v>43.36</v>
      </c>
      <c r="CV7" s="38">
        <v>42.56</v>
      </c>
      <c r="CW7" s="38">
        <v>42.82</v>
      </c>
      <c r="CX7" s="38">
        <v>86.47</v>
      </c>
      <c r="CY7" s="38">
        <v>94.75</v>
      </c>
      <c r="CZ7" s="38">
        <v>96.45</v>
      </c>
      <c r="DA7" s="38">
        <v>96.87</v>
      </c>
      <c r="DB7" s="38">
        <v>100</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2019-12-05T05:14:06Z</dcterms:created>
  <dcterms:modified xsi:type="dcterms:W3CDTF">2020-03-30T08:45:51Z</dcterms:modified>
  <cp:category/>
</cp:coreProperties>
</file>