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e85fl34ozsZc5Mj7dbXV846LC1MY9k08WMA7J4PYiU0QE8YswgVkmXpPM+DLuy3BPczoIJBa6dGJVPp0jubHpg==" workbookSaltValue="WO8nRhwtlcWA5198kOi1JA==" workbookSpinCount="100000" lockStructure="1"/>
  <bookViews>
    <workbookView xWindow="0" yWindow="0" windowWidth="23040" windowHeight="884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BZ76" i="4"/>
  <c r="MA51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HP76" i="4"/>
  <c r="BG30" i="4"/>
  <c r="AV76" i="4"/>
  <c r="KO51" i="4"/>
  <c r="KO30" i="4"/>
  <c r="BG51" i="4"/>
  <c r="FX30" i="4"/>
  <c r="LE76" i="4"/>
  <c r="FX51" i="4"/>
  <c r="KP76" i="4"/>
  <c r="FE51" i="4"/>
  <c r="HA76" i="4"/>
  <c r="AN51" i="4"/>
  <c r="FE30" i="4"/>
  <c r="AN30" i="4"/>
  <c r="AG76" i="4"/>
  <c r="JV51" i="4"/>
  <c r="JV30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<sst xmlns="http://schemas.openxmlformats.org/spreadsheetml/2006/main" count="278" uniqueCount="132">
  <si>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</si>
  <si>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</si>
  <si>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</si>
  <si>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</si>
  <si>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</si>
  <si>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</si>
  <si>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</si>
  <si>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</si>
  <si>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</si>
  <si>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</si>
  <si>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</si>
  <si>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</si>
  <si>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</si>
  <si>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</si>
  <si>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</si>
  <si>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</si>
  <si>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</si>
  <si>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</si>
  <si>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</si>
  <si>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</si>
  <si>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</si>
  <si>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</si>
  <si>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</si>
  <si>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</si>
  <si>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</si>
  <si>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</si>
  <si>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</si>
  <si>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</si>
  <si>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</si>
  <si>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</si>
  <si>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</si>
  <si>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</si>
  <si>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</si>
  <si>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</si>
  <si>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</si>
  <si>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</si>
  <si>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</si>
  <si>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</si>
  <si>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</si>
  <si>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</si>
  <si>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</si>
  <si>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</si>
  <si>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</si>
  <si>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</si>
  <si>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</si>
  <si>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</si>
  <si>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</si>
  <si>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</si>
  <si>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</si>
  <si>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</si>
  <si>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</si>
  <si>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</si>
  <si>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</si>
  <si>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</si>
  <si>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</si>
  <si>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</si>
  <si>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</si>
  <si>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</si>
  <si>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</si>
  <si>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</si>
  <si>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</si>
  <si>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</si>
  <si>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</si>
  <si>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</si>
  <si>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</si>
  <si>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</si>
  <si>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</si>
  <si>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</si>
  <si>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</si>
  <si>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</si>
  <si>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</si>
  <si>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</si>
  <si>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</si>
  <si>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</si>
  <si>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</si>
  <si>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</si>
  <si>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</si>
  <si>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</si>
  <si>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</si>
  <si>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</si>
  <si>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</si>
  <si>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</si>
  <si>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</si>
  <si>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</si>
  <si>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</si>
  <si>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</si>
  <si>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</si>
  <si>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</si>
  <si>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</si>
  <si>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</si>
  <si>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</si>
  <si>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</si>
  <si>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</si>
  <si>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</si>
  <si>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</si>
  <si>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</si>
  <si>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</si>
  <si>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</si>
  <si>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</si>
  <si>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</si>
  <si>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</si>
  <si>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</si>
  <si>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</si>
  <si>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当該値(N-3)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</si>
  <si>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</si>
  <si>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</si>
  <si>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</si>
  <si>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</si>
  <si>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</si>
  <si>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</si>
  <si>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福山市</t>
  </si>
  <si>
    <t>福山市駅北口広場駐車場</t>
  </si>
  <si>
    <t>法非適用</t>
  </si>
  <si>
    <t>駐車場整備事業</t>
  </si>
  <si>
    <t>-</t>
  </si>
  <si>
    <t>Ａ３Ｂ１</t>
  </si>
  <si>
    <t>非設置</t>
  </si>
  <si>
    <t>該当数値なし</t>
  </si>
  <si>
    <t>届出駐車場</t>
  </si>
  <si>
    <t>広場式</t>
  </si>
  <si>
    <t>商業施設</t>
  </si>
  <si>
    <t>有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</si>
  <si>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</si>
  <si>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</si>
  <si>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</si>
  <si>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</si>
  <si>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</si>
  <si>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</si>
  <si>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平面駐車場であるため，設備投資は少ないです。</t>
    <rPh sb="0" eb="2">
      <t>ヘイメン</t>
    </rPh>
    <rPh sb="2" eb="5">
      <t>チュウシャジョウ</t>
    </rPh>
    <rPh sb="11" eb="13">
      <t>セツビ</t>
    </rPh>
    <rPh sb="13" eb="15">
      <t>トウシ</t>
    </rPh>
    <rPh sb="16" eb="17">
      <t>スク</t>
    </rPh>
    <phoneticPr fontId="5"/>
  </si>
  <si>
    <t>駅の北口に位置し，商業施設に近接しており，立地が良い。また，人の流れが多く，２４時間営業であるため，⑪の稼働率は非常に高い状況です。</t>
    <rPh sb="0" eb="1">
      <t>エキ</t>
    </rPh>
    <rPh sb="2" eb="4">
      <t>キタグチ</t>
    </rPh>
    <rPh sb="5" eb="7">
      <t>イチ</t>
    </rPh>
    <rPh sb="9" eb="11">
      <t>ショウギョウ</t>
    </rPh>
    <rPh sb="11" eb="13">
      <t>シセツ</t>
    </rPh>
    <rPh sb="14" eb="16">
      <t>キンセツ</t>
    </rPh>
    <rPh sb="21" eb="23">
      <t>リッチ</t>
    </rPh>
    <rPh sb="24" eb="25">
      <t>ヨ</t>
    </rPh>
    <rPh sb="30" eb="31">
      <t>ヒト</t>
    </rPh>
    <rPh sb="32" eb="33">
      <t>ナガ</t>
    </rPh>
    <rPh sb="35" eb="36">
      <t>オオ</t>
    </rPh>
    <rPh sb="40" eb="42">
      <t>ジカン</t>
    </rPh>
    <rPh sb="42" eb="44">
      <t>エイギョウ</t>
    </rPh>
    <rPh sb="52" eb="54">
      <t>カドウ</t>
    </rPh>
    <rPh sb="54" eb="55">
      <t>リツ</t>
    </rPh>
    <rPh sb="56" eb="58">
      <t>ヒジョウ</t>
    </rPh>
    <rPh sb="59" eb="60">
      <t>タカ</t>
    </rPh>
    <rPh sb="61" eb="63">
      <t>ジョウキョウ</t>
    </rPh>
    <phoneticPr fontId="5"/>
  </si>
  <si>
    <t>指定管理者制度を導入し経営しています。
①の収益的収支比率，⑪の稼働率も高く，④の売上高ＧОＰ比率も高い状況です。
要因としては，駅の北口に位置しており，立地が良いため営業利益が多くなっています。また，平面駐車場であるため設備投資が少なくなっています。</t>
    <rPh sb="0" eb="2">
      <t>シテイ</t>
    </rPh>
    <rPh sb="2" eb="5">
      <t>カンリシャ</t>
    </rPh>
    <rPh sb="5" eb="7">
      <t>セイド</t>
    </rPh>
    <rPh sb="8" eb="10">
      <t>ドウニュウ</t>
    </rPh>
    <rPh sb="11" eb="13">
      <t>ケイエイ</t>
    </rPh>
    <rPh sb="22" eb="25">
      <t>シュウエキテキ</t>
    </rPh>
    <rPh sb="25" eb="27">
      <t>シュウシ</t>
    </rPh>
    <rPh sb="27" eb="29">
      <t>ヒリツ</t>
    </rPh>
    <rPh sb="32" eb="34">
      <t>カドウ</t>
    </rPh>
    <rPh sb="34" eb="35">
      <t>リツ</t>
    </rPh>
    <rPh sb="36" eb="37">
      <t>タカ</t>
    </rPh>
    <rPh sb="41" eb="43">
      <t>ウリアゲ</t>
    </rPh>
    <rPh sb="43" eb="44">
      <t>ダカ</t>
    </rPh>
    <rPh sb="47" eb="49">
      <t>ヒリツ</t>
    </rPh>
    <rPh sb="50" eb="51">
      <t>タカ</t>
    </rPh>
    <rPh sb="52" eb="54">
      <t>ジョウキョウ</t>
    </rPh>
    <rPh sb="58" eb="60">
      <t>ヨウイン</t>
    </rPh>
    <rPh sb="65" eb="66">
      <t>エキ</t>
    </rPh>
    <rPh sb="67" eb="69">
      <t>キタグチ</t>
    </rPh>
    <rPh sb="70" eb="72">
      <t>イチ</t>
    </rPh>
    <rPh sb="77" eb="79">
      <t>リッチ</t>
    </rPh>
    <rPh sb="80" eb="81">
      <t>ヨ</t>
    </rPh>
    <rPh sb="84" eb="86">
      <t>エイギョウ</t>
    </rPh>
    <rPh sb="86" eb="88">
      <t>リエキ</t>
    </rPh>
    <rPh sb="89" eb="90">
      <t>オオ</t>
    </rPh>
    <rPh sb="101" eb="103">
      <t>ヘイメン</t>
    </rPh>
    <rPh sb="103" eb="106">
      <t>チュウシャジョウ</t>
    </rPh>
    <rPh sb="111" eb="113">
      <t>セツビ</t>
    </rPh>
    <rPh sb="113" eb="115">
      <t>トウシ</t>
    </rPh>
    <rPh sb="116" eb="117">
      <t>スク</t>
    </rPh>
    <phoneticPr fontId="5"/>
  </si>
  <si>
    <t>1975年（昭和50年）に都市計画決定した駐車場整備地区により，公営駐車場の整備等を進めてきましたが，40年以上が経過し，駐車需要やまちづくりの方向性等に変化が生じていることから，2017年度（平成29年度）において，駐車場需要の現状把握や駐車場施策等のほか，中心市街地の駐車場全体のあり方について検討する中，駅北口広場の再整備に伴い，2020年（令和2年）9月末をもって廃止することとなりました。</t>
    <rPh sb="4" eb="5">
      <t>ネン</t>
    </rPh>
    <rPh sb="6" eb="8">
      <t>ショウワ</t>
    </rPh>
    <rPh sb="10" eb="11">
      <t>ネン</t>
    </rPh>
    <rPh sb="13" eb="15">
      <t>トシ</t>
    </rPh>
    <rPh sb="15" eb="17">
      <t>ケイカク</t>
    </rPh>
    <rPh sb="17" eb="19">
      <t>ケッテイ</t>
    </rPh>
    <rPh sb="21" eb="24">
      <t>チュウシャジョウ</t>
    </rPh>
    <rPh sb="24" eb="26">
      <t>セイビ</t>
    </rPh>
    <rPh sb="26" eb="28">
      <t>チク</t>
    </rPh>
    <rPh sb="32" eb="34">
      <t>コウエイ</t>
    </rPh>
    <rPh sb="34" eb="37">
      <t>チュウシャジョウ</t>
    </rPh>
    <rPh sb="38" eb="40">
      <t>セイビ</t>
    </rPh>
    <rPh sb="40" eb="41">
      <t>トウ</t>
    </rPh>
    <rPh sb="42" eb="43">
      <t>スス</t>
    </rPh>
    <rPh sb="53" eb="56">
      <t>ネンイジョウ</t>
    </rPh>
    <rPh sb="57" eb="59">
      <t>ケイカ</t>
    </rPh>
    <rPh sb="61" eb="63">
      <t>チュウシャ</t>
    </rPh>
    <rPh sb="63" eb="65">
      <t>ジュヨウ</t>
    </rPh>
    <rPh sb="72" eb="75">
      <t>ホウコウセイ</t>
    </rPh>
    <rPh sb="75" eb="76">
      <t>トウ</t>
    </rPh>
    <rPh sb="77" eb="79">
      <t>ヘンカ</t>
    </rPh>
    <rPh sb="80" eb="81">
      <t>ショウ</t>
    </rPh>
    <rPh sb="94" eb="96">
      <t>ネンド</t>
    </rPh>
    <rPh sb="97" eb="99">
      <t>ヘイセイ</t>
    </rPh>
    <rPh sb="101" eb="103">
      <t>ネンド</t>
    </rPh>
    <rPh sb="109" eb="112">
      <t>チュウシャジョウ</t>
    </rPh>
    <rPh sb="112" eb="114">
      <t>ジュヨウ</t>
    </rPh>
    <rPh sb="115" eb="117">
      <t>ゲンジョウ</t>
    </rPh>
    <rPh sb="117" eb="119">
      <t>ハアク</t>
    </rPh>
    <rPh sb="120" eb="123">
      <t>チュウシャジョウ</t>
    </rPh>
    <rPh sb="123" eb="125">
      <t>シサク</t>
    </rPh>
    <rPh sb="125" eb="126">
      <t>トウ</t>
    </rPh>
    <rPh sb="130" eb="132">
      <t>チュウシン</t>
    </rPh>
    <rPh sb="132" eb="135">
      <t>シガイチ</t>
    </rPh>
    <rPh sb="136" eb="139">
      <t>チュウシャジョウ</t>
    </rPh>
    <rPh sb="139" eb="141">
      <t>ゼンタイ</t>
    </rPh>
    <rPh sb="144" eb="145">
      <t>カタ</t>
    </rPh>
    <rPh sb="149" eb="151">
      <t>ケントウ</t>
    </rPh>
    <rPh sb="153" eb="154">
      <t>ナカ</t>
    </rPh>
    <rPh sb="155" eb="156">
      <t>エキ</t>
    </rPh>
    <rPh sb="156" eb="158">
      <t>キタグチ</t>
    </rPh>
    <rPh sb="158" eb="160">
      <t>ヒロバ</t>
    </rPh>
    <rPh sb="161" eb="164">
      <t>サイセイビ</t>
    </rPh>
    <rPh sb="165" eb="166">
      <t>トモナ</t>
    </rPh>
    <rPh sb="172" eb="173">
      <t>ネン</t>
    </rPh>
    <rPh sb="174" eb="175">
      <t>レイ</t>
    </rPh>
    <rPh sb="175" eb="176">
      <t>ワ</t>
    </rPh>
    <rPh sb="177" eb="178">
      <t>ネン</t>
    </rPh>
    <rPh sb="180" eb="182">
      <t>ガツマツ</t>
    </rPh>
    <rPh sb="186" eb="188">
      <t>ハイシ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</si>
</sst>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1104.2</c:v>
                </c:pt>
                <c:pt idx="1">
                  <c:v>764.5</c:v>
                </c:pt>
                <c:pt idx="2">
                  <c:v>940.8</c:v>
                </c:pt>
                <c:pt idx="3">
                  <c:v>989.4</c:v>
                </c:pt>
                <c:pt idx="4">
                  <c:v>1025.8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2D-46B4-8126-32BE0DC40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481472"/>
        <c:axId val="183483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385.5</c:v>
                </c:pt>
                <c:pt idx="1">
                  <c:v>419.4</c:v>
                </c:pt>
                <c:pt idx="2">
                  <c:v>371</c:v>
                </c:pt>
                <c:pt idx="3">
                  <c:v>509.2</c:v>
                </c:pt>
                <c:pt idx="4">
                  <c:v>449.1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2D-46B4-8126-32BE0DC40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81472"/>
        <c:axId val="183483392"/>
      </c:lineChart>
      <c:dateAx>
        <c:axId val="1834814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3483392"/>
        <c:crosses val="autoZero"/>
        <c:auto val="1"/>
        <c:lblOffset val="100"/>
        <c:baseTimeUnit val="years"/>
      </c:dateAx>
      <c:valAx>
        <c:axId val="183483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34814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7A-48D7-A44C-A47FE8C08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490688"/>
        <c:axId val="231492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78.400000000000006</c:v>
                </c:pt>
                <c:pt idx="1">
                  <c:v>70.5</c:v>
                </c:pt>
                <c:pt idx="2">
                  <c:v>59.2</c:v>
                </c:pt>
                <c:pt idx="3">
                  <c:v>62.4</c:v>
                </c:pt>
                <c:pt idx="4">
                  <c:v>82.7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D7A-48D7-A44C-A47FE8C08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490688"/>
        <c:axId val="231492608"/>
      </c:lineChart>
      <c:dateAx>
        <c:axId val="231490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492608"/>
        <c:crosses val="autoZero"/>
        <c:auto val="1"/>
        <c:lblOffset val="100"/>
        <c:baseTimeUnit val="years"/>
      </c:dateAx>
      <c:valAx>
        <c:axId val="231492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1490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C0-470B-8246-57C598928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531264"/>
        <c:axId val="231533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C0-470B-8246-57C598928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531264"/>
        <c:axId val="231533184"/>
      </c:lineChart>
      <c:dateAx>
        <c:axId val="231531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533184"/>
        <c:crosses val="autoZero"/>
        <c:auto val="1"/>
        <c:lblOffset val="100"/>
        <c:baseTimeUnit val="years"/>
      </c:dateAx>
      <c:valAx>
        <c:axId val="231533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153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1C-4256-B9FA-E2710297C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859136"/>
        <c:axId val="230861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1C-4256-B9FA-E2710297C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859136"/>
        <c:axId val="230861056"/>
      </c:lineChart>
      <c:dateAx>
        <c:axId val="230859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861056"/>
        <c:crosses val="autoZero"/>
        <c:auto val="1"/>
        <c:lblOffset val="100"/>
        <c:baseTimeUnit val="years"/>
      </c:dateAx>
      <c:valAx>
        <c:axId val="230861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0859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96-4FF0-8F9D-C830E5D96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171968"/>
        <c:axId val="231182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3.2</c:v>
                </c:pt>
                <c:pt idx="2">
                  <c:v>2.9</c:v>
                </c:pt>
                <c:pt idx="3">
                  <c:v>6</c:v>
                </c:pt>
                <c:pt idx="4">
                  <c:v>3.8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96-4FF0-8F9D-C830E5D96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171968"/>
        <c:axId val="231182336"/>
      </c:lineChart>
      <c:dateAx>
        <c:axId val="231171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182336"/>
        <c:crosses val="autoZero"/>
        <c:auto val="1"/>
        <c:lblOffset val="100"/>
        <c:baseTimeUnit val="years"/>
      </c:dateAx>
      <c:valAx>
        <c:axId val="231182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11719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94-4E23-8F2B-F3A9C671B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208448"/>
        <c:axId val="231210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16</c:v>
                </c:pt>
                <c:pt idx="3">
                  <c:v>21</c:v>
                </c:pt>
                <c:pt idx="4">
                  <c:v>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894-4E23-8F2B-F3A9C671B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208448"/>
        <c:axId val="231210368"/>
      </c:lineChart>
      <c:dateAx>
        <c:axId val="2312084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210368"/>
        <c:crosses val="autoZero"/>
        <c:auto val="1"/>
        <c:lblOffset val="100"/>
        <c:baseTimeUnit val="years"/>
      </c:dateAx>
      <c:valAx>
        <c:axId val="231210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312084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1077.5999999999999</c:v>
                </c:pt>
                <c:pt idx="1">
                  <c:v>1091.8</c:v>
                </c:pt>
                <c:pt idx="2">
                  <c:v>1093.9000000000001</c:v>
                </c:pt>
                <c:pt idx="3">
                  <c:v>1079.5999999999999</c:v>
                </c:pt>
                <c:pt idx="4">
                  <c:v>1079.5999999999999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EB-44DD-B753-B26CADD08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941824"/>
        <c:axId val="23094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252.8</c:v>
                </c:pt>
                <c:pt idx="1">
                  <c:v>269</c:v>
                </c:pt>
                <c:pt idx="2">
                  <c:v>276.60000000000002</c:v>
                </c:pt>
                <c:pt idx="3">
                  <c:v>274.8</c:v>
                </c:pt>
                <c:pt idx="4">
                  <c:v>277.2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EB-44DD-B753-B26CADD08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941824"/>
        <c:axId val="230943744"/>
      </c:lineChart>
      <c:dateAx>
        <c:axId val="230941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943744"/>
        <c:crosses val="autoZero"/>
        <c:auto val="1"/>
        <c:lblOffset val="100"/>
        <c:baseTimeUnit val="years"/>
      </c:dateAx>
      <c:valAx>
        <c:axId val="23094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09418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95.3</c:v>
                </c:pt>
                <c:pt idx="1">
                  <c:v>95.4</c:v>
                </c:pt>
                <c:pt idx="2">
                  <c:v>96.4</c:v>
                </c:pt>
                <c:pt idx="3">
                  <c:v>95.3</c:v>
                </c:pt>
                <c:pt idx="4">
                  <c:v>96.3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1D-4B40-BAFC-78522A64E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978304"/>
        <c:axId val="230980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40.700000000000003</c:v>
                </c:pt>
                <c:pt idx="1">
                  <c:v>38.200000000000003</c:v>
                </c:pt>
                <c:pt idx="2">
                  <c:v>34.6</c:v>
                </c:pt>
                <c:pt idx="3">
                  <c:v>37.6</c:v>
                </c:pt>
                <c:pt idx="4">
                  <c:v>33.200000000000003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1D-4B40-BAFC-78522A64E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978304"/>
        <c:axId val="230980224"/>
      </c:lineChart>
      <c:dateAx>
        <c:axId val="2309783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980224"/>
        <c:crosses val="autoZero"/>
        <c:auto val="1"/>
        <c:lblOffset val="100"/>
        <c:baseTimeUnit val="years"/>
      </c:dateAx>
      <c:valAx>
        <c:axId val="230980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0978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55652</c:v>
                </c:pt>
                <c:pt idx="1">
                  <c:v>52523</c:v>
                </c:pt>
                <c:pt idx="2">
                  <c:v>54344</c:v>
                </c:pt>
                <c:pt idx="3">
                  <c:v>53731</c:v>
                </c:pt>
                <c:pt idx="4">
                  <c:v>53613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2C-4B1A-B48F-F1121A545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088512"/>
        <c:axId val="231090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7496</c:v>
                </c:pt>
                <c:pt idx="1">
                  <c:v>6967</c:v>
                </c:pt>
                <c:pt idx="2">
                  <c:v>7138</c:v>
                </c:pt>
                <c:pt idx="3">
                  <c:v>8131</c:v>
                </c:pt>
                <c:pt idx="4">
                  <c:v>8024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2C-4B1A-B48F-F1121A545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088512"/>
        <c:axId val="231090432"/>
      </c:lineChart>
      <c:dateAx>
        <c:axId val="231088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1090432"/>
        <c:crosses val="autoZero"/>
        <c:auto val="1"/>
        <c:lblOffset val="100"/>
        <c:baseTimeUnit val="years"/>
      </c:dateAx>
      <c:valAx>
        <c:axId val="231090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31088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2" sqref="B2:NR4"/>
    </sheetView>
  </sheetViews>
  <sheetFormatPr defaultColWidth="2.6328125" defaultRowHeight="13" x14ac:dyDescent="0.2"/>
  <cols>
    <col min="1" max="1" width="2.6328125" customWidth="1"/>
    <col min="2" max="2" width="0.90625" customWidth="1"/>
    <col min="3" max="244" width="0.6328125" customWidth="1"/>
    <col min="245" max="245" width="0.90625" customWidth="1"/>
    <col min="246" max="366" width="0.6328125" customWidth="1"/>
    <col min="368" max="382" width="3.08984375" customWidth="1"/>
  </cols>
  <sheetData>
    <row r="1" spans="1:382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2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2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2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2">
      <c r="A6" s="2"/>
      <c r="B6" s="81" t="str">
        <f>データ!H6&amp;"　"&amp;データ!I6</f>
        <v>広島県福山市　福山市駅北口広場駐車場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2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2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商業施設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有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1378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2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2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118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41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49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300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代行制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2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2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130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2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2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2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2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2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2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2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2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2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2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2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2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2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2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2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41640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42005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42370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42736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43101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41640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42005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42370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42736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43101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41640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42005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42370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42736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43101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2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1104.2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764.5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940.8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989.4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1025.8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1077.5999999999999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1091.8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1093.9000000000001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1079.5999999999999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1079.5999999999999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2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385.5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419.4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371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509.2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449.1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3.5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3.2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2.9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6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3.8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252.8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269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276.60000000000002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274.8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277.2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128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2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2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2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2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2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2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2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2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2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2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2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2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2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2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2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2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2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129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2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2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41640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42005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42370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42736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43101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41640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42005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42370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42736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43101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41640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42005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42370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42736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43101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2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95.3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95.4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96.4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95.3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96.3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55652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52523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54344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53731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53613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2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23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22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16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21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17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40.700000000000003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38.200000000000003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34.6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37.6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33.200000000000003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7496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6967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7138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8131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8024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2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2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2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2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2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2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2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2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2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2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2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2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2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131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2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235316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2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2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2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2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2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2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2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2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2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>
        <f>データ!$B$11</f>
        <v>41640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>
        <f>データ!$C$11</f>
        <v>42005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>
        <f>データ!$D$11</f>
        <v>42370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>
        <f>データ!$E$11</f>
        <v>42736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>
        <f>データ!$F$11</f>
        <v>43101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10000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>
        <f>データ!$B$11</f>
        <v>41640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>
        <f>データ!$C$11</f>
        <v>42005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>
        <f>データ!$D$11</f>
        <v>42370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>
        <f>データ!$E$11</f>
        <v>42736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>
        <f>データ!$F$11</f>
        <v>43101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>
        <f>データ!$B$11</f>
        <v>41640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>
        <f>データ!$C$11</f>
        <v>42005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>
        <f>データ!$D$11</f>
        <v>42370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>
        <f>データ!$E$11</f>
        <v>42736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>
        <f>データ!$F$11</f>
        <v>43101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2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2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78.400000000000006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70.5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59.2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62.4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82.7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2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2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2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2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2">
      <c r="C83" s="2"/>
      <c r="BH83" s="2"/>
      <c r="GN83" s="2"/>
      <c r="IT83" s="2"/>
      <c r="KY83" s="2"/>
    </row>
    <row r="84" spans="1:382" x14ac:dyDescent="0.2">
      <c r="C84" s="2"/>
      <c r="BH84" s="2"/>
      <c r="GN84" s="2"/>
      <c r="IT84" s="2"/>
      <c r="KY84" s="2"/>
    </row>
    <row r="86" spans="1:382" hidden="1" x14ac:dyDescent="0.2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2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2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8qUSo3GLExorb4UBnHMnFXeKJX/QzPvPCWZzhggDfMlck8duA848OFilmw5cLsVwx1rPFdjQ2WF+LTUbajF49g==" saltValue="cIUTWtAq609w/CSSQlddSA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9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" x14ac:dyDescent="0.2"/>
  <cols>
    <col min="1" max="1" width="14.6328125" customWidth="1"/>
    <col min="2" max="90" width="11.90625" customWidth="1"/>
    <col min="91" max="92" width="15.453125" customWidth="1"/>
    <col min="93" max="125" width="11.90625" customWidth="1"/>
  </cols>
  <sheetData>
    <row r="1" spans="1:125" x14ac:dyDescent="0.2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2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25" customHeight="1" x14ac:dyDescent="0.2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2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2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100</v>
      </c>
      <c r="AL5" s="59" t="s">
        <v>101</v>
      </c>
      <c r="AM5" s="59" t="s">
        <v>102</v>
      </c>
      <c r="AN5" s="59" t="s">
        <v>92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99</v>
      </c>
      <c r="AV5" s="59" t="s">
        <v>89</v>
      </c>
      <c r="AW5" s="59" t="s">
        <v>90</v>
      </c>
      <c r="AX5" s="59" t="s">
        <v>91</v>
      </c>
      <c r="AY5" s="59" t="s">
        <v>92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99</v>
      </c>
      <c r="BG5" s="59" t="s">
        <v>103</v>
      </c>
      <c r="BH5" s="59" t="s">
        <v>101</v>
      </c>
      <c r="BI5" s="59" t="s">
        <v>91</v>
      </c>
      <c r="BJ5" s="59" t="s">
        <v>92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99</v>
      </c>
      <c r="BR5" s="59" t="s">
        <v>103</v>
      </c>
      <c r="BS5" s="59" t="s">
        <v>101</v>
      </c>
      <c r="BT5" s="59" t="s">
        <v>91</v>
      </c>
      <c r="BU5" s="59" t="s">
        <v>92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99</v>
      </c>
      <c r="CC5" s="59" t="s">
        <v>89</v>
      </c>
      <c r="CD5" s="59" t="s">
        <v>90</v>
      </c>
      <c r="CE5" s="59" t="s">
        <v>91</v>
      </c>
      <c r="CF5" s="59" t="s">
        <v>92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99</v>
      </c>
      <c r="CP5" s="59" t="s">
        <v>89</v>
      </c>
      <c r="CQ5" s="59" t="s">
        <v>101</v>
      </c>
      <c r="CR5" s="59" t="s">
        <v>102</v>
      </c>
      <c r="CS5" s="59" t="s">
        <v>92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99</v>
      </c>
      <c r="DA5" s="59" t="s">
        <v>89</v>
      </c>
      <c r="DB5" s="59" t="s">
        <v>101</v>
      </c>
      <c r="DC5" s="59" t="s">
        <v>104</v>
      </c>
      <c r="DD5" s="59" t="s">
        <v>92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99</v>
      </c>
      <c r="DL5" s="59" t="s">
        <v>89</v>
      </c>
      <c r="DM5" s="59" t="s">
        <v>101</v>
      </c>
      <c r="DN5" s="59" t="s">
        <v>91</v>
      </c>
      <c r="DO5" s="59" t="s">
        <v>92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2">
      <c r="A6" s="49" t="s">
        <v>105</v>
      </c>
      <c r="B6" s="60">
        <f>B8</f>
        <v>2018</v>
      </c>
      <c r="C6" s="60">
        <f t="shared" ref="C6:X6" si="1">C8</f>
        <v>342076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2</v>
      </c>
      <c r="H6" s="60" t="str">
        <f>SUBSTITUTE(H8,"　","")</f>
        <v>広島県福山市</v>
      </c>
      <c r="I6" s="60" t="str">
        <f t="shared" si="1"/>
        <v>福山市駅北口広場駐車場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広場式</v>
      </c>
      <c r="R6" s="63">
        <f t="shared" si="1"/>
        <v>41</v>
      </c>
      <c r="S6" s="62" t="str">
        <f t="shared" si="1"/>
        <v>商業施設</v>
      </c>
      <c r="T6" s="62" t="str">
        <f t="shared" si="1"/>
        <v>有</v>
      </c>
      <c r="U6" s="63">
        <f t="shared" si="1"/>
        <v>1378</v>
      </c>
      <c r="V6" s="63">
        <f t="shared" si="1"/>
        <v>49</v>
      </c>
      <c r="W6" s="63">
        <f t="shared" si="1"/>
        <v>300</v>
      </c>
      <c r="X6" s="62" t="str">
        <f t="shared" si="1"/>
        <v>代行制</v>
      </c>
      <c r="Y6" s="64">
        <f>IF(Y8="-",NA(),Y8)</f>
        <v>1104.2</v>
      </c>
      <c r="Z6" s="64">
        <f t="shared" ref="Z6:AH6" si="2">IF(Z8="-",NA(),Z8)</f>
        <v>764.5</v>
      </c>
      <c r="AA6" s="64">
        <f t="shared" si="2"/>
        <v>940.8</v>
      </c>
      <c r="AB6" s="64">
        <f t="shared" si="2"/>
        <v>989.4</v>
      </c>
      <c r="AC6" s="64">
        <f t="shared" si="2"/>
        <v>1025.8</v>
      </c>
      <c r="AD6" s="64">
        <f t="shared" si="2"/>
        <v>385.5</v>
      </c>
      <c r="AE6" s="64">
        <f t="shared" si="2"/>
        <v>419.4</v>
      </c>
      <c r="AF6" s="64">
        <f t="shared" si="2"/>
        <v>371</v>
      </c>
      <c r="AG6" s="64">
        <f t="shared" si="2"/>
        <v>509.2</v>
      </c>
      <c r="AH6" s="64">
        <f t="shared" si="2"/>
        <v>449.1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3.5</v>
      </c>
      <c r="AP6" s="64">
        <f t="shared" si="3"/>
        <v>3.2</v>
      </c>
      <c r="AQ6" s="64">
        <f t="shared" si="3"/>
        <v>2.9</v>
      </c>
      <c r="AR6" s="64">
        <f t="shared" si="3"/>
        <v>6</v>
      </c>
      <c r="AS6" s="64">
        <f t="shared" si="3"/>
        <v>3.8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23</v>
      </c>
      <c r="BA6" s="65">
        <f t="shared" si="4"/>
        <v>22</v>
      </c>
      <c r="BB6" s="65">
        <f t="shared" si="4"/>
        <v>16</v>
      </c>
      <c r="BC6" s="65">
        <f t="shared" si="4"/>
        <v>21</v>
      </c>
      <c r="BD6" s="65">
        <f t="shared" si="4"/>
        <v>17</v>
      </c>
      <c r="BE6" s="63" t="str">
        <f>IF(BE8="-","",IF(BE8="-","【-】","【"&amp;SUBSTITUTE(TEXT(BE8,"#,##0"),"-","△")&amp;"】"))</f>
        <v>【30】</v>
      </c>
      <c r="BF6" s="64">
        <f>IF(BF8="-",NA(),BF8)</f>
        <v>95.3</v>
      </c>
      <c r="BG6" s="64">
        <f t="shared" ref="BG6:BO6" si="5">IF(BG8="-",NA(),BG8)</f>
        <v>95.4</v>
      </c>
      <c r="BH6" s="64">
        <f t="shared" si="5"/>
        <v>96.4</v>
      </c>
      <c r="BI6" s="64">
        <f t="shared" si="5"/>
        <v>95.3</v>
      </c>
      <c r="BJ6" s="64">
        <f t="shared" si="5"/>
        <v>96.3</v>
      </c>
      <c r="BK6" s="64">
        <f t="shared" si="5"/>
        <v>40.700000000000003</v>
      </c>
      <c r="BL6" s="64">
        <f t="shared" si="5"/>
        <v>38.200000000000003</v>
      </c>
      <c r="BM6" s="64">
        <f t="shared" si="5"/>
        <v>34.6</v>
      </c>
      <c r="BN6" s="64">
        <f t="shared" si="5"/>
        <v>37.6</v>
      </c>
      <c r="BO6" s="64">
        <f t="shared" si="5"/>
        <v>33.200000000000003</v>
      </c>
      <c r="BP6" s="61" t="str">
        <f>IF(BP8="-","",IF(BP8="-","【-】","【"&amp;SUBSTITUTE(TEXT(BP8,"#,##0.0"),"-","△")&amp;"】"))</f>
        <v>【26.3】</v>
      </c>
      <c r="BQ6" s="65">
        <f>IF(BQ8="-",NA(),BQ8)</f>
        <v>55652</v>
      </c>
      <c r="BR6" s="65">
        <f t="shared" ref="BR6:BZ6" si="6">IF(BR8="-",NA(),BR8)</f>
        <v>52523</v>
      </c>
      <c r="BS6" s="65">
        <f t="shared" si="6"/>
        <v>54344</v>
      </c>
      <c r="BT6" s="65">
        <f t="shared" si="6"/>
        <v>53731</v>
      </c>
      <c r="BU6" s="65">
        <f t="shared" si="6"/>
        <v>53613</v>
      </c>
      <c r="BV6" s="65">
        <f t="shared" si="6"/>
        <v>7496</v>
      </c>
      <c r="BW6" s="65">
        <f t="shared" si="6"/>
        <v>6967</v>
      </c>
      <c r="BX6" s="65">
        <f t="shared" si="6"/>
        <v>7138</v>
      </c>
      <c r="BY6" s="65">
        <f t="shared" si="6"/>
        <v>8131</v>
      </c>
      <c r="BZ6" s="65">
        <f t="shared" si="6"/>
        <v>8024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106</v>
      </c>
      <c r="CM6" s="63">
        <f t="shared" ref="CM6:CN6" si="7">CM8</f>
        <v>235316</v>
      </c>
      <c r="CN6" s="63">
        <f t="shared" si="7"/>
        <v>10000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107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78.400000000000006</v>
      </c>
      <c r="DF6" s="64">
        <f t="shared" si="8"/>
        <v>70.5</v>
      </c>
      <c r="DG6" s="64">
        <f t="shared" si="8"/>
        <v>59.2</v>
      </c>
      <c r="DH6" s="64">
        <f t="shared" si="8"/>
        <v>62.4</v>
      </c>
      <c r="DI6" s="64">
        <f t="shared" si="8"/>
        <v>82.7</v>
      </c>
      <c r="DJ6" s="61" t="str">
        <f>IF(DJ8="-","",IF(DJ8="-","【-】","【"&amp;SUBSTITUTE(TEXT(DJ8,"#,##0.0"),"-","△")&amp;"】"))</f>
        <v>【103.6】</v>
      </c>
      <c r="DK6" s="64">
        <f>IF(DK8="-",NA(),DK8)</f>
        <v>1077.5999999999999</v>
      </c>
      <c r="DL6" s="64">
        <f t="shared" ref="DL6:DT6" si="9">IF(DL8="-",NA(),DL8)</f>
        <v>1091.8</v>
      </c>
      <c r="DM6" s="64">
        <f t="shared" si="9"/>
        <v>1093.9000000000001</v>
      </c>
      <c r="DN6" s="64">
        <f t="shared" si="9"/>
        <v>1079.5999999999999</v>
      </c>
      <c r="DO6" s="64">
        <f t="shared" si="9"/>
        <v>1079.5999999999999</v>
      </c>
      <c r="DP6" s="64">
        <f t="shared" si="9"/>
        <v>252.8</v>
      </c>
      <c r="DQ6" s="64">
        <f t="shared" si="9"/>
        <v>269</v>
      </c>
      <c r="DR6" s="64">
        <f t="shared" si="9"/>
        <v>276.60000000000002</v>
      </c>
      <c r="DS6" s="64">
        <f t="shared" si="9"/>
        <v>274.8</v>
      </c>
      <c r="DT6" s="64">
        <f t="shared" si="9"/>
        <v>277.2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2">
      <c r="A7" s="49" t="s">
        <v>108</v>
      </c>
      <c r="B7" s="60">
        <f t="shared" ref="B7:X7" si="10">B8</f>
        <v>2018</v>
      </c>
      <c r="C7" s="60">
        <f t="shared" si="10"/>
        <v>342076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2</v>
      </c>
      <c r="H7" s="60" t="str">
        <f t="shared" si="10"/>
        <v>広島県　福山市</v>
      </c>
      <c r="I7" s="60" t="str">
        <f t="shared" si="10"/>
        <v>福山市駅北口広場駐車場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広場式</v>
      </c>
      <c r="R7" s="63">
        <f t="shared" si="10"/>
        <v>41</v>
      </c>
      <c r="S7" s="62" t="str">
        <f t="shared" si="10"/>
        <v>商業施設</v>
      </c>
      <c r="T7" s="62" t="str">
        <f t="shared" si="10"/>
        <v>有</v>
      </c>
      <c r="U7" s="63">
        <f t="shared" si="10"/>
        <v>1378</v>
      </c>
      <c r="V7" s="63">
        <f t="shared" si="10"/>
        <v>49</v>
      </c>
      <c r="W7" s="63">
        <f t="shared" si="10"/>
        <v>300</v>
      </c>
      <c r="X7" s="62" t="str">
        <f t="shared" si="10"/>
        <v>代行制</v>
      </c>
      <c r="Y7" s="64">
        <f>Y8</f>
        <v>1104.2</v>
      </c>
      <c r="Z7" s="64">
        <f t="shared" ref="Z7:AH7" si="11">Z8</f>
        <v>764.5</v>
      </c>
      <c r="AA7" s="64">
        <f t="shared" si="11"/>
        <v>940.8</v>
      </c>
      <c r="AB7" s="64">
        <f t="shared" si="11"/>
        <v>989.4</v>
      </c>
      <c r="AC7" s="64">
        <f t="shared" si="11"/>
        <v>1025.8</v>
      </c>
      <c r="AD7" s="64">
        <f t="shared" si="11"/>
        <v>385.5</v>
      </c>
      <c r="AE7" s="64">
        <f t="shared" si="11"/>
        <v>419.4</v>
      </c>
      <c r="AF7" s="64">
        <f t="shared" si="11"/>
        <v>371</v>
      </c>
      <c r="AG7" s="64">
        <f t="shared" si="11"/>
        <v>509.2</v>
      </c>
      <c r="AH7" s="64">
        <f t="shared" si="11"/>
        <v>449.1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3.5</v>
      </c>
      <c r="AP7" s="64">
        <f t="shared" si="12"/>
        <v>3.2</v>
      </c>
      <c r="AQ7" s="64">
        <f t="shared" si="12"/>
        <v>2.9</v>
      </c>
      <c r="AR7" s="64">
        <f t="shared" si="12"/>
        <v>6</v>
      </c>
      <c r="AS7" s="64">
        <f t="shared" si="12"/>
        <v>3.8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23</v>
      </c>
      <c r="BA7" s="65">
        <f t="shared" si="13"/>
        <v>22</v>
      </c>
      <c r="BB7" s="65">
        <f t="shared" si="13"/>
        <v>16</v>
      </c>
      <c r="BC7" s="65">
        <f t="shared" si="13"/>
        <v>21</v>
      </c>
      <c r="BD7" s="65">
        <f t="shared" si="13"/>
        <v>17</v>
      </c>
      <c r="BE7" s="63"/>
      <c r="BF7" s="64">
        <f>BF8</f>
        <v>95.3</v>
      </c>
      <c r="BG7" s="64">
        <f t="shared" ref="BG7:BO7" si="14">BG8</f>
        <v>95.4</v>
      </c>
      <c r="BH7" s="64">
        <f t="shared" si="14"/>
        <v>96.4</v>
      </c>
      <c r="BI7" s="64">
        <f t="shared" si="14"/>
        <v>95.3</v>
      </c>
      <c r="BJ7" s="64">
        <f t="shared" si="14"/>
        <v>96.3</v>
      </c>
      <c r="BK7" s="64">
        <f t="shared" si="14"/>
        <v>40.700000000000003</v>
      </c>
      <c r="BL7" s="64">
        <f t="shared" si="14"/>
        <v>38.200000000000003</v>
      </c>
      <c r="BM7" s="64">
        <f t="shared" si="14"/>
        <v>34.6</v>
      </c>
      <c r="BN7" s="64">
        <f t="shared" si="14"/>
        <v>37.6</v>
      </c>
      <c r="BO7" s="64">
        <f t="shared" si="14"/>
        <v>33.200000000000003</v>
      </c>
      <c r="BP7" s="61"/>
      <c r="BQ7" s="65">
        <f>BQ8</f>
        <v>55652</v>
      </c>
      <c r="BR7" s="65">
        <f t="shared" ref="BR7:BZ7" si="15">BR8</f>
        <v>52523</v>
      </c>
      <c r="BS7" s="65">
        <f t="shared" si="15"/>
        <v>54344</v>
      </c>
      <c r="BT7" s="65">
        <f t="shared" si="15"/>
        <v>53731</v>
      </c>
      <c r="BU7" s="65">
        <f t="shared" si="15"/>
        <v>53613</v>
      </c>
      <c r="BV7" s="65">
        <f t="shared" si="15"/>
        <v>7496</v>
      </c>
      <c r="BW7" s="65">
        <f t="shared" si="15"/>
        <v>6967</v>
      </c>
      <c r="BX7" s="65">
        <f t="shared" si="15"/>
        <v>7138</v>
      </c>
      <c r="BY7" s="65">
        <f t="shared" si="15"/>
        <v>8131</v>
      </c>
      <c r="BZ7" s="65">
        <f t="shared" si="15"/>
        <v>8024</v>
      </c>
      <c r="CA7" s="63"/>
      <c r="CB7" s="64" t="s">
        <v>109</v>
      </c>
      <c r="CC7" s="64" t="s">
        <v>109</v>
      </c>
      <c r="CD7" s="64" t="s">
        <v>109</v>
      </c>
      <c r="CE7" s="64" t="s">
        <v>109</v>
      </c>
      <c r="CF7" s="64" t="s">
        <v>109</v>
      </c>
      <c r="CG7" s="64" t="s">
        <v>109</v>
      </c>
      <c r="CH7" s="64" t="s">
        <v>109</v>
      </c>
      <c r="CI7" s="64" t="s">
        <v>109</v>
      </c>
      <c r="CJ7" s="64" t="s">
        <v>109</v>
      </c>
      <c r="CK7" s="64" t="s">
        <v>107</v>
      </c>
      <c r="CL7" s="61"/>
      <c r="CM7" s="63">
        <f>CM8</f>
        <v>235316</v>
      </c>
      <c r="CN7" s="63">
        <f>CN8</f>
        <v>10000</v>
      </c>
      <c r="CO7" s="64" t="s">
        <v>109</v>
      </c>
      <c r="CP7" s="64" t="s">
        <v>109</v>
      </c>
      <c r="CQ7" s="64" t="s">
        <v>109</v>
      </c>
      <c r="CR7" s="64" t="s">
        <v>109</v>
      </c>
      <c r="CS7" s="64" t="s">
        <v>109</v>
      </c>
      <c r="CT7" s="64" t="s">
        <v>109</v>
      </c>
      <c r="CU7" s="64" t="s">
        <v>109</v>
      </c>
      <c r="CV7" s="64" t="s">
        <v>109</v>
      </c>
      <c r="CW7" s="64" t="s">
        <v>109</v>
      </c>
      <c r="CX7" s="64" t="s">
        <v>107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78.400000000000006</v>
      </c>
      <c r="DF7" s="64">
        <f t="shared" si="16"/>
        <v>70.5</v>
      </c>
      <c r="DG7" s="64">
        <f t="shared" si="16"/>
        <v>59.2</v>
      </c>
      <c r="DH7" s="64">
        <f t="shared" si="16"/>
        <v>62.4</v>
      </c>
      <c r="DI7" s="64">
        <f t="shared" si="16"/>
        <v>82.7</v>
      </c>
      <c r="DJ7" s="61"/>
      <c r="DK7" s="64">
        <f>DK8</f>
        <v>1077.5999999999999</v>
      </c>
      <c r="DL7" s="64">
        <f t="shared" ref="DL7:DT7" si="17">DL8</f>
        <v>1091.8</v>
      </c>
      <c r="DM7" s="64">
        <f t="shared" si="17"/>
        <v>1093.9000000000001</v>
      </c>
      <c r="DN7" s="64">
        <f t="shared" si="17"/>
        <v>1079.5999999999999</v>
      </c>
      <c r="DO7" s="64">
        <f t="shared" si="17"/>
        <v>1079.5999999999999</v>
      </c>
      <c r="DP7" s="64">
        <f t="shared" si="17"/>
        <v>252.8</v>
      </c>
      <c r="DQ7" s="64">
        <f t="shared" si="17"/>
        <v>269</v>
      </c>
      <c r="DR7" s="64">
        <f t="shared" si="17"/>
        <v>276.60000000000002</v>
      </c>
      <c r="DS7" s="64">
        <f t="shared" si="17"/>
        <v>274.8</v>
      </c>
      <c r="DT7" s="64">
        <f t="shared" si="17"/>
        <v>277.2</v>
      </c>
      <c r="DU7" s="61"/>
    </row>
    <row r="8" spans="1:125" s="66" customFormat="1" x14ac:dyDescent="0.2">
      <c r="A8" s="49"/>
      <c r="B8" s="67">
        <v>2018</v>
      </c>
      <c r="C8" s="67">
        <v>342076</v>
      </c>
      <c r="D8" s="67">
        <v>47</v>
      </c>
      <c r="E8" s="67">
        <v>14</v>
      </c>
      <c r="F8" s="67">
        <v>0</v>
      </c>
      <c r="G8" s="67">
        <v>2</v>
      </c>
      <c r="H8" s="67" t="s">
        <v>110</v>
      </c>
      <c r="I8" s="67" t="s">
        <v>111</v>
      </c>
      <c r="J8" s="67" t="s">
        <v>112</v>
      </c>
      <c r="K8" s="67" t="s">
        <v>113</v>
      </c>
      <c r="L8" s="67" t="s">
        <v>114</v>
      </c>
      <c r="M8" s="67" t="s">
        <v>115</v>
      </c>
      <c r="N8" s="67" t="s">
        <v>116</v>
      </c>
      <c r="O8" s="68" t="s">
        <v>117</v>
      </c>
      <c r="P8" s="69" t="s">
        <v>118</v>
      </c>
      <c r="Q8" s="69" t="s">
        <v>119</v>
      </c>
      <c r="R8" s="70">
        <v>41</v>
      </c>
      <c r="S8" s="69" t="s">
        <v>120</v>
      </c>
      <c r="T8" s="69" t="s">
        <v>121</v>
      </c>
      <c r="U8" s="70">
        <v>1378</v>
      </c>
      <c r="V8" s="70">
        <v>49</v>
      </c>
      <c r="W8" s="70">
        <v>300</v>
      </c>
      <c r="X8" s="69" t="s">
        <v>122</v>
      </c>
      <c r="Y8" s="71">
        <v>1104.2</v>
      </c>
      <c r="Z8" s="71">
        <v>764.5</v>
      </c>
      <c r="AA8" s="71">
        <v>940.8</v>
      </c>
      <c r="AB8" s="71">
        <v>989.4</v>
      </c>
      <c r="AC8" s="71">
        <v>1025.8</v>
      </c>
      <c r="AD8" s="71">
        <v>385.5</v>
      </c>
      <c r="AE8" s="71">
        <v>419.4</v>
      </c>
      <c r="AF8" s="71">
        <v>371</v>
      </c>
      <c r="AG8" s="71">
        <v>509.2</v>
      </c>
      <c r="AH8" s="71">
        <v>449.1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3.5</v>
      </c>
      <c r="AP8" s="71">
        <v>3.2</v>
      </c>
      <c r="AQ8" s="71">
        <v>2.9</v>
      </c>
      <c r="AR8" s="71">
        <v>6</v>
      </c>
      <c r="AS8" s="71">
        <v>3.8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23</v>
      </c>
      <c r="BA8" s="72">
        <v>22</v>
      </c>
      <c r="BB8" s="72">
        <v>16</v>
      </c>
      <c r="BC8" s="72">
        <v>21</v>
      </c>
      <c r="BD8" s="72">
        <v>17</v>
      </c>
      <c r="BE8" s="72">
        <v>30</v>
      </c>
      <c r="BF8" s="71">
        <v>95.3</v>
      </c>
      <c r="BG8" s="71">
        <v>95.4</v>
      </c>
      <c r="BH8" s="71">
        <v>96.4</v>
      </c>
      <c r="BI8" s="71">
        <v>95.3</v>
      </c>
      <c r="BJ8" s="71">
        <v>96.3</v>
      </c>
      <c r="BK8" s="71">
        <v>40.700000000000003</v>
      </c>
      <c r="BL8" s="71">
        <v>38.200000000000003</v>
      </c>
      <c r="BM8" s="71">
        <v>34.6</v>
      </c>
      <c r="BN8" s="71">
        <v>37.6</v>
      </c>
      <c r="BO8" s="71">
        <v>33.200000000000003</v>
      </c>
      <c r="BP8" s="68">
        <v>26.3</v>
      </c>
      <c r="BQ8" s="72">
        <v>55652</v>
      </c>
      <c r="BR8" s="72">
        <v>52523</v>
      </c>
      <c r="BS8" s="72">
        <v>54344</v>
      </c>
      <c r="BT8" s="73">
        <v>53731</v>
      </c>
      <c r="BU8" s="73">
        <v>53613</v>
      </c>
      <c r="BV8" s="72">
        <v>7496</v>
      </c>
      <c r="BW8" s="72">
        <v>6967</v>
      </c>
      <c r="BX8" s="72">
        <v>7138</v>
      </c>
      <c r="BY8" s="72">
        <v>8131</v>
      </c>
      <c r="BZ8" s="72">
        <v>8024</v>
      </c>
      <c r="CA8" s="70">
        <v>16102</v>
      </c>
      <c r="CB8" s="71" t="s">
        <v>114</v>
      </c>
      <c r="CC8" s="71" t="s">
        <v>114</v>
      </c>
      <c r="CD8" s="71" t="s">
        <v>114</v>
      </c>
      <c r="CE8" s="71" t="s">
        <v>114</v>
      </c>
      <c r="CF8" s="71" t="s">
        <v>114</v>
      </c>
      <c r="CG8" s="71" t="s">
        <v>114</v>
      </c>
      <c r="CH8" s="71" t="s">
        <v>114</v>
      </c>
      <c r="CI8" s="71" t="s">
        <v>114</v>
      </c>
      <c r="CJ8" s="71" t="s">
        <v>114</v>
      </c>
      <c r="CK8" s="71" t="s">
        <v>114</v>
      </c>
      <c r="CL8" s="68" t="s">
        <v>114</v>
      </c>
      <c r="CM8" s="70">
        <v>235316</v>
      </c>
      <c r="CN8" s="70">
        <v>10000</v>
      </c>
      <c r="CO8" s="71" t="s">
        <v>114</v>
      </c>
      <c r="CP8" s="71" t="s">
        <v>114</v>
      </c>
      <c r="CQ8" s="71" t="s">
        <v>114</v>
      </c>
      <c r="CR8" s="71" t="s">
        <v>114</v>
      </c>
      <c r="CS8" s="71" t="s">
        <v>114</v>
      </c>
      <c r="CT8" s="71" t="s">
        <v>114</v>
      </c>
      <c r="CU8" s="71" t="s">
        <v>114</v>
      </c>
      <c r="CV8" s="71" t="s">
        <v>114</v>
      </c>
      <c r="CW8" s="71" t="s">
        <v>114</v>
      </c>
      <c r="CX8" s="71" t="s">
        <v>114</v>
      </c>
      <c r="CY8" s="68" t="s">
        <v>114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78.400000000000006</v>
      </c>
      <c r="DF8" s="71">
        <v>70.5</v>
      </c>
      <c r="DG8" s="71">
        <v>59.2</v>
      </c>
      <c r="DH8" s="71">
        <v>62.4</v>
      </c>
      <c r="DI8" s="71">
        <v>82.7</v>
      </c>
      <c r="DJ8" s="68">
        <v>103.6</v>
      </c>
      <c r="DK8" s="71">
        <v>1077.5999999999999</v>
      </c>
      <c r="DL8" s="71">
        <v>1091.8</v>
      </c>
      <c r="DM8" s="71">
        <v>1093.9000000000001</v>
      </c>
      <c r="DN8" s="71">
        <v>1079.5999999999999</v>
      </c>
      <c r="DO8" s="71">
        <v>1079.5999999999999</v>
      </c>
      <c r="DP8" s="71">
        <v>252.8</v>
      </c>
      <c r="DQ8" s="71">
        <v>269</v>
      </c>
      <c r="DR8" s="71">
        <v>276.60000000000002</v>
      </c>
      <c r="DS8" s="71">
        <v>274.8</v>
      </c>
      <c r="DT8" s="71">
        <v>277.2</v>
      </c>
      <c r="DU8" s="68">
        <v>199.3</v>
      </c>
    </row>
    <row r="9" spans="1:125" x14ac:dyDescent="0.2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2">
      <c r="A10" s="78"/>
      <c r="B10" s="78" t="s">
        <v>123</v>
      </c>
      <c r="C10" s="78" t="s">
        <v>124</v>
      </c>
      <c r="D10" s="78" t="s">
        <v>125</v>
      </c>
      <c r="E10" s="78" t="s">
        <v>126</v>
      </c>
      <c r="F10" s="78" t="s">
        <v>127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2">
      <c r="A11" s="78" t="s">
        <v>52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2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2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2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2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2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2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2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2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2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2020-01-30T04:20:56Z</cp:lastPrinted>
  <dcterms:created xsi:type="dcterms:W3CDTF">2019-12-05T07:27:33Z</dcterms:created>
  <dcterms:modified xsi:type="dcterms:W3CDTF">2020-03-30T07:46:22Z</dcterms:modified>
  <cp:category/>
</cp:coreProperties>
</file>