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YpaPZLFBTsYaHyu/OZW3aFGxPp4w1c6Rb17GWUBNESaUQupmWODMcayPXBoKQQf5egH6K/Yj5rUvH0YhRC2yLw==" workbookSaltValue="0VsBc0gJX/J7Q+5vQ0bO9g==" workbookSpinCount="100000" lockStructure="1"/>
  <bookViews>
    <workbookView xWindow="0" yWindow="0" windowWidth="15360" windowHeight="763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T6" i="5"/>
  <c r="S6" i="5"/>
  <c r="R6" i="5"/>
  <c r="AD10" i="4" s="1"/>
  <c r="Q6" i="5"/>
  <c r="P6" i="5"/>
  <c r="O6" i="5"/>
  <c r="N6" i="5"/>
  <c r="B10" i="4" s="1"/>
  <c r="M6" i="5"/>
  <c r="L6" i="5"/>
  <c r="K6" i="5"/>
  <c r="J6" i="5"/>
  <c r="I8" i="4" s="1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W10" i="4"/>
  <c r="P10" i="4"/>
  <c r="I10" i="4"/>
  <c r="BB8" i="4"/>
  <c r="AT8" i="4"/>
  <c r="AL8" i="4"/>
  <c r="AD8" i="4"/>
  <c r="W8" i="4"/>
  <c r="P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<sst xmlns="http://schemas.openxmlformats.org/spreadsheetml/2006/main" count="229" uniqueCount="114">
  <si>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</si>
  <si>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</si>
  <si>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</si>
  <si>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</si>
  <si>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</si>
  <si>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</si>
  <si>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</si>
  <si>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</si>
  <si>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</si>
  <si>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</si>
  <si>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</si>
  <si>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</si>
  <si>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</si>
  <si>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</si>
  <si>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</si>
  <si>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</si>
  <si>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</si>
  <si>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</si>
  <si>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</si>
  <si>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</si>
  <si>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</si>
  <si>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</si>
  <si>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</si>
  <si>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</si>
  <si>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</si>
  <si>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</si>
  <si>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</si>
  <si>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</si>
  <si>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</si>
  <si>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</si>
  <si>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</si>
  <si>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</si>
  <si>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</si>
  <si>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</si>
  <si>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</si>
  <si>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</si>
  <si>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</si>
  <si>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</si>
  <si>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</si>
  <si>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</si>
  <si>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</si>
  <si>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</si>
  <si>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</si>
  <si>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</si>
  <si>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</si>
  <si>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</si>
  <si>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</si>
  <si>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</si>
  <si>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</si>
  <si>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</si>
  <si>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</si>
  <si>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</si>
  <si>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</si>
  <si>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</si>
  <si>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</si>
  <si>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</si>
  <si>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</si>
  <si>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</si>
  <si>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</si>
  <si>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</si>
  <si>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</si>
  <si>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</si>
  <si>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</si>
  <si>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</si>
  <si>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</si>
  <si>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</si>
  <si>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</si>
  <si>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</si>
  <si>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</si>
  <si>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</si>
  <si>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</si>
  <si>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</si>
  <si>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</si>
  <si>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</si>
  <si>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</si>
  <si>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</si>
  <si>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</si>
  <si>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</si>
  <si>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</si>
  <si>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</si>
  <si>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</si>
  <si>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</si>
  <si>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</si>
  <si>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</si>
  <si>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</si>
  <si>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</si>
  <si>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</si>
  <si>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</si>
  <si>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</si>
  <si>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</si>
  <si>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</si>
  <si>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</si>
  <si>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</si>
  <si>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</si>
  <si>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</si>
  <si>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</si>
  <si>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</si>
  <si>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</si>
  <si>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</si>
  <si>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</si>
  <si>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</si>
  <si>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</si>
  <si>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</si>
  <si>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</si>
  <si>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</si>
  <si>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</si>
  <si>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</si>
  <si>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</si>
  <si>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</si>
  <si>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</si>
  <si>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</si>
  <si>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 xml:space="preserve">　本市においては，平成15年度に供用を開始し，管渠の耐用年数の50年と比較して，経過年数が15年と短く，老朽化対策や更新は具体的に発生しておらず，「管渠改善率」は0％となっています。
　今後は経過年数が増えていくことを踏まえて，事故の未然防止や維持管理・改修費用の抑制のため，長寿命化や更新投資を計画的に実施していく必要があります。
</t>
    <phoneticPr fontId="4"/>
  </si>
  <si>
    <t>　農業集落排水事業においては，収益と経費の均衡が図られていますが、地区の過疎化に伴う人口減の動向を注視しつつ，今後も経営戦略に沿って，健全性・効率性の向上に努めます。
　また，利用者の公平性の観点から，処理施設使用料の滞納には厳正に対処するとともに，経営の財源たる収納率の向上に努めます。</t>
    <phoneticPr fontId="4"/>
  </si>
  <si>
    <t>　本市においては，平成8年度から整備をすすめ，平成13・14年度に建設事業費の縮減のために，経済比較検討の結果，公共下水道への接続工事を行い，平成15年度に供用を開始しました。
　①収益的収支比率は前年と比較してわずかに減少しているものの，黒字となっており，使用料収入で施設の維持管理費が賄えていることを表しています。
　④企業債残高対事業規模比率は，当該地区においては建設事業が終了しており，使用料収入が安定していることから，今後も類似団体平均値を下回って推移することが予想されます。
　⑤経費回収率は，前年に比べて改善し，⑧水洗化率は類似団体平均値を下回っているものの，⑥汚水処理原価は平均より低廉に抑えられています。
　なお，⑦施設利用率については，公共下水道へ接続のため，該当数値はありません。</t>
    <rPh sb="253" eb="255">
      <t>ゼンネン</t>
    </rPh>
    <rPh sb="256" eb="257">
      <t>クラ</t>
    </rPh>
    <rPh sb="259" eb="261">
      <t>カイゼン</t>
    </rPh>
    <rPh sb="264" eb="267">
      <t>スイセンカ</t>
    </rPh>
    <rPh sb="267" eb="268">
      <t>リツ</t>
    </rPh>
    <rPh sb="269" eb="271">
      <t>ルイジ</t>
    </rPh>
    <rPh sb="277" eb="278">
      <t>シタ</t>
    </rPh>
    <rPh sb="317" eb="319">
      <t>シセツ</t>
    </rPh>
    <rPh sb="319" eb="321">
      <t>リヨウ</t>
    </rPh>
    <rPh sb="321" eb="322">
      <t>リツ</t>
    </rPh>
    <rPh sb="328" eb="330">
      <t>コウキョウ</t>
    </rPh>
    <rPh sb="330" eb="333">
      <t>ゲスイドウ</t>
    </rPh>
    <rPh sb="334" eb="336">
      <t>セツゾク</t>
    </rPh>
    <rPh sb="340" eb="342">
      <t>ガイトウ</t>
    </rPh>
    <rPh sb="342" eb="344">
      <t>スウチ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</si>
</sst>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8C-4422-820E-AE72989AE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55328"/>
        <c:axId val="186769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7.0000000000000007E-2</c:v>
                </c:pt>
                <c:pt idx="1">
                  <c:v>0.02</c:v>
                </c:pt>
                <c:pt idx="2">
                  <c:v>0.03</c:v>
                </c:pt>
                <c:pt idx="3" formatCode="#,##0.00;&quot;△&quot;#,##0.00">
                  <c:v>0</c:v>
                </c:pt>
                <c:pt idx="4">
                  <c:v>0.01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8C-4422-820E-AE72989AE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55328"/>
        <c:axId val="186769792"/>
      </c:lineChart>
      <c:dateAx>
        <c:axId val="186755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6769792"/>
        <c:crosses val="autoZero"/>
        <c:auto val="1"/>
        <c:lblOffset val="100"/>
        <c:baseTimeUnit val="years"/>
      </c:dateAx>
      <c:valAx>
        <c:axId val="186769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6755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41.93</c:v>
                </c:pt>
                <c:pt idx="1">
                  <c:v>41.36</c:v>
                </c:pt>
                <c:pt idx="2">
                  <c:v>40.65</c:v>
                </c:pt>
                <c:pt idx="3">
                  <c:v>41.78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CA-4CA0-9B7C-4CF478123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96352"/>
        <c:axId val="232202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44.69</c:v>
                </c:pt>
                <c:pt idx="1">
                  <c:v>44.69</c:v>
                </c:pt>
                <c:pt idx="2">
                  <c:v>42.84</c:v>
                </c:pt>
                <c:pt idx="3">
                  <c:v>40.93</c:v>
                </c:pt>
                <c:pt idx="4">
                  <c:v>50.68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DCA-4CA0-9B7C-4CF478123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96352"/>
        <c:axId val="232202624"/>
      </c:lineChart>
      <c:dateAx>
        <c:axId val="232196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202624"/>
        <c:crosses val="autoZero"/>
        <c:auto val="1"/>
        <c:lblOffset val="100"/>
        <c:baseTimeUnit val="years"/>
      </c:dateAx>
      <c:valAx>
        <c:axId val="232202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196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71.790000000000006</c:v>
                </c:pt>
                <c:pt idx="1">
                  <c:v>71.86</c:v>
                </c:pt>
                <c:pt idx="2">
                  <c:v>71.040000000000006</c:v>
                </c:pt>
                <c:pt idx="3">
                  <c:v>73.84</c:v>
                </c:pt>
                <c:pt idx="4">
                  <c:v>73.97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B9-4127-9C42-226A20668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241792"/>
        <c:axId val="232248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70.59</c:v>
                </c:pt>
                <c:pt idx="1">
                  <c:v>69.67</c:v>
                </c:pt>
                <c:pt idx="2">
                  <c:v>66.3</c:v>
                </c:pt>
                <c:pt idx="3">
                  <c:v>62.73</c:v>
                </c:pt>
                <c:pt idx="4">
                  <c:v>84.86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B9-4127-9C42-226A20668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41792"/>
        <c:axId val="232248064"/>
      </c:lineChart>
      <c:dateAx>
        <c:axId val="232241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248064"/>
        <c:crosses val="autoZero"/>
        <c:auto val="1"/>
        <c:lblOffset val="100"/>
        <c:baseTimeUnit val="years"/>
      </c:dateAx>
      <c:valAx>
        <c:axId val="232248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241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102.09</c:v>
                </c:pt>
                <c:pt idx="1">
                  <c:v>108.82</c:v>
                </c:pt>
                <c:pt idx="2">
                  <c:v>109.56</c:v>
                </c:pt>
                <c:pt idx="3">
                  <c:v>100.06</c:v>
                </c:pt>
                <c:pt idx="4">
                  <c:v>100.04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74-40B1-8E65-03421D07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456128"/>
        <c:axId val="187462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74-40B1-8E65-03421D073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56128"/>
        <c:axId val="187462400"/>
      </c:lineChart>
      <c:dateAx>
        <c:axId val="187456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7462400"/>
        <c:crosses val="autoZero"/>
        <c:auto val="1"/>
        <c:lblOffset val="100"/>
        <c:baseTimeUnit val="years"/>
      </c:dateAx>
      <c:valAx>
        <c:axId val="187462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7456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A1-41F2-AC4D-F6E8B4D35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485184"/>
        <c:axId val="221381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EA1-41F2-AC4D-F6E8B4D35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85184"/>
        <c:axId val="221381760"/>
      </c:lineChart>
      <c:dateAx>
        <c:axId val="187485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1381760"/>
        <c:crosses val="autoZero"/>
        <c:auto val="1"/>
        <c:lblOffset val="100"/>
        <c:baseTimeUnit val="years"/>
      </c:dateAx>
      <c:valAx>
        <c:axId val="221381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7485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FD-41F3-9356-F039EFC74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408640"/>
        <c:axId val="221414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FD-41F3-9356-F039EFC74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08640"/>
        <c:axId val="221414912"/>
      </c:lineChart>
      <c:dateAx>
        <c:axId val="221408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1414912"/>
        <c:crosses val="autoZero"/>
        <c:auto val="1"/>
        <c:lblOffset val="100"/>
        <c:baseTimeUnit val="years"/>
      </c:dateAx>
      <c:valAx>
        <c:axId val="221414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140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63-49C5-9C9B-BC0E32858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583040"/>
        <c:axId val="222589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E63-49C5-9C9B-BC0E32858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583040"/>
        <c:axId val="222589312"/>
      </c:lineChart>
      <c:dateAx>
        <c:axId val="2225830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2589312"/>
        <c:crosses val="autoZero"/>
        <c:auto val="1"/>
        <c:lblOffset val="100"/>
        <c:baseTimeUnit val="years"/>
      </c:dateAx>
      <c:valAx>
        <c:axId val="222589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2583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39-48EC-B6A3-DF1AA639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616192"/>
        <c:axId val="222622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39-48EC-B6A3-DF1AA639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16192"/>
        <c:axId val="222622464"/>
      </c:lineChart>
      <c:dateAx>
        <c:axId val="222616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2622464"/>
        <c:crosses val="autoZero"/>
        <c:auto val="1"/>
        <c:lblOffset val="100"/>
        <c:baseTimeUnit val="years"/>
      </c:dateAx>
      <c:valAx>
        <c:axId val="222622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261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754.92</c:v>
                </c:pt>
                <c:pt idx="1">
                  <c:v>42.93</c:v>
                </c:pt>
                <c:pt idx="2">
                  <c:v>38.11</c:v>
                </c:pt>
                <c:pt idx="3">
                  <c:v>35.51</c:v>
                </c:pt>
                <c:pt idx="4">
                  <c:v>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76-4E1E-B47D-920B944BB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033280"/>
        <c:axId val="23203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1161.05</c:v>
                </c:pt>
                <c:pt idx="1">
                  <c:v>979.89</c:v>
                </c:pt>
                <c:pt idx="2">
                  <c:v>1051.43</c:v>
                </c:pt>
                <c:pt idx="3">
                  <c:v>982.29</c:v>
                </c:pt>
                <c:pt idx="4">
                  <c:v>789.46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76-4E1E-B47D-920B944BB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33280"/>
        <c:axId val="232035456"/>
      </c:lineChart>
      <c:dateAx>
        <c:axId val="232033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035456"/>
        <c:crosses val="autoZero"/>
        <c:auto val="1"/>
        <c:lblOffset val="100"/>
        <c:baseTimeUnit val="years"/>
      </c:dateAx>
      <c:valAx>
        <c:axId val="23203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033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105.37</c:v>
                </c:pt>
                <c:pt idx="1">
                  <c:v>126.91</c:v>
                </c:pt>
                <c:pt idx="2">
                  <c:v>131.65</c:v>
                </c:pt>
                <c:pt idx="3">
                  <c:v>98.07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4D-49D9-9CA0-FAA6AB3FC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044416"/>
        <c:axId val="232140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41.08</c:v>
                </c:pt>
                <c:pt idx="1">
                  <c:v>41.34</c:v>
                </c:pt>
                <c:pt idx="2">
                  <c:v>40.06</c:v>
                </c:pt>
                <c:pt idx="3">
                  <c:v>41.25</c:v>
                </c:pt>
                <c:pt idx="4">
                  <c:v>57.77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4D-49D9-9CA0-FAA6AB3FC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44416"/>
        <c:axId val="232140800"/>
      </c:lineChart>
      <c:dateAx>
        <c:axId val="232044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140800"/>
        <c:crosses val="autoZero"/>
        <c:auto val="1"/>
        <c:lblOffset val="100"/>
        <c:baseTimeUnit val="years"/>
      </c:dateAx>
      <c:valAx>
        <c:axId val="232140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044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180.19</c:v>
                </c:pt>
                <c:pt idx="1">
                  <c:v>149.77000000000001</c:v>
                </c:pt>
                <c:pt idx="2">
                  <c:v>146.08000000000001</c:v>
                </c:pt>
                <c:pt idx="3">
                  <c:v>190.96</c:v>
                </c:pt>
                <c:pt idx="4">
                  <c:v>183.09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4A-401B-8C6A-1AF01AE5C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67296"/>
        <c:axId val="232169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378.08</c:v>
                </c:pt>
                <c:pt idx="1">
                  <c:v>357.49</c:v>
                </c:pt>
                <c:pt idx="2">
                  <c:v>355.22</c:v>
                </c:pt>
                <c:pt idx="3">
                  <c:v>334.48</c:v>
                </c:pt>
                <c:pt idx="4">
                  <c:v>274.35000000000002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4A-401B-8C6A-1AF01AE5C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167296"/>
        <c:axId val="232169472"/>
      </c:lineChart>
      <c:dateAx>
        <c:axId val="232167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2169472"/>
        <c:crosses val="autoZero"/>
        <c:auto val="1"/>
        <c:lblOffset val="100"/>
        <c:baseTimeUnit val="years"/>
      </c:dateAx>
      <c:valAx>
        <c:axId val="232169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2167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【747.76】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328125" defaultRowHeight="13" x14ac:dyDescent="0.2"/>
  <cols>
    <col min="1" max="1" width="2.6328125" customWidth="1"/>
    <col min="2" max="62" width="3.81640625" customWidth="1"/>
    <col min="64" max="78" width="3.08984375" customWidth="1"/>
    <col min="79" max="79" width="4.453125" bestFit="1" customWidth="1"/>
    <col min="81" max="82" width="4.4531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2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2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4" t="str">
        <f>データ!H6</f>
        <v>広島県　福山市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農業集落排水</v>
      </c>
      <c r="Q8" s="71"/>
      <c r="R8" s="71"/>
      <c r="S8" s="71"/>
      <c r="T8" s="71"/>
      <c r="U8" s="71"/>
      <c r="V8" s="71"/>
      <c r="W8" s="71" t="str">
        <f>データ!L6</f>
        <v>F2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469960</v>
      </c>
      <c r="AM8" s="68"/>
      <c r="AN8" s="68"/>
      <c r="AO8" s="68"/>
      <c r="AP8" s="68"/>
      <c r="AQ8" s="68"/>
      <c r="AR8" s="68"/>
      <c r="AS8" s="68"/>
      <c r="AT8" s="67">
        <f>データ!T6</f>
        <v>518.14</v>
      </c>
      <c r="AU8" s="67"/>
      <c r="AV8" s="67"/>
      <c r="AW8" s="67"/>
      <c r="AX8" s="67"/>
      <c r="AY8" s="67"/>
      <c r="AZ8" s="67"/>
      <c r="BA8" s="67"/>
      <c r="BB8" s="67">
        <f>データ!U6</f>
        <v>907.01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0.31</v>
      </c>
      <c r="Q10" s="67"/>
      <c r="R10" s="67"/>
      <c r="S10" s="67"/>
      <c r="T10" s="67"/>
      <c r="U10" s="67"/>
      <c r="V10" s="67"/>
      <c r="W10" s="67">
        <f>データ!Q6</f>
        <v>100</v>
      </c>
      <c r="X10" s="67"/>
      <c r="Y10" s="67"/>
      <c r="Z10" s="67"/>
      <c r="AA10" s="67"/>
      <c r="AB10" s="67"/>
      <c r="AC10" s="67"/>
      <c r="AD10" s="68">
        <f>データ!R6</f>
        <v>4320</v>
      </c>
      <c r="AE10" s="68"/>
      <c r="AF10" s="68"/>
      <c r="AG10" s="68"/>
      <c r="AH10" s="68"/>
      <c r="AI10" s="68"/>
      <c r="AJ10" s="68"/>
      <c r="AK10" s="2"/>
      <c r="AL10" s="68">
        <f>データ!V6</f>
        <v>1433</v>
      </c>
      <c r="AM10" s="68"/>
      <c r="AN10" s="68"/>
      <c r="AO10" s="68"/>
      <c r="AP10" s="68"/>
      <c r="AQ10" s="68"/>
      <c r="AR10" s="68"/>
      <c r="AS10" s="68"/>
      <c r="AT10" s="67">
        <f>データ!W6</f>
        <v>0.78</v>
      </c>
      <c r="AU10" s="67"/>
      <c r="AV10" s="67"/>
      <c r="AW10" s="67"/>
      <c r="AX10" s="67"/>
      <c r="AY10" s="67"/>
      <c r="AZ10" s="67"/>
      <c r="BA10" s="67"/>
      <c r="BB10" s="67">
        <f>データ!X6</f>
        <v>1837.18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2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51" t="s">
        <v>26</v>
      </c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3"/>
    </row>
    <row r="15" spans="1:78" ht="13.5" customHeight="1" x14ac:dyDescent="0.2">
      <c r="A15" s="2"/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50"/>
      <c r="BK15" s="2"/>
      <c r="BL15" s="54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6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2" t="s">
        <v>113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4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2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4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2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4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2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4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2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4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2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4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2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4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2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4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2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4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2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4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2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4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2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4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2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4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2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4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2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4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2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4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2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4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2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4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2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4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2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4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2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4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2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4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2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4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2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4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2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4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2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4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2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4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2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4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5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7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1" t="s">
        <v>27</v>
      </c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3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4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6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2" t="s">
        <v>111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4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2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4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2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4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2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4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2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4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2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4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2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4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2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4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2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4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2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4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2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4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2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4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2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4"/>
    </row>
    <row r="60" spans="1:78" ht="13.5" customHeight="1" x14ac:dyDescent="0.2">
      <c r="A60" s="2"/>
      <c r="B60" s="48" t="s">
        <v>28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50"/>
      <c r="BK60" s="2"/>
      <c r="BL60" s="42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4"/>
    </row>
    <row r="61" spans="1:78" ht="13.5" customHeight="1" x14ac:dyDescent="0.2">
      <c r="A61" s="2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50"/>
      <c r="BK61" s="2"/>
      <c r="BL61" s="42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4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2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4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5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7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1" t="s">
        <v>29</v>
      </c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3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4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6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2" t="s">
        <v>112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4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2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4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2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4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2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4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2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4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2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4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2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4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2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4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2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4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2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4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2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4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2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4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2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4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2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4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2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4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2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4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5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7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【747.76】</v>
      </c>
      <c r="I86" s="26" t="str">
        <f>データ!CA6</f>
        <v>【59.51】</v>
      </c>
      <c r="J86" s="26" t="str">
        <f>データ!CL6</f>
        <v>【261.46】</v>
      </c>
      <c r="K86" s="26" t="str">
        <f>データ!CW6</f>
        <v>【52.23】</v>
      </c>
      <c r="L86" s="26" t="str">
        <f>データ!DH6</f>
        <v>【85.82】</v>
      </c>
      <c r="M86" s="26" t="s">
        <v>43</v>
      </c>
      <c r="N86" s="26" t="s">
        <v>43</v>
      </c>
      <c r="O86" s="26" t="str">
        <f>データ!EO6</f>
        <v>【0.02】</v>
      </c>
    </row>
  </sheetData>
  <sheetProtection algorithmName="SHA-512" hashValue="oMJn+Vfcoo7PbT+e0z1wZ60YXuqcSNGHHx2EFwtaFMTtRabcqAILONTXMTgioURAemi/zlFonPJR30w0UxZSfg==" saltValue="xCCJQBe1aTYMyQE/cpOHSA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" x14ac:dyDescent="0.2"/>
  <cols>
    <col min="2" max="144" width="11.9062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2018</v>
      </c>
      <c r="C6" s="33">
        <f t="shared" ref="C6:X6" si="3">C7</f>
        <v>342076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福山市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0.31</v>
      </c>
      <c r="Q6" s="34">
        <f t="shared" si="3"/>
        <v>100</v>
      </c>
      <c r="R6" s="34">
        <f t="shared" si="3"/>
        <v>4320</v>
      </c>
      <c r="S6" s="34">
        <f t="shared" si="3"/>
        <v>469960</v>
      </c>
      <c r="T6" s="34">
        <f t="shared" si="3"/>
        <v>518.14</v>
      </c>
      <c r="U6" s="34">
        <f t="shared" si="3"/>
        <v>907.01</v>
      </c>
      <c r="V6" s="34">
        <f t="shared" si="3"/>
        <v>1433</v>
      </c>
      <c r="W6" s="34">
        <f t="shared" si="3"/>
        <v>0.78</v>
      </c>
      <c r="X6" s="34">
        <f t="shared" si="3"/>
        <v>1837.18</v>
      </c>
      <c r="Y6" s="35">
        <f>IF(Y7="",NA(),Y7)</f>
        <v>102.09</v>
      </c>
      <c r="Z6" s="35">
        <f t="shared" ref="Z6:AH6" si="4">IF(Z7="",NA(),Z7)</f>
        <v>108.82</v>
      </c>
      <c r="AA6" s="35">
        <f t="shared" si="4"/>
        <v>109.56</v>
      </c>
      <c r="AB6" s="35">
        <f t="shared" si="4"/>
        <v>100.06</v>
      </c>
      <c r="AC6" s="35">
        <f t="shared" si="4"/>
        <v>100.04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754.92</v>
      </c>
      <c r="BG6" s="35">
        <f t="shared" ref="BG6:BO6" si="7">IF(BG7="",NA(),BG7)</f>
        <v>42.93</v>
      </c>
      <c r="BH6" s="35">
        <f t="shared" si="7"/>
        <v>38.11</v>
      </c>
      <c r="BI6" s="35">
        <f t="shared" si="7"/>
        <v>35.51</v>
      </c>
      <c r="BJ6" s="35">
        <f t="shared" si="7"/>
        <v>8.9</v>
      </c>
      <c r="BK6" s="35">
        <f t="shared" si="7"/>
        <v>1161.05</v>
      </c>
      <c r="BL6" s="35">
        <f t="shared" si="7"/>
        <v>979.89</v>
      </c>
      <c r="BM6" s="35">
        <f t="shared" si="7"/>
        <v>1051.43</v>
      </c>
      <c r="BN6" s="35">
        <f t="shared" si="7"/>
        <v>982.29</v>
      </c>
      <c r="BO6" s="35">
        <f t="shared" si="7"/>
        <v>789.46</v>
      </c>
      <c r="BP6" s="34" t="str">
        <f>IF(BP7="","",IF(BP7="-","【-】","【"&amp;SUBSTITUTE(TEXT(BP7,"#,##0.00"),"-","△")&amp;"】"))</f>
        <v>【747.76】</v>
      </c>
      <c r="BQ6" s="35">
        <f>IF(BQ7="",NA(),BQ7)</f>
        <v>105.37</v>
      </c>
      <c r="BR6" s="35">
        <f t="shared" ref="BR6:BZ6" si="8">IF(BR7="",NA(),BR7)</f>
        <v>126.91</v>
      </c>
      <c r="BS6" s="35">
        <f t="shared" si="8"/>
        <v>131.65</v>
      </c>
      <c r="BT6" s="35">
        <f t="shared" si="8"/>
        <v>98.07</v>
      </c>
      <c r="BU6" s="35">
        <f t="shared" si="8"/>
        <v>100</v>
      </c>
      <c r="BV6" s="35">
        <f t="shared" si="8"/>
        <v>41.08</v>
      </c>
      <c r="BW6" s="35">
        <f t="shared" si="8"/>
        <v>41.34</v>
      </c>
      <c r="BX6" s="35">
        <f t="shared" si="8"/>
        <v>40.06</v>
      </c>
      <c r="BY6" s="35">
        <f t="shared" si="8"/>
        <v>41.25</v>
      </c>
      <c r="BZ6" s="35">
        <f t="shared" si="8"/>
        <v>57.77</v>
      </c>
      <c r="CA6" s="34" t="str">
        <f>IF(CA7="","",IF(CA7="-","【-】","【"&amp;SUBSTITUTE(TEXT(CA7,"#,##0.00"),"-","△")&amp;"】"))</f>
        <v>【59.51】</v>
      </c>
      <c r="CB6" s="35">
        <f>IF(CB7="",NA(),CB7)</f>
        <v>180.19</v>
      </c>
      <c r="CC6" s="35">
        <f t="shared" ref="CC6:CK6" si="9">IF(CC7="",NA(),CC7)</f>
        <v>149.77000000000001</v>
      </c>
      <c r="CD6" s="35">
        <f t="shared" si="9"/>
        <v>146.08000000000001</v>
      </c>
      <c r="CE6" s="35">
        <f t="shared" si="9"/>
        <v>190.96</v>
      </c>
      <c r="CF6" s="35">
        <f t="shared" si="9"/>
        <v>183.09</v>
      </c>
      <c r="CG6" s="35">
        <f t="shared" si="9"/>
        <v>378.08</v>
      </c>
      <c r="CH6" s="35">
        <f t="shared" si="9"/>
        <v>357.49</v>
      </c>
      <c r="CI6" s="35">
        <f t="shared" si="9"/>
        <v>355.22</v>
      </c>
      <c r="CJ6" s="35">
        <f t="shared" si="9"/>
        <v>334.48</v>
      </c>
      <c r="CK6" s="35">
        <f t="shared" si="9"/>
        <v>274.35000000000002</v>
      </c>
      <c r="CL6" s="34" t="str">
        <f>IF(CL7="","",IF(CL7="-","【-】","【"&amp;SUBSTITUTE(TEXT(CL7,"#,##0.00"),"-","△")&amp;"】"))</f>
        <v>【261.46】</v>
      </c>
      <c r="CM6" s="35">
        <f>IF(CM7="",NA(),CM7)</f>
        <v>41.93</v>
      </c>
      <c r="CN6" s="35">
        <f t="shared" ref="CN6:CV6" si="10">IF(CN7="",NA(),CN7)</f>
        <v>41.36</v>
      </c>
      <c r="CO6" s="35">
        <f t="shared" si="10"/>
        <v>40.65</v>
      </c>
      <c r="CP6" s="35">
        <f t="shared" si="10"/>
        <v>41.78</v>
      </c>
      <c r="CQ6" s="35" t="str">
        <f t="shared" si="10"/>
        <v>-</v>
      </c>
      <c r="CR6" s="35">
        <f t="shared" si="10"/>
        <v>44.69</v>
      </c>
      <c r="CS6" s="35">
        <f t="shared" si="10"/>
        <v>44.69</v>
      </c>
      <c r="CT6" s="35">
        <f t="shared" si="10"/>
        <v>42.84</v>
      </c>
      <c r="CU6" s="35">
        <f t="shared" si="10"/>
        <v>40.93</v>
      </c>
      <c r="CV6" s="35">
        <f t="shared" si="10"/>
        <v>50.68</v>
      </c>
      <c r="CW6" s="34" t="str">
        <f>IF(CW7="","",IF(CW7="-","【-】","【"&amp;SUBSTITUTE(TEXT(CW7,"#,##0.00"),"-","△")&amp;"】"))</f>
        <v>【52.23】</v>
      </c>
      <c r="CX6" s="35">
        <f>IF(CX7="",NA(),CX7)</f>
        <v>71.790000000000006</v>
      </c>
      <c r="CY6" s="35">
        <f t="shared" ref="CY6:DG6" si="11">IF(CY7="",NA(),CY7)</f>
        <v>71.86</v>
      </c>
      <c r="CZ6" s="35">
        <f t="shared" si="11"/>
        <v>71.040000000000006</v>
      </c>
      <c r="DA6" s="35">
        <f t="shared" si="11"/>
        <v>73.84</v>
      </c>
      <c r="DB6" s="35">
        <f t="shared" si="11"/>
        <v>73.97</v>
      </c>
      <c r="DC6" s="35">
        <f t="shared" si="11"/>
        <v>70.59</v>
      </c>
      <c r="DD6" s="35">
        <f t="shared" si="11"/>
        <v>69.67</v>
      </c>
      <c r="DE6" s="35">
        <f t="shared" si="11"/>
        <v>66.3</v>
      </c>
      <c r="DF6" s="35">
        <f t="shared" si="11"/>
        <v>62.73</v>
      </c>
      <c r="DG6" s="35">
        <f t="shared" si="11"/>
        <v>84.86</v>
      </c>
      <c r="DH6" s="34" t="str">
        <f>IF(DH7="","",IF(DH7="-","【-】","【"&amp;SUBSTITUTE(TEXT(DH7,"#,##0.00"),"-","△")&amp;"】"))</f>
        <v>【85.82】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7.0000000000000007E-2</v>
      </c>
      <c r="EK6" s="35">
        <f t="shared" si="14"/>
        <v>0.02</v>
      </c>
      <c r="EL6" s="35">
        <f t="shared" si="14"/>
        <v>0.03</v>
      </c>
      <c r="EM6" s="34">
        <f t="shared" si="14"/>
        <v>0</v>
      </c>
      <c r="EN6" s="35">
        <f t="shared" si="14"/>
        <v>0.01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2018</v>
      </c>
      <c r="C7" s="37">
        <v>342076</v>
      </c>
      <c r="D7" s="37">
        <v>47</v>
      </c>
      <c r="E7" s="37">
        <v>17</v>
      </c>
      <c r="F7" s="37">
        <v>5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0.31</v>
      </c>
      <c r="Q7" s="38">
        <v>100</v>
      </c>
      <c r="R7" s="38">
        <v>4320</v>
      </c>
      <c r="S7" s="38">
        <v>469960</v>
      </c>
      <c r="T7" s="38">
        <v>518.14</v>
      </c>
      <c r="U7" s="38">
        <v>907.01</v>
      </c>
      <c r="V7" s="38">
        <v>1433</v>
      </c>
      <c r="W7" s="38">
        <v>0.78</v>
      </c>
      <c r="X7" s="38">
        <v>1837.18</v>
      </c>
      <c r="Y7" s="38">
        <v>102.09</v>
      </c>
      <c r="Z7" s="38">
        <v>108.82</v>
      </c>
      <c r="AA7" s="38">
        <v>109.56</v>
      </c>
      <c r="AB7" s="38">
        <v>100.06</v>
      </c>
      <c r="AC7" s="38">
        <v>100.04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754.92</v>
      </c>
      <c r="BG7" s="38">
        <v>42.93</v>
      </c>
      <c r="BH7" s="38">
        <v>38.11</v>
      </c>
      <c r="BI7" s="38">
        <v>35.51</v>
      </c>
      <c r="BJ7" s="38">
        <v>8.9</v>
      </c>
      <c r="BK7" s="38">
        <v>1161.05</v>
      </c>
      <c r="BL7" s="38">
        <v>979.89</v>
      </c>
      <c r="BM7" s="38">
        <v>1051.43</v>
      </c>
      <c r="BN7" s="38">
        <v>982.29</v>
      </c>
      <c r="BO7" s="38">
        <v>789.46</v>
      </c>
      <c r="BP7" s="38">
        <v>747.76</v>
      </c>
      <c r="BQ7" s="38">
        <v>105.37</v>
      </c>
      <c r="BR7" s="38">
        <v>126.91</v>
      </c>
      <c r="BS7" s="38">
        <v>131.65</v>
      </c>
      <c r="BT7" s="38">
        <v>98.07</v>
      </c>
      <c r="BU7" s="38">
        <v>100</v>
      </c>
      <c r="BV7" s="38">
        <v>41.08</v>
      </c>
      <c r="BW7" s="38">
        <v>41.34</v>
      </c>
      <c r="BX7" s="38">
        <v>40.06</v>
      </c>
      <c r="BY7" s="38">
        <v>41.25</v>
      </c>
      <c r="BZ7" s="38">
        <v>57.77</v>
      </c>
      <c r="CA7" s="38">
        <v>59.51</v>
      </c>
      <c r="CB7" s="38">
        <v>180.19</v>
      </c>
      <c r="CC7" s="38">
        <v>149.77000000000001</v>
      </c>
      <c r="CD7" s="38">
        <v>146.08000000000001</v>
      </c>
      <c r="CE7" s="38">
        <v>190.96</v>
      </c>
      <c r="CF7" s="38">
        <v>183.09</v>
      </c>
      <c r="CG7" s="38">
        <v>378.08</v>
      </c>
      <c r="CH7" s="38">
        <v>357.49</v>
      </c>
      <c r="CI7" s="38">
        <v>355.22</v>
      </c>
      <c r="CJ7" s="38">
        <v>334.48</v>
      </c>
      <c r="CK7" s="38">
        <v>274.35000000000002</v>
      </c>
      <c r="CL7" s="38">
        <v>261.45999999999998</v>
      </c>
      <c r="CM7" s="38">
        <v>41.93</v>
      </c>
      <c r="CN7" s="38">
        <v>41.36</v>
      </c>
      <c r="CO7" s="38">
        <v>40.65</v>
      </c>
      <c r="CP7" s="38">
        <v>41.78</v>
      </c>
      <c r="CQ7" s="38" t="s">
        <v>104</v>
      </c>
      <c r="CR7" s="38">
        <v>44.69</v>
      </c>
      <c r="CS7" s="38">
        <v>44.69</v>
      </c>
      <c r="CT7" s="38">
        <v>42.84</v>
      </c>
      <c r="CU7" s="38">
        <v>40.93</v>
      </c>
      <c r="CV7" s="38">
        <v>50.68</v>
      </c>
      <c r="CW7" s="38">
        <v>52.23</v>
      </c>
      <c r="CX7" s="38">
        <v>71.790000000000006</v>
      </c>
      <c r="CY7" s="38">
        <v>71.86</v>
      </c>
      <c r="CZ7" s="38">
        <v>71.040000000000006</v>
      </c>
      <c r="DA7" s="38">
        <v>73.84</v>
      </c>
      <c r="DB7" s="38">
        <v>73.97</v>
      </c>
      <c r="DC7" s="38">
        <v>70.59</v>
      </c>
      <c r="DD7" s="38">
        <v>69.67</v>
      </c>
      <c r="DE7" s="38">
        <v>66.3</v>
      </c>
      <c r="DF7" s="38">
        <v>62.73</v>
      </c>
      <c r="DG7" s="38">
        <v>84.86</v>
      </c>
      <c r="DH7" s="38">
        <v>85.82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7.0000000000000007E-2</v>
      </c>
      <c r="EK7" s="38">
        <v>0.02</v>
      </c>
      <c r="EL7" s="38">
        <v>0.03</v>
      </c>
      <c r="EM7" s="38">
        <v>0</v>
      </c>
      <c r="EN7" s="38">
        <v>0.01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2020-01-24T06:05:32Z</cp:lastPrinted>
  <dcterms:created xsi:type="dcterms:W3CDTF">2019-12-05T05:22:00Z</dcterms:created>
  <dcterms:modified xsi:type="dcterms:W3CDTF">2020-03-30T07:43:21Z</dcterms:modified>
  <cp:category/>
</cp:coreProperties>
</file>