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GWOkwRN67UomCtfWa1UPUi8Y0qagVMA1EB3+VRSDRIk8oLehXY6c06gbQPhYqjVOiN6g2PHVpGlPUHncBFpyVA==" workbookSaltValue="RK5GXsNqfnxEcG9zxYGDyQ==" workbookSpinCount="100000" lockStructure="1"/>
  <bookViews>
    <workbookView xWindow="0" yWindow="0" windowWidth="20490" windowHeight="7700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Q6" i="5"/>
  <c r="W10" i="4" s="1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I10" i="4"/>
  <c r="B10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<sst xmlns="http://schemas.openxmlformats.org/spreadsheetml/2006/main" count="228" uniqueCount="114">
  <si>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</si>
  <si>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</si>
  <si>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</si>
  <si>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</si>
  <si>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</si>
  <si>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</si>
  <si>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</si>
  <si>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</si>
  <si>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</si>
  <si>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</si>
  <si>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</si>
  <si>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</si>
  <si>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</si>
  <si>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</si>
  <si>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</si>
  <si>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</si>
  <si>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</si>
  <si>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</si>
  <si>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</si>
  <si>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</si>
  <si>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</si>
  <si>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</si>
  <si>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</si>
  <si>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</si>
  <si>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</si>
  <si>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</si>
  <si>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</si>
  <si>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</si>
  <si>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</si>
  <si>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</si>
  <si>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</si>
  <si>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</si>
  <si>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</si>
  <si>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</si>
  <si>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</si>
  <si>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</si>
  <si>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</si>
  <si>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</si>
  <si>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</si>
  <si>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</si>
  <si>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</si>
  <si>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</si>
  <si>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</si>
  <si>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</si>
  <si>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</si>
  <si>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</si>
  <si>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</si>
  <si>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</si>
  <si>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</si>
  <si>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</si>
  <si>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</si>
  <si>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</si>
  <si>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</si>
  <si>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</si>
  <si>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</si>
  <si>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</si>
  <si>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</si>
  <si>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</si>
  <si>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</si>
  <si>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</si>
  <si>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</si>
  <si>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</si>
  <si>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</si>
  <si>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</si>
  <si>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</si>
  <si>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</si>
  <si>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</si>
  <si>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</si>
  <si>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</si>
  <si>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</si>
  <si>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</si>
  <si>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</si>
  <si>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</si>
  <si>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</si>
  <si>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</si>
  <si>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</si>
  <si>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</si>
  <si>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</si>
  <si>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</si>
  <si>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</si>
  <si>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</si>
  <si>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</si>
  <si>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</si>
  <si>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</si>
  <si>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</si>
  <si>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</si>
  <si>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</si>
  <si>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</si>
  <si>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</si>
  <si>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</si>
  <si>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</si>
  <si>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</si>
  <si>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</si>
  <si>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</si>
  <si>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</si>
  <si>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</si>
  <si>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</si>
  <si>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</si>
  <si>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</si>
  <si>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法非適用</t>
  </si>
  <si>
    <t>下水道事業</t>
  </si>
  <si>
    <t>漁業集落排水</t>
  </si>
  <si>
    <t>H2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</si>
  <si>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</si>
  <si>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</si>
  <si>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</si>
  <si>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</si>
  <si>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</si>
  <si>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</si>
  <si>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</si>
  <si>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</si>
  <si>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r>
      <rPr>
        <sz val="10"/>
        <rFont val="ＭＳ ゴシック"/>
        <family val="3"/>
        <charset val="128"/>
      </rPr>
      <t>①収益的収支比率
収益的収支比率が100％を下回っています。これは地方債の償還に伴うものです。償還は令和24年度まで継続するため，その間は比率100％にすることは困難と推測されますが，令和８年度以降は償還額が縮小する見込みであり,比率の向上が期待されます。今後,より一層の経費の削減と接続率の向上を目指します。
④企業債残高対事業規模比率
平成29年より「分流式下水道に要する経費」に係る一般会計からの繰出基準の見直しを行ったことにより，企業債残高対事業規模比率が改善しています。
⑤経費回収率
類似団体と比較して高く，ほぼ同程度で推移しています。これは，供用開始以降大規模な修繕・更新が発生しておらず，また，維持管理費の抑制に努めてきたことによるものです。今後，機能保全計画を策定し，計画的な維持管理・更新を図っていきます。
⑥汚水処理原価</t>
    </r>
    <r>
      <rPr>
        <sz val="10"/>
        <color theme="1"/>
        <rFont val="ＭＳ ゴシック"/>
        <family val="3"/>
        <charset val="128"/>
      </rPr>
      <t xml:space="preserve">
類似団体と比較して低く，ほぼ同じ値で推移しています。
これは，供用開始以降大規模な修繕・更新が発生しておらず，また，維持管理費の抑制に努めてきたことによるものです。今後，機能保全計画を策定し，計画的な維持管理・更新を図っていきます。
⑦施設利用率・⑧水洗化率
類似団体と比較すると低い状況にあります。供用区域内の人口が減少傾向にあり，数値は，ほぼ横ばいとなっています。今後，水洗化率のさらなる向上に向け，普及活動を促進する必要があります。</t>
    </r>
    <rPh sb="50" eb="52">
      <t>レイワ</t>
    </rPh>
    <rPh sb="92" eb="94">
      <t>レイワ</t>
    </rPh>
    <rPh sb="95" eb="97">
      <t>ネンド</t>
    </rPh>
    <rPh sb="97" eb="99">
      <t>イコウ</t>
    </rPh>
    <rPh sb="100" eb="102">
      <t>ショウカン</t>
    </rPh>
    <rPh sb="102" eb="103">
      <t>ガク</t>
    </rPh>
    <rPh sb="104" eb="106">
      <t>シュクショウ</t>
    </rPh>
    <rPh sb="108" eb="110">
      <t>ミコ</t>
    </rPh>
    <rPh sb="115" eb="117">
      <t>ヒリツ</t>
    </rPh>
    <rPh sb="118" eb="120">
      <t>コウジョウ</t>
    </rPh>
    <rPh sb="121" eb="123">
      <t>キタイ</t>
    </rPh>
    <rPh sb="128" eb="130">
      <t>コンゴ</t>
    </rPh>
    <rPh sb="170" eb="172">
      <t>ヘイセイ</t>
    </rPh>
    <rPh sb="192" eb="193">
      <t>カカ</t>
    </rPh>
    <rPh sb="194" eb="196">
      <t>イッパン</t>
    </rPh>
    <rPh sb="196" eb="198">
      <t>カイケイ</t>
    </rPh>
    <rPh sb="210" eb="211">
      <t>オコナ</t>
    </rPh>
    <rPh sb="232" eb="234">
      <t>カイゼン</t>
    </rPh>
    <phoneticPr fontId="4"/>
  </si>
  <si>
    <t>従来，随時故障箇所について，更新・修繕を行ってきましたが，供用開始から一定年数を経過したことから，現在施設全体の機能保全計画策定を進めており，今後は同計画に基づく計画的な更新・修繕を進めていきます。</t>
    <rPh sb="0" eb="2">
      <t>ジュウライ</t>
    </rPh>
    <rPh sb="3" eb="5">
      <t>ズイジ</t>
    </rPh>
    <rPh sb="5" eb="7">
      <t>コショウ</t>
    </rPh>
    <rPh sb="7" eb="9">
      <t>カショ</t>
    </rPh>
    <rPh sb="14" eb="16">
      <t>コウシン</t>
    </rPh>
    <rPh sb="17" eb="19">
      <t>シュウゼン</t>
    </rPh>
    <rPh sb="20" eb="21">
      <t>オコナ</t>
    </rPh>
    <rPh sb="29" eb="31">
      <t>キョウヨウ</t>
    </rPh>
    <rPh sb="31" eb="33">
      <t>カイシ</t>
    </rPh>
    <rPh sb="35" eb="37">
      <t>イッテイ</t>
    </rPh>
    <rPh sb="37" eb="39">
      <t>ネンスウ</t>
    </rPh>
    <rPh sb="40" eb="42">
      <t>ケイカ</t>
    </rPh>
    <rPh sb="49" eb="51">
      <t>ゲンザイ</t>
    </rPh>
    <rPh sb="51" eb="53">
      <t>シセツ</t>
    </rPh>
    <rPh sb="53" eb="55">
      <t>ゼンタイ</t>
    </rPh>
    <rPh sb="56" eb="58">
      <t>キノウ</t>
    </rPh>
    <rPh sb="58" eb="60">
      <t>ホゼン</t>
    </rPh>
    <rPh sb="60" eb="62">
      <t>ケイカク</t>
    </rPh>
    <rPh sb="62" eb="64">
      <t>サクテイ</t>
    </rPh>
    <rPh sb="65" eb="66">
      <t>スス</t>
    </rPh>
    <rPh sb="71" eb="73">
      <t>コンゴ</t>
    </rPh>
    <rPh sb="74" eb="75">
      <t>ドウ</t>
    </rPh>
    <rPh sb="75" eb="77">
      <t>ケイカク</t>
    </rPh>
    <rPh sb="78" eb="79">
      <t>モト</t>
    </rPh>
    <rPh sb="81" eb="83">
      <t>ケイカク</t>
    </rPh>
    <rPh sb="83" eb="84">
      <t>テキ</t>
    </rPh>
    <rPh sb="85" eb="87">
      <t>コウシン</t>
    </rPh>
    <rPh sb="88" eb="90">
      <t>シュウゼン</t>
    </rPh>
    <rPh sb="91" eb="92">
      <t>スス</t>
    </rPh>
    <phoneticPr fontId="4"/>
  </si>
  <si>
    <t>人口減少等による使用料収入の減少が見込まれる一方，供用開始から一定年数を経過し，処理施設及び管渠の老朽化による維持管理・更新に係る経費の増加が見込まれ，今後経営状況は厳しくなることが想定されます。
そのような中で，機能保全計画に基づく計画的な更新・修繕・維持管理を進めるとともに，接続率の向上を図ることで，経営の効率化・安定化を図っていきます。</t>
    <rPh sb="0" eb="2">
      <t>ジンコウ</t>
    </rPh>
    <rPh sb="2" eb="4">
      <t>ゲンショウ</t>
    </rPh>
    <rPh sb="4" eb="5">
      <t>トウ</t>
    </rPh>
    <rPh sb="8" eb="11">
      <t>シヨウリョウ</t>
    </rPh>
    <rPh sb="11" eb="13">
      <t>シュウニュウ</t>
    </rPh>
    <rPh sb="14" eb="16">
      <t>ゲンショウ</t>
    </rPh>
    <rPh sb="17" eb="19">
      <t>ミコ</t>
    </rPh>
    <rPh sb="22" eb="24">
      <t>イッポウ</t>
    </rPh>
    <rPh sb="25" eb="27">
      <t>キョウヨウ</t>
    </rPh>
    <rPh sb="27" eb="29">
      <t>カイシ</t>
    </rPh>
    <rPh sb="31" eb="33">
      <t>イッテイ</t>
    </rPh>
    <rPh sb="33" eb="35">
      <t>ネンスウ</t>
    </rPh>
    <rPh sb="36" eb="38">
      <t>ケイカ</t>
    </rPh>
    <rPh sb="40" eb="42">
      <t>ショリ</t>
    </rPh>
    <rPh sb="42" eb="44">
      <t>シセツ</t>
    </rPh>
    <rPh sb="44" eb="45">
      <t>オヨ</t>
    </rPh>
    <rPh sb="46" eb="47">
      <t>カン</t>
    </rPh>
    <rPh sb="47" eb="48">
      <t>キョ</t>
    </rPh>
    <rPh sb="49" eb="52">
      <t>ロウキュウカ</t>
    </rPh>
    <rPh sb="55" eb="57">
      <t>イジ</t>
    </rPh>
    <rPh sb="57" eb="59">
      <t>カンリ</t>
    </rPh>
    <rPh sb="60" eb="62">
      <t>コウシン</t>
    </rPh>
    <rPh sb="63" eb="64">
      <t>カカ</t>
    </rPh>
    <rPh sb="65" eb="67">
      <t>ケイヒ</t>
    </rPh>
    <rPh sb="68" eb="70">
      <t>ゾウカ</t>
    </rPh>
    <rPh sb="71" eb="73">
      <t>ミコ</t>
    </rPh>
    <rPh sb="76" eb="78">
      <t>コンゴ</t>
    </rPh>
    <rPh sb="78" eb="80">
      <t>ケイエイ</t>
    </rPh>
    <rPh sb="80" eb="82">
      <t>ジョウキョウ</t>
    </rPh>
    <rPh sb="83" eb="84">
      <t>キビ</t>
    </rPh>
    <rPh sb="91" eb="93">
      <t>ソウテイ</t>
    </rPh>
    <rPh sb="104" eb="105">
      <t>ナカ</t>
    </rPh>
    <rPh sb="107" eb="109">
      <t>キノウ</t>
    </rPh>
    <rPh sb="109" eb="111">
      <t>ホゼン</t>
    </rPh>
    <rPh sb="111" eb="113">
      <t>ケイカク</t>
    </rPh>
    <rPh sb="114" eb="115">
      <t>モト</t>
    </rPh>
    <rPh sb="117" eb="120">
      <t>ケイカクテキ</t>
    </rPh>
    <rPh sb="121" eb="123">
      <t>コウシン</t>
    </rPh>
    <rPh sb="124" eb="126">
      <t>シュウゼン</t>
    </rPh>
    <rPh sb="127" eb="129">
      <t>イジ</t>
    </rPh>
    <rPh sb="129" eb="131">
      <t>カンリ</t>
    </rPh>
    <rPh sb="132" eb="133">
      <t>スス</t>
    </rPh>
    <rPh sb="140" eb="142">
      <t>セツゾク</t>
    </rPh>
    <rPh sb="142" eb="143">
      <t>リツ</t>
    </rPh>
    <rPh sb="144" eb="146">
      <t>コウジョウ</t>
    </rPh>
    <rPh sb="147" eb="148">
      <t>ハカ</t>
    </rPh>
    <rPh sb="153" eb="155">
      <t>ケイエイ</t>
    </rPh>
    <rPh sb="156" eb="159">
      <t>コウリツカ</t>
    </rPh>
    <rPh sb="160" eb="163">
      <t>アンテイカ</t>
    </rPh>
    <rPh sb="164" eb="165">
      <t>ハカ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</si>
</sst>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56-4919-8F81-D6ADECA24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47072"/>
        <c:axId val="183365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0.31</c:v>
                </c:pt>
                <c:pt idx="1">
                  <c:v>0.1</c:v>
                </c:pt>
                <c:pt idx="2" formatCode="#,##0.00;&quot;△&quot;#,##0.00">
                  <c:v>0</c:v>
                </c:pt>
                <c:pt idx="3" formatCode="#,##0.00;&quot;△&quot;#,##0.00">
                  <c:v>0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56-4919-8F81-D6ADECA24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347072"/>
        <c:axId val="183365632"/>
      </c:lineChart>
      <c:dateAx>
        <c:axId val="183347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365632"/>
        <c:crosses val="autoZero"/>
        <c:auto val="1"/>
        <c:lblOffset val="100"/>
        <c:baseTimeUnit val="years"/>
      </c:dateAx>
      <c:valAx>
        <c:axId val="183365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3347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29</c:v>
                </c:pt>
                <c:pt idx="1">
                  <c:v>29.33</c:v>
                </c:pt>
                <c:pt idx="2">
                  <c:v>29.33</c:v>
                </c:pt>
                <c:pt idx="3">
                  <c:v>28.67</c:v>
                </c:pt>
                <c:pt idx="4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A4-4F0C-9F4C-EDFFCCEBA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985088"/>
        <c:axId val="228991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29.86</c:v>
                </c:pt>
                <c:pt idx="1">
                  <c:v>29.28</c:v>
                </c:pt>
                <c:pt idx="2">
                  <c:v>29.4</c:v>
                </c:pt>
                <c:pt idx="3">
                  <c:v>29.8</c:v>
                </c:pt>
                <c:pt idx="4">
                  <c:v>32.229999999999997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A4-4F0C-9F4C-EDFFCCEBA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985088"/>
        <c:axId val="228991360"/>
      </c:lineChart>
      <c:dateAx>
        <c:axId val="228985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991360"/>
        <c:crosses val="autoZero"/>
        <c:auto val="1"/>
        <c:lblOffset val="100"/>
        <c:baseTimeUnit val="years"/>
      </c:dateAx>
      <c:valAx>
        <c:axId val="228991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985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50.17</c:v>
                </c:pt>
                <c:pt idx="1">
                  <c:v>51.24</c:v>
                </c:pt>
                <c:pt idx="2">
                  <c:v>52.29</c:v>
                </c:pt>
                <c:pt idx="3">
                  <c:v>53.61</c:v>
                </c:pt>
                <c:pt idx="4">
                  <c:v>67.38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DA-4CAE-B39F-D3AB4A4DB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026048"/>
        <c:axId val="22903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65.95</c:v>
                </c:pt>
                <c:pt idx="1">
                  <c:v>66.819999999999993</c:v>
                </c:pt>
                <c:pt idx="2">
                  <c:v>63.77</c:v>
                </c:pt>
                <c:pt idx="3">
                  <c:v>66.95</c:v>
                </c:pt>
                <c:pt idx="4">
                  <c:v>80.8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DA-4CAE-B39F-D3AB4A4DB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026048"/>
        <c:axId val="229032320"/>
      </c:lineChart>
      <c:dateAx>
        <c:axId val="2290260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9032320"/>
        <c:crosses val="autoZero"/>
        <c:auto val="1"/>
        <c:lblOffset val="100"/>
        <c:baseTimeUnit val="years"/>
      </c:dateAx>
      <c:valAx>
        <c:axId val="22903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9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80.41</c:v>
                </c:pt>
                <c:pt idx="1">
                  <c:v>83.59</c:v>
                </c:pt>
                <c:pt idx="2">
                  <c:v>81.13</c:v>
                </c:pt>
                <c:pt idx="3">
                  <c:v>72.27</c:v>
                </c:pt>
                <c:pt idx="4">
                  <c:v>76.27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A6-4657-8FF0-D57B6CE45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261440"/>
        <c:axId val="183271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CA6-4657-8FF0-D57B6CE45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261440"/>
        <c:axId val="183271808"/>
      </c:lineChart>
      <c:dateAx>
        <c:axId val="183261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271808"/>
        <c:crosses val="autoZero"/>
        <c:auto val="1"/>
        <c:lblOffset val="100"/>
        <c:baseTimeUnit val="years"/>
      </c:dateAx>
      <c:valAx>
        <c:axId val="183271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3261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38-4C1D-9359-F79B25DE6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294592"/>
        <c:axId val="183300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338-4C1D-9359-F79B25DE6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294592"/>
        <c:axId val="183300864"/>
      </c:lineChart>
      <c:dateAx>
        <c:axId val="183294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300864"/>
        <c:crosses val="autoZero"/>
        <c:auto val="1"/>
        <c:lblOffset val="100"/>
        <c:baseTimeUnit val="years"/>
      </c:dateAx>
      <c:valAx>
        <c:axId val="183300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3294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44-43EE-B6E1-5EBE961D5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051264"/>
        <c:axId val="215061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244-43EE-B6E1-5EBE961D5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051264"/>
        <c:axId val="215061632"/>
      </c:lineChart>
      <c:dateAx>
        <c:axId val="21505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5061632"/>
        <c:crosses val="autoZero"/>
        <c:auto val="1"/>
        <c:lblOffset val="100"/>
        <c:baseTimeUnit val="years"/>
      </c:dateAx>
      <c:valAx>
        <c:axId val="215061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5051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1F-4F76-8D9C-2416B24B2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107072"/>
        <c:axId val="215108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1F-4F76-8D9C-2416B24B2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07072"/>
        <c:axId val="215108992"/>
      </c:lineChart>
      <c:dateAx>
        <c:axId val="215107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5108992"/>
        <c:crosses val="autoZero"/>
        <c:auto val="1"/>
        <c:lblOffset val="100"/>
        <c:baseTimeUnit val="years"/>
      </c:dateAx>
      <c:valAx>
        <c:axId val="215108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5107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07-4C26-A741-DAACC133F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148800"/>
        <c:axId val="215155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07-4C26-A741-DAACC133F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48800"/>
        <c:axId val="215155072"/>
      </c:lineChart>
      <c:dateAx>
        <c:axId val="2151488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5155072"/>
        <c:crosses val="autoZero"/>
        <c:auto val="1"/>
        <c:lblOffset val="100"/>
        <c:baseTimeUnit val="years"/>
      </c:dateAx>
      <c:valAx>
        <c:axId val="215155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51488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3475.13</c:v>
                </c:pt>
                <c:pt idx="1">
                  <c:v>3326.28</c:v>
                </c:pt>
                <c:pt idx="2">
                  <c:v>5089.8900000000003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AB-4937-9B3D-CE8C31E09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190144"/>
        <c:axId val="21519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1741.94</c:v>
                </c:pt>
                <c:pt idx="1">
                  <c:v>1451.54</c:v>
                </c:pt>
                <c:pt idx="2">
                  <c:v>1700.42</c:v>
                </c:pt>
                <c:pt idx="3">
                  <c:v>1491.92</c:v>
                </c:pt>
                <c:pt idx="4">
                  <c:v>1006.65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AB-4937-9B3D-CE8C31E09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90144"/>
        <c:axId val="215192320"/>
      </c:lineChart>
      <c:dateAx>
        <c:axId val="215190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5192320"/>
        <c:crosses val="autoZero"/>
        <c:auto val="1"/>
        <c:lblOffset val="100"/>
        <c:baseTimeUnit val="years"/>
      </c:dateAx>
      <c:valAx>
        <c:axId val="21519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5190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71.319999999999993</c:v>
                </c:pt>
                <c:pt idx="1">
                  <c:v>55.04</c:v>
                </c:pt>
                <c:pt idx="2">
                  <c:v>73.33</c:v>
                </c:pt>
                <c:pt idx="3">
                  <c:v>69.069999999999993</c:v>
                </c:pt>
                <c:pt idx="4">
                  <c:v>74.16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79-4648-804F-A8F25CB1E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202816"/>
        <c:axId val="228930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33.86</c:v>
                </c:pt>
                <c:pt idx="1">
                  <c:v>33.58</c:v>
                </c:pt>
                <c:pt idx="2">
                  <c:v>34.51</c:v>
                </c:pt>
                <c:pt idx="3">
                  <c:v>46.77</c:v>
                </c:pt>
                <c:pt idx="4">
                  <c:v>43.43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79-4648-804F-A8F25CB1E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202816"/>
        <c:axId val="228930688"/>
      </c:lineChart>
      <c:dateAx>
        <c:axId val="2152028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930688"/>
        <c:crosses val="autoZero"/>
        <c:auto val="1"/>
        <c:lblOffset val="100"/>
        <c:baseTimeUnit val="years"/>
      </c:dateAx>
      <c:valAx>
        <c:axId val="228930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5202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215.86</c:v>
                </c:pt>
                <c:pt idx="1">
                  <c:v>284.11</c:v>
                </c:pt>
                <c:pt idx="2">
                  <c:v>215.99</c:v>
                </c:pt>
                <c:pt idx="3">
                  <c:v>230.67</c:v>
                </c:pt>
                <c:pt idx="4">
                  <c:v>213.74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2D-45D0-A061-410A221AA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945280"/>
        <c:axId val="228959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510.15</c:v>
                </c:pt>
                <c:pt idx="1">
                  <c:v>514.39</c:v>
                </c:pt>
                <c:pt idx="2">
                  <c:v>476.11</c:v>
                </c:pt>
                <c:pt idx="3">
                  <c:v>348.75</c:v>
                </c:pt>
                <c:pt idx="4">
                  <c:v>400.44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2D-45D0-A061-410A221AA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945280"/>
        <c:axId val="228959744"/>
      </c:lineChart>
      <c:dateAx>
        <c:axId val="228945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959744"/>
        <c:crosses val="autoZero"/>
        <c:auto val="1"/>
        <c:lblOffset val="100"/>
        <c:baseTimeUnit val="years"/>
      </c:dateAx>
      <c:valAx>
        <c:axId val="228959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945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【973.20】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【377.19】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9" t="s">
        <v>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</row>
    <row r="3" spans="1:78" ht="9.75" customHeight="1" x14ac:dyDescent="0.2">
      <c r="A3" s="2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</row>
    <row r="4" spans="1:78" ht="9.75" customHeight="1" x14ac:dyDescent="0.2">
      <c r="A4" s="2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80" t="str">
        <f>データ!H6</f>
        <v>広島県　三原市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70" t="s">
        <v>1</v>
      </c>
      <c r="C7" s="70"/>
      <c r="D7" s="70"/>
      <c r="E7" s="70"/>
      <c r="F7" s="70"/>
      <c r="G7" s="70"/>
      <c r="H7" s="70"/>
      <c r="I7" s="70" t="s">
        <v>2</v>
      </c>
      <c r="J7" s="70"/>
      <c r="K7" s="70"/>
      <c r="L7" s="70"/>
      <c r="M7" s="70"/>
      <c r="N7" s="70"/>
      <c r="O7" s="70"/>
      <c r="P7" s="70" t="s">
        <v>3</v>
      </c>
      <c r="Q7" s="70"/>
      <c r="R7" s="70"/>
      <c r="S7" s="70"/>
      <c r="T7" s="70"/>
      <c r="U7" s="70"/>
      <c r="V7" s="70"/>
      <c r="W7" s="70" t="s">
        <v>4</v>
      </c>
      <c r="X7" s="70"/>
      <c r="Y7" s="70"/>
      <c r="Z7" s="70"/>
      <c r="AA7" s="70"/>
      <c r="AB7" s="70"/>
      <c r="AC7" s="70"/>
      <c r="AD7" s="70" t="s">
        <v>5</v>
      </c>
      <c r="AE7" s="70"/>
      <c r="AF7" s="70"/>
      <c r="AG7" s="70"/>
      <c r="AH7" s="70"/>
      <c r="AI7" s="70"/>
      <c r="AJ7" s="70"/>
      <c r="AK7" s="3"/>
      <c r="AL7" s="70" t="s">
        <v>6</v>
      </c>
      <c r="AM7" s="70"/>
      <c r="AN7" s="70"/>
      <c r="AO7" s="70"/>
      <c r="AP7" s="70"/>
      <c r="AQ7" s="70"/>
      <c r="AR7" s="70"/>
      <c r="AS7" s="70"/>
      <c r="AT7" s="70" t="s">
        <v>7</v>
      </c>
      <c r="AU7" s="70"/>
      <c r="AV7" s="70"/>
      <c r="AW7" s="70"/>
      <c r="AX7" s="70"/>
      <c r="AY7" s="70"/>
      <c r="AZ7" s="70"/>
      <c r="BA7" s="70"/>
      <c r="BB7" s="70" t="s">
        <v>8</v>
      </c>
      <c r="BC7" s="70"/>
      <c r="BD7" s="70"/>
      <c r="BE7" s="70"/>
      <c r="BF7" s="70"/>
      <c r="BG7" s="70"/>
      <c r="BH7" s="70"/>
      <c r="BI7" s="70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7" t="str">
        <f>データ!I6</f>
        <v>法非適用</v>
      </c>
      <c r="C8" s="77"/>
      <c r="D8" s="77"/>
      <c r="E8" s="77"/>
      <c r="F8" s="77"/>
      <c r="G8" s="77"/>
      <c r="H8" s="77"/>
      <c r="I8" s="77" t="str">
        <f>データ!J6</f>
        <v>下水道事業</v>
      </c>
      <c r="J8" s="77"/>
      <c r="K8" s="77"/>
      <c r="L8" s="77"/>
      <c r="M8" s="77"/>
      <c r="N8" s="77"/>
      <c r="O8" s="77"/>
      <c r="P8" s="77" t="str">
        <f>データ!K6</f>
        <v>漁業集落排水</v>
      </c>
      <c r="Q8" s="77"/>
      <c r="R8" s="77"/>
      <c r="S8" s="77"/>
      <c r="T8" s="77"/>
      <c r="U8" s="77"/>
      <c r="V8" s="77"/>
      <c r="W8" s="77" t="str">
        <f>データ!L6</f>
        <v>H2</v>
      </c>
      <c r="X8" s="77"/>
      <c r="Y8" s="77"/>
      <c r="Z8" s="77"/>
      <c r="AA8" s="77"/>
      <c r="AB8" s="77"/>
      <c r="AC8" s="77"/>
      <c r="AD8" s="78" t="str">
        <f>データ!$M$6</f>
        <v>非設置</v>
      </c>
      <c r="AE8" s="78"/>
      <c r="AF8" s="78"/>
      <c r="AG8" s="78"/>
      <c r="AH8" s="78"/>
      <c r="AI8" s="78"/>
      <c r="AJ8" s="78"/>
      <c r="AK8" s="3"/>
      <c r="AL8" s="74">
        <f>データ!S6</f>
        <v>94384</v>
      </c>
      <c r="AM8" s="74"/>
      <c r="AN8" s="74"/>
      <c r="AO8" s="74"/>
      <c r="AP8" s="74"/>
      <c r="AQ8" s="74"/>
      <c r="AR8" s="74"/>
      <c r="AS8" s="74"/>
      <c r="AT8" s="73">
        <f>データ!T6</f>
        <v>471.51</v>
      </c>
      <c r="AU8" s="73"/>
      <c r="AV8" s="73"/>
      <c r="AW8" s="73"/>
      <c r="AX8" s="73"/>
      <c r="AY8" s="73"/>
      <c r="AZ8" s="73"/>
      <c r="BA8" s="73"/>
      <c r="BB8" s="73">
        <f>データ!U6</f>
        <v>200.17</v>
      </c>
      <c r="BC8" s="73"/>
      <c r="BD8" s="73"/>
      <c r="BE8" s="73"/>
      <c r="BF8" s="73"/>
      <c r="BG8" s="73"/>
      <c r="BH8" s="73"/>
      <c r="BI8" s="73"/>
      <c r="BJ8" s="3"/>
      <c r="BK8" s="3"/>
      <c r="BL8" s="75" t="s">
        <v>10</v>
      </c>
      <c r="BM8" s="76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70" t="s">
        <v>12</v>
      </c>
      <c r="C9" s="70"/>
      <c r="D9" s="70"/>
      <c r="E9" s="70"/>
      <c r="F9" s="70"/>
      <c r="G9" s="70"/>
      <c r="H9" s="70"/>
      <c r="I9" s="70" t="s">
        <v>13</v>
      </c>
      <c r="J9" s="70"/>
      <c r="K9" s="70"/>
      <c r="L9" s="70"/>
      <c r="M9" s="70"/>
      <c r="N9" s="70"/>
      <c r="O9" s="70"/>
      <c r="P9" s="70" t="s">
        <v>14</v>
      </c>
      <c r="Q9" s="70"/>
      <c r="R9" s="70"/>
      <c r="S9" s="70"/>
      <c r="T9" s="70"/>
      <c r="U9" s="70"/>
      <c r="V9" s="70"/>
      <c r="W9" s="70" t="s">
        <v>15</v>
      </c>
      <c r="X9" s="70"/>
      <c r="Y9" s="70"/>
      <c r="Z9" s="70"/>
      <c r="AA9" s="70"/>
      <c r="AB9" s="70"/>
      <c r="AC9" s="70"/>
      <c r="AD9" s="70" t="s">
        <v>16</v>
      </c>
      <c r="AE9" s="70"/>
      <c r="AF9" s="70"/>
      <c r="AG9" s="70"/>
      <c r="AH9" s="70"/>
      <c r="AI9" s="70"/>
      <c r="AJ9" s="70"/>
      <c r="AK9" s="3"/>
      <c r="AL9" s="70" t="s">
        <v>17</v>
      </c>
      <c r="AM9" s="70"/>
      <c r="AN9" s="70"/>
      <c r="AO9" s="70"/>
      <c r="AP9" s="70"/>
      <c r="AQ9" s="70"/>
      <c r="AR9" s="70"/>
      <c r="AS9" s="70"/>
      <c r="AT9" s="70" t="s">
        <v>18</v>
      </c>
      <c r="AU9" s="70"/>
      <c r="AV9" s="70"/>
      <c r="AW9" s="70"/>
      <c r="AX9" s="70"/>
      <c r="AY9" s="70"/>
      <c r="AZ9" s="70"/>
      <c r="BA9" s="70"/>
      <c r="BB9" s="70" t="s">
        <v>19</v>
      </c>
      <c r="BC9" s="70"/>
      <c r="BD9" s="70"/>
      <c r="BE9" s="70"/>
      <c r="BF9" s="70"/>
      <c r="BG9" s="70"/>
      <c r="BH9" s="70"/>
      <c r="BI9" s="70"/>
      <c r="BJ9" s="3"/>
      <c r="BK9" s="3"/>
      <c r="BL9" s="71" t="s">
        <v>20</v>
      </c>
      <c r="BM9" s="7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73" t="str">
        <f>データ!N6</f>
        <v>-</v>
      </c>
      <c r="C10" s="73"/>
      <c r="D10" s="73"/>
      <c r="E10" s="73"/>
      <c r="F10" s="73"/>
      <c r="G10" s="73"/>
      <c r="H10" s="73"/>
      <c r="I10" s="73" t="str">
        <f>データ!O6</f>
        <v>該当数値なし</v>
      </c>
      <c r="J10" s="73"/>
      <c r="K10" s="73"/>
      <c r="L10" s="73"/>
      <c r="M10" s="73"/>
      <c r="N10" s="73"/>
      <c r="O10" s="73"/>
      <c r="P10" s="73">
        <f>データ!P6</f>
        <v>0.5</v>
      </c>
      <c r="Q10" s="73"/>
      <c r="R10" s="73"/>
      <c r="S10" s="73"/>
      <c r="T10" s="73"/>
      <c r="U10" s="73"/>
      <c r="V10" s="73"/>
      <c r="W10" s="73">
        <f>データ!Q6</f>
        <v>98.76</v>
      </c>
      <c r="X10" s="73"/>
      <c r="Y10" s="73"/>
      <c r="Z10" s="73"/>
      <c r="AA10" s="73"/>
      <c r="AB10" s="73"/>
      <c r="AC10" s="73"/>
      <c r="AD10" s="74">
        <f>データ!R6</f>
        <v>2700</v>
      </c>
      <c r="AE10" s="74"/>
      <c r="AF10" s="74"/>
      <c r="AG10" s="74"/>
      <c r="AH10" s="74"/>
      <c r="AI10" s="74"/>
      <c r="AJ10" s="74"/>
      <c r="AK10" s="2"/>
      <c r="AL10" s="74">
        <f>データ!V6</f>
        <v>466</v>
      </c>
      <c r="AM10" s="74"/>
      <c r="AN10" s="74"/>
      <c r="AO10" s="74"/>
      <c r="AP10" s="74"/>
      <c r="AQ10" s="74"/>
      <c r="AR10" s="74"/>
      <c r="AS10" s="74"/>
      <c r="AT10" s="73">
        <f>データ!W6</f>
        <v>7.0000000000000007E-2</v>
      </c>
      <c r="AU10" s="73"/>
      <c r="AV10" s="73"/>
      <c r="AW10" s="73"/>
      <c r="AX10" s="73"/>
      <c r="AY10" s="73"/>
      <c r="AZ10" s="73"/>
      <c r="BA10" s="73"/>
      <c r="BB10" s="73">
        <f>データ!X6</f>
        <v>6657.14</v>
      </c>
      <c r="BC10" s="73"/>
      <c r="BD10" s="73"/>
      <c r="BE10" s="73"/>
      <c r="BF10" s="73"/>
      <c r="BG10" s="73"/>
      <c r="BH10" s="73"/>
      <c r="BI10" s="73"/>
      <c r="BJ10" s="2"/>
      <c r="BK10" s="2"/>
      <c r="BL10" s="63" t="s">
        <v>22</v>
      </c>
      <c r="BM10" s="64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5" t="s">
        <v>24</v>
      </c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</row>
    <row r="14" spans="1:78" ht="13.5" customHeight="1" x14ac:dyDescent="0.2">
      <c r="A14" s="2"/>
      <c r="B14" s="67" t="s">
        <v>25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9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2" t="s">
        <v>111</v>
      </c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9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2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9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2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9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2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9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2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9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2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9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2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9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2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9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2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9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2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9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2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9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2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9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2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9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2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9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2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9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2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9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2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9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2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9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2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9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2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9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2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9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2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9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2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9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2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9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2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9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2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9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2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9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2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9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0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2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2" t="s">
        <v>112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4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5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4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5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4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5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4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5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4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5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4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5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4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5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4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5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4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5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4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5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4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5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4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5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4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5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4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5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4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5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4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2" t="s">
        <v>113</v>
      </c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9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2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9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2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9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2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9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2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9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2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9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2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9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2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9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2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9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2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9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2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9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2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9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2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9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2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9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2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9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2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9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60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2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【973.20】</v>
      </c>
      <c r="I86" s="26" t="str">
        <f>データ!CA6</f>
        <v>【45.14】</v>
      </c>
      <c r="J86" s="26" t="str">
        <f>データ!CL6</f>
        <v>【377.19】</v>
      </c>
      <c r="K86" s="26" t="str">
        <f>データ!CW6</f>
        <v>【33.69】</v>
      </c>
      <c r="L86" s="26" t="str">
        <f>データ!DH6</f>
        <v>【80.08】</v>
      </c>
      <c r="M86" s="26" t="s">
        <v>43</v>
      </c>
      <c r="N86" s="26" t="s">
        <v>44</v>
      </c>
      <c r="O86" s="26" t="str">
        <f>データ!EO6</f>
        <v>【0.04】</v>
      </c>
    </row>
  </sheetData>
  <sheetProtection algorithmName="SHA-512" hashValue="4wgyJrMkmL0BXwC24uBg2anPA0XsqgFC1AGGeONL5ytqCkolCjwztajBeno/usdFZ3Q3gyu8tWTECwQjyFr+Uw==" saltValue="aK+yJG1MHw8YArZegrnvZQ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82" t="s">
        <v>54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4"/>
      <c r="Y3" s="88" t="s">
        <v>55</v>
      </c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 t="s">
        <v>56</v>
      </c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7"/>
      <c r="Y4" s="81" t="s">
        <v>58</v>
      </c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 t="s">
        <v>59</v>
      </c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 t="s">
        <v>60</v>
      </c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 t="s">
        <v>61</v>
      </c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 t="s">
        <v>62</v>
      </c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 t="s">
        <v>63</v>
      </c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 t="s">
        <v>64</v>
      </c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 t="s">
        <v>65</v>
      </c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 t="s">
        <v>66</v>
      </c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 t="s">
        <v>67</v>
      </c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 t="s">
        <v>68</v>
      </c>
      <c r="EF4" s="81"/>
      <c r="EG4" s="81"/>
      <c r="EH4" s="81"/>
      <c r="EI4" s="81"/>
      <c r="EJ4" s="81"/>
      <c r="EK4" s="81"/>
      <c r="EL4" s="81"/>
      <c r="EM4" s="81"/>
      <c r="EN4" s="81"/>
      <c r="EO4" s="81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2018</v>
      </c>
      <c r="C6" s="33">
        <f t="shared" ref="C6:X6" si="3">C7</f>
        <v>342041</v>
      </c>
      <c r="D6" s="33">
        <f t="shared" si="3"/>
        <v>47</v>
      </c>
      <c r="E6" s="33">
        <f t="shared" si="3"/>
        <v>17</v>
      </c>
      <c r="F6" s="33">
        <f t="shared" si="3"/>
        <v>6</v>
      </c>
      <c r="G6" s="33">
        <f t="shared" si="3"/>
        <v>0</v>
      </c>
      <c r="H6" s="33" t="str">
        <f t="shared" si="3"/>
        <v>広島県　三原市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漁業集落排水</v>
      </c>
      <c r="L6" s="33" t="str">
        <f t="shared" si="3"/>
        <v>H2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0.5</v>
      </c>
      <c r="Q6" s="34">
        <f t="shared" si="3"/>
        <v>98.76</v>
      </c>
      <c r="R6" s="34">
        <f t="shared" si="3"/>
        <v>2700</v>
      </c>
      <c r="S6" s="34">
        <f t="shared" si="3"/>
        <v>94384</v>
      </c>
      <c r="T6" s="34">
        <f t="shared" si="3"/>
        <v>471.51</v>
      </c>
      <c r="U6" s="34">
        <f t="shared" si="3"/>
        <v>200.17</v>
      </c>
      <c r="V6" s="34">
        <f t="shared" si="3"/>
        <v>466</v>
      </c>
      <c r="W6" s="34">
        <f t="shared" si="3"/>
        <v>7.0000000000000007E-2</v>
      </c>
      <c r="X6" s="34">
        <f t="shared" si="3"/>
        <v>6657.14</v>
      </c>
      <c r="Y6" s="35">
        <f>IF(Y7="",NA(),Y7)</f>
        <v>80.41</v>
      </c>
      <c r="Z6" s="35">
        <f t="shared" ref="Z6:AH6" si="4">IF(Z7="",NA(),Z7)</f>
        <v>83.59</v>
      </c>
      <c r="AA6" s="35">
        <f t="shared" si="4"/>
        <v>81.13</v>
      </c>
      <c r="AB6" s="35">
        <f t="shared" si="4"/>
        <v>72.27</v>
      </c>
      <c r="AC6" s="35">
        <f t="shared" si="4"/>
        <v>76.27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3475.13</v>
      </c>
      <c r="BG6" s="35">
        <f t="shared" ref="BG6:BO6" si="7">IF(BG7="",NA(),BG7)</f>
        <v>3326.28</v>
      </c>
      <c r="BH6" s="35">
        <f t="shared" si="7"/>
        <v>5089.8900000000003</v>
      </c>
      <c r="BI6" s="34">
        <f t="shared" si="7"/>
        <v>0</v>
      </c>
      <c r="BJ6" s="34">
        <f t="shared" si="7"/>
        <v>0</v>
      </c>
      <c r="BK6" s="35">
        <f t="shared" si="7"/>
        <v>1741.94</v>
      </c>
      <c r="BL6" s="35">
        <f t="shared" si="7"/>
        <v>1451.54</v>
      </c>
      <c r="BM6" s="35">
        <f t="shared" si="7"/>
        <v>1700.42</v>
      </c>
      <c r="BN6" s="35">
        <f t="shared" si="7"/>
        <v>1491.92</v>
      </c>
      <c r="BO6" s="35">
        <f t="shared" si="7"/>
        <v>1006.65</v>
      </c>
      <c r="BP6" s="34" t="str">
        <f>IF(BP7="","",IF(BP7="-","【-】","【"&amp;SUBSTITUTE(TEXT(BP7,"#,##0.00"),"-","△")&amp;"】"))</f>
        <v>【973.20】</v>
      </c>
      <c r="BQ6" s="35">
        <f>IF(BQ7="",NA(),BQ7)</f>
        <v>71.319999999999993</v>
      </c>
      <c r="BR6" s="35">
        <f t="shared" ref="BR6:BZ6" si="8">IF(BR7="",NA(),BR7)</f>
        <v>55.04</v>
      </c>
      <c r="BS6" s="35">
        <f t="shared" si="8"/>
        <v>73.33</v>
      </c>
      <c r="BT6" s="35">
        <f t="shared" si="8"/>
        <v>69.069999999999993</v>
      </c>
      <c r="BU6" s="35">
        <f t="shared" si="8"/>
        <v>74.16</v>
      </c>
      <c r="BV6" s="35">
        <f t="shared" si="8"/>
        <v>33.86</v>
      </c>
      <c r="BW6" s="35">
        <f t="shared" si="8"/>
        <v>33.58</v>
      </c>
      <c r="BX6" s="35">
        <f t="shared" si="8"/>
        <v>34.51</v>
      </c>
      <c r="BY6" s="35">
        <f t="shared" si="8"/>
        <v>46.77</v>
      </c>
      <c r="BZ6" s="35">
        <f t="shared" si="8"/>
        <v>43.43</v>
      </c>
      <c r="CA6" s="34" t="str">
        <f>IF(CA7="","",IF(CA7="-","【-】","【"&amp;SUBSTITUTE(TEXT(CA7,"#,##0.00"),"-","△")&amp;"】"))</f>
        <v>【45.14】</v>
      </c>
      <c r="CB6" s="35">
        <f>IF(CB7="",NA(),CB7)</f>
        <v>215.86</v>
      </c>
      <c r="CC6" s="35">
        <f t="shared" ref="CC6:CK6" si="9">IF(CC7="",NA(),CC7)</f>
        <v>284.11</v>
      </c>
      <c r="CD6" s="35">
        <f t="shared" si="9"/>
        <v>215.99</v>
      </c>
      <c r="CE6" s="35">
        <f t="shared" si="9"/>
        <v>230.67</v>
      </c>
      <c r="CF6" s="35">
        <f t="shared" si="9"/>
        <v>213.74</v>
      </c>
      <c r="CG6" s="35">
        <f t="shared" si="9"/>
        <v>510.15</v>
      </c>
      <c r="CH6" s="35">
        <f t="shared" si="9"/>
        <v>514.39</v>
      </c>
      <c r="CI6" s="35">
        <f t="shared" si="9"/>
        <v>476.11</v>
      </c>
      <c r="CJ6" s="35">
        <f t="shared" si="9"/>
        <v>348.75</v>
      </c>
      <c r="CK6" s="35">
        <f t="shared" si="9"/>
        <v>400.44</v>
      </c>
      <c r="CL6" s="34" t="str">
        <f>IF(CL7="","",IF(CL7="-","【-】","【"&amp;SUBSTITUTE(TEXT(CL7,"#,##0.00"),"-","△")&amp;"】"))</f>
        <v>【377.19】</v>
      </c>
      <c r="CM6" s="35">
        <f>IF(CM7="",NA(),CM7)</f>
        <v>29</v>
      </c>
      <c r="CN6" s="35">
        <f t="shared" ref="CN6:CV6" si="10">IF(CN7="",NA(),CN7)</f>
        <v>29.33</v>
      </c>
      <c r="CO6" s="35">
        <f t="shared" si="10"/>
        <v>29.33</v>
      </c>
      <c r="CP6" s="35">
        <f t="shared" si="10"/>
        <v>28.67</v>
      </c>
      <c r="CQ6" s="35">
        <f t="shared" si="10"/>
        <v>26</v>
      </c>
      <c r="CR6" s="35">
        <f t="shared" si="10"/>
        <v>29.86</v>
      </c>
      <c r="CS6" s="35">
        <f t="shared" si="10"/>
        <v>29.28</v>
      </c>
      <c r="CT6" s="35">
        <f t="shared" si="10"/>
        <v>29.4</v>
      </c>
      <c r="CU6" s="35">
        <f t="shared" si="10"/>
        <v>29.8</v>
      </c>
      <c r="CV6" s="35">
        <f t="shared" si="10"/>
        <v>32.229999999999997</v>
      </c>
      <c r="CW6" s="34" t="str">
        <f>IF(CW7="","",IF(CW7="-","【-】","【"&amp;SUBSTITUTE(TEXT(CW7,"#,##0.00"),"-","△")&amp;"】"))</f>
        <v>【33.69】</v>
      </c>
      <c r="CX6" s="35">
        <f>IF(CX7="",NA(),CX7)</f>
        <v>50.17</v>
      </c>
      <c r="CY6" s="35">
        <f t="shared" ref="CY6:DG6" si="11">IF(CY7="",NA(),CY7)</f>
        <v>51.24</v>
      </c>
      <c r="CZ6" s="35">
        <f t="shared" si="11"/>
        <v>52.29</v>
      </c>
      <c r="DA6" s="35">
        <f t="shared" si="11"/>
        <v>53.61</v>
      </c>
      <c r="DB6" s="35">
        <f t="shared" si="11"/>
        <v>67.38</v>
      </c>
      <c r="DC6" s="35">
        <f t="shared" si="11"/>
        <v>65.95</v>
      </c>
      <c r="DD6" s="35">
        <f t="shared" si="11"/>
        <v>66.819999999999993</v>
      </c>
      <c r="DE6" s="35">
        <f t="shared" si="11"/>
        <v>63.77</v>
      </c>
      <c r="DF6" s="35">
        <f t="shared" si="11"/>
        <v>66.95</v>
      </c>
      <c r="DG6" s="35">
        <f t="shared" si="11"/>
        <v>80.8</v>
      </c>
      <c r="DH6" s="34" t="str">
        <f>IF(DH7="","",IF(DH7="-","【-】","【"&amp;SUBSTITUTE(TEXT(DH7,"#,##0.00"),"-","△")&amp;"】"))</f>
        <v>【80.08】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0.31</v>
      </c>
      <c r="EK6" s="35">
        <f t="shared" si="14"/>
        <v>0.1</v>
      </c>
      <c r="EL6" s="34">
        <f t="shared" si="14"/>
        <v>0</v>
      </c>
      <c r="EM6" s="34">
        <f t="shared" si="14"/>
        <v>0</v>
      </c>
      <c r="EN6" s="35">
        <f t="shared" si="14"/>
        <v>0.02</v>
      </c>
      <c r="EO6" s="34" t="str">
        <f>IF(EO7="","",IF(EO7="-","【-】","【"&amp;SUBSTITUTE(TEXT(EO7,"#,##0.00"),"-","△")&amp;"】"))</f>
        <v>【0.04】</v>
      </c>
    </row>
    <row r="7" spans="1:145" s="36" customFormat="1" x14ac:dyDescent="0.2">
      <c r="A7" s="28"/>
      <c r="B7" s="37">
        <v>2018</v>
      </c>
      <c r="C7" s="37">
        <v>342041</v>
      </c>
      <c r="D7" s="37">
        <v>47</v>
      </c>
      <c r="E7" s="37">
        <v>17</v>
      </c>
      <c r="F7" s="37">
        <v>6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0.5</v>
      </c>
      <c r="Q7" s="38">
        <v>98.76</v>
      </c>
      <c r="R7" s="38">
        <v>2700</v>
      </c>
      <c r="S7" s="38">
        <v>94384</v>
      </c>
      <c r="T7" s="38">
        <v>471.51</v>
      </c>
      <c r="U7" s="38">
        <v>200.17</v>
      </c>
      <c r="V7" s="38">
        <v>466</v>
      </c>
      <c r="W7" s="38">
        <v>7.0000000000000007E-2</v>
      </c>
      <c r="X7" s="38">
        <v>6657.14</v>
      </c>
      <c r="Y7" s="38">
        <v>80.41</v>
      </c>
      <c r="Z7" s="38">
        <v>83.59</v>
      </c>
      <c r="AA7" s="38">
        <v>81.13</v>
      </c>
      <c r="AB7" s="38">
        <v>72.27</v>
      </c>
      <c r="AC7" s="38">
        <v>76.27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3475.13</v>
      </c>
      <c r="BG7" s="38">
        <v>3326.28</v>
      </c>
      <c r="BH7" s="38">
        <v>5089.8900000000003</v>
      </c>
      <c r="BI7" s="38">
        <v>0</v>
      </c>
      <c r="BJ7" s="38">
        <v>0</v>
      </c>
      <c r="BK7" s="38">
        <v>1741.94</v>
      </c>
      <c r="BL7" s="38">
        <v>1451.54</v>
      </c>
      <c r="BM7" s="38">
        <v>1700.42</v>
      </c>
      <c r="BN7" s="38">
        <v>1491.92</v>
      </c>
      <c r="BO7" s="38">
        <v>1006.65</v>
      </c>
      <c r="BP7" s="38">
        <v>973.2</v>
      </c>
      <c r="BQ7" s="38">
        <v>71.319999999999993</v>
      </c>
      <c r="BR7" s="38">
        <v>55.04</v>
      </c>
      <c r="BS7" s="38">
        <v>73.33</v>
      </c>
      <c r="BT7" s="38">
        <v>69.069999999999993</v>
      </c>
      <c r="BU7" s="38">
        <v>74.16</v>
      </c>
      <c r="BV7" s="38">
        <v>33.86</v>
      </c>
      <c r="BW7" s="38">
        <v>33.58</v>
      </c>
      <c r="BX7" s="38">
        <v>34.51</v>
      </c>
      <c r="BY7" s="38">
        <v>46.77</v>
      </c>
      <c r="BZ7" s="38">
        <v>43.43</v>
      </c>
      <c r="CA7" s="38">
        <v>45.14</v>
      </c>
      <c r="CB7" s="38">
        <v>215.86</v>
      </c>
      <c r="CC7" s="38">
        <v>284.11</v>
      </c>
      <c r="CD7" s="38">
        <v>215.99</v>
      </c>
      <c r="CE7" s="38">
        <v>230.67</v>
      </c>
      <c r="CF7" s="38">
        <v>213.74</v>
      </c>
      <c r="CG7" s="38">
        <v>510.15</v>
      </c>
      <c r="CH7" s="38">
        <v>514.39</v>
      </c>
      <c r="CI7" s="38">
        <v>476.11</v>
      </c>
      <c r="CJ7" s="38">
        <v>348.75</v>
      </c>
      <c r="CK7" s="38">
        <v>400.44</v>
      </c>
      <c r="CL7" s="38">
        <v>377.19</v>
      </c>
      <c r="CM7" s="38">
        <v>29</v>
      </c>
      <c r="CN7" s="38">
        <v>29.33</v>
      </c>
      <c r="CO7" s="38">
        <v>29.33</v>
      </c>
      <c r="CP7" s="38">
        <v>28.67</v>
      </c>
      <c r="CQ7" s="38">
        <v>26</v>
      </c>
      <c r="CR7" s="38">
        <v>29.86</v>
      </c>
      <c r="CS7" s="38">
        <v>29.28</v>
      </c>
      <c r="CT7" s="38">
        <v>29.4</v>
      </c>
      <c r="CU7" s="38">
        <v>29.8</v>
      </c>
      <c r="CV7" s="38">
        <v>32.229999999999997</v>
      </c>
      <c r="CW7" s="38">
        <v>33.69</v>
      </c>
      <c r="CX7" s="38">
        <v>50.17</v>
      </c>
      <c r="CY7" s="38">
        <v>51.24</v>
      </c>
      <c r="CZ7" s="38">
        <v>52.29</v>
      </c>
      <c r="DA7" s="38">
        <v>53.61</v>
      </c>
      <c r="DB7" s="38">
        <v>67.38</v>
      </c>
      <c r="DC7" s="38">
        <v>65.95</v>
      </c>
      <c r="DD7" s="38">
        <v>66.819999999999993</v>
      </c>
      <c r="DE7" s="38">
        <v>63.77</v>
      </c>
      <c r="DF7" s="38">
        <v>66.95</v>
      </c>
      <c r="DG7" s="38">
        <v>80.8</v>
      </c>
      <c r="DH7" s="38">
        <v>80.08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0.31</v>
      </c>
      <c r="EK7" s="38">
        <v>0.1</v>
      </c>
      <c r="EL7" s="38">
        <v>0</v>
      </c>
      <c r="EM7" s="38">
        <v>0</v>
      </c>
      <c r="EN7" s="38">
        <v>0.02</v>
      </c>
      <c r="EO7" s="38">
        <v>0.04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2020-02-04T07:06:05Z</cp:lastPrinted>
  <dcterms:created xsi:type="dcterms:W3CDTF">2019-12-05T05:25:24Z</dcterms:created>
  <dcterms:modified xsi:type="dcterms:W3CDTF">2020-03-30T06:57:36Z</dcterms:modified>
  <cp:category/>
</cp:coreProperties>
</file>