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qi6/loymkds3QWiXnYs2y1Kgo7GTuUMJZgtSv85Ou5B+kDbM6OageZdO5W6z9a6piYvbvGH+TLzwhLOQbc5vw==" workbookSaltValue="EvEA+UkhUwVJvxAEdyIGRg==" workbookSpinCount="100000" lockStructure="1"/>
  <bookViews>
    <workbookView xWindow="1190" yWindow="0" windowWidth="19280" windowHeight="771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BB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<sst xmlns="http://schemas.openxmlformats.org/spreadsheetml/2006/main" count="228" uniqueCount="114">
  <si>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</si>
  <si>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</si>
  <si>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</si>
  <si>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</si>
  <si>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</si>
  <si>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</si>
  <si>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</si>
  <si>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</si>
  <si>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</si>
  <si>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</si>
  <si>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</si>
  <si>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</si>
  <si>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</si>
  <si>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</si>
  <si>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</si>
  <si>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</si>
  <si>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</si>
  <si>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</si>
  <si>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</si>
  <si>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</si>
  <si>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</si>
  <si>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</si>
  <si>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</si>
  <si>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</si>
  <si>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</si>
  <si>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</si>
  <si>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</si>
  <si>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</si>
  <si>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</si>
  <si>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</si>
  <si>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</si>
  <si>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</si>
  <si>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</si>
  <si>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</si>
  <si>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</si>
  <si>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</si>
  <si>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</si>
  <si>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</si>
  <si>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</si>
  <si>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</si>
  <si>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</si>
  <si>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</si>
  <si>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</si>
  <si>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</si>
  <si>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</si>
  <si>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</si>
  <si>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</si>
  <si>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</si>
  <si>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</si>
  <si>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</si>
  <si>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</si>
  <si>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</si>
  <si>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</si>
  <si>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</si>
  <si>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</si>
  <si>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</si>
  <si>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</si>
  <si>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</si>
  <si>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</si>
  <si>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</si>
  <si>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</si>
  <si>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</si>
  <si>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</si>
  <si>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</si>
  <si>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</si>
  <si>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</si>
  <si>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</si>
  <si>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</si>
  <si>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</si>
  <si>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</si>
  <si>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</si>
  <si>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</si>
  <si>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</si>
  <si>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</si>
  <si>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</si>
  <si>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</si>
  <si>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</si>
  <si>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</si>
  <si>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</si>
  <si>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</si>
  <si>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</si>
  <si>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</si>
  <si>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</si>
  <si>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</si>
  <si>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</si>
  <si>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</si>
  <si>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</si>
  <si>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</si>
  <si>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</si>
  <si>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</si>
  <si>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</si>
  <si>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</si>
  <si>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</si>
  <si>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</si>
  <si>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</si>
  <si>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</si>
  <si>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</si>
  <si>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</si>
  <si>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</si>
  <si>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</si>
  <si>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</si>
  <si>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</si>
  <si>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</si>
  <si>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</si>
  <si>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</si>
  <si>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</si>
  <si>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</si>
  <si>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</si>
  <si>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</si>
  <si>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</si>
  <si>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</si>
  <si>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●収益的収支比率が増加
【要因】
　平成32年度に公営企業会計化するための費用が減少したことによるものです。
【今後】
　新たな区域拡大の計画はないものの，経年による維持経費の増加が懸念されますが，経費節減を行い低下傾向を最小限に留めます。
●企業債残高対事業規模比率の減少
【要因】
　分流式下水道に要する経費の繰出基準を市として見直し，企業債元本償還に係るものを全額繰入にしたためです。
●汚水処理原価が上昇
【要因】
　人口の減少に伴い，年間有収水量が減少したことによるものです。
●施設利用・水洗化率
　類似団体より高い状況にあります。さらなる普及活動に努めます。</t>
    <rPh sb="9" eb="11">
      <t>ゾウカ</t>
    </rPh>
    <rPh sb="40" eb="42">
      <t>ゲンショウ</t>
    </rPh>
    <phoneticPr fontId="4"/>
  </si>
  <si>
    <t>　公営企業会計への移行に向けて準備を行っているが，施設の経年劣化により維持管理費が膨らんでいくため，経営改善・投資計画などの検討が必要です。</t>
    <phoneticPr fontId="4"/>
  </si>
  <si>
    <t>　平成28年12月に将来にわたり持続的に下水道事業を運営するため，長期的視点にたち現状や課題を踏まえたうえで，経営基盤の強化推進の基本となる【三原市下水道事業経営戦略】を策定し，市議会へ報告するとともに，平成29年1月よりホームページにより公開しております。
　収益的収支比率向上を図るため，適正管理の向上を最重点として取り組んでまいります。
　平成32年度に下水道事業を公営企業会計へ移行することから，経営の健全性，透明性を図るとともに平成31年度に改めて，一般会計からの繰入基準の見直しを図り計画策定いたします。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</si>
</sst>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DBC-4488-9C45-95CDD1E3AB70}"/>
            </c:ext>
          </c:extLst>
        </c:ser>
        <c:dLbls>
          <c:showLegendKey val="0"/>
          <c:showVal val="0"/>
          <c:showCatName val="0"/>
          <c:showSerName val="0"/>
          <c:showPercent val="0"/>
          <c:showBubbleSize val="0"/>
        </c:dLbls>
        <c:gapWidth val="150"/>
        <c:axId val="184526720"/>
        <c:axId val="184545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7DBC-4488-9C45-95CDD1E3AB70}"/>
            </c:ext>
          </c:extLst>
        </c:ser>
        <c:dLbls>
          <c:showLegendKey val="0"/>
          <c:showVal val="0"/>
          <c:showCatName val="0"/>
          <c:showSerName val="0"/>
          <c:showPercent val="0"/>
          <c:showBubbleSize val="0"/>
        </c:dLbls>
        <c:marker val="1"/>
        <c:smooth val="0"/>
        <c:axId val="184526720"/>
        <c:axId val="184545280"/>
      </c:lineChart>
      <c:dateAx>
        <c:axId val="184526720"/>
        <c:scaling>
          <c:orientation val="minMax"/>
        </c:scaling>
        <c:delete val="1"/>
        <c:axPos val="b"/>
        <c:numFmt formatCode="ge" sourceLinked="1"/>
        <c:majorTickMark val="none"/>
        <c:minorTickMark val="none"/>
        <c:tickLblPos val="none"/>
        <c:crossAx val="184545280"/>
        <c:crosses val="autoZero"/>
        <c:auto val="1"/>
        <c:lblOffset val="100"/>
        <c:baseTimeUnit val="years"/>
      </c:dateAx>
      <c:valAx>
        <c:axId val="18454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526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63.79</c:v>
                </c:pt>
                <c:pt idx="1">
                  <c:v>62.73</c:v>
                </c:pt>
                <c:pt idx="2">
                  <c:v>65</c:v>
                </c:pt>
                <c:pt idx="3">
                  <c:v>65.3</c:v>
                </c:pt>
                <c:pt idx="4">
                  <c:v>60</c:v>
                </c:pt>
              </c:numCache>
            </c:numRef>
          </c:val>
          <c:extLst xmlns:c16r2="http://schemas.microsoft.com/office/drawing/2015/06/chart">
            <c:ext xmlns:c16="http://schemas.microsoft.com/office/drawing/2014/chart" uri="{C3380CC4-5D6E-409C-BE32-E72D297353CC}">
              <c16:uniqueId val="{00000000-EC39-47AE-AE17-621D50EC08CC}"/>
            </c:ext>
          </c:extLst>
        </c:ser>
        <c:dLbls>
          <c:showLegendKey val="0"/>
          <c:showVal val="0"/>
          <c:showCatName val="0"/>
          <c:showSerName val="0"/>
          <c:showPercent val="0"/>
          <c:showBubbleSize val="0"/>
        </c:dLbls>
        <c:gapWidth val="150"/>
        <c:axId val="188684160"/>
        <c:axId val="188698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EC39-47AE-AE17-621D50EC08CC}"/>
            </c:ext>
          </c:extLst>
        </c:ser>
        <c:dLbls>
          <c:showLegendKey val="0"/>
          <c:showVal val="0"/>
          <c:showCatName val="0"/>
          <c:showSerName val="0"/>
          <c:showPercent val="0"/>
          <c:showBubbleSize val="0"/>
        </c:dLbls>
        <c:marker val="1"/>
        <c:smooth val="0"/>
        <c:axId val="188684160"/>
        <c:axId val="188698624"/>
      </c:lineChart>
      <c:dateAx>
        <c:axId val="188684160"/>
        <c:scaling>
          <c:orientation val="minMax"/>
        </c:scaling>
        <c:delete val="1"/>
        <c:axPos val="b"/>
        <c:numFmt formatCode="ge" sourceLinked="1"/>
        <c:majorTickMark val="none"/>
        <c:minorTickMark val="none"/>
        <c:tickLblPos val="none"/>
        <c:crossAx val="188698624"/>
        <c:crosses val="autoZero"/>
        <c:auto val="1"/>
        <c:lblOffset val="100"/>
        <c:baseTimeUnit val="years"/>
      </c:dateAx>
      <c:valAx>
        <c:axId val="18869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684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86.95</c:v>
                </c:pt>
                <c:pt idx="1">
                  <c:v>87.9</c:v>
                </c:pt>
                <c:pt idx="2">
                  <c:v>86.42</c:v>
                </c:pt>
                <c:pt idx="3">
                  <c:v>86.76</c:v>
                </c:pt>
                <c:pt idx="4">
                  <c:v>94.56</c:v>
                </c:pt>
              </c:numCache>
            </c:numRef>
          </c:val>
          <c:extLst xmlns:c16r2="http://schemas.microsoft.com/office/drawing/2015/06/chart">
            <c:ext xmlns:c16="http://schemas.microsoft.com/office/drawing/2014/chart" uri="{C3380CC4-5D6E-409C-BE32-E72D297353CC}">
              <c16:uniqueId val="{00000000-4D53-4587-BE75-57D2B42F858C}"/>
            </c:ext>
          </c:extLst>
        </c:ser>
        <c:dLbls>
          <c:showLegendKey val="0"/>
          <c:showVal val="0"/>
          <c:showCatName val="0"/>
          <c:showSerName val="0"/>
          <c:showPercent val="0"/>
          <c:showBubbleSize val="0"/>
        </c:dLbls>
        <c:gapWidth val="150"/>
        <c:axId val="188733696"/>
        <c:axId val="188739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4D53-4587-BE75-57D2B42F858C}"/>
            </c:ext>
          </c:extLst>
        </c:ser>
        <c:dLbls>
          <c:showLegendKey val="0"/>
          <c:showVal val="0"/>
          <c:showCatName val="0"/>
          <c:showSerName val="0"/>
          <c:showPercent val="0"/>
          <c:showBubbleSize val="0"/>
        </c:dLbls>
        <c:marker val="1"/>
        <c:smooth val="0"/>
        <c:axId val="188733696"/>
        <c:axId val="188739968"/>
      </c:lineChart>
      <c:dateAx>
        <c:axId val="188733696"/>
        <c:scaling>
          <c:orientation val="minMax"/>
        </c:scaling>
        <c:delete val="1"/>
        <c:axPos val="b"/>
        <c:numFmt formatCode="ge" sourceLinked="1"/>
        <c:majorTickMark val="none"/>
        <c:minorTickMark val="none"/>
        <c:tickLblPos val="none"/>
        <c:crossAx val="188739968"/>
        <c:crosses val="autoZero"/>
        <c:auto val="1"/>
        <c:lblOffset val="100"/>
        <c:baseTimeUnit val="years"/>
      </c:dateAx>
      <c:valAx>
        <c:axId val="18873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733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75.260000000000005</c:v>
                </c:pt>
                <c:pt idx="1">
                  <c:v>70.95</c:v>
                </c:pt>
                <c:pt idx="2">
                  <c:v>82.52</c:v>
                </c:pt>
                <c:pt idx="3">
                  <c:v>79.989999999999995</c:v>
                </c:pt>
                <c:pt idx="4">
                  <c:v>83.95</c:v>
                </c:pt>
              </c:numCache>
            </c:numRef>
          </c:val>
          <c:extLst xmlns:c16r2="http://schemas.microsoft.com/office/drawing/2015/06/chart">
            <c:ext xmlns:c16="http://schemas.microsoft.com/office/drawing/2014/chart" uri="{C3380CC4-5D6E-409C-BE32-E72D297353CC}">
              <c16:uniqueId val="{00000000-4AA1-45E3-96E5-6397262E1F9E}"/>
            </c:ext>
          </c:extLst>
        </c:ser>
        <c:dLbls>
          <c:showLegendKey val="0"/>
          <c:showVal val="0"/>
          <c:showCatName val="0"/>
          <c:showSerName val="0"/>
          <c:showPercent val="0"/>
          <c:showBubbleSize val="0"/>
        </c:dLbls>
        <c:gapWidth val="150"/>
        <c:axId val="185231616"/>
        <c:axId val="185250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AA1-45E3-96E5-6397262E1F9E}"/>
            </c:ext>
          </c:extLst>
        </c:ser>
        <c:dLbls>
          <c:showLegendKey val="0"/>
          <c:showVal val="0"/>
          <c:showCatName val="0"/>
          <c:showSerName val="0"/>
          <c:showPercent val="0"/>
          <c:showBubbleSize val="0"/>
        </c:dLbls>
        <c:marker val="1"/>
        <c:smooth val="0"/>
        <c:axId val="185231616"/>
        <c:axId val="185250176"/>
      </c:lineChart>
      <c:dateAx>
        <c:axId val="185231616"/>
        <c:scaling>
          <c:orientation val="minMax"/>
        </c:scaling>
        <c:delete val="1"/>
        <c:axPos val="b"/>
        <c:numFmt formatCode="ge" sourceLinked="1"/>
        <c:majorTickMark val="none"/>
        <c:minorTickMark val="none"/>
        <c:tickLblPos val="none"/>
        <c:crossAx val="185250176"/>
        <c:crosses val="autoZero"/>
        <c:auto val="1"/>
        <c:lblOffset val="100"/>
        <c:baseTimeUnit val="years"/>
      </c:dateAx>
      <c:valAx>
        <c:axId val="185250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23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583-4583-8F38-75210AC56A6A}"/>
            </c:ext>
          </c:extLst>
        </c:ser>
        <c:dLbls>
          <c:showLegendKey val="0"/>
          <c:showVal val="0"/>
          <c:showCatName val="0"/>
          <c:showSerName val="0"/>
          <c:showPercent val="0"/>
          <c:showBubbleSize val="0"/>
        </c:dLbls>
        <c:gapWidth val="150"/>
        <c:axId val="185264768"/>
        <c:axId val="18533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583-4583-8F38-75210AC56A6A}"/>
            </c:ext>
          </c:extLst>
        </c:ser>
        <c:dLbls>
          <c:showLegendKey val="0"/>
          <c:showVal val="0"/>
          <c:showCatName val="0"/>
          <c:showSerName val="0"/>
          <c:showPercent val="0"/>
          <c:showBubbleSize val="0"/>
        </c:dLbls>
        <c:marker val="1"/>
        <c:smooth val="0"/>
        <c:axId val="185264768"/>
        <c:axId val="185336576"/>
      </c:lineChart>
      <c:dateAx>
        <c:axId val="185264768"/>
        <c:scaling>
          <c:orientation val="minMax"/>
        </c:scaling>
        <c:delete val="1"/>
        <c:axPos val="b"/>
        <c:numFmt formatCode="ge" sourceLinked="1"/>
        <c:majorTickMark val="none"/>
        <c:minorTickMark val="none"/>
        <c:tickLblPos val="none"/>
        <c:crossAx val="185336576"/>
        <c:crosses val="autoZero"/>
        <c:auto val="1"/>
        <c:lblOffset val="100"/>
        <c:baseTimeUnit val="years"/>
      </c:dateAx>
      <c:valAx>
        <c:axId val="18533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264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D38-4AB2-9D23-D22AB19C1BD0}"/>
            </c:ext>
          </c:extLst>
        </c:ser>
        <c:dLbls>
          <c:showLegendKey val="0"/>
          <c:showVal val="0"/>
          <c:showCatName val="0"/>
          <c:showSerName val="0"/>
          <c:showPercent val="0"/>
          <c:showBubbleSize val="0"/>
        </c:dLbls>
        <c:gapWidth val="150"/>
        <c:axId val="185367552"/>
        <c:axId val="18537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D38-4AB2-9D23-D22AB19C1BD0}"/>
            </c:ext>
          </c:extLst>
        </c:ser>
        <c:dLbls>
          <c:showLegendKey val="0"/>
          <c:showVal val="0"/>
          <c:showCatName val="0"/>
          <c:showSerName val="0"/>
          <c:showPercent val="0"/>
          <c:showBubbleSize val="0"/>
        </c:dLbls>
        <c:marker val="1"/>
        <c:smooth val="0"/>
        <c:axId val="185367552"/>
        <c:axId val="185377920"/>
      </c:lineChart>
      <c:dateAx>
        <c:axId val="185367552"/>
        <c:scaling>
          <c:orientation val="minMax"/>
        </c:scaling>
        <c:delete val="1"/>
        <c:axPos val="b"/>
        <c:numFmt formatCode="ge" sourceLinked="1"/>
        <c:majorTickMark val="none"/>
        <c:minorTickMark val="none"/>
        <c:tickLblPos val="none"/>
        <c:crossAx val="185377920"/>
        <c:crosses val="autoZero"/>
        <c:auto val="1"/>
        <c:lblOffset val="100"/>
        <c:baseTimeUnit val="years"/>
      </c:dateAx>
      <c:valAx>
        <c:axId val="18537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367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41D-4F0F-BA71-C466BB951AA1}"/>
            </c:ext>
          </c:extLst>
        </c:ser>
        <c:dLbls>
          <c:showLegendKey val="0"/>
          <c:showVal val="0"/>
          <c:showCatName val="0"/>
          <c:showSerName val="0"/>
          <c:showPercent val="0"/>
          <c:showBubbleSize val="0"/>
        </c:dLbls>
        <c:gapWidth val="150"/>
        <c:axId val="188370944"/>
        <c:axId val="188372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41D-4F0F-BA71-C466BB951AA1}"/>
            </c:ext>
          </c:extLst>
        </c:ser>
        <c:dLbls>
          <c:showLegendKey val="0"/>
          <c:showVal val="0"/>
          <c:showCatName val="0"/>
          <c:showSerName val="0"/>
          <c:showPercent val="0"/>
          <c:showBubbleSize val="0"/>
        </c:dLbls>
        <c:marker val="1"/>
        <c:smooth val="0"/>
        <c:axId val="188370944"/>
        <c:axId val="188372864"/>
      </c:lineChart>
      <c:dateAx>
        <c:axId val="188370944"/>
        <c:scaling>
          <c:orientation val="minMax"/>
        </c:scaling>
        <c:delete val="1"/>
        <c:axPos val="b"/>
        <c:numFmt formatCode="ge" sourceLinked="1"/>
        <c:majorTickMark val="none"/>
        <c:minorTickMark val="none"/>
        <c:tickLblPos val="none"/>
        <c:crossAx val="188372864"/>
        <c:crosses val="autoZero"/>
        <c:auto val="1"/>
        <c:lblOffset val="100"/>
        <c:baseTimeUnit val="years"/>
      </c:dateAx>
      <c:valAx>
        <c:axId val="188372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37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239-49C4-AA3D-C5C3968F2F8D}"/>
            </c:ext>
          </c:extLst>
        </c:ser>
        <c:dLbls>
          <c:showLegendKey val="0"/>
          <c:showVal val="0"/>
          <c:showCatName val="0"/>
          <c:showSerName val="0"/>
          <c:showPercent val="0"/>
          <c:showBubbleSize val="0"/>
        </c:dLbls>
        <c:gapWidth val="150"/>
        <c:axId val="188412288"/>
        <c:axId val="1884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239-49C4-AA3D-C5C3968F2F8D}"/>
            </c:ext>
          </c:extLst>
        </c:ser>
        <c:dLbls>
          <c:showLegendKey val="0"/>
          <c:showVal val="0"/>
          <c:showCatName val="0"/>
          <c:showSerName val="0"/>
          <c:showPercent val="0"/>
          <c:showBubbleSize val="0"/>
        </c:dLbls>
        <c:marker val="1"/>
        <c:smooth val="0"/>
        <c:axId val="188412288"/>
        <c:axId val="188414208"/>
      </c:lineChart>
      <c:dateAx>
        <c:axId val="188412288"/>
        <c:scaling>
          <c:orientation val="minMax"/>
        </c:scaling>
        <c:delete val="1"/>
        <c:axPos val="b"/>
        <c:numFmt formatCode="ge" sourceLinked="1"/>
        <c:majorTickMark val="none"/>
        <c:minorTickMark val="none"/>
        <c:tickLblPos val="none"/>
        <c:crossAx val="188414208"/>
        <c:crosses val="autoZero"/>
        <c:auto val="1"/>
        <c:lblOffset val="100"/>
        <c:baseTimeUnit val="years"/>
      </c:dateAx>
      <c:valAx>
        <c:axId val="1884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4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1222.6300000000001</c:v>
                </c:pt>
                <c:pt idx="1">
                  <c:v>1013.59</c:v>
                </c:pt>
                <c:pt idx="2">
                  <c:v>590.86</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A955-4E4A-BB5F-47F1369BDC2D}"/>
            </c:ext>
          </c:extLst>
        </c:ser>
        <c:dLbls>
          <c:showLegendKey val="0"/>
          <c:showVal val="0"/>
          <c:showCatName val="0"/>
          <c:showSerName val="0"/>
          <c:showPercent val="0"/>
          <c:showBubbleSize val="0"/>
        </c:dLbls>
        <c:gapWidth val="150"/>
        <c:axId val="188519168"/>
        <c:axId val="188521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A955-4E4A-BB5F-47F1369BDC2D}"/>
            </c:ext>
          </c:extLst>
        </c:ser>
        <c:dLbls>
          <c:showLegendKey val="0"/>
          <c:showVal val="0"/>
          <c:showCatName val="0"/>
          <c:showSerName val="0"/>
          <c:showPercent val="0"/>
          <c:showBubbleSize val="0"/>
        </c:dLbls>
        <c:marker val="1"/>
        <c:smooth val="0"/>
        <c:axId val="188519168"/>
        <c:axId val="188521088"/>
      </c:lineChart>
      <c:dateAx>
        <c:axId val="188519168"/>
        <c:scaling>
          <c:orientation val="minMax"/>
        </c:scaling>
        <c:delete val="1"/>
        <c:axPos val="b"/>
        <c:numFmt formatCode="ge" sourceLinked="1"/>
        <c:majorTickMark val="none"/>
        <c:minorTickMark val="none"/>
        <c:tickLblPos val="none"/>
        <c:crossAx val="188521088"/>
        <c:crosses val="autoZero"/>
        <c:auto val="1"/>
        <c:lblOffset val="100"/>
        <c:baseTimeUnit val="years"/>
      </c:dateAx>
      <c:valAx>
        <c:axId val="18852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51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44.4</c:v>
                </c:pt>
                <c:pt idx="1">
                  <c:v>38.590000000000003</c:v>
                </c:pt>
                <c:pt idx="2">
                  <c:v>65.8</c:v>
                </c:pt>
                <c:pt idx="3">
                  <c:v>65.150000000000006</c:v>
                </c:pt>
                <c:pt idx="4">
                  <c:v>61.53</c:v>
                </c:pt>
              </c:numCache>
            </c:numRef>
          </c:val>
          <c:extLst xmlns:c16r2="http://schemas.microsoft.com/office/drawing/2015/06/chart">
            <c:ext xmlns:c16="http://schemas.microsoft.com/office/drawing/2014/chart" uri="{C3380CC4-5D6E-409C-BE32-E72D297353CC}">
              <c16:uniqueId val="{00000000-AE5C-4A9B-9D84-236736B4683A}"/>
            </c:ext>
          </c:extLst>
        </c:ser>
        <c:dLbls>
          <c:showLegendKey val="0"/>
          <c:showVal val="0"/>
          <c:showCatName val="0"/>
          <c:showSerName val="0"/>
          <c:showPercent val="0"/>
          <c:showBubbleSize val="0"/>
        </c:dLbls>
        <c:gapWidth val="150"/>
        <c:axId val="188613760"/>
        <c:axId val="188615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AE5C-4A9B-9D84-236736B4683A}"/>
            </c:ext>
          </c:extLst>
        </c:ser>
        <c:dLbls>
          <c:showLegendKey val="0"/>
          <c:showVal val="0"/>
          <c:showCatName val="0"/>
          <c:showSerName val="0"/>
          <c:showPercent val="0"/>
          <c:showBubbleSize val="0"/>
        </c:dLbls>
        <c:marker val="1"/>
        <c:smooth val="0"/>
        <c:axId val="188613760"/>
        <c:axId val="188615680"/>
      </c:lineChart>
      <c:dateAx>
        <c:axId val="188613760"/>
        <c:scaling>
          <c:orientation val="minMax"/>
        </c:scaling>
        <c:delete val="1"/>
        <c:axPos val="b"/>
        <c:numFmt formatCode="ge" sourceLinked="1"/>
        <c:majorTickMark val="none"/>
        <c:minorTickMark val="none"/>
        <c:tickLblPos val="none"/>
        <c:crossAx val="188615680"/>
        <c:crosses val="autoZero"/>
        <c:auto val="1"/>
        <c:lblOffset val="100"/>
        <c:baseTimeUnit val="years"/>
      </c:dateAx>
      <c:valAx>
        <c:axId val="18861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61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229.86</c:v>
                </c:pt>
                <c:pt idx="1">
                  <c:v>266.89</c:v>
                </c:pt>
                <c:pt idx="2">
                  <c:v>224.77</c:v>
                </c:pt>
                <c:pt idx="3">
                  <c:v>225.87</c:v>
                </c:pt>
                <c:pt idx="4">
                  <c:v>248.33</c:v>
                </c:pt>
              </c:numCache>
            </c:numRef>
          </c:val>
          <c:extLst xmlns:c16r2="http://schemas.microsoft.com/office/drawing/2015/06/chart">
            <c:ext xmlns:c16="http://schemas.microsoft.com/office/drawing/2014/chart" uri="{C3380CC4-5D6E-409C-BE32-E72D297353CC}">
              <c16:uniqueId val="{00000000-3206-4707-B11A-97BD1CEE4BBE}"/>
            </c:ext>
          </c:extLst>
        </c:ser>
        <c:dLbls>
          <c:showLegendKey val="0"/>
          <c:showVal val="0"/>
          <c:showCatName val="0"/>
          <c:showSerName val="0"/>
          <c:showPercent val="0"/>
          <c:showBubbleSize val="0"/>
        </c:dLbls>
        <c:gapWidth val="150"/>
        <c:axId val="188651008"/>
        <c:axId val="188652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3206-4707-B11A-97BD1CEE4BBE}"/>
            </c:ext>
          </c:extLst>
        </c:ser>
        <c:dLbls>
          <c:showLegendKey val="0"/>
          <c:showVal val="0"/>
          <c:showCatName val="0"/>
          <c:showSerName val="0"/>
          <c:showPercent val="0"/>
          <c:showBubbleSize val="0"/>
        </c:dLbls>
        <c:marker val="1"/>
        <c:smooth val="0"/>
        <c:axId val="188651008"/>
        <c:axId val="188652928"/>
      </c:lineChart>
      <c:dateAx>
        <c:axId val="188651008"/>
        <c:scaling>
          <c:orientation val="minMax"/>
        </c:scaling>
        <c:delete val="1"/>
        <c:axPos val="b"/>
        <c:numFmt formatCode="ge" sourceLinked="1"/>
        <c:majorTickMark val="none"/>
        <c:minorTickMark val="none"/>
        <c:tickLblPos val="none"/>
        <c:crossAx val="188652928"/>
        <c:crosses val="autoZero"/>
        <c:auto val="1"/>
        <c:lblOffset val="100"/>
        <c:baseTimeUnit val="years"/>
      </c:dateAx>
      <c:valAx>
        <c:axId val="18865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651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広島県　三原市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2">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f>データ!S6</f>
        <v>94384</v>
      </c>
      <c r="AM8" s="68"/>
      <c r="AN8" s="68"/>
      <c r="AO8" s="68"/>
      <c r="AP8" s="68"/>
      <c r="AQ8" s="68"/>
      <c r="AR8" s="68"/>
      <c r="AS8" s="68"/>
      <c r="AT8" s="67">
        <f>データ!T6</f>
        <v>471.51</v>
      </c>
      <c r="AU8" s="67"/>
      <c r="AV8" s="67"/>
      <c r="AW8" s="67"/>
      <c r="AX8" s="67"/>
      <c r="AY8" s="67"/>
      <c r="AZ8" s="67"/>
      <c r="BA8" s="67"/>
      <c r="BB8" s="67">
        <f>データ!U6</f>
        <v>200.17</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2">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2">
      <c r="A10" s="2"/>
      <c r="B10" s="67" t="str">
        <f>データ!N6</f>
        <v>-</v>
      </c>
      <c r="C10" s="67"/>
      <c r="D10" s="67"/>
      <c r="E10" s="67"/>
      <c r="F10" s="67"/>
      <c r="G10" s="67"/>
      <c r="H10" s="67"/>
      <c r="I10" s="67" t="str">
        <f>データ!O6</f>
        <v>該当数値なし</v>
      </c>
      <c r="J10" s="67"/>
      <c r="K10" s="67"/>
      <c r="L10" s="67"/>
      <c r="M10" s="67"/>
      <c r="N10" s="67"/>
      <c r="O10" s="67"/>
      <c r="P10" s="67">
        <f>データ!P6</f>
        <v>2.96</v>
      </c>
      <c r="Q10" s="67"/>
      <c r="R10" s="67"/>
      <c r="S10" s="67"/>
      <c r="T10" s="67"/>
      <c r="U10" s="67"/>
      <c r="V10" s="67"/>
      <c r="W10" s="67">
        <f>データ!Q6</f>
        <v>100</v>
      </c>
      <c r="X10" s="67"/>
      <c r="Y10" s="67"/>
      <c r="Z10" s="67"/>
      <c r="AA10" s="67"/>
      <c r="AB10" s="67"/>
      <c r="AC10" s="67"/>
      <c r="AD10" s="68">
        <f>データ!R6</f>
        <v>4212</v>
      </c>
      <c r="AE10" s="68"/>
      <c r="AF10" s="68"/>
      <c r="AG10" s="68"/>
      <c r="AH10" s="68"/>
      <c r="AI10" s="68"/>
      <c r="AJ10" s="68"/>
      <c r="AK10" s="2"/>
      <c r="AL10" s="68">
        <f>データ!V6</f>
        <v>2775</v>
      </c>
      <c r="AM10" s="68"/>
      <c r="AN10" s="68"/>
      <c r="AO10" s="68"/>
      <c r="AP10" s="68"/>
      <c r="AQ10" s="68"/>
      <c r="AR10" s="68"/>
      <c r="AS10" s="68"/>
      <c r="AT10" s="67">
        <f>データ!W6</f>
        <v>0.93</v>
      </c>
      <c r="AU10" s="67"/>
      <c r="AV10" s="67"/>
      <c r="AW10" s="67"/>
      <c r="AX10" s="67"/>
      <c r="AY10" s="67"/>
      <c r="AZ10" s="67"/>
      <c r="BA10" s="67"/>
      <c r="BB10" s="67">
        <f>データ!X6</f>
        <v>2983.87</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2">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2">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111</v>
      </c>
      <c r="BM16" s="43"/>
      <c r="BN16" s="43"/>
      <c r="BO16" s="43"/>
      <c r="BP16" s="43"/>
      <c r="BQ16" s="43"/>
      <c r="BR16" s="43"/>
      <c r="BS16" s="43"/>
      <c r="BT16" s="43"/>
      <c r="BU16" s="43"/>
      <c r="BV16" s="43"/>
      <c r="BW16" s="43"/>
      <c r="BX16" s="43"/>
      <c r="BY16" s="43"/>
      <c r="BZ16" s="44"/>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112</v>
      </c>
      <c r="BM47" s="43"/>
      <c r="BN47" s="43"/>
      <c r="BO47" s="43"/>
      <c r="BP47" s="43"/>
      <c r="BQ47" s="43"/>
      <c r="BR47" s="43"/>
      <c r="BS47" s="43"/>
      <c r="BT47" s="43"/>
      <c r="BU47" s="43"/>
      <c r="BV47" s="43"/>
      <c r="BW47" s="43"/>
      <c r="BX47" s="43"/>
      <c r="BY47" s="43"/>
      <c r="BZ47" s="44"/>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2">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2">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44</v>
      </c>
      <c r="N86" s="26" t="s">
        <v>45</v>
      </c>
      <c r="O86" s="26" t="str">
        <f>データ!EO6</f>
        <v>【0.12】</v>
      </c>
    </row>
  </sheetData>
  <sheetProtection algorithmName="SHA-512" hashValue="2yugXwrq7ohFCUK0CK1YdAR83aj6/T7bwV25DUvKQCMc7WHHtoqsGtXshhz+BY7ZQz8ZfdMvBsdV4Pl/hwtJdQ==" saltValue="U4V46XpCjdU7+g/GtLnHP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342041</v>
      </c>
      <c r="D6" s="33">
        <f t="shared" si="3"/>
        <v>47</v>
      </c>
      <c r="E6" s="33">
        <f t="shared" si="3"/>
        <v>17</v>
      </c>
      <c r="F6" s="33">
        <f t="shared" si="3"/>
        <v>4</v>
      </c>
      <c r="G6" s="33">
        <f t="shared" si="3"/>
        <v>0</v>
      </c>
      <c r="H6" s="33" t="str">
        <f t="shared" si="3"/>
        <v>広島県　三原市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2.96</v>
      </c>
      <c r="Q6" s="34">
        <f t="shared" si="3"/>
        <v>100</v>
      </c>
      <c r="R6" s="34">
        <f t="shared" si="3"/>
        <v>4212</v>
      </c>
      <c r="S6" s="34">
        <f t="shared" si="3"/>
        <v>94384</v>
      </c>
      <c r="T6" s="34">
        <f t="shared" si="3"/>
        <v>471.51</v>
      </c>
      <c r="U6" s="34">
        <f t="shared" si="3"/>
        <v>200.17</v>
      </c>
      <c r="V6" s="34">
        <f t="shared" si="3"/>
        <v>2775</v>
      </c>
      <c r="W6" s="34">
        <f t="shared" si="3"/>
        <v>0.93</v>
      </c>
      <c r="X6" s="34">
        <f t="shared" si="3"/>
        <v>2983.87</v>
      </c>
      <c r="Y6" s="35">
        <f>IF(Y7="",NA(),Y7)</f>
        <v>75.260000000000005</v>
      </c>
      <c r="Z6" s="35">
        <f t="shared" ref="Z6:AH6" si="4">IF(Z7="",NA(),Z7)</f>
        <v>70.95</v>
      </c>
      <c r="AA6" s="35">
        <f t="shared" si="4"/>
        <v>82.52</v>
      </c>
      <c r="AB6" s="35">
        <f t="shared" si="4"/>
        <v>79.989999999999995</v>
      </c>
      <c r="AC6" s="35">
        <f t="shared" si="4"/>
        <v>83.95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1222.6300000000001</v>
      </c>
      <c r="BG6" s="35">
        <f t="shared" ref="BG6:BO6" si="7">IF(BG7="",NA(),BG7)</f>
        <v>1013.59</v>
      </c>
      <c r="BH6" s="35">
        <f t="shared" si="7"/>
        <v>590.86</v>
      </c>
      <c r="BI6" s="34">
        <f t="shared" si="7"/>
        <v>0</v>
      </c>
      <c r="BJ6" s="34">
        <f t="shared" si="7"/>
        <v>0</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44.4</v>
      </c>
      <c r="BR6" s="35">
        <f t="shared" ref="BR6:BZ6" si="8">IF(BR7="",NA(),BR7)</f>
        <v>38.590000000000003</v>
      </c>
      <c r="BS6" s="35">
        <f t="shared" si="8"/>
        <v>65.8</v>
      </c>
      <c r="BT6" s="35">
        <f t="shared" si="8"/>
        <v>65.150000000000006</v>
      </c>
      <c r="BU6" s="35">
        <f t="shared" si="8"/>
        <v>61.53</v>
      </c>
      <c r="BV6" s="35">
        <f t="shared" si="8"/>
        <v>66.56</v>
      </c>
      <c r="BW6" s="35">
        <f t="shared" si="8"/>
        <v>66.22</v>
      </c>
      <c r="BX6" s="35">
        <f t="shared" si="8"/>
        <v>69.87</v>
      </c>
      <c r="BY6" s="35">
        <f t="shared" si="8"/>
        <v>74.3</v>
      </c>
      <c r="BZ6" s="35">
        <f t="shared" si="8"/>
        <v>72.260000000000005</v>
      </c>
      <c r="CA6" s="34" t="str">
        <f>IF(CA7="","",IF(CA7="-","【-】","【"&amp;SUBSTITUTE(TEXT(CA7,"#,##0.00"),"-","△")&amp;"】"))</f>
        <v>【74.48】</v>
      </c>
      <c r="CB6" s="35">
        <f>IF(CB7="",NA(),CB7)</f>
        <v>229.86</v>
      </c>
      <c r="CC6" s="35">
        <f t="shared" ref="CC6:CK6" si="9">IF(CC7="",NA(),CC7)</f>
        <v>266.89</v>
      </c>
      <c r="CD6" s="35">
        <f t="shared" si="9"/>
        <v>224.77</v>
      </c>
      <c r="CE6" s="35">
        <f t="shared" si="9"/>
        <v>225.87</v>
      </c>
      <c r="CF6" s="35">
        <f t="shared" si="9"/>
        <v>248.33</v>
      </c>
      <c r="CG6" s="35">
        <f t="shared" si="9"/>
        <v>244.29</v>
      </c>
      <c r="CH6" s="35">
        <f t="shared" si="9"/>
        <v>246.72</v>
      </c>
      <c r="CI6" s="35">
        <f t="shared" si="9"/>
        <v>234.96</v>
      </c>
      <c r="CJ6" s="35">
        <f t="shared" si="9"/>
        <v>221.81</v>
      </c>
      <c r="CK6" s="35">
        <f t="shared" si="9"/>
        <v>230.02</v>
      </c>
      <c r="CL6" s="34" t="str">
        <f>IF(CL7="","",IF(CL7="-","【-】","【"&amp;SUBSTITUTE(TEXT(CL7,"#,##0.00"),"-","△")&amp;"】"))</f>
        <v>【219.46】</v>
      </c>
      <c r="CM6" s="35">
        <f>IF(CM7="",NA(),CM7)</f>
        <v>63.79</v>
      </c>
      <c r="CN6" s="35">
        <f t="shared" ref="CN6:CV6" si="10">IF(CN7="",NA(),CN7)</f>
        <v>62.73</v>
      </c>
      <c r="CO6" s="35">
        <f t="shared" si="10"/>
        <v>65</v>
      </c>
      <c r="CP6" s="35">
        <f t="shared" si="10"/>
        <v>65.3</v>
      </c>
      <c r="CQ6" s="35">
        <f t="shared" si="10"/>
        <v>60</v>
      </c>
      <c r="CR6" s="35">
        <f t="shared" si="10"/>
        <v>43.58</v>
      </c>
      <c r="CS6" s="35">
        <f t="shared" si="10"/>
        <v>41.35</v>
      </c>
      <c r="CT6" s="35">
        <f t="shared" si="10"/>
        <v>42.9</v>
      </c>
      <c r="CU6" s="35">
        <f t="shared" si="10"/>
        <v>43.36</v>
      </c>
      <c r="CV6" s="35">
        <f t="shared" si="10"/>
        <v>42.56</v>
      </c>
      <c r="CW6" s="34" t="str">
        <f>IF(CW7="","",IF(CW7="-","【-】","【"&amp;SUBSTITUTE(TEXT(CW7,"#,##0.00"),"-","△")&amp;"】"))</f>
        <v>【42.82】</v>
      </c>
      <c r="CX6" s="35">
        <f>IF(CX7="",NA(),CX7)</f>
        <v>86.95</v>
      </c>
      <c r="CY6" s="35">
        <f t="shared" ref="CY6:DG6" si="11">IF(CY7="",NA(),CY7)</f>
        <v>87.9</v>
      </c>
      <c r="CZ6" s="35">
        <f t="shared" si="11"/>
        <v>86.42</v>
      </c>
      <c r="DA6" s="35">
        <f t="shared" si="11"/>
        <v>86.76</v>
      </c>
      <c r="DB6" s="35">
        <f t="shared" si="11"/>
        <v>94.56</v>
      </c>
      <c r="DC6" s="35">
        <f t="shared" si="11"/>
        <v>82.35</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5" s="36" customFormat="1" x14ac:dyDescent="0.2">
      <c r="A7" s="28"/>
      <c r="B7" s="37">
        <v>2018</v>
      </c>
      <c r="C7" s="37">
        <v>342041</v>
      </c>
      <c r="D7" s="37">
        <v>47</v>
      </c>
      <c r="E7" s="37">
        <v>17</v>
      </c>
      <c r="F7" s="37">
        <v>4</v>
      </c>
      <c r="G7" s="37">
        <v>0</v>
      </c>
      <c r="H7" s="37" t="s">
        <v>98</v>
      </c>
      <c r="I7" s="37" t="s">
        <v>99</v>
      </c>
      <c r="J7" s="37" t="s">
        <v>100</v>
      </c>
      <c r="K7" s="37" t="s">
        <v>101</v>
      </c>
      <c r="L7" s="37" t="s">
        <v>102</v>
      </c>
      <c r="M7" s="37" t="s">
        <v>103</v>
      </c>
      <c r="N7" s="38" t="s">
        <v>104</v>
      </c>
      <c r="O7" s="38" t="s">
        <v>105</v>
      </c>
      <c r="P7" s="38">
        <v>2.96</v>
      </c>
      <c r="Q7" s="38">
        <v>100</v>
      </c>
      <c r="R7" s="38">
        <v>4212</v>
      </c>
      <c r="S7" s="38">
        <v>94384</v>
      </c>
      <c r="T7" s="38">
        <v>471.51</v>
      </c>
      <c r="U7" s="38">
        <v>200.17</v>
      </c>
      <c r="V7" s="38">
        <v>2775</v>
      </c>
      <c r="W7" s="38">
        <v>0.93</v>
      </c>
      <c r="X7" s="38">
        <v>2983.87</v>
      </c>
      <c r="Y7" s="38">
        <v>75.260000000000005</v>
      </c>
      <c r="Z7" s="38">
        <v>70.95</v>
      </c>
      <c r="AA7" s="38">
        <v>82.52</v>
      </c>
      <c r="AB7" s="38">
        <v>79.989999999999995</v>
      </c>
      <c r="AC7" s="38">
        <v>83.95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1222.6300000000001</v>
      </c>
      <c r="BG7" s="38">
        <v>1013.59</v>
      </c>
      <c r="BH7" s="38">
        <v>590.86</v>
      </c>
      <c r="BI7" s="38">
        <v>0</v>
      </c>
      <c r="BJ7" s="38">
        <v>0</v>
      </c>
      <c r="BK7" s="38">
        <v>1436</v>
      </c>
      <c r="BL7" s="38">
        <v>1434.89</v>
      </c>
      <c r="BM7" s="38">
        <v>1298.9100000000001</v>
      </c>
      <c r="BN7" s="38">
        <v>1243.71</v>
      </c>
      <c r="BO7" s="38">
        <v>1194.1500000000001</v>
      </c>
      <c r="BP7" s="38">
        <v>1209.4000000000001</v>
      </c>
      <c r="BQ7" s="38">
        <v>44.4</v>
      </c>
      <c r="BR7" s="38">
        <v>38.590000000000003</v>
      </c>
      <c r="BS7" s="38">
        <v>65.8</v>
      </c>
      <c r="BT7" s="38">
        <v>65.150000000000006</v>
      </c>
      <c r="BU7" s="38">
        <v>61.53</v>
      </c>
      <c r="BV7" s="38">
        <v>66.56</v>
      </c>
      <c r="BW7" s="38">
        <v>66.22</v>
      </c>
      <c r="BX7" s="38">
        <v>69.87</v>
      </c>
      <c r="BY7" s="38">
        <v>74.3</v>
      </c>
      <c r="BZ7" s="38">
        <v>72.260000000000005</v>
      </c>
      <c r="CA7" s="38">
        <v>74.48</v>
      </c>
      <c r="CB7" s="38">
        <v>229.86</v>
      </c>
      <c r="CC7" s="38">
        <v>266.89</v>
      </c>
      <c r="CD7" s="38">
        <v>224.77</v>
      </c>
      <c r="CE7" s="38">
        <v>225.87</v>
      </c>
      <c r="CF7" s="38">
        <v>248.33</v>
      </c>
      <c r="CG7" s="38">
        <v>244.29</v>
      </c>
      <c r="CH7" s="38">
        <v>246.72</v>
      </c>
      <c r="CI7" s="38">
        <v>234.96</v>
      </c>
      <c r="CJ7" s="38">
        <v>221.81</v>
      </c>
      <c r="CK7" s="38">
        <v>230.02</v>
      </c>
      <c r="CL7" s="38">
        <v>219.46</v>
      </c>
      <c r="CM7" s="38">
        <v>63.79</v>
      </c>
      <c r="CN7" s="38">
        <v>62.73</v>
      </c>
      <c r="CO7" s="38">
        <v>65</v>
      </c>
      <c r="CP7" s="38">
        <v>65.3</v>
      </c>
      <c r="CQ7" s="38">
        <v>60</v>
      </c>
      <c r="CR7" s="38">
        <v>43.58</v>
      </c>
      <c r="CS7" s="38">
        <v>41.35</v>
      </c>
      <c r="CT7" s="38">
        <v>42.9</v>
      </c>
      <c r="CU7" s="38">
        <v>43.36</v>
      </c>
      <c r="CV7" s="38">
        <v>42.56</v>
      </c>
      <c r="CW7" s="38">
        <v>42.82</v>
      </c>
      <c r="CX7" s="38">
        <v>86.95</v>
      </c>
      <c r="CY7" s="38">
        <v>87.9</v>
      </c>
      <c r="CZ7" s="38">
        <v>86.42</v>
      </c>
      <c r="DA7" s="38">
        <v>86.76</v>
      </c>
      <c r="DB7" s="38">
        <v>94.56</v>
      </c>
      <c r="DC7" s="38">
        <v>82.35</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7.0000000000000007E-2</v>
      </c>
      <c r="EL7" s="38">
        <v>0.09</v>
      </c>
      <c r="EM7" s="38">
        <v>0.09</v>
      </c>
      <c r="EN7" s="38">
        <v>0.13</v>
      </c>
      <c r="EO7" s="38">
        <v>0.12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2019-12-05T05:14:05Z</dcterms:created>
  <dcterms:modified xsi:type="dcterms:W3CDTF">2020-03-30T06:56:20Z</dcterms:modified>
  <cp:category/>
</cp:coreProperties>
</file>