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YnTXmR3cQD99ZpZ03A5zVKIsoWS+w1BupsXFJ6x8fyoMjvTfE4pj3xsQtQX0Mv1ZRGXnh9QZpDhjWcv1fpuAxw==" workbookSaltValue="0Pic8I1KJhRF0LikbdtizQ==" workbookSpinCount="100000" lockStructure="1"/>
  <bookViews>
    <workbookView xWindow="0" yWindow="0" windowWidth="15360" windowHeight="7640"/>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W10" i="4"/>
  <c r="I10" i="4"/>
  <c r="B10" i="4"/>
  <c r="BB8" i="4"/>
  <c r="AL8" i="4"/>
  <c r="AD8" i="4"/>
  <c r="P8" i="4"/>
  <c r="I8" i="4"/>
  <c r="B8" i="4"/>
  <c r="C10" i="5" l="1"/>
  <c r="D10" i="5"/>
  <c r="E10" i="5"/>
  <c r="B10" i="5"/>
</calcChain>
</file>

<file path=xl/sharedStrings.xml><?xml version="1.0" encoding="utf-8"?>
<sst xmlns="http://schemas.openxmlformats.org/spreadsheetml/2006/main" count="239" uniqueCount="114">
  <si>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</si>
  <si>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</si>
  <si>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</si>
  <si>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</si>
  <si>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</si>
  <si>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</si>
  <si>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</si>
  <si>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</si>
  <si>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</si>
  <si>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</si>
  <si>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</si>
  <si>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</si>
  <si>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</si>
  <si>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</si>
  <si>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</si>
  <si>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</si>
  <si>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</si>
  <si>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</si>
  <si>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</si>
  <si>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</si>
  <si>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</si>
  <si>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</si>
  <si>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</si>
  <si>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</si>
  <si>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</si>
  <si>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</si>
  <si>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</si>
  <si>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</si>
  <si>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</si>
  <si>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</si>
  <si>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</si>
  <si>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</si>
  <si>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</si>
  <si>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</si>
  <si>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</si>
  <si>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</si>
  <si>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</si>
  <si>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</si>
  <si>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</si>
  <si>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</si>
  <si>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</si>
  <si>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</si>
  <si>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</si>
  <si>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</si>
  <si>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</si>
  <si>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</si>
  <si>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</si>
  <si>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</si>
  <si>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</si>
  <si>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</si>
  <si>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</si>
  <si>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</si>
  <si>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</si>
  <si>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</si>
  <si>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</si>
  <si>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</si>
  <si>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</si>
  <si>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</si>
  <si>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</si>
  <si>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</si>
  <si>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</si>
  <si>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</si>
  <si>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</si>
  <si>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</si>
  <si>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</si>
  <si>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</si>
  <si>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</si>
  <si>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</si>
  <si>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</si>
  <si>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</si>
  <si>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</si>
  <si>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</si>
  <si>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</si>
  <si>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</si>
  <si>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</si>
  <si>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</si>
  <si>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</si>
  <si>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</si>
  <si>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</si>
  <si>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</si>
  <si>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</si>
  <si>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</si>
  <si>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</si>
  <si>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</si>
  <si>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</si>
  <si>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</si>
  <si>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</si>
  <si>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</si>
  <si>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</si>
  <si>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</si>
  <si>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</si>
  <si>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</si>
  <si>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</si>
  <si>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</si>
  <si>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</si>
  <si>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</si>
  <si>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</si>
  <si>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</si>
  <si>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三原市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</si>
  <si>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</si>
  <si>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</si>
  <si>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</si>
  <si>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</si>
  <si>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</si>
  <si>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</si>
  <si>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</si>
  <si>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</si>
  <si>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</si>
  <si>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</si>
  <si>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</si>
  <si>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</si>
  <si>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平成14年に事業開始しており，施設そのものには劣化は見受けられませんが，経年劣化の早期発見に努め早期対応を図っていく必要があります。</t>
    <rPh sb="1" eb="3">
      <t>ヘイセイ</t>
    </rPh>
    <rPh sb="5" eb="6">
      <t>ネン</t>
    </rPh>
    <rPh sb="7" eb="9">
      <t>ジギョウ</t>
    </rPh>
    <rPh sb="9" eb="11">
      <t>カイシ</t>
    </rPh>
    <rPh sb="16" eb="18">
      <t>シセツ</t>
    </rPh>
    <rPh sb="24" eb="26">
      <t>レッカ</t>
    </rPh>
    <rPh sb="27" eb="29">
      <t>ミウ</t>
    </rPh>
    <rPh sb="37" eb="39">
      <t>ケイネン</t>
    </rPh>
    <rPh sb="39" eb="41">
      <t>レッカ</t>
    </rPh>
    <rPh sb="42" eb="44">
      <t>ソウキ</t>
    </rPh>
    <rPh sb="44" eb="46">
      <t>ハッケン</t>
    </rPh>
    <rPh sb="47" eb="48">
      <t>ツト</t>
    </rPh>
    <rPh sb="49" eb="51">
      <t>ソウキ</t>
    </rPh>
    <rPh sb="51" eb="53">
      <t>タイオウ</t>
    </rPh>
    <rPh sb="54" eb="55">
      <t>ハカ</t>
    </rPh>
    <rPh sb="59" eb="61">
      <t>ヒツヨウ</t>
    </rPh>
    <phoneticPr fontId="4"/>
  </si>
  <si>
    <t>●収益的収支比率の増加傾向
【要因】
　令和2年度に公営企業会計化するための費用が前年度と比較して減少したことによるものです。
●企業債残高対事業規模比率の低下傾向
【要因】
　平成29年度から分流式下水道に要する経費の繰出基準を市として見直し，企業債元本償還に係るものを全額繰入にしたためです。
●類似団体に比べ経費回収率が低く汚水処理原価が高い
【要因】
　事業区域が汚泥処理施設から離れた場所に位置し，運搬費等維持管理費が類似団体より割高になっていることが考えられます。
【今後】
　維持管理費の削減に努めます。
●施設利用率・水洗化率
　平均値・類似団体と比べいずれも高値を示しています。
　</t>
    <rPh sb="9" eb="11">
      <t>ゾウカ</t>
    </rPh>
    <rPh sb="11" eb="13">
      <t>ケイコウ</t>
    </rPh>
    <rPh sb="15" eb="17">
      <t>ヨウイン</t>
    </rPh>
    <rPh sb="20" eb="22">
      <t>レイワ</t>
    </rPh>
    <rPh sb="41" eb="44">
      <t>ゼンネンド</t>
    </rPh>
    <rPh sb="45" eb="47">
      <t>ヒカク</t>
    </rPh>
    <rPh sb="49" eb="51">
      <t>ゲンショウ</t>
    </rPh>
    <rPh sb="65" eb="67">
      <t>キギョウ</t>
    </rPh>
    <rPh sb="67" eb="68">
      <t>サイ</t>
    </rPh>
    <rPh sb="68" eb="69">
      <t>ザン</t>
    </rPh>
    <rPh sb="69" eb="70">
      <t>タカ</t>
    </rPh>
    <rPh sb="70" eb="71">
      <t>タイ</t>
    </rPh>
    <rPh sb="71" eb="73">
      <t>ジギョウ</t>
    </rPh>
    <rPh sb="73" eb="75">
      <t>キボ</t>
    </rPh>
    <rPh sb="75" eb="77">
      <t>ヒリツ</t>
    </rPh>
    <rPh sb="84" eb="86">
      <t>ヨウイン</t>
    </rPh>
    <rPh sb="89" eb="91">
      <t>ヘイセイ</t>
    </rPh>
    <rPh sb="93" eb="95">
      <t>ネンド</t>
    </rPh>
    <rPh sb="150" eb="152">
      <t>ルイジ</t>
    </rPh>
    <rPh sb="152" eb="154">
      <t>ダンタイ</t>
    </rPh>
    <rPh sb="155" eb="156">
      <t>クラ</t>
    </rPh>
    <rPh sb="163" eb="164">
      <t>ヒク</t>
    </rPh>
    <rPh sb="172" eb="173">
      <t>タカ</t>
    </rPh>
    <rPh sb="176" eb="178">
      <t>ヨウイン</t>
    </rPh>
    <rPh sb="181" eb="183">
      <t>ジギョウ</t>
    </rPh>
    <rPh sb="183" eb="185">
      <t>クイキ</t>
    </rPh>
    <rPh sb="186" eb="188">
      <t>オデイ</t>
    </rPh>
    <rPh sb="240" eb="242">
      <t>コンゴ</t>
    </rPh>
    <rPh sb="254" eb="255">
      <t>ツト</t>
    </rPh>
    <rPh sb="261" eb="263">
      <t>シセツ</t>
    </rPh>
    <rPh sb="263" eb="266">
      <t>リヨウリツ</t>
    </rPh>
    <rPh sb="267" eb="270">
      <t>スイセンカ</t>
    </rPh>
    <rPh sb="270" eb="271">
      <t>リツ</t>
    </rPh>
    <rPh sb="273" eb="276">
      <t>ヘイキンチ</t>
    </rPh>
    <rPh sb="277" eb="279">
      <t>ルイジ</t>
    </rPh>
    <rPh sb="279" eb="281">
      <t>ダンタイ</t>
    </rPh>
    <rPh sb="282" eb="283">
      <t>クラ</t>
    </rPh>
    <rPh sb="288" eb="290">
      <t>タカネ</t>
    </rPh>
    <rPh sb="291" eb="292">
      <t>シメ</t>
    </rPh>
    <phoneticPr fontId="4"/>
  </si>
  <si>
    <t>　将来にわたり持続的に下水道事業を運営するため，令和2年度に下水道事業公営企業会計へ移行することから，長期的視点にたち経営の健全性，現状や課題を踏まえたうえで，経営基盤の強化推進の基本となる【三原市下水道事業経営戦略】の見直し計画を策定中である。</t>
    <rPh sb="1" eb="3">
      <t>ショウライ</t>
    </rPh>
    <rPh sb="7" eb="9">
      <t>ジゾク</t>
    </rPh>
    <rPh sb="9" eb="10">
      <t>テキ</t>
    </rPh>
    <rPh sb="11" eb="14">
      <t>ゲスイドウ</t>
    </rPh>
    <rPh sb="14" eb="16">
      <t>ジギョウ</t>
    </rPh>
    <rPh sb="17" eb="19">
      <t>ウンエイ</t>
    </rPh>
    <rPh sb="51" eb="54">
      <t>チョウキテキ</t>
    </rPh>
    <rPh sb="54" eb="56">
      <t>シテン</t>
    </rPh>
    <rPh sb="66" eb="68">
      <t>ゲンジョウ</t>
    </rPh>
    <rPh sb="69" eb="71">
      <t>カダイ</t>
    </rPh>
    <rPh sb="72" eb="73">
      <t>フ</t>
    </rPh>
    <rPh sb="80" eb="82">
      <t>ケイエイ</t>
    </rPh>
    <rPh sb="82" eb="84">
      <t>キバン</t>
    </rPh>
    <rPh sb="85" eb="87">
      <t>キョウカ</t>
    </rPh>
    <rPh sb="87" eb="89">
      <t>スイシン</t>
    </rPh>
    <rPh sb="90" eb="92">
      <t>キホン</t>
    </rPh>
    <rPh sb="96" eb="99">
      <t>ミハラシ</t>
    </rPh>
    <rPh sb="99" eb="102">
      <t>ゲスイドウ</t>
    </rPh>
    <rPh sb="102" eb="104">
      <t>ジギョウ</t>
    </rPh>
    <rPh sb="104" eb="106">
      <t>ケイエイ</t>
    </rPh>
    <rPh sb="106" eb="108">
      <t>センリャク</t>
    </rPh>
    <rPh sb="110" eb="112">
      <t>ミナオ</t>
    </rPh>
    <rPh sb="113" eb="115">
      <t>ケイカク</t>
    </rPh>
    <rPh sb="116" eb="118">
      <t>サクテイ</t>
    </rPh>
    <rPh sb="118" eb="119">
      <t>チュウ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</si>
</sst>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1F7-4310-8B21-CCA82B2AF4D1}"/>
            </c:ext>
          </c:extLst>
        </c:ser>
        <c:dLbls>
          <c:showLegendKey val="0"/>
          <c:showVal val="0"/>
          <c:showCatName val="0"/>
          <c:showSerName val="0"/>
          <c:showPercent val="0"/>
          <c:showBubbleSize val="0"/>
        </c:dLbls>
        <c:gapWidth val="150"/>
        <c:axId val="185898880"/>
        <c:axId val="1859174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31F7-4310-8B21-CCA82B2AF4D1}"/>
            </c:ext>
          </c:extLst>
        </c:ser>
        <c:dLbls>
          <c:showLegendKey val="0"/>
          <c:showVal val="0"/>
          <c:showCatName val="0"/>
          <c:showSerName val="0"/>
          <c:showPercent val="0"/>
          <c:showBubbleSize val="0"/>
        </c:dLbls>
        <c:marker val="1"/>
        <c:smooth val="0"/>
        <c:axId val="185898880"/>
        <c:axId val="185917440"/>
      </c:lineChart>
      <c:dateAx>
        <c:axId val="185898880"/>
        <c:scaling>
          <c:orientation val="minMax"/>
        </c:scaling>
        <c:delete val="1"/>
        <c:axPos val="b"/>
        <c:numFmt formatCode="ge" sourceLinked="1"/>
        <c:majorTickMark val="none"/>
        <c:minorTickMark val="none"/>
        <c:tickLblPos val="none"/>
        <c:crossAx val="185917440"/>
        <c:crosses val="autoZero"/>
        <c:auto val="1"/>
        <c:lblOffset val="100"/>
        <c:baseTimeUnit val="years"/>
      </c:dateAx>
      <c:valAx>
        <c:axId val="185917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898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97.88</c:v>
                </c:pt>
                <c:pt idx="1">
                  <c:v>97.74</c:v>
                </c:pt>
                <c:pt idx="2">
                  <c:v>95.95</c:v>
                </c:pt>
                <c:pt idx="3">
                  <c:v>94.18</c:v>
                </c:pt>
                <c:pt idx="4">
                  <c:v>94.22</c:v>
                </c:pt>
              </c:numCache>
            </c:numRef>
          </c:val>
          <c:extLst xmlns:c16r2="http://schemas.microsoft.com/office/drawing/2015/06/chart">
            <c:ext xmlns:c16="http://schemas.microsoft.com/office/drawing/2014/chart" uri="{C3380CC4-5D6E-409C-BE32-E72D297353CC}">
              <c16:uniqueId val="{00000000-655F-4AB7-AE15-05C1085F2D1A}"/>
            </c:ext>
          </c:extLst>
        </c:ser>
        <c:dLbls>
          <c:showLegendKey val="0"/>
          <c:showVal val="0"/>
          <c:showCatName val="0"/>
          <c:showSerName val="0"/>
          <c:showPercent val="0"/>
          <c:showBubbleSize val="0"/>
        </c:dLbls>
        <c:gapWidth val="150"/>
        <c:axId val="228718464"/>
        <c:axId val="228732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59.08</c:v>
                </c:pt>
                <c:pt idx="1">
                  <c:v>58.25</c:v>
                </c:pt>
                <c:pt idx="2">
                  <c:v>61.55</c:v>
                </c:pt>
                <c:pt idx="3">
                  <c:v>61.79</c:v>
                </c:pt>
                <c:pt idx="4">
                  <c:v>59.94</c:v>
                </c:pt>
              </c:numCache>
            </c:numRef>
          </c:val>
          <c:smooth val="0"/>
          <c:extLst xmlns:c16r2="http://schemas.microsoft.com/office/drawing/2015/06/chart">
            <c:ext xmlns:c16="http://schemas.microsoft.com/office/drawing/2014/chart" uri="{C3380CC4-5D6E-409C-BE32-E72D297353CC}">
              <c16:uniqueId val="{00000001-655F-4AB7-AE15-05C1085F2D1A}"/>
            </c:ext>
          </c:extLst>
        </c:ser>
        <c:dLbls>
          <c:showLegendKey val="0"/>
          <c:showVal val="0"/>
          <c:showCatName val="0"/>
          <c:showSerName val="0"/>
          <c:showPercent val="0"/>
          <c:showBubbleSize val="0"/>
        </c:dLbls>
        <c:marker val="1"/>
        <c:smooth val="0"/>
        <c:axId val="228718464"/>
        <c:axId val="228732928"/>
      </c:lineChart>
      <c:dateAx>
        <c:axId val="228718464"/>
        <c:scaling>
          <c:orientation val="minMax"/>
        </c:scaling>
        <c:delete val="1"/>
        <c:axPos val="b"/>
        <c:numFmt formatCode="ge" sourceLinked="1"/>
        <c:majorTickMark val="none"/>
        <c:minorTickMark val="none"/>
        <c:tickLblPos val="none"/>
        <c:crossAx val="228732928"/>
        <c:crosses val="autoZero"/>
        <c:auto val="1"/>
        <c:lblOffset val="100"/>
        <c:baseTimeUnit val="years"/>
      </c:dateAx>
      <c:valAx>
        <c:axId val="228732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8718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10BD-4999-9334-EE69ABA97C22}"/>
            </c:ext>
          </c:extLst>
        </c:ser>
        <c:dLbls>
          <c:showLegendKey val="0"/>
          <c:showVal val="0"/>
          <c:showCatName val="0"/>
          <c:showSerName val="0"/>
          <c:showPercent val="0"/>
          <c:showBubbleSize val="0"/>
        </c:dLbls>
        <c:gapWidth val="150"/>
        <c:axId val="228755712"/>
        <c:axId val="2287701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77.12</c:v>
                </c:pt>
                <c:pt idx="1">
                  <c:v>68.150000000000006</c:v>
                </c:pt>
                <c:pt idx="2">
                  <c:v>67.489999999999995</c:v>
                </c:pt>
                <c:pt idx="3">
                  <c:v>92.44</c:v>
                </c:pt>
                <c:pt idx="4">
                  <c:v>89.66</c:v>
                </c:pt>
              </c:numCache>
            </c:numRef>
          </c:val>
          <c:smooth val="0"/>
          <c:extLst xmlns:c16r2="http://schemas.microsoft.com/office/drawing/2015/06/chart">
            <c:ext xmlns:c16="http://schemas.microsoft.com/office/drawing/2014/chart" uri="{C3380CC4-5D6E-409C-BE32-E72D297353CC}">
              <c16:uniqueId val="{00000001-10BD-4999-9334-EE69ABA97C22}"/>
            </c:ext>
          </c:extLst>
        </c:ser>
        <c:dLbls>
          <c:showLegendKey val="0"/>
          <c:showVal val="0"/>
          <c:showCatName val="0"/>
          <c:showSerName val="0"/>
          <c:showPercent val="0"/>
          <c:showBubbleSize val="0"/>
        </c:dLbls>
        <c:marker val="1"/>
        <c:smooth val="0"/>
        <c:axId val="228755712"/>
        <c:axId val="228770176"/>
      </c:lineChart>
      <c:dateAx>
        <c:axId val="228755712"/>
        <c:scaling>
          <c:orientation val="minMax"/>
        </c:scaling>
        <c:delete val="1"/>
        <c:axPos val="b"/>
        <c:numFmt formatCode="ge" sourceLinked="1"/>
        <c:majorTickMark val="none"/>
        <c:minorTickMark val="none"/>
        <c:tickLblPos val="none"/>
        <c:crossAx val="228770176"/>
        <c:crosses val="autoZero"/>
        <c:auto val="1"/>
        <c:lblOffset val="100"/>
        <c:baseTimeUnit val="years"/>
      </c:dateAx>
      <c:valAx>
        <c:axId val="228770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8755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83.48</c:v>
                </c:pt>
                <c:pt idx="1">
                  <c:v>81.63</c:v>
                </c:pt>
                <c:pt idx="2">
                  <c:v>80.959999999999994</c:v>
                </c:pt>
                <c:pt idx="3">
                  <c:v>78.84</c:v>
                </c:pt>
                <c:pt idx="4">
                  <c:v>79.55</c:v>
                </c:pt>
              </c:numCache>
            </c:numRef>
          </c:val>
          <c:extLst xmlns:c16r2="http://schemas.microsoft.com/office/drawing/2015/06/chart">
            <c:ext xmlns:c16="http://schemas.microsoft.com/office/drawing/2014/chart" uri="{C3380CC4-5D6E-409C-BE32-E72D297353CC}">
              <c16:uniqueId val="{00000000-6F34-4935-903E-452C85F6DC9F}"/>
            </c:ext>
          </c:extLst>
        </c:ser>
        <c:dLbls>
          <c:showLegendKey val="0"/>
          <c:showVal val="0"/>
          <c:showCatName val="0"/>
          <c:showSerName val="0"/>
          <c:showPercent val="0"/>
          <c:showBubbleSize val="0"/>
        </c:dLbls>
        <c:gapWidth val="150"/>
        <c:axId val="186595584"/>
        <c:axId val="186622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F34-4935-903E-452C85F6DC9F}"/>
            </c:ext>
          </c:extLst>
        </c:ser>
        <c:dLbls>
          <c:showLegendKey val="0"/>
          <c:showVal val="0"/>
          <c:showCatName val="0"/>
          <c:showSerName val="0"/>
          <c:showPercent val="0"/>
          <c:showBubbleSize val="0"/>
        </c:dLbls>
        <c:marker val="1"/>
        <c:smooth val="0"/>
        <c:axId val="186595584"/>
        <c:axId val="186622336"/>
      </c:lineChart>
      <c:dateAx>
        <c:axId val="186595584"/>
        <c:scaling>
          <c:orientation val="minMax"/>
        </c:scaling>
        <c:delete val="1"/>
        <c:axPos val="b"/>
        <c:numFmt formatCode="ge" sourceLinked="1"/>
        <c:majorTickMark val="none"/>
        <c:minorTickMark val="none"/>
        <c:tickLblPos val="none"/>
        <c:crossAx val="186622336"/>
        <c:crosses val="autoZero"/>
        <c:auto val="1"/>
        <c:lblOffset val="100"/>
        <c:baseTimeUnit val="years"/>
      </c:dateAx>
      <c:valAx>
        <c:axId val="186622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595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3AE-472E-B962-53386EB82C58}"/>
            </c:ext>
          </c:extLst>
        </c:ser>
        <c:dLbls>
          <c:showLegendKey val="0"/>
          <c:showVal val="0"/>
          <c:showCatName val="0"/>
          <c:showSerName val="0"/>
          <c:showPercent val="0"/>
          <c:showBubbleSize val="0"/>
        </c:dLbls>
        <c:gapWidth val="150"/>
        <c:axId val="186636928"/>
        <c:axId val="186639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3AE-472E-B962-53386EB82C58}"/>
            </c:ext>
          </c:extLst>
        </c:ser>
        <c:dLbls>
          <c:showLegendKey val="0"/>
          <c:showVal val="0"/>
          <c:showCatName val="0"/>
          <c:showSerName val="0"/>
          <c:showPercent val="0"/>
          <c:showBubbleSize val="0"/>
        </c:dLbls>
        <c:marker val="1"/>
        <c:smooth val="0"/>
        <c:axId val="186636928"/>
        <c:axId val="186639104"/>
      </c:lineChart>
      <c:dateAx>
        <c:axId val="186636928"/>
        <c:scaling>
          <c:orientation val="minMax"/>
        </c:scaling>
        <c:delete val="1"/>
        <c:axPos val="b"/>
        <c:numFmt formatCode="ge" sourceLinked="1"/>
        <c:majorTickMark val="none"/>
        <c:minorTickMark val="none"/>
        <c:tickLblPos val="none"/>
        <c:crossAx val="186639104"/>
        <c:crosses val="autoZero"/>
        <c:auto val="1"/>
        <c:lblOffset val="100"/>
        <c:baseTimeUnit val="years"/>
      </c:dateAx>
      <c:valAx>
        <c:axId val="186639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636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62D-4D05-B407-7840054DB7F4}"/>
            </c:ext>
          </c:extLst>
        </c:ser>
        <c:dLbls>
          <c:showLegendKey val="0"/>
          <c:showVal val="0"/>
          <c:showCatName val="0"/>
          <c:showSerName val="0"/>
          <c:showPercent val="0"/>
          <c:showBubbleSize val="0"/>
        </c:dLbls>
        <c:gapWidth val="150"/>
        <c:axId val="194604032"/>
        <c:axId val="19461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62D-4D05-B407-7840054DB7F4}"/>
            </c:ext>
          </c:extLst>
        </c:ser>
        <c:dLbls>
          <c:showLegendKey val="0"/>
          <c:showVal val="0"/>
          <c:showCatName val="0"/>
          <c:showSerName val="0"/>
          <c:showPercent val="0"/>
          <c:showBubbleSize val="0"/>
        </c:dLbls>
        <c:marker val="1"/>
        <c:smooth val="0"/>
        <c:axId val="194604032"/>
        <c:axId val="194610304"/>
      </c:lineChart>
      <c:dateAx>
        <c:axId val="194604032"/>
        <c:scaling>
          <c:orientation val="minMax"/>
        </c:scaling>
        <c:delete val="1"/>
        <c:axPos val="b"/>
        <c:numFmt formatCode="ge" sourceLinked="1"/>
        <c:majorTickMark val="none"/>
        <c:minorTickMark val="none"/>
        <c:tickLblPos val="none"/>
        <c:crossAx val="194610304"/>
        <c:crosses val="autoZero"/>
        <c:auto val="1"/>
        <c:lblOffset val="100"/>
        <c:baseTimeUnit val="years"/>
      </c:dateAx>
      <c:valAx>
        <c:axId val="1946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60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E8A-45E6-9F88-DEB3655CE749}"/>
            </c:ext>
          </c:extLst>
        </c:ser>
        <c:dLbls>
          <c:showLegendKey val="0"/>
          <c:showVal val="0"/>
          <c:showCatName val="0"/>
          <c:showSerName val="0"/>
          <c:showPercent val="0"/>
          <c:showBubbleSize val="0"/>
        </c:dLbls>
        <c:gapWidth val="150"/>
        <c:axId val="217982464"/>
        <c:axId val="217984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E8A-45E6-9F88-DEB3655CE749}"/>
            </c:ext>
          </c:extLst>
        </c:ser>
        <c:dLbls>
          <c:showLegendKey val="0"/>
          <c:showVal val="0"/>
          <c:showCatName val="0"/>
          <c:showSerName val="0"/>
          <c:showPercent val="0"/>
          <c:showBubbleSize val="0"/>
        </c:dLbls>
        <c:marker val="1"/>
        <c:smooth val="0"/>
        <c:axId val="217982464"/>
        <c:axId val="217984384"/>
      </c:lineChart>
      <c:dateAx>
        <c:axId val="217982464"/>
        <c:scaling>
          <c:orientation val="minMax"/>
        </c:scaling>
        <c:delete val="1"/>
        <c:axPos val="b"/>
        <c:numFmt formatCode="ge" sourceLinked="1"/>
        <c:majorTickMark val="none"/>
        <c:minorTickMark val="none"/>
        <c:tickLblPos val="none"/>
        <c:crossAx val="217984384"/>
        <c:crosses val="autoZero"/>
        <c:auto val="1"/>
        <c:lblOffset val="100"/>
        <c:baseTimeUnit val="years"/>
      </c:dateAx>
      <c:valAx>
        <c:axId val="217984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982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095-4AAB-866E-2534462BF612}"/>
            </c:ext>
          </c:extLst>
        </c:ser>
        <c:dLbls>
          <c:showLegendKey val="0"/>
          <c:showVal val="0"/>
          <c:showCatName val="0"/>
          <c:showSerName val="0"/>
          <c:showPercent val="0"/>
          <c:showBubbleSize val="0"/>
        </c:dLbls>
        <c:gapWidth val="150"/>
        <c:axId val="218028288"/>
        <c:axId val="220205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095-4AAB-866E-2534462BF612}"/>
            </c:ext>
          </c:extLst>
        </c:ser>
        <c:dLbls>
          <c:showLegendKey val="0"/>
          <c:showVal val="0"/>
          <c:showCatName val="0"/>
          <c:showSerName val="0"/>
          <c:showPercent val="0"/>
          <c:showBubbleSize val="0"/>
        </c:dLbls>
        <c:marker val="1"/>
        <c:smooth val="0"/>
        <c:axId val="218028288"/>
        <c:axId val="220205440"/>
      </c:lineChart>
      <c:dateAx>
        <c:axId val="218028288"/>
        <c:scaling>
          <c:orientation val="minMax"/>
        </c:scaling>
        <c:delete val="1"/>
        <c:axPos val="b"/>
        <c:numFmt formatCode="ge" sourceLinked="1"/>
        <c:majorTickMark val="none"/>
        <c:minorTickMark val="none"/>
        <c:tickLblPos val="none"/>
        <c:crossAx val="220205440"/>
        <c:crosses val="autoZero"/>
        <c:auto val="1"/>
        <c:lblOffset val="100"/>
        <c:baseTimeUnit val="years"/>
      </c:dateAx>
      <c:valAx>
        <c:axId val="220205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0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890.35</c:v>
                </c:pt>
                <c:pt idx="1">
                  <c:v>861.61</c:v>
                </c:pt>
                <c:pt idx="2">
                  <c:v>840.5</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38B5-4ED5-A681-819A5D6B1272}"/>
            </c:ext>
          </c:extLst>
        </c:ser>
        <c:dLbls>
          <c:showLegendKey val="0"/>
          <c:showVal val="0"/>
          <c:showCatName val="0"/>
          <c:showSerName val="0"/>
          <c:showPercent val="0"/>
          <c:showBubbleSize val="0"/>
        </c:dLbls>
        <c:gapWidth val="150"/>
        <c:axId val="220228224"/>
        <c:axId val="220238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416.91</c:v>
                </c:pt>
                <c:pt idx="1">
                  <c:v>392.19</c:v>
                </c:pt>
                <c:pt idx="2">
                  <c:v>413.5</c:v>
                </c:pt>
                <c:pt idx="3">
                  <c:v>244.85</c:v>
                </c:pt>
                <c:pt idx="4">
                  <c:v>296.89</c:v>
                </c:pt>
              </c:numCache>
            </c:numRef>
          </c:val>
          <c:smooth val="0"/>
          <c:extLst xmlns:c16r2="http://schemas.microsoft.com/office/drawing/2015/06/chart">
            <c:ext xmlns:c16="http://schemas.microsoft.com/office/drawing/2014/chart" uri="{C3380CC4-5D6E-409C-BE32-E72D297353CC}">
              <c16:uniqueId val="{00000001-38B5-4ED5-A681-819A5D6B1272}"/>
            </c:ext>
          </c:extLst>
        </c:ser>
        <c:dLbls>
          <c:showLegendKey val="0"/>
          <c:showVal val="0"/>
          <c:showCatName val="0"/>
          <c:showSerName val="0"/>
          <c:showPercent val="0"/>
          <c:showBubbleSize val="0"/>
        </c:dLbls>
        <c:marker val="1"/>
        <c:smooth val="0"/>
        <c:axId val="220228224"/>
        <c:axId val="220238592"/>
      </c:lineChart>
      <c:dateAx>
        <c:axId val="220228224"/>
        <c:scaling>
          <c:orientation val="minMax"/>
        </c:scaling>
        <c:delete val="1"/>
        <c:axPos val="b"/>
        <c:numFmt formatCode="ge" sourceLinked="1"/>
        <c:majorTickMark val="none"/>
        <c:minorTickMark val="none"/>
        <c:tickLblPos val="none"/>
        <c:crossAx val="220238592"/>
        <c:crosses val="autoZero"/>
        <c:auto val="1"/>
        <c:lblOffset val="100"/>
        <c:baseTimeUnit val="years"/>
      </c:dateAx>
      <c:valAx>
        <c:axId val="220238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0228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31.73</c:v>
                </c:pt>
                <c:pt idx="1">
                  <c:v>30.82</c:v>
                </c:pt>
                <c:pt idx="2">
                  <c:v>29.74</c:v>
                </c:pt>
                <c:pt idx="3">
                  <c:v>37.25</c:v>
                </c:pt>
                <c:pt idx="4">
                  <c:v>35.92</c:v>
                </c:pt>
              </c:numCache>
            </c:numRef>
          </c:val>
          <c:extLst xmlns:c16r2="http://schemas.microsoft.com/office/drawing/2015/06/chart">
            <c:ext xmlns:c16="http://schemas.microsoft.com/office/drawing/2014/chart" uri="{C3380CC4-5D6E-409C-BE32-E72D297353CC}">
              <c16:uniqueId val="{00000000-2056-4D65-B953-C11D474DD808}"/>
            </c:ext>
          </c:extLst>
        </c:ser>
        <c:dLbls>
          <c:showLegendKey val="0"/>
          <c:showVal val="0"/>
          <c:showCatName val="0"/>
          <c:showSerName val="0"/>
          <c:showPercent val="0"/>
          <c:showBubbleSize val="0"/>
        </c:dLbls>
        <c:gapWidth val="150"/>
        <c:axId val="220263552"/>
        <c:axId val="2202654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57.93</c:v>
                </c:pt>
                <c:pt idx="1">
                  <c:v>57.03</c:v>
                </c:pt>
                <c:pt idx="2">
                  <c:v>55.84</c:v>
                </c:pt>
                <c:pt idx="3">
                  <c:v>64.78</c:v>
                </c:pt>
                <c:pt idx="4">
                  <c:v>63.06</c:v>
                </c:pt>
              </c:numCache>
            </c:numRef>
          </c:val>
          <c:smooth val="0"/>
          <c:extLst xmlns:c16r2="http://schemas.microsoft.com/office/drawing/2015/06/chart">
            <c:ext xmlns:c16="http://schemas.microsoft.com/office/drawing/2014/chart" uri="{C3380CC4-5D6E-409C-BE32-E72D297353CC}">
              <c16:uniqueId val="{00000001-2056-4D65-B953-C11D474DD808}"/>
            </c:ext>
          </c:extLst>
        </c:ser>
        <c:dLbls>
          <c:showLegendKey val="0"/>
          <c:showVal val="0"/>
          <c:showCatName val="0"/>
          <c:showSerName val="0"/>
          <c:showPercent val="0"/>
          <c:showBubbleSize val="0"/>
        </c:dLbls>
        <c:marker val="1"/>
        <c:smooth val="0"/>
        <c:axId val="220263552"/>
        <c:axId val="220265472"/>
      </c:lineChart>
      <c:dateAx>
        <c:axId val="220263552"/>
        <c:scaling>
          <c:orientation val="minMax"/>
        </c:scaling>
        <c:delete val="1"/>
        <c:axPos val="b"/>
        <c:numFmt formatCode="ge" sourceLinked="1"/>
        <c:majorTickMark val="none"/>
        <c:minorTickMark val="none"/>
        <c:tickLblPos val="none"/>
        <c:crossAx val="220265472"/>
        <c:crosses val="autoZero"/>
        <c:auto val="1"/>
        <c:lblOffset val="100"/>
        <c:baseTimeUnit val="years"/>
      </c:dateAx>
      <c:valAx>
        <c:axId val="220265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0263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363.83</c:v>
                </c:pt>
                <c:pt idx="1">
                  <c:v>371.31</c:v>
                </c:pt>
                <c:pt idx="2">
                  <c:v>373.67</c:v>
                </c:pt>
                <c:pt idx="3">
                  <c:v>300.86</c:v>
                </c:pt>
                <c:pt idx="4">
                  <c:v>309.17</c:v>
                </c:pt>
              </c:numCache>
            </c:numRef>
          </c:val>
          <c:extLst xmlns:c16r2="http://schemas.microsoft.com/office/drawing/2015/06/chart">
            <c:ext xmlns:c16="http://schemas.microsoft.com/office/drawing/2014/chart" uri="{C3380CC4-5D6E-409C-BE32-E72D297353CC}">
              <c16:uniqueId val="{00000000-FC91-4713-93CC-97EC0A47E314}"/>
            </c:ext>
          </c:extLst>
        </c:ser>
        <c:dLbls>
          <c:showLegendKey val="0"/>
          <c:showVal val="0"/>
          <c:showCatName val="0"/>
          <c:showSerName val="0"/>
          <c:showPercent val="0"/>
          <c:showBubbleSize val="0"/>
        </c:dLbls>
        <c:gapWidth val="150"/>
        <c:axId val="228693504"/>
        <c:axId val="228695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276.93</c:v>
                </c:pt>
                <c:pt idx="1">
                  <c:v>283.73</c:v>
                </c:pt>
                <c:pt idx="2">
                  <c:v>287.57</c:v>
                </c:pt>
                <c:pt idx="3">
                  <c:v>250.21</c:v>
                </c:pt>
                <c:pt idx="4">
                  <c:v>264.77</c:v>
                </c:pt>
              </c:numCache>
            </c:numRef>
          </c:val>
          <c:smooth val="0"/>
          <c:extLst xmlns:c16r2="http://schemas.microsoft.com/office/drawing/2015/06/chart">
            <c:ext xmlns:c16="http://schemas.microsoft.com/office/drawing/2014/chart" uri="{C3380CC4-5D6E-409C-BE32-E72D297353CC}">
              <c16:uniqueId val="{00000001-FC91-4713-93CC-97EC0A47E314}"/>
            </c:ext>
          </c:extLst>
        </c:ser>
        <c:dLbls>
          <c:showLegendKey val="0"/>
          <c:showVal val="0"/>
          <c:showCatName val="0"/>
          <c:showSerName val="0"/>
          <c:showPercent val="0"/>
          <c:showBubbleSize val="0"/>
        </c:dLbls>
        <c:marker val="1"/>
        <c:smooth val="0"/>
        <c:axId val="228693504"/>
        <c:axId val="228695424"/>
      </c:lineChart>
      <c:dateAx>
        <c:axId val="228693504"/>
        <c:scaling>
          <c:orientation val="minMax"/>
        </c:scaling>
        <c:delete val="1"/>
        <c:axPos val="b"/>
        <c:numFmt formatCode="ge" sourceLinked="1"/>
        <c:majorTickMark val="none"/>
        <c:minorTickMark val="none"/>
        <c:tickLblPos val="none"/>
        <c:crossAx val="228695424"/>
        <c:crosses val="autoZero"/>
        <c:auto val="1"/>
        <c:lblOffset val="100"/>
        <c:baseTimeUnit val="years"/>
      </c:dateAx>
      <c:valAx>
        <c:axId val="228695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8693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【325.02】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【270.94】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2" sqref="B2:BZ4"/>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2">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2">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4" t="str">
        <f>データ!H6</f>
        <v>広島県　三原市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2">
      <c r="A8" s="2"/>
      <c r="B8" s="71" t="str">
        <f>データ!I6</f>
        <v>法非適用</v>
      </c>
      <c r="C8" s="71"/>
      <c r="D8" s="71"/>
      <c r="E8" s="71"/>
      <c r="F8" s="71"/>
      <c r="G8" s="71"/>
      <c r="H8" s="71"/>
      <c r="I8" s="71" t="str">
        <f>データ!J6</f>
        <v>下水道事業</v>
      </c>
      <c r="J8" s="71"/>
      <c r="K8" s="71"/>
      <c r="L8" s="71"/>
      <c r="M8" s="71"/>
      <c r="N8" s="71"/>
      <c r="O8" s="71"/>
      <c r="P8" s="71" t="str">
        <f>データ!K6</f>
        <v>特定地域生活排水処理</v>
      </c>
      <c r="Q8" s="71"/>
      <c r="R8" s="71"/>
      <c r="S8" s="71"/>
      <c r="T8" s="71"/>
      <c r="U8" s="71"/>
      <c r="V8" s="71"/>
      <c r="W8" s="71" t="str">
        <f>データ!L6</f>
        <v>K2</v>
      </c>
      <c r="X8" s="71"/>
      <c r="Y8" s="71"/>
      <c r="Z8" s="71"/>
      <c r="AA8" s="71"/>
      <c r="AB8" s="71"/>
      <c r="AC8" s="71"/>
      <c r="AD8" s="72" t="str">
        <f>データ!$M$6</f>
        <v>非設置</v>
      </c>
      <c r="AE8" s="72"/>
      <c r="AF8" s="72"/>
      <c r="AG8" s="72"/>
      <c r="AH8" s="72"/>
      <c r="AI8" s="72"/>
      <c r="AJ8" s="72"/>
      <c r="AK8" s="3"/>
      <c r="AL8" s="68">
        <f>データ!S6</f>
        <v>94384</v>
      </c>
      <c r="AM8" s="68"/>
      <c r="AN8" s="68"/>
      <c r="AO8" s="68"/>
      <c r="AP8" s="68"/>
      <c r="AQ8" s="68"/>
      <c r="AR8" s="68"/>
      <c r="AS8" s="68"/>
      <c r="AT8" s="67">
        <f>データ!T6</f>
        <v>471.51</v>
      </c>
      <c r="AU8" s="67"/>
      <c r="AV8" s="67"/>
      <c r="AW8" s="67"/>
      <c r="AX8" s="67"/>
      <c r="AY8" s="67"/>
      <c r="AZ8" s="67"/>
      <c r="BA8" s="67"/>
      <c r="BB8" s="67">
        <f>データ!U6</f>
        <v>200.17</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2">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2">
      <c r="A10" s="2"/>
      <c r="B10" s="67" t="str">
        <f>データ!N6</f>
        <v>-</v>
      </c>
      <c r="C10" s="67"/>
      <c r="D10" s="67"/>
      <c r="E10" s="67"/>
      <c r="F10" s="67"/>
      <c r="G10" s="67"/>
      <c r="H10" s="67"/>
      <c r="I10" s="67" t="str">
        <f>データ!O6</f>
        <v>該当数値なし</v>
      </c>
      <c r="J10" s="67"/>
      <c r="K10" s="67"/>
      <c r="L10" s="67"/>
      <c r="M10" s="67"/>
      <c r="N10" s="67"/>
      <c r="O10" s="67"/>
      <c r="P10" s="67">
        <f>データ!P6</f>
        <v>1.34</v>
      </c>
      <c r="Q10" s="67"/>
      <c r="R10" s="67"/>
      <c r="S10" s="67"/>
      <c r="T10" s="67"/>
      <c r="U10" s="67"/>
      <c r="V10" s="67"/>
      <c r="W10" s="67">
        <f>データ!Q6</f>
        <v>100</v>
      </c>
      <c r="X10" s="67"/>
      <c r="Y10" s="67"/>
      <c r="Z10" s="67"/>
      <c r="AA10" s="67"/>
      <c r="AB10" s="67"/>
      <c r="AC10" s="67"/>
      <c r="AD10" s="68">
        <f>データ!R6</f>
        <v>4212</v>
      </c>
      <c r="AE10" s="68"/>
      <c r="AF10" s="68"/>
      <c r="AG10" s="68"/>
      <c r="AH10" s="68"/>
      <c r="AI10" s="68"/>
      <c r="AJ10" s="68"/>
      <c r="AK10" s="2"/>
      <c r="AL10" s="68">
        <f>データ!V6</f>
        <v>1258</v>
      </c>
      <c r="AM10" s="68"/>
      <c r="AN10" s="68"/>
      <c r="AO10" s="68"/>
      <c r="AP10" s="68"/>
      <c r="AQ10" s="68"/>
      <c r="AR10" s="68"/>
      <c r="AS10" s="68"/>
      <c r="AT10" s="67">
        <f>データ!W6</f>
        <v>0.96</v>
      </c>
      <c r="AU10" s="67"/>
      <c r="AV10" s="67"/>
      <c r="AW10" s="67"/>
      <c r="AX10" s="67"/>
      <c r="AY10" s="67"/>
      <c r="AZ10" s="67"/>
      <c r="BA10" s="67"/>
      <c r="BB10" s="67">
        <f>データ!X6</f>
        <v>1310.42</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2">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2">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112</v>
      </c>
      <c r="BM16" s="43"/>
      <c r="BN16" s="43"/>
      <c r="BO16" s="43"/>
      <c r="BP16" s="43"/>
      <c r="BQ16" s="43"/>
      <c r="BR16" s="43"/>
      <c r="BS16" s="43"/>
      <c r="BT16" s="43"/>
      <c r="BU16" s="43"/>
      <c r="BV16" s="43"/>
      <c r="BW16" s="43"/>
      <c r="BX16" s="43"/>
      <c r="BY16" s="43"/>
      <c r="BZ16" s="44"/>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111</v>
      </c>
      <c r="BM47" s="43"/>
      <c r="BN47" s="43"/>
      <c r="BO47" s="43"/>
      <c r="BP47" s="43"/>
      <c r="BQ47" s="43"/>
      <c r="BR47" s="43"/>
      <c r="BS47" s="43"/>
      <c r="BT47" s="43"/>
      <c r="BU47" s="43"/>
      <c r="BV47" s="43"/>
      <c r="BW47" s="43"/>
      <c r="BX47" s="43"/>
      <c r="BY47" s="43"/>
      <c r="BZ47" s="44"/>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2">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2">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113</v>
      </c>
      <c r="BM66" s="43"/>
      <c r="BN66" s="43"/>
      <c r="BO66" s="43"/>
      <c r="BP66" s="43"/>
      <c r="BQ66" s="43"/>
      <c r="BR66" s="43"/>
      <c r="BS66" s="43"/>
      <c r="BT66" s="43"/>
      <c r="BU66" s="43"/>
      <c r="BV66" s="43"/>
      <c r="BW66" s="43"/>
      <c r="BX66" s="43"/>
      <c r="BY66" s="43"/>
      <c r="BZ66" s="44"/>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【325.02】</v>
      </c>
      <c r="I86" s="26" t="str">
        <f>データ!CA6</f>
        <v>【60.61】</v>
      </c>
      <c r="J86" s="26" t="str">
        <f>データ!CL6</f>
        <v>【270.94】</v>
      </c>
      <c r="K86" s="26" t="str">
        <f>データ!CW6</f>
        <v>【57.80】</v>
      </c>
      <c r="L86" s="26" t="str">
        <f>データ!DH6</f>
        <v>【78.90】</v>
      </c>
      <c r="M86" s="26" t="s">
        <v>44</v>
      </c>
      <c r="N86" s="26" t="s">
        <v>44</v>
      </c>
      <c r="O86" s="26" t="str">
        <f>データ!EO6</f>
        <v>【-】</v>
      </c>
    </row>
  </sheetData>
  <sheetProtection algorithmName="SHA-512" hashValue="yKa0f2GP8MIaR3sjknGvhpyODlvL1t8LwIr3lDoJPa14jESzHZq9u8JluYT6lSV3k+TEmlf+U9Qkxj7xbrefKw==" saltValue="/lm84XmZhnvLqTjrAE8n0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 x14ac:dyDescent="0.2"/>
  <cols>
    <col min="2" max="144" width="11.90625" customWidth="1"/>
  </cols>
  <sheetData>
    <row r="1" spans="1:145" x14ac:dyDescent="0.2">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2">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2">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2">
      <c r="A6" s="28" t="s">
        <v>97</v>
      </c>
      <c r="B6" s="33">
        <f>B7</f>
        <v>2018</v>
      </c>
      <c r="C6" s="33">
        <f t="shared" ref="C6:X6" si="3">C7</f>
        <v>342041</v>
      </c>
      <c r="D6" s="33">
        <f t="shared" si="3"/>
        <v>47</v>
      </c>
      <c r="E6" s="33">
        <f t="shared" si="3"/>
        <v>18</v>
      </c>
      <c r="F6" s="33">
        <f t="shared" si="3"/>
        <v>0</v>
      </c>
      <c r="G6" s="33">
        <f t="shared" si="3"/>
        <v>0</v>
      </c>
      <c r="H6" s="33" t="str">
        <f t="shared" si="3"/>
        <v>広島県　三原市</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1.34</v>
      </c>
      <c r="Q6" s="34">
        <f t="shared" si="3"/>
        <v>100</v>
      </c>
      <c r="R6" s="34">
        <f t="shared" si="3"/>
        <v>4212</v>
      </c>
      <c r="S6" s="34">
        <f t="shared" si="3"/>
        <v>94384</v>
      </c>
      <c r="T6" s="34">
        <f t="shared" si="3"/>
        <v>471.51</v>
      </c>
      <c r="U6" s="34">
        <f t="shared" si="3"/>
        <v>200.17</v>
      </c>
      <c r="V6" s="34">
        <f t="shared" si="3"/>
        <v>1258</v>
      </c>
      <c r="W6" s="34">
        <f t="shared" si="3"/>
        <v>0.96</v>
      </c>
      <c r="X6" s="34">
        <f t="shared" si="3"/>
        <v>1310.42</v>
      </c>
      <c r="Y6" s="35">
        <f>IF(Y7="",NA(),Y7)</f>
        <v>83.48</v>
      </c>
      <c r="Z6" s="35">
        <f t="shared" ref="Z6:AH6" si="4">IF(Z7="",NA(),Z7)</f>
        <v>81.63</v>
      </c>
      <c r="AA6" s="35">
        <f t="shared" si="4"/>
        <v>80.959999999999994</v>
      </c>
      <c r="AB6" s="35">
        <f t="shared" si="4"/>
        <v>78.84</v>
      </c>
      <c r="AC6" s="35">
        <f t="shared" si="4"/>
        <v>79.55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890.35</v>
      </c>
      <c r="BG6" s="35">
        <f t="shared" ref="BG6:BO6" si="7">IF(BG7="",NA(),BG7)</f>
        <v>861.61</v>
      </c>
      <c r="BH6" s="35">
        <f t="shared" si="7"/>
        <v>840.5</v>
      </c>
      <c r="BI6" s="34">
        <f t="shared" si="7"/>
        <v>0</v>
      </c>
      <c r="BJ6" s="34">
        <f t="shared" si="7"/>
        <v>0</v>
      </c>
      <c r="BK6" s="35">
        <f t="shared" si="7"/>
        <v>416.91</v>
      </c>
      <c r="BL6" s="35">
        <f t="shared" si="7"/>
        <v>392.19</v>
      </c>
      <c r="BM6" s="35">
        <f t="shared" si="7"/>
        <v>413.5</v>
      </c>
      <c r="BN6" s="35">
        <f t="shared" si="7"/>
        <v>244.85</v>
      </c>
      <c r="BO6" s="35">
        <f t="shared" si="7"/>
        <v>296.89</v>
      </c>
      <c r="BP6" s="34" t="str">
        <f>IF(BP7="","",IF(BP7="-","【-】","【"&amp;SUBSTITUTE(TEXT(BP7,"#,##0.00"),"-","△")&amp;"】"))</f>
        <v>【325.02】</v>
      </c>
      <c r="BQ6" s="35">
        <f>IF(BQ7="",NA(),BQ7)</f>
        <v>31.73</v>
      </c>
      <c r="BR6" s="35">
        <f t="shared" ref="BR6:BZ6" si="8">IF(BR7="",NA(),BR7)</f>
        <v>30.82</v>
      </c>
      <c r="BS6" s="35">
        <f t="shared" si="8"/>
        <v>29.74</v>
      </c>
      <c r="BT6" s="35">
        <f t="shared" si="8"/>
        <v>37.25</v>
      </c>
      <c r="BU6" s="35">
        <f t="shared" si="8"/>
        <v>35.92</v>
      </c>
      <c r="BV6" s="35">
        <f t="shared" si="8"/>
        <v>57.93</v>
      </c>
      <c r="BW6" s="35">
        <f t="shared" si="8"/>
        <v>57.03</v>
      </c>
      <c r="BX6" s="35">
        <f t="shared" si="8"/>
        <v>55.84</v>
      </c>
      <c r="BY6" s="35">
        <f t="shared" si="8"/>
        <v>64.78</v>
      </c>
      <c r="BZ6" s="35">
        <f t="shared" si="8"/>
        <v>63.06</v>
      </c>
      <c r="CA6" s="34" t="str">
        <f>IF(CA7="","",IF(CA7="-","【-】","【"&amp;SUBSTITUTE(TEXT(CA7,"#,##0.00"),"-","△")&amp;"】"))</f>
        <v>【60.61】</v>
      </c>
      <c r="CB6" s="35">
        <f>IF(CB7="",NA(),CB7)</f>
        <v>363.83</v>
      </c>
      <c r="CC6" s="35">
        <f t="shared" ref="CC6:CK6" si="9">IF(CC7="",NA(),CC7)</f>
        <v>371.31</v>
      </c>
      <c r="CD6" s="35">
        <f t="shared" si="9"/>
        <v>373.67</v>
      </c>
      <c r="CE6" s="35">
        <f t="shared" si="9"/>
        <v>300.86</v>
      </c>
      <c r="CF6" s="35">
        <f t="shared" si="9"/>
        <v>309.17</v>
      </c>
      <c r="CG6" s="35">
        <f t="shared" si="9"/>
        <v>276.93</v>
      </c>
      <c r="CH6" s="35">
        <f t="shared" si="9"/>
        <v>283.73</v>
      </c>
      <c r="CI6" s="35">
        <f t="shared" si="9"/>
        <v>287.57</v>
      </c>
      <c r="CJ6" s="35">
        <f t="shared" si="9"/>
        <v>250.21</v>
      </c>
      <c r="CK6" s="35">
        <f t="shared" si="9"/>
        <v>264.77</v>
      </c>
      <c r="CL6" s="34" t="str">
        <f>IF(CL7="","",IF(CL7="-","【-】","【"&amp;SUBSTITUTE(TEXT(CL7,"#,##0.00"),"-","△")&amp;"】"))</f>
        <v>【270.94】</v>
      </c>
      <c r="CM6" s="35">
        <f>IF(CM7="",NA(),CM7)</f>
        <v>97.88</v>
      </c>
      <c r="CN6" s="35">
        <f t="shared" ref="CN6:CV6" si="10">IF(CN7="",NA(),CN7)</f>
        <v>97.74</v>
      </c>
      <c r="CO6" s="35">
        <f t="shared" si="10"/>
        <v>95.95</v>
      </c>
      <c r="CP6" s="35">
        <f t="shared" si="10"/>
        <v>94.18</v>
      </c>
      <c r="CQ6" s="35">
        <f t="shared" si="10"/>
        <v>94.22</v>
      </c>
      <c r="CR6" s="35">
        <f t="shared" si="10"/>
        <v>59.08</v>
      </c>
      <c r="CS6" s="35">
        <f t="shared" si="10"/>
        <v>58.25</v>
      </c>
      <c r="CT6" s="35">
        <f t="shared" si="10"/>
        <v>61.55</v>
      </c>
      <c r="CU6" s="35">
        <f t="shared" si="10"/>
        <v>61.79</v>
      </c>
      <c r="CV6" s="35">
        <f t="shared" si="10"/>
        <v>59.94</v>
      </c>
      <c r="CW6" s="34" t="str">
        <f>IF(CW7="","",IF(CW7="-","【-】","【"&amp;SUBSTITUTE(TEXT(CW7,"#,##0.00"),"-","△")&amp;"】"))</f>
        <v>【57.80】</v>
      </c>
      <c r="CX6" s="35">
        <f>IF(CX7="",NA(),CX7)</f>
        <v>100</v>
      </c>
      <c r="CY6" s="35">
        <f t="shared" ref="CY6:DG6" si="11">IF(CY7="",NA(),CY7)</f>
        <v>100</v>
      </c>
      <c r="CZ6" s="35">
        <f t="shared" si="11"/>
        <v>100</v>
      </c>
      <c r="DA6" s="35">
        <f t="shared" si="11"/>
        <v>100</v>
      </c>
      <c r="DB6" s="35">
        <f t="shared" si="11"/>
        <v>100</v>
      </c>
      <c r="DC6" s="35">
        <f t="shared" si="11"/>
        <v>77.12</v>
      </c>
      <c r="DD6" s="35">
        <f t="shared" si="11"/>
        <v>68.150000000000006</v>
      </c>
      <c r="DE6" s="35">
        <f t="shared" si="11"/>
        <v>67.489999999999995</v>
      </c>
      <c r="DF6" s="35">
        <f t="shared" si="11"/>
        <v>92.44</v>
      </c>
      <c r="DG6" s="35">
        <f t="shared" si="11"/>
        <v>89.66</v>
      </c>
      <c r="DH6" s="34" t="str">
        <f>IF(DH7="","",IF(DH7="-","【-】","【"&amp;SUBSTITUTE(TEXT(DH7,"#,##0.00"),"-","△")&amp;"】"))</f>
        <v>【78.90】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2">
      <c r="A7" s="28"/>
      <c r="B7" s="37">
        <v>2018</v>
      </c>
      <c r="C7" s="37">
        <v>342041</v>
      </c>
      <c r="D7" s="37">
        <v>47</v>
      </c>
      <c r="E7" s="37">
        <v>18</v>
      </c>
      <c r="F7" s="37">
        <v>0</v>
      </c>
      <c r="G7" s="37">
        <v>0</v>
      </c>
      <c r="H7" s="37" t="s">
        <v>98</v>
      </c>
      <c r="I7" s="37" t="s">
        <v>99</v>
      </c>
      <c r="J7" s="37" t="s">
        <v>100</v>
      </c>
      <c r="K7" s="37" t="s">
        <v>101</v>
      </c>
      <c r="L7" s="37" t="s">
        <v>102</v>
      </c>
      <c r="M7" s="37" t="s">
        <v>103</v>
      </c>
      <c r="N7" s="38" t="s">
        <v>104</v>
      </c>
      <c r="O7" s="38" t="s">
        <v>105</v>
      </c>
      <c r="P7" s="38">
        <v>1.34</v>
      </c>
      <c r="Q7" s="38">
        <v>100</v>
      </c>
      <c r="R7" s="38">
        <v>4212</v>
      </c>
      <c r="S7" s="38">
        <v>94384</v>
      </c>
      <c r="T7" s="38">
        <v>471.51</v>
      </c>
      <c r="U7" s="38">
        <v>200.17</v>
      </c>
      <c r="V7" s="38">
        <v>1258</v>
      </c>
      <c r="W7" s="38">
        <v>0.96</v>
      </c>
      <c r="X7" s="38">
        <v>1310.42</v>
      </c>
      <c r="Y7" s="38">
        <v>83.48</v>
      </c>
      <c r="Z7" s="38">
        <v>81.63</v>
      </c>
      <c r="AA7" s="38">
        <v>80.959999999999994</v>
      </c>
      <c r="AB7" s="38">
        <v>78.84</v>
      </c>
      <c r="AC7" s="38">
        <v>79.55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890.35</v>
      </c>
      <c r="BG7" s="38">
        <v>861.61</v>
      </c>
      <c r="BH7" s="38">
        <v>840.5</v>
      </c>
      <c r="BI7" s="38">
        <v>0</v>
      </c>
      <c r="BJ7" s="38">
        <v>0</v>
      </c>
      <c r="BK7" s="38">
        <v>416.91</v>
      </c>
      <c r="BL7" s="38">
        <v>392.19</v>
      </c>
      <c r="BM7" s="38">
        <v>413.5</v>
      </c>
      <c r="BN7" s="38">
        <v>244.85</v>
      </c>
      <c r="BO7" s="38">
        <v>296.89</v>
      </c>
      <c r="BP7" s="38">
        <v>325.02</v>
      </c>
      <c r="BQ7" s="38">
        <v>31.73</v>
      </c>
      <c r="BR7" s="38">
        <v>30.82</v>
      </c>
      <c r="BS7" s="38">
        <v>29.74</v>
      </c>
      <c r="BT7" s="38">
        <v>37.25</v>
      </c>
      <c r="BU7" s="38">
        <v>35.92</v>
      </c>
      <c r="BV7" s="38">
        <v>57.93</v>
      </c>
      <c r="BW7" s="38">
        <v>57.03</v>
      </c>
      <c r="BX7" s="38">
        <v>55.84</v>
      </c>
      <c r="BY7" s="38">
        <v>64.78</v>
      </c>
      <c r="BZ7" s="38">
        <v>63.06</v>
      </c>
      <c r="CA7" s="38">
        <v>60.61</v>
      </c>
      <c r="CB7" s="38">
        <v>363.83</v>
      </c>
      <c r="CC7" s="38">
        <v>371.31</v>
      </c>
      <c r="CD7" s="38">
        <v>373.67</v>
      </c>
      <c r="CE7" s="38">
        <v>300.86</v>
      </c>
      <c r="CF7" s="38">
        <v>309.17</v>
      </c>
      <c r="CG7" s="38">
        <v>276.93</v>
      </c>
      <c r="CH7" s="38">
        <v>283.73</v>
      </c>
      <c r="CI7" s="38">
        <v>287.57</v>
      </c>
      <c r="CJ7" s="38">
        <v>250.21</v>
      </c>
      <c r="CK7" s="38">
        <v>264.77</v>
      </c>
      <c r="CL7" s="38">
        <v>270.94</v>
      </c>
      <c r="CM7" s="38">
        <v>97.88</v>
      </c>
      <c r="CN7" s="38">
        <v>97.74</v>
      </c>
      <c r="CO7" s="38">
        <v>95.95</v>
      </c>
      <c r="CP7" s="38">
        <v>94.18</v>
      </c>
      <c r="CQ7" s="38">
        <v>94.22</v>
      </c>
      <c r="CR7" s="38">
        <v>59.08</v>
      </c>
      <c r="CS7" s="38">
        <v>58.25</v>
      </c>
      <c r="CT7" s="38">
        <v>61.55</v>
      </c>
      <c r="CU7" s="38">
        <v>61.79</v>
      </c>
      <c r="CV7" s="38">
        <v>59.94</v>
      </c>
      <c r="CW7" s="38">
        <v>57.8</v>
      </c>
      <c r="CX7" s="38">
        <v>100</v>
      </c>
      <c r="CY7" s="38">
        <v>100</v>
      </c>
      <c r="CZ7" s="38">
        <v>100</v>
      </c>
      <c r="DA7" s="38">
        <v>100</v>
      </c>
      <c r="DB7" s="38">
        <v>100</v>
      </c>
      <c r="DC7" s="38">
        <v>77.12</v>
      </c>
      <c r="DD7" s="38">
        <v>68.150000000000006</v>
      </c>
      <c r="DE7" s="38">
        <v>67.489999999999995</v>
      </c>
      <c r="DF7" s="38">
        <v>92.44</v>
      </c>
      <c r="DG7" s="38">
        <v>89.66</v>
      </c>
      <c r="DH7" s="38">
        <v>78.900000000000006</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2020-01-24T00:51:12Z</cp:lastPrinted>
  <dcterms:created xsi:type="dcterms:W3CDTF">2019-12-05T05:29:56Z</dcterms:created>
  <dcterms:modified xsi:type="dcterms:W3CDTF">2020-03-30T07:03:55Z</dcterms:modified>
  <cp:category/>
</cp:coreProperties>
</file>