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qrrs56TpP3iDqzqrQNi5L/1QNjJlCO/uITL6Z07jLOKfdbR6y0ii71OvZGXaBdzHaV40u0tAuFyGC+6SKKVW8Q==" workbookSaltValue="g3U14RejLYcnTNapDRuA/g==" workbookSpinCount="100000" lockStructure="1"/>
  <bookViews>
    <workbookView xWindow="0" yWindow="0" windowWidth="20490" windowHeight="7170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Q6" i="5"/>
  <c r="W10" i="4" s="1"/>
  <c r="P6" i="5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AT10" i="4"/>
  <c r="AL10" i="4"/>
  <c r="AD10" i="4"/>
  <c r="P10" i="4"/>
  <c r="I10" i="4"/>
  <c r="B10" i="4"/>
  <c r="AT8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<sst xmlns="http://schemas.openxmlformats.org/spreadsheetml/2006/main" count="228" uniqueCount="115">
  <si>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</si>
  <si>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</si>
  <si>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</si>
  <si>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</si>
  <si>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</si>
  <si>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</si>
  <si>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</si>
  <si>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</si>
  <si>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</si>
  <si>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</si>
  <si>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</si>
  <si>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</si>
  <si>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</si>
  <si>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</si>
  <si>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</si>
  <si>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</si>
  <si>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</si>
  <si>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</si>
  <si>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</si>
  <si>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</si>
  <si>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</si>
  <si>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</si>
  <si>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</si>
  <si>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</si>
  <si>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</si>
  <si>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</si>
  <si>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</si>
  <si>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</si>
  <si>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</si>
  <si>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</si>
  <si>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</si>
  <si>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</si>
  <si>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</si>
  <si>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</si>
  <si>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</si>
  <si>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</si>
  <si>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</si>
  <si>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</si>
  <si>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</si>
  <si>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</si>
  <si>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</si>
  <si>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</si>
  <si>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</si>
  <si>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</si>
  <si>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</si>
  <si>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</si>
  <si>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</si>
  <si>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</si>
  <si>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</si>
  <si>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</si>
  <si>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</si>
  <si>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</si>
  <si>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</si>
  <si>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</si>
  <si>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</si>
  <si>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</si>
  <si>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</si>
  <si>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</si>
  <si>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</si>
  <si>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</si>
  <si>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</si>
  <si>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</si>
  <si>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</si>
  <si>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</si>
  <si>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</si>
  <si>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</si>
  <si>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</si>
  <si>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</si>
  <si>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</si>
  <si>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</si>
  <si>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</si>
  <si>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</si>
  <si>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</si>
  <si>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</si>
  <si>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</si>
  <si>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</si>
  <si>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</si>
  <si>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</si>
  <si>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</si>
  <si>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</si>
  <si>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</si>
  <si>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</si>
  <si>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</si>
  <si>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</si>
  <si>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</si>
  <si>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</si>
  <si>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</si>
  <si>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</si>
  <si>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</si>
  <si>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</si>
  <si>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</si>
  <si>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</si>
  <si>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</si>
  <si>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</si>
  <si>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</si>
  <si>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</si>
  <si>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</si>
  <si>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</si>
  <si>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</si>
  <si>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三原市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</si>
  <si>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</si>
  <si>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</si>
  <si>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</si>
  <si>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</si>
  <si>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</si>
  <si>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</si>
  <si>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</si>
  <si>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</si>
  <si>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</si>
  <si>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</si>
  <si>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</si>
  <si>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</si>
  <si>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●収益的収支比率が上昇
【要因】
　経費節減によるものです。
●経費回収率が上昇
●汚水処理原価が低下
【要因】
　経費節減によるものです。
【今後】
　経営戦略を見直し経費節減に努めます。
●水洗化率は高いが施設利用率が平均が類似団体に比べ低い
【要因】
　人口減少により計画規模に達していない。
【今後】
　処理量や最大稼働率を考慮し施設の適正稼動の把握に努める。</t>
    <rPh sb="1" eb="4">
      <t>シュウエキテキ</t>
    </rPh>
    <rPh sb="4" eb="6">
      <t>シュウシ</t>
    </rPh>
    <rPh sb="6" eb="8">
      <t>ヒリツ</t>
    </rPh>
    <rPh sb="9" eb="11">
      <t>ジョウショウ</t>
    </rPh>
    <rPh sb="13" eb="15">
      <t>ヨウイン</t>
    </rPh>
    <rPh sb="18" eb="20">
      <t>ケイヒ</t>
    </rPh>
    <rPh sb="20" eb="22">
      <t>セツゲン</t>
    </rPh>
    <rPh sb="32" eb="34">
      <t>ケイヒ</t>
    </rPh>
    <rPh sb="34" eb="36">
      <t>カイシュウ</t>
    </rPh>
    <rPh sb="36" eb="37">
      <t>リツ</t>
    </rPh>
    <rPh sb="38" eb="40">
      <t>ジョウショウ</t>
    </rPh>
    <rPh sb="42" eb="44">
      <t>オスイ</t>
    </rPh>
    <rPh sb="44" eb="46">
      <t>ショリ</t>
    </rPh>
    <rPh sb="46" eb="48">
      <t>ゲンカ</t>
    </rPh>
    <rPh sb="49" eb="51">
      <t>テイカ</t>
    </rPh>
    <rPh sb="53" eb="55">
      <t>ヨウイン</t>
    </rPh>
    <rPh sb="58" eb="60">
      <t>ケイヒ</t>
    </rPh>
    <rPh sb="60" eb="62">
      <t>セツゲン</t>
    </rPh>
    <rPh sb="72" eb="74">
      <t>コンゴ</t>
    </rPh>
    <rPh sb="77" eb="79">
      <t>ケイエイ</t>
    </rPh>
    <rPh sb="79" eb="81">
      <t>センリャク</t>
    </rPh>
    <rPh sb="82" eb="84">
      <t>ミナオ</t>
    </rPh>
    <rPh sb="85" eb="87">
      <t>ケイヒ</t>
    </rPh>
    <rPh sb="87" eb="89">
      <t>セツゲン</t>
    </rPh>
    <rPh sb="90" eb="91">
      <t>ツト</t>
    </rPh>
    <rPh sb="97" eb="100">
      <t>スイセンカ</t>
    </rPh>
    <rPh sb="100" eb="101">
      <t>リツ</t>
    </rPh>
    <rPh sb="102" eb="103">
      <t>タカ</t>
    </rPh>
    <rPh sb="105" eb="107">
      <t>シセツ</t>
    </rPh>
    <rPh sb="107" eb="110">
      <t>リヨウリツ</t>
    </rPh>
    <rPh sb="111" eb="113">
      <t>ヘイキン</t>
    </rPh>
    <rPh sb="114" eb="116">
      <t>ルイジ</t>
    </rPh>
    <rPh sb="116" eb="118">
      <t>ダンタイ</t>
    </rPh>
    <rPh sb="119" eb="120">
      <t>クラ</t>
    </rPh>
    <rPh sb="121" eb="122">
      <t>ヒク</t>
    </rPh>
    <rPh sb="125" eb="127">
      <t>ヨウイン</t>
    </rPh>
    <rPh sb="130" eb="132">
      <t>ジンコウ</t>
    </rPh>
    <rPh sb="132" eb="134">
      <t>ゲンショウ</t>
    </rPh>
    <rPh sb="137" eb="139">
      <t>ケイカク</t>
    </rPh>
    <rPh sb="139" eb="141">
      <t>キボ</t>
    </rPh>
    <rPh sb="142" eb="143">
      <t>タッ</t>
    </rPh>
    <rPh sb="151" eb="153">
      <t>コンゴ</t>
    </rPh>
    <rPh sb="156" eb="158">
      <t>ショリ</t>
    </rPh>
    <rPh sb="158" eb="159">
      <t>リョウ</t>
    </rPh>
    <rPh sb="160" eb="162">
      <t>サイダイ</t>
    </rPh>
    <rPh sb="162" eb="164">
      <t>カドウ</t>
    </rPh>
    <rPh sb="164" eb="165">
      <t>リツ</t>
    </rPh>
    <rPh sb="166" eb="168">
      <t>コウリョ</t>
    </rPh>
    <rPh sb="169" eb="171">
      <t>シセツ</t>
    </rPh>
    <rPh sb="172" eb="174">
      <t>テキセイ</t>
    </rPh>
    <rPh sb="174" eb="176">
      <t>カドウ</t>
    </rPh>
    <rPh sb="177" eb="179">
      <t>ハアク</t>
    </rPh>
    <rPh sb="180" eb="181">
      <t>ツト</t>
    </rPh>
    <phoneticPr fontId="4"/>
  </si>
  <si>
    <t>　将来にわたり持続的に下水道事業を運営するため，令和２年度に下水道事業公営企業化へ移行することから，長期的視点にたち経営の健全性，現状や課題を踏まえたうえで，経営基盤の強化推進の基本となる【三原市下水道事業経営戦略】の見直し計画を策定中である。</t>
    <rPh sb="1" eb="3">
      <t>ショウライ</t>
    </rPh>
    <rPh sb="7" eb="10">
      <t>ジゾクテキ</t>
    </rPh>
    <rPh sb="11" eb="14">
      <t>ゲスイドウ</t>
    </rPh>
    <rPh sb="14" eb="16">
      <t>ジギョウ</t>
    </rPh>
    <rPh sb="17" eb="19">
      <t>ウンエイ</t>
    </rPh>
    <rPh sb="24" eb="26">
      <t>レイワ</t>
    </rPh>
    <rPh sb="27" eb="29">
      <t>ネンド</t>
    </rPh>
    <rPh sb="30" eb="33">
      <t>ゲスイドウ</t>
    </rPh>
    <rPh sb="33" eb="35">
      <t>ジギョウ</t>
    </rPh>
    <rPh sb="35" eb="37">
      <t>コウエイ</t>
    </rPh>
    <rPh sb="37" eb="39">
      <t>キギョウ</t>
    </rPh>
    <rPh sb="39" eb="40">
      <t>カ</t>
    </rPh>
    <rPh sb="41" eb="43">
      <t>イコウ</t>
    </rPh>
    <rPh sb="50" eb="53">
      <t>チョウキテキ</t>
    </rPh>
    <rPh sb="53" eb="55">
      <t>シテン</t>
    </rPh>
    <rPh sb="58" eb="60">
      <t>ケイエイ</t>
    </rPh>
    <rPh sb="61" eb="64">
      <t>ケンゼンセイ</t>
    </rPh>
    <rPh sb="65" eb="67">
      <t>ゲンジョウ</t>
    </rPh>
    <rPh sb="68" eb="70">
      <t>カダイ</t>
    </rPh>
    <rPh sb="71" eb="72">
      <t>フ</t>
    </rPh>
    <rPh sb="79" eb="81">
      <t>ケイエイ</t>
    </rPh>
    <rPh sb="81" eb="83">
      <t>キバン</t>
    </rPh>
    <rPh sb="84" eb="86">
      <t>キョウカ</t>
    </rPh>
    <rPh sb="86" eb="88">
      <t>スイシン</t>
    </rPh>
    <rPh sb="89" eb="91">
      <t>キホン</t>
    </rPh>
    <rPh sb="95" eb="98">
      <t>ミハラシ</t>
    </rPh>
    <rPh sb="98" eb="101">
      <t>ゲスイドウ</t>
    </rPh>
    <rPh sb="101" eb="103">
      <t>ジギョウ</t>
    </rPh>
    <rPh sb="103" eb="105">
      <t>ケイエイ</t>
    </rPh>
    <rPh sb="105" eb="107">
      <t>センリャク</t>
    </rPh>
    <rPh sb="109" eb="111">
      <t>ミナオ</t>
    </rPh>
    <rPh sb="112" eb="114">
      <t>ケイカク</t>
    </rPh>
    <rPh sb="115" eb="118">
      <t>サクテイチュウ</t>
    </rPh>
    <phoneticPr fontId="4"/>
  </si>
  <si>
    <t>　経年劣化により維持管理費の増大が見込まれるため，長寿命化及びコスト削減が課題である。また，施設の更新の際には施設規模の再検討が必要です。</t>
    <rPh sb="1" eb="2">
      <t>ケイ</t>
    </rPh>
    <rPh sb="2" eb="3">
      <t>ネン</t>
    </rPh>
    <rPh sb="3" eb="5">
      <t>レッカ</t>
    </rPh>
    <rPh sb="8" eb="10">
      <t>イジ</t>
    </rPh>
    <rPh sb="10" eb="13">
      <t>カンリヒ</t>
    </rPh>
    <rPh sb="14" eb="16">
      <t>ゾウダイ</t>
    </rPh>
    <rPh sb="17" eb="19">
      <t>ミコ</t>
    </rPh>
    <rPh sb="25" eb="26">
      <t>チョウ</t>
    </rPh>
    <rPh sb="26" eb="29">
      <t>ジュミョウカ</t>
    </rPh>
    <rPh sb="29" eb="30">
      <t>オヨ</t>
    </rPh>
    <rPh sb="34" eb="36">
      <t>サクゲン</t>
    </rPh>
    <rPh sb="37" eb="39">
      <t>カダイ</t>
    </rPh>
    <rPh sb="46" eb="48">
      <t>シセツ</t>
    </rPh>
    <rPh sb="49" eb="51">
      <t>コウシン</t>
    </rPh>
    <rPh sb="52" eb="53">
      <t>サイ</t>
    </rPh>
    <rPh sb="55" eb="57">
      <t>シセツ</t>
    </rPh>
    <rPh sb="57" eb="59">
      <t>キボ</t>
    </rPh>
    <rPh sb="60" eb="63">
      <t>サイケントウ</t>
    </rPh>
    <rPh sb="64" eb="66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</si>
</sst>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rgb="FFFF0000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77" fontId="15" fillId="0" borderId="2" xfId="1" applyNumberFormat="1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B0-4FBD-9FD7-AA1FA7160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21792"/>
        <c:axId val="195944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0.11</c:v>
                </c:pt>
                <c:pt idx="2">
                  <c:v>0.05</c:v>
                </c:pt>
                <c:pt idx="3">
                  <c:v>0.44</c:v>
                </c:pt>
                <c:pt idx="4">
                  <c:v>0.04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B0-4FBD-9FD7-AA1FA7160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921792"/>
        <c:axId val="195944448"/>
      </c:lineChart>
      <c:dateAx>
        <c:axId val="1959217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5944448"/>
        <c:crosses val="autoZero"/>
        <c:auto val="1"/>
        <c:lblOffset val="100"/>
        <c:baseTimeUnit val="years"/>
      </c:dateAx>
      <c:valAx>
        <c:axId val="195944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5921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42.84</c:v>
                </c:pt>
                <c:pt idx="1">
                  <c:v>42.84</c:v>
                </c:pt>
                <c:pt idx="2">
                  <c:v>42.38</c:v>
                </c:pt>
                <c:pt idx="3">
                  <c:v>43.4</c:v>
                </c:pt>
                <c:pt idx="4">
                  <c:v>39.61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CD-4034-A40C-6319D4605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599424"/>
        <c:axId val="200609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53.24</c:v>
                </c:pt>
                <c:pt idx="1">
                  <c:v>57.3</c:v>
                </c:pt>
                <c:pt idx="2">
                  <c:v>56</c:v>
                </c:pt>
                <c:pt idx="3">
                  <c:v>56.01</c:v>
                </c:pt>
                <c:pt idx="4">
                  <c:v>56.72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ECD-4034-A40C-6319D4605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599424"/>
        <c:axId val="200609792"/>
      </c:lineChart>
      <c:dateAx>
        <c:axId val="200599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609792"/>
        <c:crosses val="autoZero"/>
        <c:auto val="1"/>
        <c:lblOffset val="100"/>
        <c:baseTimeUnit val="years"/>
      </c:dateAx>
      <c:valAx>
        <c:axId val="200609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599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91.56</c:v>
                </c:pt>
                <c:pt idx="1">
                  <c:v>92.4</c:v>
                </c:pt>
                <c:pt idx="2">
                  <c:v>91.53</c:v>
                </c:pt>
                <c:pt idx="3">
                  <c:v>91.96</c:v>
                </c:pt>
                <c:pt idx="4">
                  <c:v>92.24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B3-4470-8FDE-491C10452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44864"/>
        <c:axId val="200651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84.07</c:v>
                </c:pt>
                <c:pt idx="1">
                  <c:v>89.43</c:v>
                </c:pt>
                <c:pt idx="2">
                  <c:v>89.51</c:v>
                </c:pt>
                <c:pt idx="3">
                  <c:v>89.77</c:v>
                </c:pt>
                <c:pt idx="4">
                  <c:v>90.04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B3-4470-8FDE-491C10452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644864"/>
        <c:axId val="200651136"/>
      </c:lineChart>
      <c:dateAx>
        <c:axId val="2006448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651136"/>
        <c:crosses val="autoZero"/>
        <c:auto val="1"/>
        <c:lblOffset val="100"/>
        <c:baseTimeUnit val="years"/>
      </c:dateAx>
      <c:valAx>
        <c:axId val="200651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6448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74.5</c:v>
                </c:pt>
                <c:pt idx="1">
                  <c:v>76.5</c:v>
                </c:pt>
                <c:pt idx="2">
                  <c:v>75.44</c:v>
                </c:pt>
                <c:pt idx="3">
                  <c:v>80.16</c:v>
                </c:pt>
                <c:pt idx="4">
                  <c:v>87.81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45-4981-A3C4-AEF8F773B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169728"/>
        <c:axId val="200180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45-4981-A3C4-AEF8F773B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169728"/>
        <c:axId val="200180096"/>
      </c:lineChart>
      <c:dateAx>
        <c:axId val="2001697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180096"/>
        <c:crosses val="autoZero"/>
        <c:auto val="1"/>
        <c:lblOffset val="100"/>
        <c:baseTimeUnit val="years"/>
      </c:dateAx>
      <c:valAx>
        <c:axId val="200180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169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43-4157-865E-2A7415482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198784"/>
        <c:axId val="200200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43-4157-865E-2A7415482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198784"/>
        <c:axId val="200200960"/>
      </c:lineChart>
      <c:dateAx>
        <c:axId val="200198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200960"/>
        <c:crosses val="autoZero"/>
        <c:auto val="1"/>
        <c:lblOffset val="100"/>
        <c:baseTimeUnit val="years"/>
      </c:dateAx>
      <c:valAx>
        <c:axId val="200200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198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57-4983-B3D8-5CB4D905E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05664"/>
        <c:axId val="200311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57-4983-B3D8-5CB4D905E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305664"/>
        <c:axId val="200311936"/>
      </c:lineChart>
      <c:dateAx>
        <c:axId val="200305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311936"/>
        <c:crosses val="autoZero"/>
        <c:auto val="1"/>
        <c:lblOffset val="100"/>
        <c:baseTimeUnit val="years"/>
      </c:dateAx>
      <c:valAx>
        <c:axId val="200311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305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DB-4768-B364-7C6C8BF6B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61472"/>
        <c:axId val="200363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DB-4768-B364-7C6C8BF6B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361472"/>
        <c:axId val="200363392"/>
      </c:lineChart>
      <c:dateAx>
        <c:axId val="2003614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363392"/>
        <c:crosses val="autoZero"/>
        <c:auto val="1"/>
        <c:lblOffset val="100"/>
        <c:baseTimeUnit val="years"/>
      </c:dateAx>
      <c:valAx>
        <c:axId val="200363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3614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70-43A7-9B9E-B4FDD3D1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720"/>
        <c:axId val="200404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170-43A7-9B9E-B4FDD3D1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398720"/>
        <c:axId val="200404992"/>
      </c:lineChart>
      <c:dateAx>
        <c:axId val="200398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404992"/>
        <c:crosses val="autoZero"/>
        <c:auto val="1"/>
        <c:lblOffset val="100"/>
        <c:baseTimeUnit val="years"/>
      </c:dateAx>
      <c:valAx>
        <c:axId val="200404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398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535.49</c:v>
                </c:pt>
                <c:pt idx="1">
                  <c:v>579.03</c:v>
                </c:pt>
                <c:pt idx="2">
                  <c:v>554.35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63-41E6-B56E-3BDCF65AE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34432"/>
        <c:axId val="2004363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1044.8</c:v>
                </c:pt>
                <c:pt idx="1">
                  <c:v>721.43</c:v>
                </c:pt>
                <c:pt idx="2">
                  <c:v>685.34</c:v>
                </c:pt>
                <c:pt idx="3">
                  <c:v>684.74</c:v>
                </c:pt>
                <c:pt idx="4">
                  <c:v>654.91999999999996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E63-41E6-B56E-3BDCF65AE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434432"/>
        <c:axId val="200436352"/>
      </c:lineChart>
      <c:dateAx>
        <c:axId val="200434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436352"/>
        <c:crosses val="autoZero"/>
        <c:auto val="1"/>
        <c:lblOffset val="100"/>
        <c:baseTimeUnit val="years"/>
      </c:dateAx>
      <c:valAx>
        <c:axId val="2004363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43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49.85</c:v>
                </c:pt>
                <c:pt idx="1">
                  <c:v>53.02</c:v>
                </c:pt>
                <c:pt idx="2">
                  <c:v>60.69</c:v>
                </c:pt>
                <c:pt idx="3">
                  <c:v>66.47</c:v>
                </c:pt>
                <c:pt idx="4">
                  <c:v>72.150000000000006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D0-4F89-B5E7-F4522D791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67584"/>
        <c:axId val="2004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50.82</c:v>
                </c:pt>
                <c:pt idx="1">
                  <c:v>59.3</c:v>
                </c:pt>
                <c:pt idx="2">
                  <c:v>59.83</c:v>
                </c:pt>
                <c:pt idx="3">
                  <c:v>65.33</c:v>
                </c:pt>
                <c:pt idx="4">
                  <c:v>65.39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0D0-4F89-B5E7-F4522D791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467584"/>
        <c:axId val="200469504"/>
      </c:lineChart>
      <c:dateAx>
        <c:axId val="2004675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469504"/>
        <c:crosses val="autoZero"/>
        <c:auto val="1"/>
        <c:lblOffset val="100"/>
        <c:baseTimeUnit val="years"/>
      </c:dateAx>
      <c:valAx>
        <c:axId val="2004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4675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334.24</c:v>
                </c:pt>
                <c:pt idx="1">
                  <c:v>388.95</c:v>
                </c:pt>
                <c:pt idx="2">
                  <c:v>267.98</c:v>
                </c:pt>
                <c:pt idx="3">
                  <c:v>242.51</c:v>
                </c:pt>
                <c:pt idx="4">
                  <c:v>237.27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9B-41E9-B841-DB63DB993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570368"/>
        <c:axId val="200572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300.52</c:v>
                </c:pt>
                <c:pt idx="1">
                  <c:v>248.14</c:v>
                </c:pt>
                <c:pt idx="2">
                  <c:v>246.66</c:v>
                </c:pt>
                <c:pt idx="3">
                  <c:v>227.43</c:v>
                </c:pt>
                <c:pt idx="4">
                  <c:v>230.88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9B-41E9-B841-DB63DB993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570368"/>
        <c:axId val="200572288"/>
      </c:lineChart>
      <c:dateAx>
        <c:axId val="2005703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0572288"/>
        <c:crosses val="autoZero"/>
        <c:auto val="1"/>
        <c:lblOffset val="100"/>
        <c:baseTimeUnit val="years"/>
      </c:dateAx>
      <c:valAx>
        <c:axId val="200572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0570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【747.76】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【261.46】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2" sqref="B2:BZ4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2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2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4" t="str">
        <f>データ!H6</f>
        <v>広島県　三原市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農業集落排水</v>
      </c>
      <c r="Q8" s="49"/>
      <c r="R8" s="49"/>
      <c r="S8" s="49"/>
      <c r="T8" s="49"/>
      <c r="U8" s="49"/>
      <c r="V8" s="49"/>
      <c r="W8" s="49" t="str">
        <f>データ!L6</f>
        <v>F1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94384</v>
      </c>
      <c r="AM8" s="51"/>
      <c r="AN8" s="51"/>
      <c r="AO8" s="51"/>
      <c r="AP8" s="51"/>
      <c r="AQ8" s="51"/>
      <c r="AR8" s="51"/>
      <c r="AS8" s="51"/>
      <c r="AT8" s="46">
        <f>データ!T6</f>
        <v>471.51</v>
      </c>
      <c r="AU8" s="46"/>
      <c r="AV8" s="46"/>
      <c r="AW8" s="46"/>
      <c r="AX8" s="46"/>
      <c r="AY8" s="46"/>
      <c r="AZ8" s="46"/>
      <c r="BA8" s="46"/>
      <c r="BB8" s="46">
        <f>データ!U6</f>
        <v>200.17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1.21</v>
      </c>
      <c r="Q10" s="46"/>
      <c r="R10" s="46"/>
      <c r="S10" s="46"/>
      <c r="T10" s="46"/>
      <c r="U10" s="46"/>
      <c r="V10" s="46"/>
      <c r="W10" s="46">
        <f>データ!Q6</f>
        <v>90</v>
      </c>
      <c r="X10" s="46"/>
      <c r="Y10" s="46"/>
      <c r="Z10" s="46"/>
      <c r="AA10" s="46"/>
      <c r="AB10" s="46"/>
      <c r="AC10" s="46"/>
      <c r="AD10" s="51">
        <f>データ!R6</f>
        <v>4212</v>
      </c>
      <c r="AE10" s="51"/>
      <c r="AF10" s="51"/>
      <c r="AG10" s="51"/>
      <c r="AH10" s="51"/>
      <c r="AI10" s="51"/>
      <c r="AJ10" s="51"/>
      <c r="AK10" s="2"/>
      <c r="AL10" s="51">
        <f>データ!V6</f>
        <v>1134</v>
      </c>
      <c r="AM10" s="51"/>
      <c r="AN10" s="51"/>
      <c r="AO10" s="51"/>
      <c r="AP10" s="51"/>
      <c r="AQ10" s="51"/>
      <c r="AR10" s="51"/>
      <c r="AS10" s="51"/>
      <c r="AT10" s="46">
        <f>データ!W6</f>
        <v>0.73</v>
      </c>
      <c r="AU10" s="46"/>
      <c r="AV10" s="46"/>
      <c r="AW10" s="46"/>
      <c r="AX10" s="46"/>
      <c r="AY10" s="46"/>
      <c r="AZ10" s="46"/>
      <c r="BA10" s="46"/>
      <c r="BB10" s="46">
        <f>データ!X6</f>
        <v>1553.42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2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2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112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114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2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2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113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【747.76】</v>
      </c>
      <c r="I86" s="26" t="str">
        <f>データ!CA6</f>
        <v>【59.51】</v>
      </c>
      <c r="J86" s="26" t="str">
        <f>データ!CL6</f>
        <v>【261.46】</v>
      </c>
      <c r="K86" s="26" t="str">
        <f>データ!CW6</f>
        <v>【52.23】</v>
      </c>
      <c r="L86" s="26" t="str">
        <f>データ!DH6</f>
        <v>【85.82】</v>
      </c>
      <c r="M86" s="26" t="s">
        <v>44</v>
      </c>
      <c r="N86" s="26" t="s">
        <v>45</v>
      </c>
      <c r="O86" s="26" t="str">
        <f>データ!EO6</f>
        <v>【0.02】</v>
      </c>
    </row>
  </sheetData>
  <sheetProtection algorithmName="SHA-512" hashValue="xYgRRribA4zU0CbFKO9igLaiU6XjB1weL8Q9drjXId6UteaRwMkardy2mq+NMI6y1S9tjCAKFf1qTaOP7wBsrA==" saltValue="nJ/ooJk0HF507qq/qFzWcg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" x14ac:dyDescent="0.2"/>
  <cols>
    <col min="2" max="144" width="11.90625" customWidth="1"/>
  </cols>
  <sheetData>
    <row r="1" spans="1:145" x14ac:dyDescent="0.2">
      <c r="A1" t="s">
        <v>46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47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48</v>
      </c>
      <c r="B3" s="29" t="s">
        <v>49</v>
      </c>
      <c r="C3" s="29" t="s">
        <v>50</v>
      </c>
      <c r="D3" s="29" t="s">
        <v>51</v>
      </c>
      <c r="E3" s="29" t="s">
        <v>52</v>
      </c>
      <c r="F3" s="29" t="s">
        <v>53</v>
      </c>
      <c r="G3" s="29" t="s">
        <v>54</v>
      </c>
      <c r="H3" s="77" t="s">
        <v>55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56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57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2">
      <c r="A4" s="28" t="s">
        <v>58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59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60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61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62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63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64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65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2">
      <c r="A5" s="28" t="s">
        <v>70</v>
      </c>
      <c r="B5" s="31"/>
      <c r="C5" s="31"/>
      <c r="D5" s="31"/>
      <c r="E5" s="31"/>
      <c r="F5" s="31"/>
      <c r="G5" s="31"/>
      <c r="H5" s="32" t="s">
        <v>71</v>
      </c>
      <c r="I5" s="32" t="s">
        <v>72</v>
      </c>
      <c r="J5" s="32" t="s">
        <v>73</v>
      </c>
      <c r="K5" s="32" t="s">
        <v>74</v>
      </c>
      <c r="L5" s="32" t="s">
        <v>75</v>
      </c>
      <c r="M5" s="32" t="s">
        <v>5</v>
      </c>
      <c r="N5" s="32" t="s">
        <v>76</v>
      </c>
      <c r="O5" s="32" t="s">
        <v>77</v>
      </c>
      <c r="P5" s="32" t="s">
        <v>78</v>
      </c>
      <c r="Q5" s="32" t="s">
        <v>79</v>
      </c>
      <c r="R5" s="32" t="s">
        <v>80</v>
      </c>
      <c r="S5" s="32" t="s">
        <v>81</v>
      </c>
      <c r="T5" s="32" t="s">
        <v>82</v>
      </c>
      <c r="U5" s="32" t="s">
        <v>83</v>
      </c>
      <c r="V5" s="32" t="s">
        <v>84</v>
      </c>
      <c r="W5" s="32" t="s">
        <v>85</v>
      </c>
      <c r="X5" s="32" t="s">
        <v>86</v>
      </c>
      <c r="Y5" s="32" t="s">
        <v>87</v>
      </c>
      <c r="Z5" s="32" t="s">
        <v>88</v>
      </c>
      <c r="AA5" s="32" t="s">
        <v>89</v>
      </c>
      <c r="AB5" s="32" t="s">
        <v>90</v>
      </c>
      <c r="AC5" s="32" t="s">
        <v>91</v>
      </c>
      <c r="AD5" s="32" t="s">
        <v>92</v>
      </c>
      <c r="AE5" s="32" t="s">
        <v>93</v>
      </c>
      <c r="AF5" s="32" t="s">
        <v>94</v>
      </c>
      <c r="AG5" s="32" t="s">
        <v>95</v>
      </c>
      <c r="AH5" s="32" t="s">
        <v>96</v>
      </c>
      <c r="AI5" s="32" t="s">
        <v>31</v>
      </c>
      <c r="AJ5" s="32" t="s">
        <v>87</v>
      </c>
      <c r="AK5" s="32" t="s">
        <v>88</v>
      </c>
      <c r="AL5" s="32" t="s">
        <v>89</v>
      </c>
      <c r="AM5" s="32" t="s">
        <v>90</v>
      </c>
      <c r="AN5" s="32" t="s">
        <v>91</v>
      </c>
      <c r="AO5" s="32" t="s">
        <v>92</v>
      </c>
      <c r="AP5" s="32" t="s">
        <v>93</v>
      </c>
      <c r="AQ5" s="32" t="s">
        <v>94</v>
      </c>
      <c r="AR5" s="32" t="s">
        <v>95</v>
      </c>
      <c r="AS5" s="32" t="s">
        <v>96</v>
      </c>
      <c r="AT5" s="32" t="s">
        <v>97</v>
      </c>
      <c r="AU5" s="32" t="s">
        <v>87</v>
      </c>
      <c r="AV5" s="32" t="s">
        <v>88</v>
      </c>
      <c r="AW5" s="32" t="s">
        <v>89</v>
      </c>
      <c r="AX5" s="32" t="s">
        <v>90</v>
      </c>
      <c r="AY5" s="32" t="s">
        <v>91</v>
      </c>
      <c r="AZ5" s="32" t="s">
        <v>92</v>
      </c>
      <c r="BA5" s="32" t="s">
        <v>93</v>
      </c>
      <c r="BB5" s="32" t="s">
        <v>94</v>
      </c>
      <c r="BC5" s="32" t="s">
        <v>95</v>
      </c>
      <c r="BD5" s="32" t="s">
        <v>96</v>
      </c>
      <c r="BE5" s="32" t="s">
        <v>97</v>
      </c>
      <c r="BF5" s="32" t="s">
        <v>87</v>
      </c>
      <c r="BG5" s="32" t="s">
        <v>88</v>
      </c>
      <c r="BH5" s="32" t="s">
        <v>89</v>
      </c>
      <c r="BI5" s="32" t="s">
        <v>90</v>
      </c>
      <c r="BJ5" s="32" t="s">
        <v>91</v>
      </c>
      <c r="BK5" s="32" t="s">
        <v>92</v>
      </c>
      <c r="BL5" s="32" t="s">
        <v>93</v>
      </c>
      <c r="BM5" s="32" t="s">
        <v>94</v>
      </c>
      <c r="BN5" s="32" t="s">
        <v>95</v>
      </c>
      <c r="BO5" s="32" t="s">
        <v>96</v>
      </c>
      <c r="BP5" s="32" t="s">
        <v>97</v>
      </c>
      <c r="BQ5" s="32" t="s">
        <v>87</v>
      </c>
      <c r="BR5" s="32" t="s">
        <v>88</v>
      </c>
      <c r="BS5" s="32" t="s">
        <v>89</v>
      </c>
      <c r="BT5" s="32" t="s">
        <v>90</v>
      </c>
      <c r="BU5" s="32" t="s">
        <v>91</v>
      </c>
      <c r="BV5" s="32" t="s">
        <v>92</v>
      </c>
      <c r="BW5" s="32" t="s">
        <v>93</v>
      </c>
      <c r="BX5" s="32" t="s">
        <v>94</v>
      </c>
      <c r="BY5" s="32" t="s">
        <v>95</v>
      </c>
      <c r="BZ5" s="32" t="s">
        <v>96</v>
      </c>
      <c r="CA5" s="32" t="s">
        <v>97</v>
      </c>
      <c r="CB5" s="32" t="s">
        <v>87</v>
      </c>
      <c r="CC5" s="32" t="s">
        <v>88</v>
      </c>
      <c r="CD5" s="32" t="s">
        <v>89</v>
      </c>
      <c r="CE5" s="32" t="s">
        <v>90</v>
      </c>
      <c r="CF5" s="32" t="s">
        <v>91</v>
      </c>
      <c r="CG5" s="32" t="s">
        <v>92</v>
      </c>
      <c r="CH5" s="32" t="s">
        <v>93</v>
      </c>
      <c r="CI5" s="32" t="s">
        <v>94</v>
      </c>
      <c r="CJ5" s="32" t="s">
        <v>95</v>
      </c>
      <c r="CK5" s="32" t="s">
        <v>96</v>
      </c>
      <c r="CL5" s="32" t="s">
        <v>97</v>
      </c>
      <c r="CM5" s="32" t="s">
        <v>87</v>
      </c>
      <c r="CN5" s="32" t="s">
        <v>88</v>
      </c>
      <c r="CO5" s="32" t="s">
        <v>89</v>
      </c>
      <c r="CP5" s="32" t="s">
        <v>90</v>
      </c>
      <c r="CQ5" s="32" t="s">
        <v>91</v>
      </c>
      <c r="CR5" s="32" t="s">
        <v>92</v>
      </c>
      <c r="CS5" s="32" t="s">
        <v>93</v>
      </c>
      <c r="CT5" s="32" t="s">
        <v>94</v>
      </c>
      <c r="CU5" s="32" t="s">
        <v>95</v>
      </c>
      <c r="CV5" s="32" t="s">
        <v>96</v>
      </c>
      <c r="CW5" s="32" t="s">
        <v>97</v>
      </c>
      <c r="CX5" s="32" t="s">
        <v>87</v>
      </c>
      <c r="CY5" s="32" t="s">
        <v>88</v>
      </c>
      <c r="CZ5" s="32" t="s">
        <v>89</v>
      </c>
      <c r="DA5" s="32" t="s">
        <v>90</v>
      </c>
      <c r="DB5" s="32" t="s">
        <v>91</v>
      </c>
      <c r="DC5" s="32" t="s">
        <v>92</v>
      </c>
      <c r="DD5" s="32" t="s">
        <v>93</v>
      </c>
      <c r="DE5" s="32" t="s">
        <v>94</v>
      </c>
      <c r="DF5" s="32" t="s">
        <v>95</v>
      </c>
      <c r="DG5" s="32" t="s">
        <v>96</v>
      </c>
      <c r="DH5" s="32" t="s">
        <v>97</v>
      </c>
      <c r="DI5" s="32" t="s">
        <v>87</v>
      </c>
      <c r="DJ5" s="32" t="s">
        <v>88</v>
      </c>
      <c r="DK5" s="32" t="s">
        <v>89</v>
      </c>
      <c r="DL5" s="32" t="s">
        <v>90</v>
      </c>
      <c r="DM5" s="32" t="s">
        <v>91</v>
      </c>
      <c r="DN5" s="32" t="s">
        <v>92</v>
      </c>
      <c r="DO5" s="32" t="s">
        <v>93</v>
      </c>
      <c r="DP5" s="32" t="s">
        <v>94</v>
      </c>
      <c r="DQ5" s="32" t="s">
        <v>95</v>
      </c>
      <c r="DR5" s="32" t="s">
        <v>96</v>
      </c>
      <c r="DS5" s="32" t="s">
        <v>97</v>
      </c>
      <c r="DT5" s="32" t="s">
        <v>87</v>
      </c>
      <c r="DU5" s="32" t="s">
        <v>88</v>
      </c>
      <c r="DV5" s="32" t="s">
        <v>89</v>
      </c>
      <c r="DW5" s="32" t="s">
        <v>90</v>
      </c>
      <c r="DX5" s="32" t="s">
        <v>91</v>
      </c>
      <c r="DY5" s="32" t="s">
        <v>92</v>
      </c>
      <c r="DZ5" s="32" t="s">
        <v>93</v>
      </c>
      <c r="EA5" s="32" t="s">
        <v>94</v>
      </c>
      <c r="EB5" s="32" t="s">
        <v>95</v>
      </c>
      <c r="EC5" s="32" t="s">
        <v>96</v>
      </c>
      <c r="ED5" s="32" t="s">
        <v>97</v>
      </c>
      <c r="EE5" s="32" t="s">
        <v>87</v>
      </c>
      <c r="EF5" s="32" t="s">
        <v>88</v>
      </c>
      <c r="EG5" s="32" t="s">
        <v>89</v>
      </c>
      <c r="EH5" s="32" t="s">
        <v>90</v>
      </c>
      <c r="EI5" s="32" t="s">
        <v>91</v>
      </c>
      <c r="EJ5" s="32" t="s">
        <v>92</v>
      </c>
      <c r="EK5" s="32" t="s">
        <v>93</v>
      </c>
      <c r="EL5" s="32" t="s">
        <v>94</v>
      </c>
      <c r="EM5" s="32" t="s">
        <v>95</v>
      </c>
      <c r="EN5" s="32" t="s">
        <v>96</v>
      </c>
      <c r="EO5" s="32" t="s">
        <v>97</v>
      </c>
    </row>
    <row r="6" spans="1:145" s="36" customFormat="1" x14ac:dyDescent="0.2">
      <c r="A6" s="28" t="s">
        <v>98</v>
      </c>
      <c r="B6" s="33">
        <f>B7</f>
        <v>2018</v>
      </c>
      <c r="C6" s="33">
        <f t="shared" ref="C6:X6" si="3">C7</f>
        <v>342041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三原市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F1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1.21</v>
      </c>
      <c r="Q6" s="34">
        <f t="shared" si="3"/>
        <v>90</v>
      </c>
      <c r="R6" s="34">
        <f t="shared" si="3"/>
        <v>4212</v>
      </c>
      <c r="S6" s="34">
        <f t="shared" si="3"/>
        <v>94384</v>
      </c>
      <c r="T6" s="34">
        <f t="shared" si="3"/>
        <v>471.51</v>
      </c>
      <c r="U6" s="34">
        <f t="shared" si="3"/>
        <v>200.17</v>
      </c>
      <c r="V6" s="34">
        <f t="shared" si="3"/>
        <v>1134</v>
      </c>
      <c r="W6" s="34">
        <f t="shared" si="3"/>
        <v>0.73</v>
      </c>
      <c r="X6" s="34">
        <f t="shared" si="3"/>
        <v>1553.42</v>
      </c>
      <c r="Y6" s="35">
        <f>IF(Y7="",NA(),Y7)</f>
        <v>74.5</v>
      </c>
      <c r="Z6" s="35">
        <f t="shared" ref="Z6:AH6" si="4">IF(Z7="",NA(),Z7)</f>
        <v>76.5</v>
      </c>
      <c r="AA6" s="35">
        <f t="shared" si="4"/>
        <v>75.44</v>
      </c>
      <c r="AB6" s="35">
        <f t="shared" si="4"/>
        <v>80.16</v>
      </c>
      <c r="AC6" s="35">
        <f t="shared" si="4"/>
        <v>87.81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535.49</v>
      </c>
      <c r="BG6" s="35">
        <f t="shared" ref="BG6:BO6" si="7">IF(BG7="",NA(),BG7)</f>
        <v>579.03</v>
      </c>
      <c r="BH6" s="35">
        <f t="shared" si="7"/>
        <v>554.35</v>
      </c>
      <c r="BI6" s="34">
        <f t="shared" si="7"/>
        <v>0</v>
      </c>
      <c r="BJ6" s="34">
        <f t="shared" si="7"/>
        <v>0</v>
      </c>
      <c r="BK6" s="35">
        <f t="shared" si="7"/>
        <v>1044.8</v>
      </c>
      <c r="BL6" s="35">
        <f t="shared" si="7"/>
        <v>721.43</v>
      </c>
      <c r="BM6" s="35">
        <f t="shared" si="7"/>
        <v>685.34</v>
      </c>
      <c r="BN6" s="35">
        <f t="shared" si="7"/>
        <v>684.74</v>
      </c>
      <c r="BO6" s="35">
        <f t="shared" si="7"/>
        <v>654.91999999999996</v>
      </c>
      <c r="BP6" s="34" t="str">
        <f>IF(BP7="","",IF(BP7="-","【-】","【"&amp;SUBSTITUTE(TEXT(BP7,"#,##0.00"),"-","△")&amp;"】"))</f>
        <v>【747.76】</v>
      </c>
      <c r="BQ6" s="35">
        <f>IF(BQ7="",NA(),BQ7)</f>
        <v>49.85</v>
      </c>
      <c r="BR6" s="35">
        <f t="shared" ref="BR6:BZ6" si="8">IF(BR7="",NA(),BR7)</f>
        <v>53.02</v>
      </c>
      <c r="BS6" s="35">
        <f t="shared" si="8"/>
        <v>60.69</v>
      </c>
      <c r="BT6" s="35">
        <f t="shared" si="8"/>
        <v>66.47</v>
      </c>
      <c r="BU6" s="35">
        <f t="shared" si="8"/>
        <v>72.150000000000006</v>
      </c>
      <c r="BV6" s="35">
        <f t="shared" si="8"/>
        <v>50.82</v>
      </c>
      <c r="BW6" s="35">
        <f t="shared" si="8"/>
        <v>59.3</v>
      </c>
      <c r="BX6" s="35">
        <f t="shared" si="8"/>
        <v>59.83</v>
      </c>
      <c r="BY6" s="35">
        <f t="shared" si="8"/>
        <v>65.33</v>
      </c>
      <c r="BZ6" s="35">
        <f t="shared" si="8"/>
        <v>65.39</v>
      </c>
      <c r="CA6" s="34" t="str">
        <f>IF(CA7="","",IF(CA7="-","【-】","【"&amp;SUBSTITUTE(TEXT(CA7,"#,##0.00"),"-","△")&amp;"】"))</f>
        <v>【59.51】</v>
      </c>
      <c r="CB6" s="35">
        <f>IF(CB7="",NA(),CB7)</f>
        <v>334.24</v>
      </c>
      <c r="CC6" s="35">
        <f t="shared" ref="CC6:CK6" si="9">IF(CC7="",NA(),CC7)</f>
        <v>388.95</v>
      </c>
      <c r="CD6" s="35">
        <f t="shared" si="9"/>
        <v>267.98</v>
      </c>
      <c r="CE6" s="35">
        <f t="shared" si="9"/>
        <v>242.51</v>
      </c>
      <c r="CF6" s="35">
        <f t="shared" si="9"/>
        <v>237.27</v>
      </c>
      <c r="CG6" s="35">
        <f t="shared" si="9"/>
        <v>300.52</v>
      </c>
      <c r="CH6" s="35">
        <f t="shared" si="9"/>
        <v>248.14</v>
      </c>
      <c r="CI6" s="35">
        <f t="shared" si="9"/>
        <v>246.66</v>
      </c>
      <c r="CJ6" s="35">
        <f t="shared" si="9"/>
        <v>227.43</v>
      </c>
      <c r="CK6" s="35">
        <f t="shared" si="9"/>
        <v>230.88</v>
      </c>
      <c r="CL6" s="34" t="str">
        <f>IF(CL7="","",IF(CL7="-","【-】","【"&amp;SUBSTITUTE(TEXT(CL7,"#,##0.00"),"-","△")&amp;"】"))</f>
        <v>【261.46】</v>
      </c>
      <c r="CM6" s="35">
        <f>IF(CM7="",NA(),CM7)</f>
        <v>42.84</v>
      </c>
      <c r="CN6" s="35">
        <f t="shared" ref="CN6:CV6" si="10">IF(CN7="",NA(),CN7)</f>
        <v>42.84</v>
      </c>
      <c r="CO6" s="35">
        <f t="shared" si="10"/>
        <v>42.38</v>
      </c>
      <c r="CP6" s="35">
        <f t="shared" si="10"/>
        <v>43.4</v>
      </c>
      <c r="CQ6" s="35">
        <f t="shared" si="10"/>
        <v>39.61</v>
      </c>
      <c r="CR6" s="35">
        <f t="shared" si="10"/>
        <v>53.24</v>
      </c>
      <c r="CS6" s="35">
        <f t="shared" si="10"/>
        <v>57.3</v>
      </c>
      <c r="CT6" s="35">
        <f t="shared" si="10"/>
        <v>56</v>
      </c>
      <c r="CU6" s="35">
        <f t="shared" si="10"/>
        <v>56.01</v>
      </c>
      <c r="CV6" s="35">
        <f t="shared" si="10"/>
        <v>56.72</v>
      </c>
      <c r="CW6" s="34" t="str">
        <f>IF(CW7="","",IF(CW7="-","【-】","【"&amp;SUBSTITUTE(TEXT(CW7,"#,##0.00"),"-","△")&amp;"】"))</f>
        <v>【52.23】</v>
      </c>
      <c r="CX6" s="35">
        <f>IF(CX7="",NA(),CX7)</f>
        <v>91.56</v>
      </c>
      <c r="CY6" s="35">
        <f t="shared" ref="CY6:DG6" si="11">IF(CY7="",NA(),CY7)</f>
        <v>92.4</v>
      </c>
      <c r="CZ6" s="35">
        <f t="shared" si="11"/>
        <v>91.53</v>
      </c>
      <c r="DA6" s="35">
        <f t="shared" si="11"/>
        <v>91.96</v>
      </c>
      <c r="DB6" s="35">
        <f t="shared" si="11"/>
        <v>92.24</v>
      </c>
      <c r="DC6" s="35">
        <f t="shared" si="11"/>
        <v>84.07</v>
      </c>
      <c r="DD6" s="35">
        <f t="shared" si="11"/>
        <v>89.43</v>
      </c>
      <c r="DE6" s="35">
        <f t="shared" si="11"/>
        <v>89.51</v>
      </c>
      <c r="DF6" s="35">
        <f t="shared" si="11"/>
        <v>89.77</v>
      </c>
      <c r="DG6" s="35">
        <f t="shared" si="11"/>
        <v>90.04</v>
      </c>
      <c r="DH6" s="34" t="str">
        <f>IF(DH7="","",IF(DH7="-","【-】","【"&amp;SUBSTITUTE(TEXT(DH7,"#,##0.00"),"-","△")&amp;"】"))</f>
        <v>【85.82】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0.02</v>
      </c>
      <c r="EK6" s="35">
        <f t="shared" si="14"/>
        <v>0.11</v>
      </c>
      <c r="EL6" s="35">
        <f t="shared" si="14"/>
        <v>0.05</v>
      </c>
      <c r="EM6" s="35">
        <f t="shared" si="14"/>
        <v>0.44</v>
      </c>
      <c r="EN6" s="35">
        <f t="shared" si="14"/>
        <v>0.04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2">
      <c r="A7" s="28"/>
      <c r="B7" s="37">
        <v>2018</v>
      </c>
      <c r="C7" s="37">
        <v>342041</v>
      </c>
      <c r="D7" s="37">
        <v>47</v>
      </c>
      <c r="E7" s="37">
        <v>17</v>
      </c>
      <c r="F7" s="37">
        <v>5</v>
      </c>
      <c r="G7" s="37">
        <v>0</v>
      </c>
      <c r="H7" s="37" t="s">
        <v>99</v>
      </c>
      <c r="I7" s="37" t="s">
        <v>100</v>
      </c>
      <c r="J7" s="37" t="s">
        <v>101</v>
      </c>
      <c r="K7" s="37" t="s">
        <v>102</v>
      </c>
      <c r="L7" s="37" t="s">
        <v>103</v>
      </c>
      <c r="M7" s="37" t="s">
        <v>104</v>
      </c>
      <c r="N7" s="38" t="s">
        <v>105</v>
      </c>
      <c r="O7" s="38" t="s">
        <v>106</v>
      </c>
      <c r="P7" s="38">
        <v>1.21</v>
      </c>
      <c r="Q7" s="38">
        <v>90</v>
      </c>
      <c r="R7" s="38">
        <v>4212</v>
      </c>
      <c r="S7" s="38">
        <v>94384</v>
      </c>
      <c r="T7" s="38">
        <v>471.51</v>
      </c>
      <c r="U7" s="38">
        <v>200.17</v>
      </c>
      <c r="V7" s="38">
        <v>1134</v>
      </c>
      <c r="W7" s="38">
        <v>0.73</v>
      </c>
      <c r="X7" s="38">
        <v>1553.42</v>
      </c>
      <c r="Y7" s="38">
        <v>74.5</v>
      </c>
      <c r="Z7" s="38">
        <v>76.5</v>
      </c>
      <c r="AA7" s="38">
        <v>75.44</v>
      </c>
      <c r="AB7" s="38">
        <v>80.16</v>
      </c>
      <c r="AC7" s="38">
        <v>87.81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535.49</v>
      </c>
      <c r="BG7" s="38">
        <v>579.03</v>
      </c>
      <c r="BH7" s="42">
        <v>554.35</v>
      </c>
      <c r="BI7" s="38">
        <v>0</v>
      </c>
      <c r="BJ7" s="38">
        <v>0</v>
      </c>
      <c r="BK7" s="38">
        <v>1044.8</v>
      </c>
      <c r="BL7" s="38">
        <v>721.43</v>
      </c>
      <c r="BM7" s="38">
        <v>685.34</v>
      </c>
      <c r="BN7" s="38">
        <v>684.74</v>
      </c>
      <c r="BO7" s="38">
        <v>654.91999999999996</v>
      </c>
      <c r="BP7" s="38">
        <v>747.76</v>
      </c>
      <c r="BQ7" s="38">
        <v>49.85</v>
      </c>
      <c r="BR7" s="38">
        <v>53.02</v>
      </c>
      <c r="BS7" s="38">
        <v>60.69</v>
      </c>
      <c r="BT7" s="38">
        <v>66.47</v>
      </c>
      <c r="BU7" s="38">
        <v>72.150000000000006</v>
      </c>
      <c r="BV7" s="38">
        <v>50.82</v>
      </c>
      <c r="BW7" s="38">
        <v>59.3</v>
      </c>
      <c r="BX7" s="38">
        <v>59.83</v>
      </c>
      <c r="BY7" s="38">
        <v>65.33</v>
      </c>
      <c r="BZ7" s="38">
        <v>65.39</v>
      </c>
      <c r="CA7" s="38">
        <v>59.51</v>
      </c>
      <c r="CB7" s="38">
        <v>334.24</v>
      </c>
      <c r="CC7" s="38">
        <v>388.95</v>
      </c>
      <c r="CD7" s="38">
        <v>267.98</v>
      </c>
      <c r="CE7" s="38">
        <v>242.51</v>
      </c>
      <c r="CF7" s="38">
        <v>237.27</v>
      </c>
      <c r="CG7" s="38">
        <v>300.52</v>
      </c>
      <c r="CH7" s="38">
        <v>248.14</v>
      </c>
      <c r="CI7" s="38">
        <v>246.66</v>
      </c>
      <c r="CJ7" s="38">
        <v>227.43</v>
      </c>
      <c r="CK7" s="38">
        <v>230.88</v>
      </c>
      <c r="CL7" s="38">
        <v>261.45999999999998</v>
      </c>
      <c r="CM7" s="38">
        <v>42.84</v>
      </c>
      <c r="CN7" s="38">
        <v>42.84</v>
      </c>
      <c r="CO7" s="38">
        <v>42.38</v>
      </c>
      <c r="CP7" s="38">
        <v>43.4</v>
      </c>
      <c r="CQ7" s="38">
        <v>39.61</v>
      </c>
      <c r="CR7" s="38">
        <v>53.24</v>
      </c>
      <c r="CS7" s="38">
        <v>57.3</v>
      </c>
      <c r="CT7" s="38">
        <v>56</v>
      </c>
      <c r="CU7" s="38">
        <v>56.01</v>
      </c>
      <c r="CV7" s="38">
        <v>56.72</v>
      </c>
      <c r="CW7" s="38">
        <v>52.23</v>
      </c>
      <c r="CX7" s="38">
        <v>91.56</v>
      </c>
      <c r="CY7" s="38">
        <v>92.4</v>
      </c>
      <c r="CZ7" s="38">
        <v>91.53</v>
      </c>
      <c r="DA7" s="38">
        <v>91.96</v>
      </c>
      <c r="DB7" s="38">
        <v>92.24</v>
      </c>
      <c r="DC7" s="38">
        <v>84.07</v>
      </c>
      <c r="DD7" s="38">
        <v>89.43</v>
      </c>
      <c r="DE7" s="38">
        <v>89.51</v>
      </c>
      <c r="DF7" s="38">
        <v>89.77</v>
      </c>
      <c r="DG7" s="38">
        <v>90.04</v>
      </c>
      <c r="DH7" s="38">
        <v>85.82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0.02</v>
      </c>
      <c r="EK7" s="38">
        <v>0.11</v>
      </c>
      <c r="EL7" s="38">
        <v>0.05</v>
      </c>
      <c r="EM7" s="38">
        <v>0.44</v>
      </c>
      <c r="EN7" s="38">
        <v>0.04</v>
      </c>
      <c r="EO7" s="38">
        <v>0.02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107</v>
      </c>
      <c r="C9" s="40" t="s">
        <v>108</v>
      </c>
      <c r="D9" s="40" t="s">
        <v>109</v>
      </c>
      <c r="E9" s="40" t="s">
        <v>110</v>
      </c>
      <c r="F9" s="40" t="s">
        <v>111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49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2020-01-24T01:47:23Z</cp:lastPrinted>
  <dcterms:created xsi:type="dcterms:W3CDTF">2019-12-05T05:21:58Z</dcterms:created>
  <dcterms:modified xsi:type="dcterms:W3CDTF">2020-03-30T06:57:10Z</dcterms:modified>
  <cp:category/>
</cp:coreProperties>
</file>