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K7u1R5Ph0W4A60+pXZGFvImUOxi00pR/OHpbF5IPfAcPgYYD+STDmy4/UU/fEiyQjpgEnGLw7gUKjLncmkSOg==" workbookSaltValue="rc8BRBh3dhObQzYTTaHXrA==" workbookSpinCount="100000" lockStructure="1"/>
  <bookViews>
    <workbookView xWindow="0" yWindow="0" windowWidth="15360" windowHeight="7640"/>
  </bookViews>
  <sheets>
    <sheet name="法適用_工業用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AR12" i="5"/>
  <c r="X12" i="5"/>
  <c r="DQ11" i="5"/>
  <c r="CW11" i="5"/>
  <c r="BY11" i="5"/>
  <c r="BE11" i="5"/>
  <c r="AG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W6" i="5"/>
  <c r="BX11" i="5" s="1"/>
  <c r="BV6" i="5"/>
  <c r="DG90" i="4" s="1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E6" i="5"/>
  <c r="AF11" i="5" s="1"/>
  <c r="AD6" i="5"/>
  <c r="C90" i="4" s="1"/>
  <c r="AC6" i="5"/>
  <c r="Y12" i="5" s="1"/>
  <c r="AB6" i="5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CF90" i="4"/>
  <c r="BE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GF31" i="4"/>
  <c r="GF54" i="4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<sst xmlns="http://schemas.openxmlformats.org/spreadsheetml/2006/main" count="262" uniqueCount="108">
  <si>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</si>
  <si>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</si>
  <si>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</si>
  <si>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</si>
  <si>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</si>
  <si>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</si>
  <si>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</si>
  <si>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</si>
  <si>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</si>
  <si>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</si>
  <si>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</si>
  <si>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</si>
  <si>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</si>
  <si>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</si>
  <si>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</si>
  <si>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</si>
  <si>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</si>
  <si>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</si>
  <si>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</si>
  <si>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</si>
  <si>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</si>
  <si>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</si>
  <si>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</si>
  <si>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</si>
  <si>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</si>
  <si>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</si>
  <si>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</si>
  <si>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</si>
  <si>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</si>
  <si>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</si>
  <si>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</si>
  <si>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</si>
  <si>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</si>
  <si>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</si>
  <si>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</si>
  <si>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</si>
  <si>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</si>
  <si>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</si>
  <si>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</si>
  <si>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</si>
  <si>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</si>
  <si>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</si>
  <si>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</si>
  <si>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</si>
  <si>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</si>
  <si>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</si>
  <si>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</si>
  <si>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</si>
  <si>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</si>
  <si>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</si>
  <si>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</si>
  <si>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</si>
  <si>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</si>
  <si>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</si>
  <si>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</si>
  <si>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</si>
  <si>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</si>
  <si>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</si>
  <si>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</si>
  <si>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</si>
  <si>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</si>
  <si>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</si>
  <si>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</si>
  <si>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</si>
  <si>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</si>
  <si>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</si>
  <si>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</si>
  <si>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</si>
  <si>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</si>
  <si>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</si>
  <si>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</si>
  <si>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</si>
  <si>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</si>
  <si>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</si>
  <si>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</si>
  <si>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</si>
  <si>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</si>
  <si>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</si>
  <si>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</si>
  <si>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</si>
  <si>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</si>
  <si>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</si>
  <si>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</si>
  <si>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</si>
  <si>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</si>
  <si>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</si>
  <si>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</si>
  <si>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</si>
  <si>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</si>
  <si>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342114</t>
  </si>
  <si>
    <t>46</t>
  </si>
  <si>
    <t>02</t>
  </si>
  <si>
    <t>0</t>
  </si>
  <si>
    <t>000</t>
  </si>
  <si>
    <t>広島県　大竹市</t>
  </si>
  <si>
    <t>法適用</t>
  </si>
  <si>
    <t>工業用水道事業</t>
  </si>
  <si>
    <t>中規模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</si>
  <si>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</si>
  <si>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</si>
  <si>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</si>
  <si>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</si>
  <si>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</si>
  <si>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</si>
  <si>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</si>
  <si>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本市の工業用水道は，水の相互融通による安定供給の確保と施設の有効利用を図るため，旧１期工水と旧２期工水を平成23年に統合しています。
　旧１期工水は昭和29年から供給を開始しており，施設の老朽化対策が課題となっています。しかしながら，管路の更新は難しく，いかに安定供給をしていくかを検討していく必要があります。</t>
    <phoneticPr fontId="5"/>
  </si>
  <si>
    <t>　経常収支比率から，単年度収支が黒字であることが分かりますが，累積欠損金が依然として残っており，必ずしも健全性が高いとは言い難い状況です。
　契約率は一定しており，料金回収率も100％を超えていることから，今後も現状を維持し，累積欠損金の解消に努めることが必要です。
　</t>
    <rPh sb="1" eb="3">
      <t>ケイジョウ</t>
    </rPh>
    <rPh sb="3" eb="5">
      <t>シュウシ</t>
    </rPh>
    <rPh sb="5" eb="7">
      <t>ヒリツ</t>
    </rPh>
    <rPh sb="10" eb="13">
      <t>タンネンド</t>
    </rPh>
    <rPh sb="13" eb="15">
      <t>シュウシ</t>
    </rPh>
    <rPh sb="16" eb="18">
      <t>クロジ</t>
    </rPh>
    <rPh sb="24" eb="25">
      <t>ワ</t>
    </rPh>
    <rPh sb="31" eb="33">
      <t>ルイセキ</t>
    </rPh>
    <rPh sb="33" eb="36">
      <t>ケッソンキン</t>
    </rPh>
    <rPh sb="37" eb="39">
      <t>イゼン</t>
    </rPh>
    <rPh sb="42" eb="43">
      <t>ノコ</t>
    </rPh>
    <rPh sb="48" eb="49">
      <t>カナラ</t>
    </rPh>
    <rPh sb="52" eb="55">
      <t>ケンゼンセイ</t>
    </rPh>
    <rPh sb="56" eb="57">
      <t>タカ</t>
    </rPh>
    <rPh sb="60" eb="61">
      <t>イ</t>
    </rPh>
    <rPh sb="62" eb="63">
      <t>ガタ</t>
    </rPh>
    <rPh sb="64" eb="66">
      <t>ジョウキョウ</t>
    </rPh>
    <rPh sb="71" eb="73">
      <t>ケイヤク</t>
    </rPh>
    <rPh sb="73" eb="74">
      <t>リツ</t>
    </rPh>
    <rPh sb="75" eb="77">
      <t>イッテイ</t>
    </rPh>
    <rPh sb="82" eb="84">
      <t>リョウキン</t>
    </rPh>
    <rPh sb="84" eb="86">
      <t>カイシュウ</t>
    </rPh>
    <rPh sb="86" eb="87">
      <t>リツ</t>
    </rPh>
    <rPh sb="93" eb="94">
      <t>コ</t>
    </rPh>
    <rPh sb="103" eb="105">
      <t>コンゴ</t>
    </rPh>
    <rPh sb="106" eb="108">
      <t>ゲンジョウ</t>
    </rPh>
    <rPh sb="109" eb="111">
      <t>イジ</t>
    </rPh>
    <rPh sb="113" eb="115">
      <t>ルイセキ</t>
    </rPh>
    <rPh sb="115" eb="118">
      <t>ケッソンキン</t>
    </rPh>
    <rPh sb="119" eb="121">
      <t>カイショウ</t>
    </rPh>
    <rPh sb="122" eb="123">
      <t>ツト</t>
    </rPh>
    <rPh sb="128" eb="130">
      <t>ヒツヨウ</t>
    </rPh>
    <phoneticPr fontId="5"/>
  </si>
  <si>
    <t>　本市としては，上記の課題解決に向けて，適正な財政計画を検討していきます。</t>
    <rPh sb="1" eb="2">
      <t>ホン</t>
    </rPh>
    <rPh sb="2" eb="3">
      <t>シ</t>
    </rPh>
    <rPh sb="8" eb="10">
      <t>ジョウキ</t>
    </rPh>
    <rPh sb="11" eb="13">
      <t>カダイ</t>
    </rPh>
    <rPh sb="13" eb="15">
      <t>カイケツ</t>
    </rPh>
    <rPh sb="16" eb="17">
      <t>ム</t>
    </rPh>
    <rPh sb="20" eb="22">
      <t>テキセイ</t>
    </rPh>
    <rPh sb="23" eb="25">
      <t>ザイセイ</t>
    </rPh>
    <rPh sb="25" eb="27">
      <t>ケイカク</t>
    </rPh>
    <rPh sb="28" eb="30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</si>
</sst>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34.86</c:v>
                </c:pt>
                <c:pt idx="1">
                  <c:v>37.25</c:v>
                </c:pt>
                <c:pt idx="2">
                  <c:v>39.590000000000003</c:v>
                </c:pt>
                <c:pt idx="3">
                  <c:v>41.86</c:v>
                </c:pt>
                <c:pt idx="4">
                  <c:v>44.14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9E-436D-81E0-0B7811F01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08224"/>
        <c:axId val="20391014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53.38</c:v>
                </c:pt>
                <c:pt idx="1">
                  <c:v>54.49</c:v>
                </c:pt>
                <c:pt idx="2">
                  <c:v>55.39</c:v>
                </c:pt>
                <c:pt idx="3">
                  <c:v>55.25</c:v>
                </c:pt>
                <c:pt idx="4">
                  <c:v>57.11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9E-436D-81E0-0B7811F01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08224"/>
        <c:axId val="203910144"/>
      </c:lineChart>
      <c:dateAx>
        <c:axId val="2039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10144"/>
        <c:crosses val="autoZero"/>
        <c:auto val="1"/>
        <c:lblOffset val="100"/>
        <c:baseTimeUnit val="years"/>
      </c:dateAx>
      <c:valAx>
        <c:axId val="203910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390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38.07</c:v>
                </c:pt>
                <c:pt idx="1">
                  <c:v>38.03</c:v>
                </c:pt>
                <c:pt idx="2">
                  <c:v>38.03</c:v>
                </c:pt>
                <c:pt idx="3">
                  <c:v>38.03</c:v>
                </c:pt>
                <c:pt idx="4">
                  <c:v>38.03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A4-4749-9111-2254CA8B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0192"/>
        <c:axId val="20476211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39.6</c:v>
                </c:pt>
                <c:pt idx="1">
                  <c:v>42</c:v>
                </c:pt>
                <c:pt idx="2">
                  <c:v>43.33</c:v>
                </c:pt>
                <c:pt idx="3">
                  <c:v>44.05</c:v>
                </c:pt>
                <c:pt idx="4">
                  <c:v>51.87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A4-4749-9111-2254CA8B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60192"/>
        <c:axId val="204762112"/>
      </c:lineChart>
      <c:dateAx>
        <c:axId val="20476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762112"/>
        <c:crosses val="autoZero"/>
        <c:auto val="1"/>
        <c:lblOffset val="100"/>
        <c:baseTimeUnit val="years"/>
      </c:dateAx>
      <c:valAx>
        <c:axId val="2047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476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5A-44D7-A3AA-9AD3026D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08960"/>
        <c:axId val="204810880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0.41</c:v>
                </c:pt>
                <c:pt idx="1">
                  <c:v>0.48</c:v>
                </c:pt>
                <c:pt idx="2">
                  <c:v>0.52</c:v>
                </c:pt>
                <c:pt idx="3">
                  <c:v>1.3</c:v>
                </c:pt>
                <c:pt idx="4">
                  <c:v>0.28000000000000003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5A-44D7-A3AA-9AD3026D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880"/>
      </c:lineChart>
      <c:dateAx>
        <c:axId val="2048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10880"/>
        <c:crosses val="autoZero"/>
        <c:auto val="1"/>
        <c:lblOffset val="100"/>
        <c:baseTimeUnit val="years"/>
      </c:dateAx>
      <c:valAx>
        <c:axId val="20481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480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118.55</c:v>
                </c:pt>
                <c:pt idx="1">
                  <c:v>114.39</c:v>
                </c:pt>
                <c:pt idx="2">
                  <c:v>108.08</c:v>
                </c:pt>
                <c:pt idx="3">
                  <c:v>102.95</c:v>
                </c:pt>
                <c:pt idx="4">
                  <c:v>122.35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C-49A4-A909-D75BBC85B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45440"/>
        <c:axId val="204847360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577.44000000000005</c:v>
                </c:pt>
                <c:pt idx="1">
                  <c:v>605.5</c:v>
                </c:pt>
                <c:pt idx="2">
                  <c:v>551.42999999999995</c:v>
                </c:pt>
                <c:pt idx="3">
                  <c:v>687.99</c:v>
                </c:pt>
                <c:pt idx="4">
                  <c:v>655.75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C-49A4-A909-D75BBC85B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45440"/>
        <c:axId val="204847360"/>
      </c:lineChart>
      <c:dateAx>
        <c:axId val="2048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47360"/>
        <c:crosses val="autoZero"/>
        <c:auto val="1"/>
        <c:lblOffset val="100"/>
        <c:baseTimeUnit val="years"/>
      </c:dateAx>
      <c:valAx>
        <c:axId val="20484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4845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1194.21</c:v>
                </c:pt>
                <c:pt idx="1">
                  <c:v>1075.49</c:v>
                </c:pt>
                <c:pt idx="2">
                  <c:v>1024.6099999999999</c:v>
                </c:pt>
                <c:pt idx="3">
                  <c:v>964.79</c:v>
                </c:pt>
                <c:pt idx="4">
                  <c:v>902.53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D5-4A7A-B9B6-1BF23CAD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7200"/>
        <c:axId val="205037568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235.11</c:v>
                </c:pt>
                <c:pt idx="1">
                  <c:v>222.22</c:v>
                </c:pt>
                <c:pt idx="2">
                  <c:v>216.41</c:v>
                </c:pt>
                <c:pt idx="3">
                  <c:v>208.47</c:v>
                </c:pt>
                <c:pt idx="4">
                  <c:v>193.85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D5-4A7A-B9B6-1BF23CAD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7200"/>
        <c:axId val="205037568"/>
      </c:lineChart>
      <c:dateAx>
        <c:axId val="20502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37568"/>
        <c:crosses val="autoZero"/>
        <c:auto val="1"/>
        <c:lblOffset val="100"/>
        <c:baseTimeUnit val="years"/>
      </c:dateAx>
      <c:valAx>
        <c:axId val="20503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02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91.01</c:v>
                </c:pt>
                <c:pt idx="1">
                  <c:v>107.82</c:v>
                </c:pt>
                <c:pt idx="2">
                  <c:v>109.7</c:v>
                </c:pt>
                <c:pt idx="3">
                  <c:v>110.81</c:v>
                </c:pt>
                <c:pt idx="4">
                  <c:v>118.08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F6-408D-9264-D35E1D09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49216"/>
        <c:axId val="20507596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109.11</c:v>
                </c:pt>
                <c:pt idx="1">
                  <c:v>109.19</c:v>
                </c:pt>
                <c:pt idx="2">
                  <c:v>105.24</c:v>
                </c:pt>
                <c:pt idx="3">
                  <c:v>105.71</c:v>
                </c:pt>
                <c:pt idx="4">
                  <c:v>105.06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F6-408D-9264-D35E1D09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49216"/>
        <c:axId val="205075968"/>
      </c:lineChart>
      <c:dateAx>
        <c:axId val="20504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75968"/>
        <c:crosses val="autoZero"/>
        <c:auto val="1"/>
        <c:lblOffset val="100"/>
        <c:baseTimeUnit val="years"/>
      </c:dateAx>
      <c:valAx>
        <c:axId val="20507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04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23.84</c:v>
                </c:pt>
                <c:pt idx="1">
                  <c:v>18.98</c:v>
                </c:pt>
                <c:pt idx="2">
                  <c:v>18.62</c:v>
                </c:pt>
                <c:pt idx="3">
                  <c:v>18.489999999999998</c:v>
                </c:pt>
                <c:pt idx="4">
                  <c:v>17.36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E-41B4-B4E4-5EC6BD10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26656"/>
        <c:axId val="20513702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25</c:v>
                </c:pt>
                <c:pt idx="1">
                  <c:v>25.13</c:v>
                </c:pt>
                <c:pt idx="2">
                  <c:v>26.03</c:v>
                </c:pt>
                <c:pt idx="3">
                  <c:v>25.98</c:v>
                </c:pt>
                <c:pt idx="4">
                  <c:v>26.84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2E-41B4-B4E4-5EC6BD105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26656"/>
        <c:axId val="205137024"/>
      </c:lineChart>
      <c:dateAx>
        <c:axId val="20512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37024"/>
        <c:crosses val="autoZero"/>
        <c:auto val="1"/>
        <c:lblOffset val="100"/>
        <c:baseTimeUnit val="years"/>
      </c:dateAx>
      <c:valAx>
        <c:axId val="20513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126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37.159999999999997</c:v>
                </c:pt>
                <c:pt idx="1">
                  <c:v>36.380000000000003</c:v>
                </c:pt>
                <c:pt idx="2">
                  <c:v>36.64</c:v>
                </c:pt>
                <c:pt idx="3">
                  <c:v>38.92</c:v>
                </c:pt>
                <c:pt idx="4">
                  <c:v>39.86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9-409D-AAC2-28987BF8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83616"/>
        <c:axId val="205185792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41.77</c:v>
                </c:pt>
                <c:pt idx="1">
                  <c:v>40.97</c:v>
                </c:pt>
                <c:pt idx="2">
                  <c:v>40.69</c:v>
                </c:pt>
                <c:pt idx="3">
                  <c:v>40.67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69-409D-AAC2-28987BF8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83616"/>
        <c:axId val="205185792"/>
      </c:lineChart>
      <c:dateAx>
        <c:axId val="20518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85792"/>
        <c:crosses val="autoZero"/>
        <c:auto val="1"/>
        <c:lblOffset val="100"/>
        <c:baseTimeUnit val="years"/>
      </c:dateAx>
      <c:valAx>
        <c:axId val="2051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183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78.84</c:v>
                </c:pt>
                <c:pt idx="1">
                  <c:v>78.84</c:v>
                </c:pt>
                <c:pt idx="2">
                  <c:v>78.84</c:v>
                </c:pt>
                <c:pt idx="3">
                  <c:v>78.84</c:v>
                </c:pt>
                <c:pt idx="4">
                  <c:v>78.84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C-45EC-AEF6-C1FBD118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192"/>
        <c:axId val="205234560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64.95</c:v>
                </c:pt>
                <c:pt idx="1">
                  <c:v>63.26</c:v>
                </c:pt>
                <c:pt idx="2">
                  <c:v>62.7</c:v>
                </c:pt>
                <c:pt idx="3">
                  <c:v>62.59</c:v>
                </c:pt>
                <c:pt idx="4">
                  <c:v>61.76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3C-45EC-AEF6-C1FBD118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192"/>
        <c:axId val="205234560"/>
      </c:lineChart>
      <c:dateAx>
        <c:axId val="20522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4560"/>
        <c:crosses val="autoZero"/>
        <c:auto val="1"/>
        <c:lblOffset val="100"/>
        <c:baseTimeUnit val="years"/>
      </c:dateAx>
      <c:valAx>
        <c:axId val="20523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224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109.48</c:v>
                </c:pt>
                <c:pt idx="1">
                  <c:v>95.48</c:v>
                </c:pt>
                <c:pt idx="2">
                  <c:v>86.69</c:v>
                </c:pt>
                <c:pt idx="3">
                  <c:v>74.44</c:v>
                </c:pt>
                <c:pt idx="4">
                  <c:v>58.72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89-4A9C-9F2F-8AC6E0A5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60672"/>
        <c:axId val="20527104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49.41</c:v>
                </c:pt>
                <c:pt idx="1">
                  <c:v>50.52</c:v>
                </c:pt>
                <c:pt idx="2">
                  <c:v>52.25</c:v>
                </c:pt>
                <c:pt idx="3">
                  <c:v>53.3</c:v>
                </c:pt>
                <c:pt idx="4">
                  <c:v>50.25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89-4A9C-9F2F-8AC6E0A5A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60672"/>
        <c:axId val="205271040"/>
      </c:lineChart>
      <c:dateAx>
        <c:axId val="20526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71040"/>
        <c:crosses val="autoZero"/>
        <c:auto val="1"/>
        <c:lblOffset val="100"/>
        <c:baseTimeUnit val="years"/>
      </c:dateAx>
      <c:valAx>
        <c:axId val="20527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26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98.93</c:v>
                </c:pt>
                <c:pt idx="1">
                  <c:v>107.4</c:v>
                </c:pt>
                <c:pt idx="2">
                  <c:v>109.07</c:v>
                </c:pt>
                <c:pt idx="3">
                  <c:v>112.04</c:v>
                </c:pt>
                <c:pt idx="4">
                  <c:v>116.63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B-485B-8D61-F0CD0EC7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09440"/>
        <c:axId val="205311360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118.17</c:v>
                </c:pt>
                <c:pt idx="1">
                  <c:v>119.31</c:v>
                </c:pt>
                <c:pt idx="2">
                  <c:v>116.37</c:v>
                </c:pt>
                <c:pt idx="3">
                  <c:v>117.28</c:v>
                </c:pt>
                <c:pt idx="4">
                  <c:v>116.96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B-485B-8D61-F0CD0EC7D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09440"/>
        <c:axId val="205311360"/>
      </c:lineChart>
      <c:dateAx>
        <c:axId val="20530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311360"/>
        <c:crosses val="autoZero"/>
        <c:auto val="1"/>
        <c:lblOffset val="100"/>
        <c:baseTimeUnit val="years"/>
      </c:dateAx>
      <c:valAx>
        <c:axId val="2053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05309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xmlns="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xmlns="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xmlns="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xmlns="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xmlns="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B2" sqref="B2:TA4"/>
    </sheetView>
  </sheetViews>
  <sheetFormatPr defaultColWidth="2.6328125" defaultRowHeight="13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>
      <c r="A5" s="2"/>
      <c r="B5" s="146" t="str">
        <f>データ!H7</f>
        <v>広島県　大竹市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79400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中規模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2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31649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43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8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62600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非設置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106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98.93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107.4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109.07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112.04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116.63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109.48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95.48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86.69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74.44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58.72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118.55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114.39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108.08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102.95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122.35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1194.21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1075.49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1024.6099999999999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964.79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902.53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118.17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119.31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116.37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117.28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116.96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49.41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50.52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52.25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53.3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50.25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577.44000000000005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605.5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551.42999999999995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687.99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655.75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235.11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222.22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216.41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208.47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193.85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9"/>
      <c r="DV34" s="2"/>
      <c r="DW34" s="2"/>
      <c r="DX34" s="2"/>
      <c r="DY34" s="2"/>
      <c r="DZ34" s="2"/>
      <c r="EA34" s="2"/>
      <c r="EB34" s="2"/>
      <c r="EC34" s="2"/>
      <c r="ED34" s="67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9"/>
      <c r="IP34" s="2"/>
      <c r="IQ34" s="2"/>
      <c r="IR34" s="2"/>
      <c r="IS34" s="2"/>
      <c r="IT34" s="2"/>
      <c r="IU34" s="2"/>
      <c r="IV34" s="2"/>
      <c r="IW34" s="2"/>
      <c r="IX34" s="67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9"/>
      <c r="NJ34" s="2"/>
      <c r="NK34" s="2"/>
      <c r="NL34" s="2"/>
      <c r="NM34" s="2"/>
      <c r="NN34" s="2"/>
      <c r="NO34" s="2"/>
      <c r="NP34" s="2"/>
      <c r="NQ34" s="2"/>
      <c r="NR34" s="67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9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105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91.01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107.82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109.7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110.81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118.08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23.84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18.98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18.62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18.489999999999998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17.36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37.159999999999997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36.380000000000003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36.64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38.92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39.86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78.84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78.84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78.84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78.84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78.84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109.11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109.19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105.24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105.71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105.06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25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25.13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26.03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25.98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26.84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41.77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40.97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40.69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40.67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40.89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64.95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63.26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62.7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62.59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61.76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9"/>
      <c r="DV57" s="2"/>
      <c r="DW57" s="2"/>
      <c r="DX57" s="2"/>
      <c r="DY57" s="2"/>
      <c r="DZ57" s="2"/>
      <c r="EA57" s="2"/>
      <c r="EB57" s="2"/>
      <c r="EC57" s="2"/>
      <c r="ED57" s="67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9"/>
      <c r="IP57" s="2"/>
      <c r="IQ57" s="2"/>
      <c r="IR57" s="2"/>
      <c r="IS57" s="2"/>
      <c r="IT57" s="2"/>
      <c r="IU57" s="2"/>
      <c r="IV57" s="2"/>
      <c r="IW57" s="2"/>
      <c r="IX57" s="67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9"/>
      <c r="NJ57" s="2"/>
      <c r="NK57" s="2"/>
      <c r="NL57" s="2"/>
      <c r="NM57" s="2"/>
      <c r="NN57" s="2"/>
      <c r="NO57" s="2"/>
      <c r="NP57" s="2"/>
      <c r="NQ57" s="2"/>
      <c r="NR57" s="67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68"/>
      <c r="QQ57" s="6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68"/>
      <c r="RC57" s="68"/>
      <c r="RD57" s="68"/>
      <c r="RE57" s="6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68"/>
      <c r="RQ57" s="68"/>
      <c r="RR57" s="68"/>
      <c r="RS57" s="68"/>
      <c r="RT57" s="68"/>
      <c r="RU57" s="68"/>
      <c r="RV57" s="68"/>
      <c r="RW57" s="68"/>
      <c r="RX57" s="68"/>
      <c r="RY57" s="68"/>
      <c r="RZ57" s="68"/>
      <c r="SA57" s="68"/>
      <c r="SB57" s="68"/>
      <c r="SC57" s="69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107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34.86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37.25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39.590000000000003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41.86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44.14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38.07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38.03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38.03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38.03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38.03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53.38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54.49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55.39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55.25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57.11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39.6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42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43.33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44.05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51.87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0.41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0.48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0.52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1.3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0.28000000000000003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9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7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9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7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68"/>
      <c r="QQ82" s="68"/>
      <c r="QR82" s="68"/>
      <c r="QS82" s="68"/>
      <c r="QT82" s="68"/>
      <c r="QU82" s="68"/>
      <c r="QV82" s="68"/>
      <c r="QW82" s="68"/>
      <c r="QX82" s="68"/>
      <c r="QY82" s="68"/>
      <c r="QZ82" s="68"/>
      <c r="RA82" s="68"/>
      <c r="RB82" s="68"/>
      <c r="RC82" s="68"/>
      <c r="RD82" s="68"/>
      <c r="RE82" s="68"/>
      <c r="RF82" s="68"/>
      <c r="RG82" s="68"/>
      <c r="RH82" s="68"/>
      <c r="RI82" s="68"/>
      <c r="RJ82" s="68"/>
      <c r="RK82" s="68"/>
      <c r="RL82" s="68"/>
      <c r="RM82" s="68"/>
      <c r="RN82" s="68"/>
      <c r="RO82" s="68"/>
      <c r="RP82" s="68"/>
      <c r="RQ82" s="68"/>
      <c r="RR82" s="68"/>
      <c r="RS82" s="68"/>
      <c r="RT82" s="68"/>
      <c r="RU82" s="68"/>
      <c r="RV82" s="68"/>
      <c r="RW82" s="68"/>
      <c r="RX82" s="68"/>
      <c r="RY82" s="68"/>
      <c r="RZ82" s="68"/>
      <c r="SA82" s="68"/>
      <c r="SB82" s="68"/>
      <c r="SC82" s="69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65" t="s">
        <v>29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 t="s">
        <v>30</v>
      </c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 t="s">
        <v>31</v>
      </c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 t="s">
        <v>32</v>
      </c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 t="s">
        <v>33</v>
      </c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 t="s">
        <v>34</v>
      </c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 t="s">
        <v>35</v>
      </c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 t="s">
        <v>36</v>
      </c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 t="s">
        <v>37</v>
      </c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 t="s">
        <v>38</v>
      </c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  <c r="JI89" s="65"/>
      <c r="JJ89" s="65"/>
      <c r="JK89" s="65"/>
      <c r="JL89" s="65"/>
      <c r="JM89" s="65" t="s">
        <v>31</v>
      </c>
      <c r="JN89" s="65"/>
      <c r="JO89" s="65"/>
      <c r="JP89" s="65"/>
      <c r="JQ89" s="65"/>
      <c r="JR89" s="65"/>
      <c r="JS89" s="65"/>
      <c r="JT89" s="65"/>
      <c r="JU89" s="65"/>
      <c r="JV89" s="65"/>
      <c r="JW89" s="65"/>
      <c r="JX89" s="65"/>
      <c r="JY89" s="65"/>
      <c r="JZ89" s="65"/>
      <c r="KA89" s="65"/>
      <c r="KB89" s="65"/>
      <c r="KC89" s="65"/>
      <c r="KD89" s="65"/>
      <c r="KE89" s="65"/>
      <c r="KF89" s="65"/>
      <c r="KG89" s="65"/>
      <c r="KH89" s="65"/>
      <c r="KI89" s="65"/>
      <c r="KJ89" s="65"/>
      <c r="KK89" s="65"/>
      <c r="KL89" s="65"/>
      <c r="KM89" s="65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66" t="str">
        <f>データ!AD6</f>
        <v>【118.92】</v>
      </c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 t="str">
        <f>データ!AO6</f>
        <v>【26.31】</v>
      </c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 t="str">
        <f>データ!AZ6</f>
        <v>【450.05】</v>
      </c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 t="str">
        <f>データ!BK6</f>
        <v>【246.04】</v>
      </c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 t="str">
        <f>データ!BV6</f>
        <v>【114.16】</v>
      </c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 t="str">
        <f>データ!CG6</f>
        <v>【18.71】</v>
      </c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6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6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6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6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pDkIMF9B0p/mlTaRXJK3i0sxVHJsNTg/YMzwkZZ/wZRLBLE3xsql2AszMS4mwT3f/zmyfMWF19RfCxnmHA7N0w==" saltValue="gdIoO7nChYMN/UAHcsbQc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>
      <c r="A1" t="s">
        <v>39</v>
      </c>
    </row>
    <row r="2" spans="1:140">
      <c r="A2" s="45" t="s">
        <v>40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41</v>
      </c>
      <c r="B3" s="46" t="s">
        <v>42</v>
      </c>
      <c r="C3" s="46" t="s">
        <v>43</v>
      </c>
      <c r="D3" s="46" t="s">
        <v>44</v>
      </c>
      <c r="E3" s="46" t="s">
        <v>45</v>
      </c>
      <c r="F3" s="46" t="s">
        <v>46</v>
      </c>
      <c r="G3" s="46" t="s">
        <v>47</v>
      </c>
      <c r="H3" s="153" t="s">
        <v>48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49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26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>
      <c r="A4" s="45" t="s">
        <v>50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51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52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53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54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55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56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57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58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59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60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61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98.93</v>
      </c>
      <c r="U6" s="52">
        <f>U7</f>
        <v>107.4</v>
      </c>
      <c r="V6" s="52">
        <f>V7</f>
        <v>109.07</v>
      </c>
      <c r="W6" s="52">
        <f>W7</f>
        <v>112.04</v>
      </c>
      <c r="X6" s="52">
        <f t="shared" si="3"/>
        <v>116.63</v>
      </c>
      <c r="Y6" s="52">
        <f t="shared" si="3"/>
        <v>118.17</v>
      </c>
      <c r="Z6" s="52">
        <f t="shared" si="3"/>
        <v>119.31</v>
      </c>
      <c r="AA6" s="52">
        <f t="shared" si="3"/>
        <v>116.37</v>
      </c>
      <c r="AB6" s="52">
        <f t="shared" si="3"/>
        <v>117.28</v>
      </c>
      <c r="AC6" s="52">
        <f t="shared" si="3"/>
        <v>116.96</v>
      </c>
      <c r="AD6" s="50" t="str">
        <f>IF(AD7="-","【-】","【"&amp;SUBSTITUTE(TEXT(AD7,"#,##0.00"),"-","△")&amp;"】")</f>
        <v>【118.92】</v>
      </c>
      <c r="AE6" s="52">
        <f t="shared" si="3"/>
        <v>109.48</v>
      </c>
      <c r="AF6" s="52">
        <f>AF7</f>
        <v>95.48</v>
      </c>
      <c r="AG6" s="52">
        <f>AG7</f>
        <v>86.69</v>
      </c>
      <c r="AH6" s="52">
        <f>AH7</f>
        <v>74.44</v>
      </c>
      <c r="AI6" s="52">
        <f t="shared" si="3"/>
        <v>58.72</v>
      </c>
      <c r="AJ6" s="52">
        <f t="shared" si="3"/>
        <v>49.41</v>
      </c>
      <c r="AK6" s="52">
        <f t="shared" si="3"/>
        <v>50.52</v>
      </c>
      <c r="AL6" s="52">
        <f t="shared" si="3"/>
        <v>52.25</v>
      </c>
      <c r="AM6" s="52">
        <f t="shared" si="3"/>
        <v>53.3</v>
      </c>
      <c r="AN6" s="52">
        <f t="shared" si="3"/>
        <v>50.25</v>
      </c>
      <c r="AO6" s="50" t="str">
        <f>IF(AO7="-","【-】","【"&amp;SUBSTITUTE(TEXT(AO7,"#,##0.00"),"-","△")&amp;"】")</f>
        <v>【26.31】</v>
      </c>
      <c r="AP6" s="52">
        <f t="shared" si="3"/>
        <v>118.55</v>
      </c>
      <c r="AQ6" s="52">
        <f>AQ7</f>
        <v>114.39</v>
      </c>
      <c r="AR6" s="52">
        <f>AR7</f>
        <v>108.08</v>
      </c>
      <c r="AS6" s="52">
        <f>AS7</f>
        <v>102.95</v>
      </c>
      <c r="AT6" s="52">
        <f t="shared" si="3"/>
        <v>122.35</v>
      </c>
      <c r="AU6" s="52">
        <f t="shared" si="3"/>
        <v>577.44000000000005</v>
      </c>
      <c r="AV6" s="52">
        <f t="shared" si="3"/>
        <v>605.5</v>
      </c>
      <c r="AW6" s="52">
        <f t="shared" si="3"/>
        <v>551.42999999999995</v>
      </c>
      <c r="AX6" s="52">
        <f t="shared" si="3"/>
        <v>687.99</v>
      </c>
      <c r="AY6" s="52">
        <f t="shared" si="3"/>
        <v>655.75</v>
      </c>
      <c r="AZ6" s="50" t="str">
        <f>IF(AZ7="-","【-】","【"&amp;SUBSTITUTE(TEXT(AZ7,"#,##0.00"),"-","△")&amp;"】")</f>
        <v>【450.05】</v>
      </c>
      <c r="BA6" s="52">
        <f t="shared" si="3"/>
        <v>1194.21</v>
      </c>
      <c r="BB6" s="52">
        <f>BB7</f>
        <v>1075.49</v>
      </c>
      <c r="BC6" s="52">
        <f>BC7</f>
        <v>1024.6099999999999</v>
      </c>
      <c r="BD6" s="52">
        <f>BD7</f>
        <v>964.79</v>
      </c>
      <c r="BE6" s="52">
        <f t="shared" si="3"/>
        <v>902.53</v>
      </c>
      <c r="BF6" s="52">
        <f t="shared" si="3"/>
        <v>235.11</v>
      </c>
      <c r="BG6" s="52">
        <f t="shared" si="3"/>
        <v>222.22</v>
      </c>
      <c r="BH6" s="52">
        <f t="shared" si="3"/>
        <v>216.41</v>
      </c>
      <c r="BI6" s="52">
        <f t="shared" si="3"/>
        <v>208.47</v>
      </c>
      <c r="BJ6" s="52">
        <f t="shared" si="3"/>
        <v>193.85</v>
      </c>
      <c r="BK6" s="50" t="str">
        <f>IF(BK7="-","【-】","【"&amp;SUBSTITUTE(TEXT(BK7,"#,##0.00"),"-","△")&amp;"】")</f>
        <v>【246.04】</v>
      </c>
      <c r="BL6" s="52">
        <f t="shared" si="3"/>
        <v>91.01</v>
      </c>
      <c r="BM6" s="52">
        <f>BM7</f>
        <v>107.82</v>
      </c>
      <c r="BN6" s="52">
        <f>BN7</f>
        <v>109.7</v>
      </c>
      <c r="BO6" s="52">
        <f>BO7</f>
        <v>110.81</v>
      </c>
      <c r="BP6" s="52">
        <f t="shared" si="3"/>
        <v>118.08</v>
      </c>
      <c r="BQ6" s="52">
        <f t="shared" si="3"/>
        <v>109.11</v>
      </c>
      <c r="BR6" s="52">
        <f t="shared" si="3"/>
        <v>109.19</v>
      </c>
      <c r="BS6" s="52">
        <f t="shared" si="3"/>
        <v>105.24</v>
      </c>
      <c r="BT6" s="52">
        <f t="shared" si="3"/>
        <v>105.71</v>
      </c>
      <c r="BU6" s="52">
        <f t="shared" si="3"/>
        <v>105.06</v>
      </c>
      <c r="BV6" s="50" t="str">
        <f>IF(BV7="-","【-】","【"&amp;SUBSTITUTE(TEXT(BV7,"#,##0.00"),"-","△")&amp;"】")</f>
        <v>【114.16】</v>
      </c>
      <c r="BW6" s="52">
        <f t="shared" si="3"/>
        <v>23.84</v>
      </c>
      <c r="BX6" s="52">
        <f>BX7</f>
        <v>18.98</v>
      </c>
      <c r="BY6" s="52">
        <f>BY7</f>
        <v>18.62</v>
      </c>
      <c r="BZ6" s="52">
        <f>BZ7</f>
        <v>18.489999999999998</v>
      </c>
      <c r="CA6" s="52">
        <f t="shared" si="3"/>
        <v>17.36</v>
      </c>
      <c r="CB6" s="52">
        <f t="shared" si="3"/>
        <v>25</v>
      </c>
      <c r="CC6" s="52">
        <f t="shared" si="3"/>
        <v>25.13</v>
      </c>
      <c r="CD6" s="52">
        <f t="shared" si="3"/>
        <v>26.03</v>
      </c>
      <c r="CE6" s="52">
        <f t="shared" si="3"/>
        <v>25.98</v>
      </c>
      <c r="CF6" s="52">
        <f t="shared" ref="CF6" si="4">CF7</f>
        <v>26.84</v>
      </c>
      <c r="CG6" s="50" t="str">
        <f>IF(CG7="-","【-】","【"&amp;SUBSTITUTE(TEXT(CG7,"#,##0.00"),"-","△")&amp;"】")</f>
        <v>【18.71】</v>
      </c>
      <c r="CH6" s="52">
        <f t="shared" ref="CH6:CQ6" si="5">CH7</f>
        <v>37.159999999999997</v>
      </c>
      <c r="CI6" s="52">
        <f>CI7</f>
        <v>36.380000000000003</v>
      </c>
      <c r="CJ6" s="52">
        <f>CJ7</f>
        <v>36.64</v>
      </c>
      <c r="CK6" s="52">
        <f>CK7</f>
        <v>38.92</v>
      </c>
      <c r="CL6" s="52">
        <f t="shared" si="5"/>
        <v>39.86</v>
      </c>
      <c r="CM6" s="52">
        <f t="shared" si="5"/>
        <v>41.77</v>
      </c>
      <c r="CN6" s="52">
        <f t="shared" si="5"/>
        <v>40.97</v>
      </c>
      <c r="CO6" s="52">
        <f t="shared" si="5"/>
        <v>40.69</v>
      </c>
      <c r="CP6" s="52">
        <f t="shared" si="5"/>
        <v>40.67</v>
      </c>
      <c r="CQ6" s="52">
        <f t="shared" si="5"/>
        <v>40.89</v>
      </c>
      <c r="CR6" s="50" t="str">
        <f>IF(CR7="-","【-】","【"&amp;SUBSTITUTE(TEXT(CR7,"#,##0.00"),"-","△")&amp;"】")</f>
        <v>【55.52】</v>
      </c>
      <c r="CS6" s="52">
        <f t="shared" ref="CS6:DB6" si="6">CS7</f>
        <v>78.84</v>
      </c>
      <c r="CT6" s="52">
        <f>CT7</f>
        <v>78.84</v>
      </c>
      <c r="CU6" s="52">
        <f>CU7</f>
        <v>78.84</v>
      </c>
      <c r="CV6" s="52">
        <f>CV7</f>
        <v>78.84</v>
      </c>
      <c r="CW6" s="52">
        <f t="shared" si="6"/>
        <v>78.84</v>
      </c>
      <c r="CX6" s="52">
        <f t="shared" si="6"/>
        <v>64.95</v>
      </c>
      <c r="CY6" s="52">
        <f t="shared" si="6"/>
        <v>63.26</v>
      </c>
      <c r="CZ6" s="52">
        <f t="shared" si="6"/>
        <v>62.7</v>
      </c>
      <c r="DA6" s="52">
        <f t="shared" si="6"/>
        <v>62.59</v>
      </c>
      <c r="DB6" s="52">
        <f t="shared" si="6"/>
        <v>61.76</v>
      </c>
      <c r="DC6" s="50" t="str">
        <f>IF(DC7="-","【-】","【"&amp;SUBSTITUTE(TEXT(DC7,"#,##0.00"),"-","△")&amp;"】")</f>
        <v>【77.10】</v>
      </c>
      <c r="DD6" s="52">
        <f t="shared" ref="DD6:DM6" si="7">DD7</f>
        <v>34.86</v>
      </c>
      <c r="DE6" s="52">
        <f>DE7</f>
        <v>37.25</v>
      </c>
      <c r="DF6" s="52">
        <f>DF7</f>
        <v>39.590000000000003</v>
      </c>
      <c r="DG6" s="52">
        <f>DG7</f>
        <v>41.86</v>
      </c>
      <c r="DH6" s="52">
        <f t="shared" si="7"/>
        <v>44.14</v>
      </c>
      <c r="DI6" s="52">
        <f t="shared" si="7"/>
        <v>53.38</v>
      </c>
      <c r="DJ6" s="52">
        <f t="shared" si="7"/>
        <v>54.49</v>
      </c>
      <c r="DK6" s="52">
        <f t="shared" si="7"/>
        <v>55.39</v>
      </c>
      <c r="DL6" s="52">
        <f t="shared" si="7"/>
        <v>55.25</v>
      </c>
      <c r="DM6" s="52">
        <f t="shared" si="7"/>
        <v>57.11</v>
      </c>
      <c r="DN6" s="50" t="str">
        <f>IF(DN7="-","【-】","【"&amp;SUBSTITUTE(TEXT(DN7,"#,##0.00"),"-","△")&amp;"】")</f>
        <v>【58.53】</v>
      </c>
      <c r="DO6" s="52">
        <f t="shared" ref="DO6:DX6" si="8">DO7</f>
        <v>38.07</v>
      </c>
      <c r="DP6" s="52">
        <f>DP7</f>
        <v>38.03</v>
      </c>
      <c r="DQ6" s="52">
        <f>DQ7</f>
        <v>38.03</v>
      </c>
      <c r="DR6" s="52">
        <f>DR7</f>
        <v>38.03</v>
      </c>
      <c r="DS6" s="52">
        <f t="shared" si="8"/>
        <v>38.03</v>
      </c>
      <c r="DT6" s="52">
        <f t="shared" si="8"/>
        <v>39.6</v>
      </c>
      <c r="DU6" s="52">
        <f t="shared" si="8"/>
        <v>42</v>
      </c>
      <c r="DV6" s="52">
        <f t="shared" si="8"/>
        <v>43.33</v>
      </c>
      <c r="DW6" s="52">
        <f t="shared" si="8"/>
        <v>44.05</v>
      </c>
      <c r="DX6" s="52">
        <f t="shared" si="8"/>
        <v>51.87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0</v>
      </c>
      <c r="EE6" s="52">
        <f t="shared" si="9"/>
        <v>0.41</v>
      </c>
      <c r="EF6" s="52">
        <f t="shared" si="9"/>
        <v>0.48</v>
      </c>
      <c r="EG6" s="52">
        <f t="shared" si="9"/>
        <v>0.52</v>
      </c>
      <c r="EH6" s="52">
        <f t="shared" si="9"/>
        <v>1.3</v>
      </c>
      <c r="EI6" s="52">
        <f t="shared" si="9"/>
        <v>0.28000000000000003</v>
      </c>
      <c r="EJ6" s="50" t="str">
        <f>IF(EJ7="-","【-】","【"&amp;SUBSTITUTE(TEXT(EJ7,"#,##0.00"),"-","△")&amp;"】")</f>
        <v>【0.16】</v>
      </c>
    </row>
    <row r="7" spans="1:140" s="53" customFormat="1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79400</v>
      </c>
      <c r="L7" s="54" t="s">
        <v>97</v>
      </c>
      <c r="M7" s="55">
        <v>2</v>
      </c>
      <c r="N7" s="55">
        <v>31649</v>
      </c>
      <c r="O7" s="56" t="s">
        <v>98</v>
      </c>
      <c r="P7" s="56">
        <v>43</v>
      </c>
      <c r="Q7" s="55">
        <v>8</v>
      </c>
      <c r="R7" s="55">
        <v>62600</v>
      </c>
      <c r="S7" s="54" t="s">
        <v>99</v>
      </c>
      <c r="T7" s="57">
        <v>98.93</v>
      </c>
      <c r="U7" s="57">
        <v>107.4</v>
      </c>
      <c r="V7" s="57">
        <v>109.07</v>
      </c>
      <c r="W7" s="57">
        <v>112.04</v>
      </c>
      <c r="X7" s="57">
        <v>116.63</v>
      </c>
      <c r="Y7" s="57">
        <v>118.17</v>
      </c>
      <c r="Z7" s="57">
        <v>119.31</v>
      </c>
      <c r="AA7" s="57">
        <v>116.37</v>
      </c>
      <c r="AB7" s="57">
        <v>117.28</v>
      </c>
      <c r="AC7" s="58">
        <v>116.96</v>
      </c>
      <c r="AD7" s="57">
        <v>118.92</v>
      </c>
      <c r="AE7" s="57">
        <v>109.48</v>
      </c>
      <c r="AF7" s="57">
        <v>95.48</v>
      </c>
      <c r="AG7" s="57">
        <v>86.69</v>
      </c>
      <c r="AH7" s="57">
        <v>74.44</v>
      </c>
      <c r="AI7" s="57">
        <v>58.72</v>
      </c>
      <c r="AJ7" s="57">
        <v>49.41</v>
      </c>
      <c r="AK7" s="57">
        <v>50.52</v>
      </c>
      <c r="AL7" s="57">
        <v>52.25</v>
      </c>
      <c r="AM7" s="57">
        <v>53.3</v>
      </c>
      <c r="AN7" s="57">
        <v>50.25</v>
      </c>
      <c r="AO7" s="57">
        <v>26.31</v>
      </c>
      <c r="AP7" s="57">
        <v>118.55</v>
      </c>
      <c r="AQ7" s="57">
        <v>114.39</v>
      </c>
      <c r="AR7" s="57">
        <v>108.08</v>
      </c>
      <c r="AS7" s="57">
        <v>102.95</v>
      </c>
      <c r="AT7" s="57">
        <v>122.35</v>
      </c>
      <c r="AU7" s="57">
        <v>577.44000000000005</v>
      </c>
      <c r="AV7" s="57">
        <v>605.5</v>
      </c>
      <c r="AW7" s="57">
        <v>551.42999999999995</v>
      </c>
      <c r="AX7" s="57">
        <v>687.99</v>
      </c>
      <c r="AY7" s="57">
        <v>655.75</v>
      </c>
      <c r="AZ7" s="57">
        <v>450.05</v>
      </c>
      <c r="BA7" s="57">
        <v>1194.21</v>
      </c>
      <c r="BB7" s="57">
        <v>1075.49</v>
      </c>
      <c r="BC7" s="57">
        <v>1024.6099999999999</v>
      </c>
      <c r="BD7" s="57">
        <v>964.79</v>
      </c>
      <c r="BE7" s="57">
        <v>902.53</v>
      </c>
      <c r="BF7" s="57">
        <v>235.11</v>
      </c>
      <c r="BG7" s="57">
        <v>222.22</v>
      </c>
      <c r="BH7" s="57">
        <v>216.41</v>
      </c>
      <c r="BI7" s="57">
        <v>208.47</v>
      </c>
      <c r="BJ7" s="57">
        <v>193.85</v>
      </c>
      <c r="BK7" s="57">
        <v>246.04</v>
      </c>
      <c r="BL7" s="57">
        <v>91.01</v>
      </c>
      <c r="BM7" s="57">
        <v>107.82</v>
      </c>
      <c r="BN7" s="57">
        <v>109.7</v>
      </c>
      <c r="BO7" s="57">
        <v>110.81</v>
      </c>
      <c r="BP7" s="57">
        <v>118.08</v>
      </c>
      <c r="BQ7" s="57">
        <v>109.11</v>
      </c>
      <c r="BR7" s="57">
        <v>109.19</v>
      </c>
      <c r="BS7" s="57">
        <v>105.24</v>
      </c>
      <c r="BT7" s="57">
        <v>105.71</v>
      </c>
      <c r="BU7" s="57">
        <v>105.06</v>
      </c>
      <c r="BV7" s="57">
        <v>114.16</v>
      </c>
      <c r="BW7" s="57">
        <v>23.84</v>
      </c>
      <c r="BX7" s="57">
        <v>18.98</v>
      </c>
      <c r="BY7" s="57">
        <v>18.62</v>
      </c>
      <c r="BZ7" s="57">
        <v>18.489999999999998</v>
      </c>
      <c r="CA7" s="57">
        <v>17.36</v>
      </c>
      <c r="CB7" s="57">
        <v>25</v>
      </c>
      <c r="CC7" s="57">
        <v>25.13</v>
      </c>
      <c r="CD7" s="57">
        <v>26.03</v>
      </c>
      <c r="CE7" s="57">
        <v>25.98</v>
      </c>
      <c r="CF7" s="57">
        <v>26.84</v>
      </c>
      <c r="CG7" s="57">
        <v>18.71</v>
      </c>
      <c r="CH7" s="57">
        <v>37.159999999999997</v>
      </c>
      <c r="CI7" s="57">
        <v>36.380000000000003</v>
      </c>
      <c r="CJ7" s="57">
        <v>36.64</v>
      </c>
      <c r="CK7" s="57">
        <v>38.92</v>
      </c>
      <c r="CL7" s="57">
        <v>39.86</v>
      </c>
      <c r="CM7" s="57">
        <v>41.77</v>
      </c>
      <c r="CN7" s="57">
        <v>40.97</v>
      </c>
      <c r="CO7" s="57">
        <v>40.69</v>
      </c>
      <c r="CP7" s="57">
        <v>40.67</v>
      </c>
      <c r="CQ7" s="57">
        <v>40.89</v>
      </c>
      <c r="CR7" s="57">
        <v>55.52</v>
      </c>
      <c r="CS7" s="57">
        <v>78.84</v>
      </c>
      <c r="CT7" s="57">
        <v>78.84</v>
      </c>
      <c r="CU7" s="57">
        <v>78.84</v>
      </c>
      <c r="CV7" s="57">
        <v>78.84</v>
      </c>
      <c r="CW7" s="57">
        <v>78.84</v>
      </c>
      <c r="CX7" s="57">
        <v>64.95</v>
      </c>
      <c r="CY7" s="57">
        <v>63.26</v>
      </c>
      <c r="CZ7" s="57">
        <v>62.7</v>
      </c>
      <c r="DA7" s="57">
        <v>62.59</v>
      </c>
      <c r="DB7" s="57">
        <v>61.76</v>
      </c>
      <c r="DC7" s="57">
        <v>77.099999999999994</v>
      </c>
      <c r="DD7" s="57">
        <v>34.86</v>
      </c>
      <c r="DE7" s="57">
        <v>37.25</v>
      </c>
      <c r="DF7" s="57">
        <v>39.590000000000003</v>
      </c>
      <c r="DG7" s="57">
        <v>41.86</v>
      </c>
      <c r="DH7" s="57">
        <v>44.14</v>
      </c>
      <c r="DI7" s="57">
        <v>53.38</v>
      </c>
      <c r="DJ7" s="57">
        <v>54.49</v>
      </c>
      <c r="DK7" s="57">
        <v>55.39</v>
      </c>
      <c r="DL7" s="57">
        <v>55.25</v>
      </c>
      <c r="DM7" s="57">
        <v>57.11</v>
      </c>
      <c r="DN7" s="57">
        <v>58.53</v>
      </c>
      <c r="DO7" s="57">
        <v>38.07</v>
      </c>
      <c r="DP7" s="57">
        <v>38.03</v>
      </c>
      <c r="DQ7" s="57">
        <v>38.03</v>
      </c>
      <c r="DR7" s="57">
        <v>38.03</v>
      </c>
      <c r="DS7" s="57">
        <v>38.03</v>
      </c>
      <c r="DT7" s="57">
        <v>39.6</v>
      </c>
      <c r="DU7" s="57">
        <v>42</v>
      </c>
      <c r="DV7" s="57">
        <v>43.33</v>
      </c>
      <c r="DW7" s="57">
        <v>44.05</v>
      </c>
      <c r="DX7" s="57">
        <v>51.87</v>
      </c>
      <c r="DY7" s="57">
        <v>45.47</v>
      </c>
      <c r="DZ7" s="57">
        <v>0</v>
      </c>
      <c r="EA7" s="57">
        <v>0</v>
      </c>
      <c r="EB7" s="57">
        <v>0</v>
      </c>
      <c r="EC7" s="57">
        <v>0</v>
      </c>
      <c r="ED7" s="57">
        <v>0</v>
      </c>
      <c r="EE7" s="57">
        <v>0.41</v>
      </c>
      <c r="EF7" s="57">
        <v>0.48</v>
      </c>
      <c r="EG7" s="57">
        <v>0.52</v>
      </c>
      <c r="EH7" s="57">
        <v>1.3</v>
      </c>
      <c r="EI7" s="57">
        <v>0.28000000000000003</v>
      </c>
      <c r="EJ7" s="57">
        <v>0.16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42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>
      <c r="T11" s="63" t="s">
        <v>23</v>
      </c>
      <c r="U11" s="64">
        <f>IF(T6="-",NA(),T6)</f>
        <v>98.93</v>
      </c>
      <c r="V11" s="64">
        <f>IF(U6="-",NA(),U6)</f>
        <v>107.4</v>
      </c>
      <c r="W11" s="64">
        <f>IF(V6="-",NA(),V6)</f>
        <v>109.07</v>
      </c>
      <c r="X11" s="64">
        <f>IF(W6="-",NA(),W6)</f>
        <v>112.04</v>
      </c>
      <c r="Y11" s="64">
        <f>IF(X6="-",NA(),X6)</f>
        <v>116.63</v>
      </c>
      <c r="AE11" s="63" t="s">
        <v>23</v>
      </c>
      <c r="AF11" s="64">
        <f>IF(AE6="-",NA(),AE6)</f>
        <v>109.48</v>
      </c>
      <c r="AG11" s="64">
        <f>IF(AF6="-",NA(),AF6)</f>
        <v>95.48</v>
      </c>
      <c r="AH11" s="64">
        <f>IF(AG6="-",NA(),AG6)</f>
        <v>86.69</v>
      </c>
      <c r="AI11" s="64">
        <f>IF(AH6="-",NA(),AH6)</f>
        <v>74.44</v>
      </c>
      <c r="AJ11" s="64">
        <f>IF(AI6="-",NA(),AI6)</f>
        <v>58.72</v>
      </c>
      <c r="AP11" s="63" t="s">
        <v>23</v>
      </c>
      <c r="AQ11" s="64">
        <f>IF(AP6="-",NA(),AP6)</f>
        <v>118.55</v>
      </c>
      <c r="AR11" s="64">
        <f>IF(AQ6="-",NA(),AQ6)</f>
        <v>114.39</v>
      </c>
      <c r="AS11" s="64">
        <f>IF(AR6="-",NA(),AR6)</f>
        <v>108.08</v>
      </c>
      <c r="AT11" s="64">
        <f>IF(AS6="-",NA(),AS6)</f>
        <v>102.95</v>
      </c>
      <c r="AU11" s="64">
        <f>IF(AT6="-",NA(),AT6)</f>
        <v>122.35</v>
      </c>
      <c r="BA11" s="63" t="s">
        <v>23</v>
      </c>
      <c r="BB11" s="64">
        <f>IF(BA6="-",NA(),BA6)</f>
        <v>1194.21</v>
      </c>
      <c r="BC11" s="64">
        <f>IF(BB6="-",NA(),BB6)</f>
        <v>1075.49</v>
      </c>
      <c r="BD11" s="64">
        <f>IF(BC6="-",NA(),BC6)</f>
        <v>1024.6099999999999</v>
      </c>
      <c r="BE11" s="64">
        <f>IF(BD6="-",NA(),BD6)</f>
        <v>964.79</v>
      </c>
      <c r="BF11" s="64">
        <f>IF(BE6="-",NA(),BE6)</f>
        <v>902.53</v>
      </c>
      <c r="BL11" s="63" t="s">
        <v>23</v>
      </c>
      <c r="BM11" s="64">
        <f>IF(BL6="-",NA(),BL6)</f>
        <v>91.01</v>
      </c>
      <c r="BN11" s="64">
        <f>IF(BM6="-",NA(),BM6)</f>
        <v>107.82</v>
      </c>
      <c r="BO11" s="64">
        <f>IF(BN6="-",NA(),BN6)</f>
        <v>109.7</v>
      </c>
      <c r="BP11" s="64">
        <f>IF(BO6="-",NA(),BO6)</f>
        <v>110.81</v>
      </c>
      <c r="BQ11" s="64">
        <f>IF(BP6="-",NA(),BP6)</f>
        <v>118.08</v>
      </c>
      <c r="BW11" s="63" t="s">
        <v>23</v>
      </c>
      <c r="BX11" s="64">
        <f>IF(BW6="-",NA(),BW6)</f>
        <v>23.84</v>
      </c>
      <c r="BY11" s="64">
        <f>IF(BX6="-",NA(),BX6)</f>
        <v>18.98</v>
      </c>
      <c r="BZ11" s="64">
        <f>IF(BY6="-",NA(),BY6)</f>
        <v>18.62</v>
      </c>
      <c r="CA11" s="64">
        <f>IF(BZ6="-",NA(),BZ6)</f>
        <v>18.489999999999998</v>
      </c>
      <c r="CB11" s="64">
        <f>IF(CA6="-",NA(),CA6)</f>
        <v>17.36</v>
      </c>
      <c r="CH11" s="63" t="s">
        <v>23</v>
      </c>
      <c r="CI11" s="64">
        <f>IF(CH6="-",NA(),CH6)</f>
        <v>37.159999999999997</v>
      </c>
      <c r="CJ11" s="64">
        <f>IF(CI6="-",NA(),CI6)</f>
        <v>36.380000000000003</v>
      </c>
      <c r="CK11" s="64">
        <f>IF(CJ6="-",NA(),CJ6)</f>
        <v>36.64</v>
      </c>
      <c r="CL11" s="64">
        <f>IF(CK6="-",NA(),CK6)</f>
        <v>38.92</v>
      </c>
      <c r="CM11" s="64">
        <f>IF(CL6="-",NA(),CL6)</f>
        <v>39.86</v>
      </c>
      <c r="CS11" s="63" t="s">
        <v>23</v>
      </c>
      <c r="CT11" s="64">
        <f>IF(CS6="-",NA(),CS6)</f>
        <v>78.84</v>
      </c>
      <c r="CU11" s="64">
        <f>IF(CT6="-",NA(),CT6)</f>
        <v>78.84</v>
      </c>
      <c r="CV11" s="64">
        <f>IF(CU6="-",NA(),CU6)</f>
        <v>78.84</v>
      </c>
      <c r="CW11" s="64">
        <f>IF(CV6="-",NA(),CV6)</f>
        <v>78.84</v>
      </c>
      <c r="CX11" s="64">
        <f>IF(CW6="-",NA(),CW6)</f>
        <v>78.84</v>
      </c>
      <c r="DD11" s="63" t="s">
        <v>23</v>
      </c>
      <c r="DE11" s="64">
        <f>IF(DD6="-",NA(),DD6)</f>
        <v>34.86</v>
      </c>
      <c r="DF11" s="64">
        <f>IF(DE6="-",NA(),DE6)</f>
        <v>37.25</v>
      </c>
      <c r="DG11" s="64">
        <f>IF(DF6="-",NA(),DF6)</f>
        <v>39.590000000000003</v>
      </c>
      <c r="DH11" s="64">
        <f>IF(DG6="-",NA(),DG6)</f>
        <v>41.86</v>
      </c>
      <c r="DI11" s="64">
        <f>IF(DH6="-",NA(),DH6)</f>
        <v>44.14</v>
      </c>
      <c r="DO11" s="63" t="s">
        <v>23</v>
      </c>
      <c r="DP11" s="64">
        <f>IF(DO6="-",NA(),DO6)</f>
        <v>38.07</v>
      </c>
      <c r="DQ11" s="64">
        <f>IF(DP6="-",NA(),DP6)</f>
        <v>38.03</v>
      </c>
      <c r="DR11" s="64">
        <f>IF(DQ6="-",NA(),DQ6)</f>
        <v>38.03</v>
      </c>
      <c r="DS11" s="64">
        <f>IF(DR6="-",NA(),DR6)</f>
        <v>38.03</v>
      </c>
      <c r="DT11" s="64">
        <f>IF(DS6="-",NA(),DS6)</f>
        <v>38.03</v>
      </c>
      <c r="DZ11" s="63" t="s">
        <v>23</v>
      </c>
      <c r="EA11" s="64">
        <f>IF(DZ6="-",NA(),DZ6)</f>
        <v>0</v>
      </c>
      <c r="EB11" s="64">
        <f>IF(EA6="-",NA(),EA6)</f>
        <v>0</v>
      </c>
      <c r="EC11" s="64">
        <f>IF(EB6="-",NA(),EB6)</f>
        <v>0</v>
      </c>
      <c r="ED11" s="64">
        <f>IF(EC6="-",NA(),EC6)</f>
        <v>0</v>
      </c>
      <c r="EE11" s="64">
        <f>IF(ED6="-",NA(),ED6)</f>
        <v>0</v>
      </c>
    </row>
    <row r="12" spans="1:140">
      <c r="T12" s="63" t="s">
        <v>24</v>
      </c>
      <c r="U12" s="64">
        <f>IF(Y6="-",NA(),Y6)</f>
        <v>118.17</v>
      </c>
      <c r="V12" s="64">
        <f>IF(Z6="-",NA(),Z6)</f>
        <v>119.31</v>
      </c>
      <c r="W12" s="64">
        <f>IF(AA6="-",NA(),AA6)</f>
        <v>116.37</v>
      </c>
      <c r="X12" s="64">
        <f>IF(AB6="-",NA(),AB6)</f>
        <v>117.28</v>
      </c>
      <c r="Y12" s="64">
        <f>IF(AC6="-",NA(),AC6)</f>
        <v>116.96</v>
      </c>
      <c r="AE12" s="63" t="s">
        <v>24</v>
      </c>
      <c r="AF12" s="64">
        <f>IF(AJ6="-",NA(),AJ6)</f>
        <v>49.41</v>
      </c>
      <c r="AG12" s="64">
        <f t="shared" ref="AG12:AJ12" si="10">IF(AK6="-",NA(),AK6)</f>
        <v>50.52</v>
      </c>
      <c r="AH12" s="64">
        <f t="shared" si="10"/>
        <v>52.25</v>
      </c>
      <c r="AI12" s="64">
        <f t="shared" si="10"/>
        <v>53.3</v>
      </c>
      <c r="AJ12" s="64">
        <f t="shared" si="10"/>
        <v>50.25</v>
      </c>
      <c r="AP12" s="63" t="s">
        <v>24</v>
      </c>
      <c r="AQ12" s="64">
        <f>IF(AU6="-",NA(),AU6)</f>
        <v>577.44000000000005</v>
      </c>
      <c r="AR12" s="64">
        <f t="shared" ref="AR12:AU12" si="11">IF(AV6="-",NA(),AV6)</f>
        <v>605.5</v>
      </c>
      <c r="AS12" s="64">
        <f t="shared" si="11"/>
        <v>551.42999999999995</v>
      </c>
      <c r="AT12" s="64">
        <f t="shared" si="11"/>
        <v>687.99</v>
      </c>
      <c r="AU12" s="64">
        <f t="shared" si="11"/>
        <v>655.75</v>
      </c>
      <c r="BA12" s="63" t="s">
        <v>24</v>
      </c>
      <c r="BB12" s="64">
        <f>IF(BF6="-",NA(),BF6)</f>
        <v>235.11</v>
      </c>
      <c r="BC12" s="64">
        <f t="shared" ref="BC12:BF12" si="12">IF(BG6="-",NA(),BG6)</f>
        <v>222.22</v>
      </c>
      <c r="BD12" s="64">
        <f t="shared" si="12"/>
        <v>216.41</v>
      </c>
      <c r="BE12" s="64">
        <f t="shared" si="12"/>
        <v>208.47</v>
      </c>
      <c r="BF12" s="64">
        <f t="shared" si="12"/>
        <v>193.85</v>
      </c>
      <c r="BL12" s="63" t="s">
        <v>24</v>
      </c>
      <c r="BM12" s="64">
        <f>IF(BQ6="-",NA(),BQ6)</f>
        <v>109.11</v>
      </c>
      <c r="BN12" s="64">
        <f t="shared" ref="BN12:BQ12" si="13">IF(BR6="-",NA(),BR6)</f>
        <v>109.19</v>
      </c>
      <c r="BO12" s="64">
        <f t="shared" si="13"/>
        <v>105.24</v>
      </c>
      <c r="BP12" s="64">
        <f t="shared" si="13"/>
        <v>105.71</v>
      </c>
      <c r="BQ12" s="64">
        <f t="shared" si="13"/>
        <v>105.06</v>
      </c>
      <c r="BW12" s="63" t="s">
        <v>24</v>
      </c>
      <c r="BX12" s="64">
        <f>IF(CB6="-",NA(),CB6)</f>
        <v>25</v>
      </c>
      <c r="BY12" s="64">
        <f t="shared" ref="BY12:CB12" si="14">IF(CC6="-",NA(),CC6)</f>
        <v>25.13</v>
      </c>
      <c r="BZ12" s="64">
        <f t="shared" si="14"/>
        <v>26.03</v>
      </c>
      <c r="CA12" s="64">
        <f t="shared" si="14"/>
        <v>25.98</v>
      </c>
      <c r="CB12" s="64">
        <f t="shared" si="14"/>
        <v>26.84</v>
      </c>
      <c r="CH12" s="63" t="s">
        <v>24</v>
      </c>
      <c r="CI12" s="64">
        <f>IF(CM6="-",NA(),CM6)</f>
        <v>41.77</v>
      </c>
      <c r="CJ12" s="64">
        <f t="shared" ref="CJ12:CM12" si="15">IF(CN6="-",NA(),CN6)</f>
        <v>40.97</v>
      </c>
      <c r="CK12" s="64">
        <f t="shared" si="15"/>
        <v>40.69</v>
      </c>
      <c r="CL12" s="64">
        <f t="shared" si="15"/>
        <v>40.67</v>
      </c>
      <c r="CM12" s="64">
        <f t="shared" si="15"/>
        <v>40.89</v>
      </c>
      <c r="CS12" s="63" t="s">
        <v>24</v>
      </c>
      <c r="CT12" s="64">
        <f>IF(CX6="-",NA(),CX6)</f>
        <v>64.95</v>
      </c>
      <c r="CU12" s="64">
        <f t="shared" ref="CU12:CX12" si="16">IF(CY6="-",NA(),CY6)</f>
        <v>63.26</v>
      </c>
      <c r="CV12" s="64">
        <f t="shared" si="16"/>
        <v>62.7</v>
      </c>
      <c r="CW12" s="64">
        <f t="shared" si="16"/>
        <v>62.59</v>
      </c>
      <c r="CX12" s="64">
        <f t="shared" si="16"/>
        <v>61.76</v>
      </c>
      <c r="DD12" s="63" t="s">
        <v>24</v>
      </c>
      <c r="DE12" s="64">
        <f>IF(DI6="-",NA(),DI6)</f>
        <v>53.38</v>
      </c>
      <c r="DF12" s="64">
        <f t="shared" ref="DF12:DI12" si="17">IF(DJ6="-",NA(),DJ6)</f>
        <v>54.49</v>
      </c>
      <c r="DG12" s="64">
        <f t="shared" si="17"/>
        <v>55.39</v>
      </c>
      <c r="DH12" s="64">
        <f t="shared" si="17"/>
        <v>55.25</v>
      </c>
      <c r="DI12" s="64">
        <f t="shared" si="17"/>
        <v>57.11</v>
      </c>
      <c r="DO12" s="63" t="s">
        <v>24</v>
      </c>
      <c r="DP12" s="64">
        <f>IF(DT6="-",NA(),DT6)</f>
        <v>39.6</v>
      </c>
      <c r="DQ12" s="64">
        <f t="shared" ref="DQ12:DT12" si="18">IF(DU6="-",NA(),DU6)</f>
        <v>42</v>
      </c>
      <c r="DR12" s="64">
        <f t="shared" si="18"/>
        <v>43.33</v>
      </c>
      <c r="DS12" s="64">
        <f t="shared" si="18"/>
        <v>44.05</v>
      </c>
      <c r="DT12" s="64">
        <f t="shared" si="18"/>
        <v>51.87</v>
      </c>
      <c r="DZ12" s="63" t="s">
        <v>24</v>
      </c>
      <c r="EA12" s="64">
        <f>IF(EE6="-",NA(),EE6)</f>
        <v>0.41</v>
      </c>
      <c r="EB12" s="64">
        <f t="shared" ref="EB12:EE12" si="19">IF(EF6="-",NA(),EF6)</f>
        <v>0.48</v>
      </c>
      <c r="EC12" s="64">
        <f t="shared" si="19"/>
        <v>0.52</v>
      </c>
      <c r="ED12" s="64">
        <f t="shared" si="19"/>
        <v>1.3</v>
      </c>
      <c r="EE12" s="64">
        <f t="shared" si="19"/>
        <v>0.28000000000000003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広島県</cp:lastModifiedBy>
  <dcterms:created xsi:type="dcterms:W3CDTF">2019-12-05T07:46:56Z</dcterms:created>
  <dcterms:modified xsi:type="dcterms:W3CDTF">2020-03-30T09:30:24Z</dcterms:modified>
</cp:coreProperties>
</file>