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Passzxy0hQ/EiSDPNdxkljMA7MYhFsNgE/vjmtP1424JJ3GE547CWZmnzl9G/FuL7GmUc+Q1cW52y+On4JpWg==" workbookSaltValue="mosPs3Mjx8WSFB0XpoBHvg==" workbookSpinCount="100000" lockStructure="1"/>
  <bookViews>
    <workbookView xWindow="0" yWindow="0" windowWidth="15360" windowHeight="764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<sst xmlns="http://schemas.openxmlformats.org/spreadsheetml/2006/main" count="228" uniqueCount="113">
  <si>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</si>
  <si>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</si>
  <si>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</si>
  <si>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</si>
  <si>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</si>
  <si>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</si>
  <si>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</si>
  <si>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</si>
  <si>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</si>
  <si>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</si>
  <si>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</si>
  <si>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</si>
  <si>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</si>
  <si>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</si>
  <si>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</si>
  <si>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</si>
  <si>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</si>
  <si>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</si>
  <si>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</si>
  <si>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</si>
  <si>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</si>
  <si>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</si>
  <si>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</si>
  <si>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</si>
  <si>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</si>
  <si>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</si>
  <si>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</si>
  <si>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</si>
  <si>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</si>
  <si>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</si>
  <si>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</si>
  <si>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</si>
  <si>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</si>
  <si>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</si>
  <si>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</si>
  <si>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</si>
  <si>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</si>
  <si>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</si>
  <si>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</si>
  <si>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</si>
  <si>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</si>
  <si>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</si>
  <si>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</si>
  <si>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</si>
  <si>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</si>
  <si>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</si>
  <si>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</si>
  <si>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</si>
  <si>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</si>
  <si>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</si>
  <si>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</si>
  <si>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</si>
  <si>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</si>
  <si>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</si>
  <si>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</si>
  <si>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</si>
  <si>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</si>
  <si>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</si>
  <si>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</si>
  <si>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</si>
  <si>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</si>
  <si>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</si>
  <si>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</si>
  <si>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</si>
  <si>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</si>
  <si>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</si>
  <si>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</si>
  <si>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</si>
  <si>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</si>
  <si>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</si>
  <si>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</si>
  <si>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</si>
  <si>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</si>
  <si>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</si>
  <si>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</si>
  <si>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</si>
  <si>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</si>
  <si>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</si>
  <si>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</si>
  <si>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</si>
  <si>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</si>
  <si>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</si>
  <si>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</si>
  <si>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</si>
  <si>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</si>
  <si>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</si>
  <si>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</si>
  <si>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</si>
  <si>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</si>
  <si>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</si>
  <si>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</si>
  <si>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</si>
  <si>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</si>
  <si>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</si>
  <si>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</si>
  <si>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</si>
  <si>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</si>
  <si>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</si>
  <si>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</si>
  <si>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</si>
  <si>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</si>
  <si>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</si>
  <si>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</si>
  <si>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</si>
  <si>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</si>
  <si>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</si>
  <si>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</si>
  <si>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</si>
  <si>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</si>
  <si>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</si>
  <si>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●収益的収支比率が年々改善傾向にあります。維持管理費の抑制ができたことによります。今後も１００%を目標とし，経営改善を検討していきます。
●企業債残高対事業規模比率は，引き続き減少傾向にあります。今後は，施設老朽化に伴う大規模な補修等が必要となるため起債が増大すると思いますが，補助金等の活用・効率的な整備等により企業債の増加を可能な限り抑えるよう計画します。
●施設利用率は，微減の傾向にあります。主には少子高齢化や人口減少に伴い利用人数が低下していることが原因と考えます。一方で不明水の増減も影響していると考えます。
●水洗化率は平均より高水準で，９０％付近で推移しています。更なる水洗化率向上が困難な原因は，住民の高齢化や経済的な負担等が考えられますが，１００％に近づくよう，効果的な啓発などを模索していくことが必要です。
●経費回収率／汚水処理原価は，右肩上がりで微増となっており，類似団体並みまたは高い状況です。将来の使用料収入の増加は見込み難いことから，設備機器について可能な限り長寿命化を行うことや更新の際は省エネルギー機器・長寿命型機器の導入を検討するなど，回収率、原価の水準を維持するよう努めたいと考えます。</t>
    <rPh sb="1" eb="4">
      <t>シュウエキテキ</t>
    </rPh>
    <rPh sb="4" eb="6">
      <t>シュウシ</t>
    </rPh>
    <rPh sb="6" eb="8">
      <t>ヒリツ</t>
    </rPh>
    <rPh sb="9" eb="11">
      <t>ネンネン</t>
    </rPh>
    <rPh sb="11" eb="13">
      <t>カイゼン</t>
    </rPh>
    <rPh sb="13" eb="15">
      <t>ケイコウ</t>
    </rPh>
    <rPh sb="21" eb="23">
      <t>イジ</t>
    </rPh>
    <rPh sb="23" eb="26">
      <t>カンリヒ</t>
    </rPh>
    <rPh sb="27" eb="29">
      <t>ヨクセイ</t>
    </rPh>
    <rPh sb="49" eb="51">
      <t>モクヒョウ</t>
    </rPh>
    <rPh sb="56" eb="58">
      <t>カイゼン</t>
    </rPh>
    <rPh sb="73" eb="75">
      <t>ザンダカ</t>
    </rPh>
    <rPh sb="75" eb="76">
      <t>タイ</t>
    </rPh>
    <rPh sb="76" eb="78">
      <t>ジギョウ</t>
    </rPh>
    <rPh sb="80" eb="82">
      <t>ヒリツ</t>
    </rPh>
    <rPh sb="84" eb="85">
      <t>ヒ</t>
    </rPh>
    <rPh sb="86" eb="87">
      <t>ツヅ</t>
    </rPh>
    <rPh sb="88" eb="90">
      <t>ゲンショウ</t>
    </rPh>
    <rPh sb="90" eb="92">
      <t>ケイコウ</t>
    </rPh>
    <rPh sb="102" eb="104">
      <t>シセツ</t>
    </rPh>
    <rPh sb="104" eb="107">
      <t>ロウキュウカ</t>
    </rPh>
    <rPh sb="108" eb="109">
      <t>トモナ</t>
    </rPh>
    <rPh sb="125" eb="127">
      <t>キサイ</t>
    </rPh>
    <rPh sb="128" eb="130">
      <t>ゾウダイ</t>
    </rPh>
    <rPh sb="133" eb="134">
      <t>オモ</t>
    </rPh>
    <rPh sb="164" eb="166">
      <t>カノウ</t>
    </rPh>
    <rPh sb="167" eb="168">
      <t>カギ</t>
    </rPh>
    <rPh sb="189" eb="190">
      <t>ビ</t>
    </rPh>
    <rPh sb="190" eb="191">
      <t>ゲン</t>
    </rPh>
    <rPh sb="192" eb="194">
      <t>ケイコウ</t>
    </rPh>
    <rPh sb="200" eb="201">
      <t>オモ</t>
    </rPh>
    <rPh sb="209" eb="211">
      <t>ジンコウ</t>
    </rPh>
    <rPh sb="214" eb="215">
      <t>トモナ</t>
    </rPh>
    <rPh sb="218" eb="219">
      <t>ニン</t>
    </rPh>
    <rPh sb="230" eb="232">
      <t>ゲンイン</t>
    </rPh>
    <rPh sb="233" eb="234">
      <t>カンガ</t>
    </rPh>
    <rPh sb="245" eb="246">
      <t>ゾウ</t>
    </rPh>
    <rPh sb="255" eb="256">
      <t>カンガ</t>
    </rPh>
    <rPh sb="267" eb="269">
      <t>ヘイキン</t>
    </rPh>
    <rPh sb="282" eb="284">
      <t>スイイ</t>
    </rPh>
    <rPh sb="290" eb="291">
      <t>サラ</t>
    </rPh>
    <rPh sb="296" eb="297">
      <t>リツ</t>
    </rPh>
    <rPh sb="297" eb="299">
      <t>コウジョウ</t>
    </rPh>
    <rPh sb="335" eb="336">
      <t>チカ</t>
    </rPh>
    <rPh sb="341" eb="344">
      <t>コウカテキ</t>
    </rPh>
    <rPh sb="345" eb="347">
      <t>ケイハツ</t>
    </rPh>
    <rPh sb="350" eb="352">
      <t>モサク</t>
    </rPh>
    <rPh sb="359" eb="361">
      <t>ヒツヨウ</t>
    </rPh>
    <rPh sb="380" eb="382">
      <t>ミギカタ</t>
    </rPh>
    <rPh sb="382" eb="383">
      <t>ア</t>
    </rPh>
    <rPh sb="386" eb="388">
      <t>ビゾウ</t>
    </rPh>
    <rPh sb="426" eb="427">
      <t>ガタ</t>
    </rPh>
    <rPh sb="433" eb="435">
      <t>セツビ</t>
    </rPh>
    <rPh sb="435" eb="437">
      <t>キキ</t>
    </rPh>
    <rPh sb="441" eb="443">
      <t>カノウ</t>
    </rPh>
    <rPh sb="444" eb="445">
      <t>カギ</t>
    </rPh>
    <rPh sb="446" eb="449">
      <t>チョウジュミョウ</t>
    </rPh>
    <rPh sb="449" eb="450">
      <t>カ</t>
    </rPh>
    <rPh sb="451" eb="452">
      <t>オコナ</t>
    </rPh>
    <rPh sb="456" eb="458">
      <t>コウシン</t>
    </rPh>
    <rPh sb="459" eb="460">
      <t>サイ</t>
    </rPh>
    <rPh sb="461" eb="462">
      <t>ショウ</t>
    </rPh>
    <rPh sb="467" eb="469">
      <t>キキ</t>
    </rPh>
    <rPh sb="470" eb="471">
      <t>チョウ</t>
    </rPh>
    <rPh sb="471" eb="473">
      <t>ジュミョウ</t>
    </rPh>
    <rPh sb="473" eb="474">
      <t>ガタ</t>
    </rPh>
    <rPh sb="474" eb="476">
      <t>キキ</t>
    </rPh>
    <rPh sb="477" eb="479">
      <t>ドウニュウ</t>
    </rPh>
    <rPh sb="480" eb="482">
      <t>ケントウ</t>
    </rPh>
    <phoneticPr fontId="4"/>
  </si>
  <si>
    <t>●供用開始より２０年を経過した施設もあります。建物等については，耐用年数未到来であり劣化はさほど見られませんが，管路については不明水の増加傾向があることから，令和２年度より調査業務を実施します。維持管理経費や更新費用は，今後益々その傾向が高くなることは必至です。計画的更新は最適整備構想及び経営戦略に基づいた実施を基本としますが，一方で，定期的に現場で劣化状況を確認を行い，計画のみにとらわれず使えるものはできる限り永く使うといった経費節減の努力も必要と思われます。
●機械類は，現場調査で耐用年数を超えていても十分使用に耐えると判断したものは引き続き使用しているものも多くあります。故障に伴う修繕は度々発生している状況ですが，水処理に影響を及ぼす可能性が出た場合に限り修繕・更新等の対応をしているのが現状です。</t>
    <rPh sb="1" eb="3">
      <t>キョウヨウ</t>
    </rPh>
    <rPh sb="3" eb="5">
      <t>カイシ</t>
    </rPh>
    <rPh sb="15" eb="17">
      <t>シセツ</t>
    </rPh>
    <rPh sb="25" eb="26">
      <t>トウ</t>
    </rPh>
    <rPh sb="32" eb="34">
      <t>タイヨウ</t>
    </rPh>
    <rPh sb="34" eb="36">
      <t>ネンスウ</t>
    </rPh>
    <rPh sb="36" eb="37">
      <t>ミ</t>
    </rPh>
    <rPh sb="37" eb="39">
      <t>トウライ</t>
    </rPh>
    <rPh sb="42" eb="44">
      <t>レッカ</t>
    </rPh>
    <rPh sb="48" eb="49">
      <t>ミ</t>
    </rPh>
    <rPh sb="56" eb="58">
      <t>カンロ</t>
    </rPh>
    <rPh sb="63" eb="65">
      <t>フメイ</t>
    </rPh>
    <rPh sb="65" eb="66">
      <t>スイ</t>
    </rPh>
    <rPh sb="67" eb="69">
      <t>ゾウカ</t>
    </rPh>
    <rPh sb="69" eb="71">
      <t>ケイコウ</t>
    </rPh>
    <rPh sb="79" eb="81">
      <t>レイワ</t>
    </rPh>
    <rPh sb="82" eb="84">
      <t>ネンド</t>
    </rPh>
    <rPh sb="86" eb="88">
      <t>チョウサ</t>
    </rPh>
    <rPh sb="97" eb="99">
      <t>イジ</t>
    </rPh>
    <rPh sb="99" eb="101">
      <t>カンリ</t>
    </rPh>
    <rPh sb="101" eb="103">
      <t>ケイヒ</t>
    </rPh>
    <rPh sb="104" eb="106">
      <t>コウシン</t>
    </rPh>
    <rPh sb="106" eb="108">
      <t>ヒヨウ</t>
    </rPh>
    <rPh sb="110" eb="112">
      <t>コンゴ</t>
    </rPh>
    <rPh sb="112" eb="114">
      <t>マスマス</t>
    </rPh>
    <rPh sb="116" eb="118">
      <t>ケイコウ</t>
    </rPh>
    <rPh sb="119" eb="120">
      <t>タカ</t>
    </rPh>
    <rPh sb="126" eb="128">
      <t>ヒッシ</t>
    </rPh>
    <rPh sb="131" eb="134">
      <t>ケイカクテキ</t>
    </rPh>
    <rPh sb="134" eb="136">
      <t>コウシン</t>
    </rPh>
    <rPh sb="137" eb="139">
      <t>サイテキ</t>
    </rPh>
    <rPh sb="139" eb="141">
      <t>セイビ</t>
    </rPh>
    <rPh sb="141" eb="143">
      <t>コウソウ</t>
    </rPh>
    <rPh sb="143" eb="144">
      <t>オヨ</t>
    </rPh>
    <rPh sb="145" eb="147">
      <t>ケイエイ</t>
    </rPh>
    <rPh sb="147" eb="149">
      <t>センリャク</t>
    </rPh>
    <rPh sb="150" eb="151">
      <t>モト</t>
    </rPh>
    <rPh sb="154" eb="156">
      <t>ジッシ</t>
    </rPh>
    <rPh sb="157" eb="159">
      <t>キホン</t>
    </rPh>
    <rPh sb="165" eb="167">
      <t>イッポウ</t>
    </rPh>
    <rPh sb="169" eb="172">
      <t>テイキテキ</t>
    </rPh>
    <rPh sb="173" eb="175">
      <t>ゲンバ</t>
    </rPh>
    <rPh sb="176" eb="178">
      <t>レッカ</t>
    </rPh>
    <rPh sb="178" eb="180">
      <t>ジョウキョウ</t>
    </rPh>
    <rPh sb="181" eb="183">
      <t>カクニン</t>
    </rPh>
    <rPh sb="184" eb="185">
      <t>オコナ</t>
    </rPh>
    <rPh sb="187" eb="189">
      <t>ケイカク</t>
    </rPh>
    <rPh sb="197" eb="198">
      <t>ツカ</t>
    </rPh>
    <rPh sb="206" eb="207">
      <t>カギ</t>
    </rPh>
    <rPh sb="208" eb="209">
      <t>ナガ</t>
    </rPh>
    <rPh sb="210" eb="211">
      <t>ツカ</t>
    </rPh>
    <rPh sb="216" eb="218">
      <t>ケイヒ</t>
    </rPh>
    <rPh sb="218" eb="220">
      <t>セツゲン</t>
    </rPh>
    <rPh sb="221" eb="223">
      <t>ドリョク</t>
    </rPh>
    <rPh sb="224" eb="226">
      <t>ヒツヨウ</t>
    </rPh>
    <rPh sb="227" eb="228">
      <t>オモ</t>
    </rPh>
    <rPh sb="240" eb="242">
      <t>ゲンバ</t>
    </rPh>
    <rPh sb="242" eb="244">
      <t>チョウサ</t>
    </rPh>
    <rPh sb="250" eb="251">
      <t>コ</t>
    </rPh>
    <rPh sb="256" eb="258">
      <t>ジュウブン</t>
    </rPh>
    <rPh sb="258" eb="260">
      <t>シヨウ</t>
    </rPh>
    <rPh sb="261" eb="262">
      <t>タ</t>
    </rPh>
    <rPh sb="265" eb="267">
      <t>ハンダン</t>
    </rPh>
    <rPh sb="272" eb="273">
      <t>ヒ</t>
    </rPh>
    <rPh sb="274" eb="275">
      <t>ツヅ</t>
    </rPh>
    <rPh sb="285" eb="286">
      <t>オオ</t>
    </rPh>
    <rPh sb="292" eb="294">
      <t>コショウ</t>
    </rPh>
    <rPh sb="295" eb="296">
      <t>トモナ</t>
    </rPh>
    <rPh sb="297" eb="299">
      <t>シュウゼン</t>
    </rPh>
    <rPh sb="300" eb="302">
      <t>タビタビ</t>
    </rPh>
    <rPh sb="302" eb="304">
      <t>ハッセイ</t>
    </rPh>
    <rPh sb="308" eb="310">
      <t>ジョウキョウ</t>
    </rPh>
    <rPh sb="338" eb="340">
      <t>コウシン</t>
    </rPh>
    <phoneticPr fontId="4"/>
  </si>
  <si>
    <t>最小限の経費での経営とするため，人員も1名とし，維持管理経費はできるだけ基幹的機能に係る緊急度の高いものに留めるよう努めています。まずはこの状態を維持していくことが，経費削減に必要なことと考ます。
また，将来の人口減少等に伴う収入減及び施設修繕や改修費の増大に対応するためには，経営戦略の計画に基づき，施設の稼働等については休止可能な部分の検討，規模や方法の見直しで維持管理が不要になるものの検討，更新の際は省エネルギー型機器・長寿命機器等を導入する等々，経費節減を図ること等を常に模索・検討していきます。また，広島県を中心とした広域連携の検討会議に引き続き参加し，より効率的な運営の検討を行います。</t>
    <rPh sb="0" eb="3">
      <t>サイショウゲン</t>
    </rPh>
    <rPh sb="4" eb="6">
      <t>ケイヒ</t>
    </rPh>
    <rPh sb="8" eb="10">
      <t>ケイエイ</t>
    </rPh>
    <rPh sb="26" eb="28">
      <t>カンリ</t>
    </rPh>
    <rPh sb="28" eb="30">
      <t>ケイヒ</t>
    </rPh>
    <rPh sb="36" eb="39">
      <t>キカンテキ</t>
    </rPh>
    <rPh sb="39" eb="41">
      <t>キノウ</t>
    </rPh>
    <rPh sb="42" eb="43">
      <t>カカ</t>
    </rPh>
    <rPh sb="58" eb="59">
      <t>ツト</t>
    </rPh>
    <rPh sb="83" eb="85">
      <t>ケイヒ</t>
    </rPh>
    <rPh sb="85" eb="87">
      <t>サクゲン</t>
    </rPh>
    <rPh sb="88" eb="90">
      <t>ヒツヨウ</t>
    </rPh>
    <rPh sb="94" eb="95">
      <t>カンガ</t>
    </rPh>
    <rPh sb="105" eb="107">
      <t>ジンコウ</t>
    </rPh>
    <rPh sb="111" eb="112">
      <t>トモナ</t>
    </rPh>
    <rPh sb="113" eb="115">
      <t>シュウニュウ</t>
    </rPh>
    <rPh sb="115" eb="116">
      <t>ゲン</t>
    </rPh>
    <rPh sb="116" eb="117">
      <t>オヨ</t>
    </rPh>
    <rPh sb="118" eb="120">
      <t>シセツ</t>
    </rPh>
    <rPh sb="120" eb="122">
      <t>シュウゼン</t>
    </rPh>
    <rPh sb="123" eb="125">
      <t>カイシュウ</t>
    </rPh>
    <rPh sb="125" eb="126">
      <t>ヒ</t>
    </rPh>
    <rPh sb="127" eb="129">
      <t>ゾウダイ</t>
    </rPh>
    <rPh sb="130" eb="132">
      <t>タイオウ</t>
    </rPh>
    <rPh sb="139" eb="141">
      <t>ケイエイ</t>
    </rPh>
    <rPh sb="141" eb="143">
      <t>センリャク</t>
    </rPh>
    <rPh sb="144" eb="146">
      <t>ケイカク</t>
    </rPh>
    <rPh sb="147" eb="148">
      <t>モト</t>
    </rPh>
    <rPh sb="164" eb="166">
      <t>カノウ</t>
    </rPh>
    <rPh sb="170" eb="172">
      <t>ケントウ</t>
    </rPh>
    <rPh sb="173" eb="175">
      <t>キボ</t>
    </rPh>
    <rPh sb="176" eb="178">
      <t>ホウホウ</t>
    </rPh>
    <rPh sb="179" eb="181">
      <t>ミナオ</t>
    </rPh>
    <rPh sb="183" eb="185">
      <t>イジ</t>
    </rPh>
    <rPh sb="185" eb="187">
      <t>カンリ</t>
    </rPh>
    <rPh sb="188" eb="190">
      <t>フヨウ</t>
    </rPh>
    <rPh sb="196" eb="198">
      <t>ケントウ</t>
    </rPh>
    <rPh sb="199" eb="201">
      <t>コウシン</t>
    </rPh>
    <rPh sb="202" eb="203">
      <t>サイ</t>
    </rPh>
    <rPh sb="204" eb="205">
      <t>ショウ</t>
    </rPh>
    <rPh sb="210" eb="211">
      <t>カタ</t>
    </rPh>
    <rPh sb="211" eb="213">
      <t>キキ</t>
    </rPh>
    <rPh sb="214" eb="215">
      <t>チョウ</t>
    </rPh>
    <rPh sb="215" eb="217">
      <t>ジュミョウ</t>
    </rPh>
    <rPh sb="217" eb="219">
      <t>キキ</t>
    </rPh>
    <rPh sb="219" eb="220">
      <t>トウ</t>
    </rPh>
    <rPh sb="221" eb="223">
      <t>ドウニュウ</t>
    </rPh>
    <rPh sb="225" eb="227">
      <t>トウトウ</t>
    </rPh>
    <rPh sb="237" eb="238">
      <t>トウ</t>
    </rPh>
    <rPh sb="239" eb="240">
      <t>ツネ</t>
    </rPh>
    <rPh sb="241" eb="243">
      <t>モサク</t>
    </rPh>
    <rPh sb="270" eb="272">
      <t>ケントウ</t>
    </rPh>
    <rPh sb="272" eb="274">
      <t>カイギ</t>
    </rPh>
    <rPh sb="275" eb="276">
      <t>ヒ</t>
    </rPh>
    <rPh sb="277" eb="278">
      <t>ツヅ</t>
    </rPh>
    <rPh sb="279" eb="281">
      <t>サンカ</t>
    </rPh>
    <rPh sb="285" eb="288">
      <t>コウリツテキ</t>
    </rPh>
    <rPh sb="289" eb="291">
      <t>ウンエイ</t>
    </rPh>
    <rPh sb="292" eb="294">
      <t>ケントウ</t>
    </rPh>
    <rPh sb="295" eb="2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</si>
</sst>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83-4F66-93FE-FBBFCF302B80}"/>
            </c:ext>
          </c:extLst>
        </c:ser>
        <c:dLbls>
          <c:showLegendKey val="0"/>
          <c:showVal val="0"/>
          <c:showCatName val="0"/>
          <c:showSerName val="0"/>
          <c:showPercent val="0"/>
          <c:showBubbleSize val="0"/>
        </c:dLbls>
        <c:gapWidth val="150"/>
        <c:axId val="216991616"/>
        <c:axId val="2170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B683-4F66-93FE-FBBFCF302B80}"/>
            </c:ext>
          </c:extLst>
        </c:ser>
        <c:dLbls>
          <c:showLegendKey val="0"/>
          <c:showVal val="0"/>
          <c:showCatName val="0"/>
          <c:showSerName val="0"/>
          <c:showPercent val="0"/>
          <c:showBubbleSize val="0"/>
        </c:dLbls>
        <c:marker val="1"/>
        <c:smooth val="0"/>
        <c:axId val="216991616"/>
        <c:axId val="217001984"/>
      </c:lineChart>
      <c:dateAx>
        <c:axId val="216991616"/>
        <c:scaling>
          <c:orientation val="minMax"/>
        </c:scaling>
        <c:delete val="1"/>
        <c:axPos val="b"/>
        <c:numFmt formatCode="ge" sourceLinked="1"/>
        <c:majorTickMark val="none"/>
        <c:minorTickMark val="none"/>
        <c:tickLblPos val="none"/>
        <c:crossAx val="217001984"/>
        <c:crosses val="autoZero"/>
        <c:auto val="1"/>
        <c:lblOffset val="100"/>
        <c:baseTimeUnit val="years"/>
      </c:dateAx>
      <c:valAx>
        <c:axId val="2170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40.39</c:v>
                </c:pt>
                <c:pt idx="1">
                  <c:v>40.14</c:v>
                </c:pt>
                <c:pt idx="2">
                  <c:v>46.53</c:v>
                </c:pt>
                <c:pt idx="3">
                  <c:v>6.59</c:v>
                </c:pt>
                <c:pt idx="4">
                  <c:v>36.299999999999997</c:v>
                </c:pt>
              </c:numCache>
            </c:numRef>
          </c:val>
          <c:extLst xmlns:c16r2="http://schemas.microsoft.com/office/drawing/2015/06/chart">
            <c:ext xmlns:c16="http://schemas.microsoft.com/office/drawing/2014/chart" uri="{C3380CC4-5D6E-409C-BE32-E72D297353CC}">
              <c16:uniqueId val="{00000000-F6B5-4897-AD22-F4F7DFB590BF}"/>
            </c:ext>
          </c:extLst>
        </c:ser>
        <c:dLbls>
          <c:showLegendKey val="0"/>
          <c:showVal val="0"/>
          <c:showCatName val="0"/>
          <c:showSerName val="0"/>
          <c:showPercent val="0"/>
          <c:showBubbleSize val="0"/>
        </c:dLbls>
        <c:gapWidth val="150"/>
        <c:axId val="217823104"/>
        <c:axId val="2178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F6B5-4897-AD22-F4F7DFB590BF}"/>
            </c:ext>
          </c:extLst>
        </c:ser>
        <c:dLbls>
          <c:showLegendKey val="0"/>
          <c:showVal val="0"/>
          <c:showCatName val="0"/>
          <c:showSerName val="0"/>
          <c:showPercent val="0"/>
          <c:showBubbleSize val="0"/>
        </c:dLbls>
        <c:marker val="1"/>
        <c:smooth val="0"/>
        <c:axId val="217823104"/>
        <c:axId val="217833472"/>
      </c:lineChart>
      <c:dateAx>
        <c:axId val="217823104"/>
        <c:scaling>
          <c:orientation val="minMax"/>
        </c:scaling>
        <c:delete val="1"/>
        <c:axPos val="b"/>
        <c:numFmt formatCode="ge" sourceLinked="1"/>
        <c:majorTickMark val="none"/>
        <c:minorTickMark val="none"/>
        <c:tickLblPos val="none"/>
        <c:crossAx val="217833472"/>
        <c:crosses val="autoZero"/>
        <c:auto val="1"/>
        <c:lblOffset val="100"/>
        <c:baseTimeUnit val="years"/>
      </c:dateAx>
      <c:valAx>
        <c:axId val="2178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89.42</c:v>
                </c:pt>
                <c:pt idx="1">
                  <c:v>92.47</c:v>
                </c:pt>
                <c:pt idx="2">
                  <c:v>93.26</c:v>
                </c:pt>
                <c:pt idx="3">
                  <c:v>92.51</c:v>
                </c:pt>
                <c:pt idx="4">
                  <c:v>92.79</c:v>
                </c:pt>
              </c:numCache>
            </c:numRef>
          </c:val>
          <c:extLst xmlns:c16r2="http://schemas.microsoft.com/office/drawing/2015/06/chart">
            <c:ext xmlns:c16="http://schemas.microsoft.com/office/drawing/2014/chart" uri="{C3380CC4-5D6E-409C-BE32-E72D297353CC}">
              <c16:uniqueId val="{00000000-3F5B-4380-AC57-51A7F3431DE3}"/>
            </c:ext>
          </c:extLst>
        </c:ser>
        <c:dLbls>
          <c:showLegendKey val="0"/>
          <c:showVal val="0"/>
          <c:showCatName val="0"/>
          <c:showSerName val="0"/>
          <c:showPercent val="0"/>
          <c:showBubbleSize val="0"/>
        </c:dLbls>
        <c:gapWidth val="150"/>
        <c:axId val="217880832"/>
        <c:axId val="2178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F5B-4380-AC57-51A7F3431DE3}"/>
            </c:ext>
          </c:extLst>
        </c:ser>
        <c:dLbls>
          <c:showLegendKey val="0"/>
          <c:showVal val="0"/>
          <c:showCatName val="0"/>
          <c:showSerName val="0"/>
          <c:showPercent val="0"/>
          <c:showBubbleSize val="0"/>
        </c:dLbls>
        <c:marker val="1"/>
        <c:smooth val="0"/>
        <c:axId val="217880832"/>
        <c:axId val="217883008"/>
      </c:lineChart>
      <c:dateAx>
        <c:axId val="217880832"/>
        <c:scaling>
          <c:orientation val="minMax"/>
        </c:scaling>
        <c:delete val="1"/>
        <c:axPos val="b"/>
        <c:numFmt formatCode="ge" sourceLinked="1"/>
        <c:majorTickMark val="none"/>
        <c:minorTickMark val="none"/>
        <c:tickLblPos val="none"/>
        <c:crossAx val="217883008"/>
        <c:crosses val="autoZero"/>
        <c:auto val="1"/>
        <c:lblOffset val="100"/>
        <c:baseTimeUnit val="years"/>
      </c:dateAx>
      <c:valAx>
        <c:axId val="2178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95.04</c:v>
                </c:pt>
                <c:pt idx="1">
                  <c:v>94.79</c:v>
                </c:pt>
                <c:pt idx="2">
                  <c:v>92.89</c:v>
                </c:pt>
                <c:pt idx="3">
                  <c:v>94.75</c:v>
                </c:pt>
                <c:pt idx="4">
                  <c:v>96.34</c:v>
                </c:pt>
              </c:numCache>
            </c:numRef>
          </c:val>
          <c:extLst xmlns:c16r2="http://schemas.microsoft.com/office/drawing/2015/06/chart">
            <c:ext xmlns:c16="http://schemas.microsoft.com/office/drawing/2014/chart" uri="{C3380CC4-5D6E-409C-BE32-E72D297353CC}">
              <c16:uniqueId val="{00000000-1C34-4FCB-B02E-3A93366F56E9}"/>
            </c:ext>
          </c:extLst>
        </c:ser>
        <c:dLbls>
          <c:showLegendKey val="0"/>
          <c:showVal val="0"/>
          <c:showCatName val="0"/>
          <c:showSerName val="0"/>
          <c:showPercent val="0"/>
          <c:showBubbleSize val="0"/>
        </c:dLbls>
        <c:gapWidth val="150"/>
        <c:axId val="217037056"/>
        <c:axId val="2170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34-4FCB-B02E-3A93366F56E9}"/>
            </c:ext>
          </c:extLst>
        </c:ser>
        <c:dLbls>
          <c:showLegendKey val="0"/>
          <c:showVal val="0"/>
          <c:showCatName val="0"/>
          <c:showSerName val="0"/>
          <c:showPercent val="0"/>
          <c:showBubbleSize val="0"/>
        </c:dLbls>
        <c:marker val="1"/>
        <c:smooth val="0"/>
        <c:axId val="217037056"/>
        <c:axId val="217047424"/>
      </c:lineChart>
      <c:dateAx>
        <c:axId val="217037056"/>
        <c:scaling>
          <c:orientation val="minMax"/>
        </c:scaling>
        <c:delete val="1"/>
        <c:axPos val="b"/>
        <c:numFmt formatCode="ge" sourceLinked="1"/>
        <c:majorTickMark val="none"/>
        <c:minorTickMark val="none"/>
        <c:tickLblPos val="none"/>
        <c:crossAx val="217047424"/>
        <c:crosses val="autoZero"/>
        <c:auto val="1"/>
        <c:lblOffset val="100"/>
        <c:baseTimeUnit val="years"/>
      </c:dateAx>
      <c:valAx>
        <c:axId val="2170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BB-45C8-9EF5-12868D328B2A}"/>
            </c:ext>
          </c:extLst>
        </c:ser>
        <c:dLbls>
          <c:showLegendKey val="0"/>
          <c:showVal val="0"/>
          <c:showCatName val="0"/>
          <c:showSerName val="0"/>
          <c:showPercent val="0"/>
          <c:showBubbleSize val="0"/>
        </c:dLbls>
        <c:gapWidth val="150"/>
        <c:axId val="217485696"/>
        <c:axId val="217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BB-45C8-9EF5-12868D328B2A}"/>
            </c:ext>
          </c:extLst>
        </c:ser>
        <c:dLbls>
          <c:showLegendKey val="0"/>
          <c:showVal val="0"/>
          <c:showCatName val="0"/>
          <c:showSerName val="0"/>
          <c:showPercent val="0"/>
          <c:showBubbleSize val="0"/>
        </c:dLbls>
        <c:marker val="1"/>
        <c:smooth val="0"/>
        <c:axId val="217485696"/>
        <c:axId val="217487616"/>
      </c:lineChart>
      <c:dateAx>
        <c:axId val="217485696"/>
        <c:scaling>
          <c:orientation val="minMax"/>
        </c:scaling>
        <c:delete val="1"/>
        <c:axPos val="b"/>
        <c:numFmt formatCode="ge" sourceLinked="1"/>
        <c:majorTickMark val="none"/>
        <c:minorTickMark val="none"/>
        <c:tickLblPos val="none"/>
        <c:crossAx val="217487616"/>
        <c:crosses val="autoZero"/>
        <c:auto val="1"/>
        <c:lblOffset val="100"/>
        <c:baseTimeUnit val="years"/>
      </c:dateAx>
      <c:valAx>
        <c:axId val="217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5A-4A19-8239-5EAFACD554EB}"/>
            </c:ext>
          </c:extLst>
        </c:ser>
        <c:dLbls>
          <c:showLegendKey val="0"/>
          <c:showVal val="0"/>
          <c:showCatName val="0"/>
          <c:showSerName val="0"/>
          <c:showPercent val="0"/>
          <c:showBubbleSize val="0"/>
        </c:dLbls>
        <c:gapWidth val="150"/>
        <c:axId val="217584384"/>
        <c:axId val="217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5A-4A19-8239-5EAFACD554EB}"/>
            </c:ext>
          </c:extLst>
        </c:ser>
        <c:dLbls>
          <c:showLegendKey val="0"/>
          <c:showVal val="0"/>
          <c:showCatName val="0"/>
          <c:showSerName val="0"/>
          <c:showPercent val="0"/>
          <c:showBubbleSize val="0"/>
        </c:dLbls>
        <c:marker val="1"/>
        <c:smooth val="0"/>
        <c:axId val="217584384"/>
        <c:axId val="217586304"/>
      </c:lineChart>
      <c:dateAx>
        <c:axId val="217584384"/>
        <c:scaling>
          <c:orientation val="minMax"/>
        </c:scaling>
        <c:delete val="1"/>
        <c:axPos val="b"/>
        <c:numFmt formatCode="ge" sourceLinked="1"/>
        <c:majorTickMark val="none"/>
        <c:minorTickMark val="none"/>
        <c:tickLblPos val="none"/>
        <c:crossAx val="217586304"/>
        <c:crosses val="autoZero"/>
        <c:auto val="1"/>
        <c:lblOffset val="100"/>
        <c:baseTimeUnit val="years"/>
      </c:dateAx>
      <c:valAx>
        <c:axId val="217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F7-4CE3-9AB9-4618B1CE12D1}"/>
            </c:ext>
          </c:extLst>
        </c:ser>
        <c:dLbls>
          <c:showLegendKey val="0"/>
          <c:showVal val="0"/>
          <c:showCatName val="0"/>
          <c:showSerName val="0"/>
          <c:showPercent val="0"/>
          <c:showBubbleSize val="0"/>
        </c:dLbls>
        <c:gapWidth val="150"/>
        <c:axId val="217636864"/>
        <c:axId val="2176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F7-4CE3-9AB9-4618B1CE12D1}"/>
            </c:ext>
          </c:extLst>
        </c:ser>
        <c:dLbls>
          <c:showLegendKey val="0"/>
          <c:showVal val="0"/>
          <c:showCatName val="0"/>
          <c:showSerName val="0"/>
          <c:showPercent val="0"/>
          <c:showBubbleSize val="0"/>
        </c:dLbls>
        <c:marker val="1"/>
        <c:smooth val="0"/>
        <c:axId val="217636864"/>
        <c:axId val="217638784"/>
      </c:lineChart>
      <c:dateAx>
        <c:axId val="217636864"/>
        <c:scaling>
          <c:orientation val="minMax"/>
        </c:scaling>
        <c:delete val="1"/>
        <c:axPos val="b"/>
        <c:numFmt formatCode="ge" sourceLinked="1"/>
        <c:majorTickMark val="none"/>
        <c:minorTickMark val="none"/>
        <c:tickLblPos val="none"/>
        <c:crossAx val="217638784"/>
        <c:crosses val="autoZero"/>
        <c:auto val="1"/>
        <c:lblOffset val="100"/>
        <c:baseTimeUnit val="years"/>
      </c:dateAx>
      <c:valAx>
        <c:axId val="2176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A7-4BC1-9686-AF492E3AF3BF}"/>
            </c:ext>
          </c:extLst>
        </c:ser>
        <c:dLbls>
          <c:showLegendKey val="0"/>
          <c:showVal val="0"/>
          <c:showCatName val="0"/>
          <c:showSerName val="0"/>
          <c:showPercent val="0"/>
          <c:showBubbleSize val="0"/>
        </c:dLbls>
        <c:gapWidth val="150"/>
        <c:axId val="217674112"/>
        <c:axId val="2176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A7-4BC1-9686-AF492E3AF3BF}"/>
            </c:ext>
          </c:extLst>
        </c:ser>
        <c:dLbls>
          <c:showLegendKey val="0"/>
          <c:showVal val="0"/>
          <c:showCatName val="0"/>
          <c:showSerName val="0"/>
          <c:showPercent val="0"/>
          <c:showBubbleSize val="0"/>
        </c:dLbls>
        <c:marker val="1"/>
        <c:smooth val="0"/>
        <c:axId val="217674112"/>
        <c:axId val="217676032"/>
      </c:lineChart>
      <c:dateAx>
        <c:axId val="217674112"/>
        <c:scaling>
          <c:orientation val="minMax"/>
        </c:scaling>
        <c:delete val="1"/>
        <c:axPos val="b"/>
        <c:numFmt formatCode="ge" sourceLinked="1"/>
        <c:majorTickMark val="none"/>
        <c:minorTickMark val="none"/>
        <c:tickLblPos val="none"/>
        <c:crossAx val="217676032"/>
        <c:crosses val="autoZero"/>
        <c:auto val="1"/>
        <c:lblOffset val="100"/>
        <c:baseTimeUnit val="years"/>
      </c:dateAx>
      <c:valAx>
        <c:axId val="217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271.72000000000003</c:v>
                </c:pt>
                <c:pt idx="1">
                  <c:v>336.62</c:v>
                </c:pt>
                <c:pt idx="2">
                  <c:v>329.05</c:v>
                </c:pt>
                <c:pt idx="3">
                  <c:v>244.56</c:v>
                </c:pt>
                <c:pt idx="4">
                  <c:v>32.43</c:v>
                </c:pt>
              </c:numCache>
            </c:numRef>
          </c:val>
          <c:extLst xmlns:c16r2="http://schemas.microsoft.com/office/drawing/2015/06/chart">
            <c:ext xmlns:c16="http://schemas.microsoft.com/office/drawing/2014/chart" uri="{C3380CC4-5D6E-409C-BE32-E72D297353CC}">
              <c16:uniqueId val="{00000000-51F3-4982-8F7B-19F66302F800}"/>
            </c:ext>
          </c:extLst>
        </c:ser>
        <c:dLbls>
          <c:showLegendKey val="0"/>
          <c:showVal val="0"/>
          <c:showCatName val="0"/>
          <c:showSerName val="0"/>
          <c:showPercent val="0"/>
          <c:showBubbleSize val="0"/>
        </c:dLbls>
        <c:gapWidth val="150"/>
        <c:axId val="217989888"/>
        <c:axId val="2179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51F3-4982-8F7B-19F66302F800}"/>
            </c:ext>
          </c:extLst>
        </c:ser>
        <c:dLbls>
          <c:showLegendKey val="0"/>
          <c:showVal val="0"/>
          <c:showCatName val="0"/>
          <c:showSerName val="0"/>
          <c:showPercent val="0"/>
          <c:showBubbleSize val="0"/>
        </c:dLbls>
        <c:marker val="1"/>
        <c:smooth val="0"/>
        <c:axId val="217989888"/>
        <c:axId val="217991808"/>
      </c:lineChart>
      <c:dateAx>
        <c:axId val="217989888"/>
        <c:scaling>
          <c:orientation val="minMax"/>
        </c:scaling>
        <c:delete val="1"/>
        <c:axPos val="b"/>
        <c:numFmt formatCode="ge" sourceLinked="1"/>
        <c:majorTickMark val="none"/>
        <c:minorTickMark val="none"/>
        <c:tickLblPos val="none"/>
        <c:crossAx val="217991808"/>
        <c:crosses val="autoZero"/>
        <c:auto val="1"/>
        <c:lblOffset val="100"/>
        <c:baseTimeUnit val="years"/>
      </c:dateAx>
      <c:valAx>
        <c:axId val="2179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91.61</c:v>
                </c:pt>
                <c:pt idx="1">
                  <c:v>97.06</c:v>
                </c:pt>
                <c:pt idx="2">
                  <c:v>93.21</c:v>
                </c:pt>
                <c:pt idx="3">
                  <c:v>98.91</c:v>
                </c:pt>
                <c:pt idx="4">
                  <c:v>100.72</c:v>
                </c:pt>
              </c:numCache>
            </c:numRef>
          </c:val>
          <c:extLst xmlns:c16r2="http://schemas.microsoft.com/office/drawing/2015/06/chart">
            <c:ext xmlns:c16="http://schemas.microsoft.com/office/drawing/2014/chart" uri="{C3380CC4-5D6E-409C-BE32-E72D297353CC}">
              <c16:uniqueId val="{00000000-D75E-4EC3-A89F-87662CE51F4E}"/>
            </c:ext>
          </c:extLst>
        </c:ser>
        <c:dLbls>
          <c:showLegendKey val="0"/>
          <c:showVal val="0"/>
          <c:showCatName val="0"/>
          <c:showSerName val="0"/>
          <c:showPercent val="0"/>
          <c:showBubbleSize val="0"/>
        </c:dLbls>
        <c:gapWidth val="150"/>
        <c:axId val="218027136"/>
        <c:axId val="2180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D75E-4EC3-A89F-87662CE51F4E}"/>
            </c:ext>
          </c:extLst>
        </c:ser>
        <c:dLbls>
          <c:showLegendKey val="0"/>
          <c:showVal val="0"/>
          <c:showCatName val="0"/>
          <c:showSerName val="0"/>
          <c:showPercent val="0"/>
          <c:showBubbleSize val="0"/>
        </c:dLbls>
        <c:marker val="1"/>
        <c:smooth val="0"/>
        <c:axId val="218027136"/>
        <c:axId val="218029056"/>
      </c:lineChart>
      <c:dateAx>
        <c:axId val="218027136"/>
        <c:scaling>
          <c:orientation val="minMax"/>
        </c:scaling>
        <c:delete val="1"/>
        <c:axPos val="b"/>
        <c:numFmt formatCode="ge" sourceLinked="1"/>
        <c:majorTickMark val="none"/>
        <c:minorTickMark val="none"/>
        <c:tickLblPos val="none"/>
        <c:crossAx val="218029056"/>
        <c:crosses val="autoZero"/>
        <c:auto val="1"/>
        <c:lblOffset val="100"/>
        <c:baseTimeUnit val="years"/>
      </c:dateAx>
      <c:valAx>
        <c:axId val="2180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336.95</c:v>
                </c:pt>
                <c:pt idx="1">
                  <c:v>318.82</c:v>
                </c:pt>
                <c:pt idx="2">
                  <c:v>336.53</c:v>
                </c:pt>
                <c:pt idx="3">
                  <c:v>314.72000000000003</c:v>
                </c:pt>
                <c:pt idx="4">
                  <c:v>336.75</c:v>
                </c:pt>
              </c:numCache>
            </c:numRef>
          </c:val>
          <c:extLst xmlns:c16r2="http://schemas.microsoft.com/office/drawing/2015/06/chart">
            <c:ext xmlns:c16="http://schemas.microsoft.com/office/drawing/2014/chart" uri="{C3380CC4-5D6E-409C-BE32-E72D297353CC}">
              <c16:uniqueId val="{00000000-4132-4BB4-8908-A42DA3DA46A6}"/>
            </c:ext>
          </c:extLst>
        </c:ser>
        <c:dLbls>
          <c:showLegendKey val="0"/>
          <c:showVal val="0"/>
          <c:showCatName val="0"/>
          <c:showSerName val="0"/>
          <c:showPercent val="0"/>
          <c:showBubbleSize val="0"/>
        </c:dLbls>
        <c:gapWidth val="150"/>
        <c:axId val="217802240"/>
        <c:axId val="2178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132-4BB4-8908-A42DA3DA46A6}"/>
            </c:ext>
          </c:extLst>
        </c:ser>
        <c:dLbls>
          <c:showLegendKey val="0"/>
          <c:showVal val="0"/>
          <c:showCatName val="0"/>
          <c:showSerName val="0"/>
          <c:showPercent val="0"/>
          <c:showBubbleSize val="0"/>
        </c:dLbls>
        <c:marker val="1"/>
        <c:smooth val="0"/>
        <c:axId val="217802240"/>
        <c:axId val="217804160"/>
      </c:lineChart>
      <c:dateAx>
        <c:axId val="217802240"/>
        <c:scaling>
          <c:orientation val="minMax"/>
        </c:scaling>
        <c:delete val="1"/>
        <c:axPos val="b"/>
        <c:numFmt formatCode="ge" sourceLinked="1"/>
        <c:majorTickMark val="none"/>
        <c:minorTickMark val="none"/>
        <c:tickLblPos val="none"/>
        <c:crossAx val="217804160"/>
        <c:crosses val="autoZero"/>
        <c:auto val="1"/>
        <c:lblOffset val="100"/>
        <c:baseTimeUnit val="years"/>
      </c:dateAx>
      <c:valAx>
        <c:axId val="2178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広島県　神石高原町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9103</v>
      </c>
      <c r="AM8" s="50"/>
      <c r="AN8" s="50"/>
      <c r="AO8" s="50"/>
      <c r="AP8" s="50"/>
      <c r="AQ8" s="50"/>
      <c r="AR8" s="50"/>
      <c r="AS8" s="50"/>
      <c r="AT8" s="45">
        <f>データ!T6</f>
        <v>381.98</v>
      </c>
      <c r="AU8" s="45"/>
      <c r="AV8" s="45"/>
      <c r="AW8" s="45"/>
      <c r="AX8" s="45"/>
      <c r="AY8" s="45"/>
      <c r="AZ8" s="45"/>
      <c r="BA8" s="45"/>
      <c r="BB8" s="45">
        <f>データ!U6</f>
        <v>23.83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32.26</v>
      </c>
      <c r="Q10" s="45"/>
      <c r="R10" s="45"/>
      <c r="S10" s="45"/>
      <c r="T10" s="45"/>
      <c r="U10" s="45"/>
      <c r="V10" s="45"/>
      <c r="W10" s="45">
        <f>データ!Q6</f>
        <v>100</v>
      </c>
      <c r="X10" s="45"/>
      <c r="Y10" s="45"/>
      <c r="Z10" s="45"/>
      <c r="AA10" s="45"/>
      <c r="AB10" s="45"/>
      <c r="AC10" s="45"/>
      <c r="AD10" s="50">
        <f>データ!R6</f>
        <v>4536</v>
      </c>
      <c r="AE10" s="50"/>
      <c r="AF10" s="50"/>
      <c r="AG10" s="50"/>
      <c r="AH10" s="50"/>
      <c r="AI10" s="50"/>
      <c r="AJ10" s="50"/>
      <c r="AK10" s="2"/>
      <c r="AL10" s="50">
        <f>データ!V6</f>
        <v>2912</v>
      </c>
      <c r="AM10" s="50"/>
      <c r="AN10" s="50"/>
      <c r="AO10" s="50"/>
      <c r="AP10" s="50"/>
      <c r="AQ10" s="50"/>
      <c r="AR10" s="50"/>
      <c r="AS10" s="50"/>
      <c r="AT10" s="45">
        <f>データ!W6</f>
        <v>2.5099999999999998</v>
      </c>
      <c r="AU10" s="45"/>
      <c r="AV10" s="45"/>
      <c r="AW10" s="45"/>
      <c r="AX10" s="45"/>
      <c r="AY10" s="45"/>
      <c r="AZ10" s="45"/>
      <c r="BA10" s="45"/>
      <c r="BB10" s="45">
        <f>データ!X6</f>
        <v>1160.1600000000001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2kkQGD3n3ShBi9uEmWPyxQ6JnD1yhsWaibAZiVY4JO/OkTHOub7Kcpk7q9iukiC3Z+BzSVPFpdlY9Tlz4Rw08w==" saltValue="cSPPjWLbk9aw/oXD15j7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345458</v>
      </c>
      <c r="D6" s="33">
        <f t="shared" si="3"/>
        <v>47</v>
      </c>
      <c r="E6" s="33">
        <f t="shared" si="3"/>
        <v>17</v>
      </c>
      <c r="F6" s="33">
        <f t="shared" si="3"/>
        <v>5</v>
      </c>
      <c r="G6" s="33">
        <f t="shared" si="3"/>
        <v>0</v>
      </c>
      <c r="H6" s="33" t="str">
        <f t="shared" si="3"/>
        <v>広島県　神石高原町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32.26</v>
      </c>
      <c r="Q6" s="34">
        <f t="shared" si="3"/>
        <v>100</v>
      </c>
      <c r="R6" s="34">
        <f t="shared" si="3"/>
        <v>4536</v>
      </c>
      <c r="S6" s="34">
        <f t="shared" si="3"/>
        <v>9103</v>
      </c>
      <c r="T6" s="34">
        <f t="shared" si="3"/>
        <v>381.98</v>
      </c>
      <c r="U6" s="34">
        <f t="shared" si="3"/>
        <v>23.83</v>
      </c>
      <c r="V6" s="34">
        <f t="shared" si="3"/>
        <v>2912</v>
      </c>
      <c r="W6" s="34">
        <f t="shared" si="3"/>
        <v>2.5099999999999998</v>
      </c>
      <c r="X6" s="34">
        <f t="shared" si="3"/>
        <v>1160.1600000000001</v>
      </c>
      <c r="Y6" s="35">
        <f>IF(Y7="",NA(),Y7)</f>
        <v>95.04</v>
      </c>
      <c r="Z6" s="35">
        <f t="shared" ref="Z6:AH6" si="4">IF(Z7="",NA(),Z7)</f>
        <v>94.79</v>
      </c>
      <c r="AA6" s="35">
        <f t="shared" si="4"/>
        <v>92.89</v>
      </c>
      <c r="AB6" s="35">
        <f t="shared" si="4"/>
        <v>94.75</v>
      </c>
      <c r="AC6" s="35">
        <f t="shared" si="4"/>
        <v>96.34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271.72000000000003</v>
      </c>
      <c r="BG6" s="35">
        <f t="shared" ref="BG6:BO6" si="7">IF(BG7="",NA(),BG7)</f>
        <v>336.62</v>
      </c>
      <c r="BH6" s="35">
        <f t="shared" si="7"/>
        <v>329.05</v>
      </c>
      <c r="BI6" s="35">
        <f t="shared" si="7"/>
        <v>244.56</v>
      </c>
      <c r="BJ6" s="35">
        <f t="shared" si="7"/>
        <v>32.43</v>
      </c>
      <c r="BK6" s="35">
        <f t="shared" si="7"/>
        <v>1044.8</v>
      </c>
      <c r="BL6" s="35">
        <f t="shared" si="7"/>
        <v>1081.8</v>
      </c>
      <c r="BM6" s="35">
        <f t="shared" si="7"/>
        <v>974.93</v>
      </c>
      <c r="BN6" s="35">
        <f t="shared" si="7"/>
        <v>855.8</v>
      </c>
      <c r="BO6" s="35">
        <f t="shared" si="7"/>
        <v>789.46</v>
      </c>
      <c r="BP6" s="34" t="str">
        <f>IF(BP7="","",IF(BP7="-","【-】","【"&amp;SUBSTITUTE(TEXT(BP7,"#,##0.00"),"-","△")&amp;"】"))</f>
        <v>【747.76】</v>
      </c>
      <c r="BQ6" s="35">
        <f>IF(BQ7="",NA(),BQ7)</f>
        <v>91.61</v>
      </c>
      <c r="BR6" s="35">
        <f t="shared" ref="BR6:BZ6" si="8">IF(BR7="",NA(),BR7)</f>
        <v>97.06</v>
      </c>
      <c r="BS6" s="35">
        <f t="shared" si="8"/>
        <v>93.21</v>
      </c>
      <c r="BT6" s="35">
        <f t="shared" si="8"/>
        <v>98.91</v>
      </c>
      <c r="BU6" s="35">
        <f t="shared" si="8"/>
        <v>100.72</v>
      </c>
      <c r="BV6" s="35">
        <f t="shared" si="8"/>
        <v>50.82</v>
      </c>
      <c r="BW6" s="35">
        <f t="shared" si="8"/>
        <v>52.19</v>
      </c>
      <c r="BX6" s="35">
        <f t="shared" si="8"/>
        <v>55.32</v>
      </c>
      <c r="BY6" s="35">
        <f t="shared" si="8"/>
        <v>59.8</v>
      </c>
      <c r="BZ6" s="35">
        <f t="shared" si="8"/>
        <v>57.77</v>
      </c>
      <c r="CA6" s="34" t="str">
        <f>IF(CA7="","",IF(CA7="-","【-】","【"&amp;SUBSTITUTE(TEXT(CA7,"#,##0.00"),"-","△")&amp;"】"))</f>
        <v>【59.51】</v>
      </c>
      <c r="CB6" s="35">
        <f>IF(CB7="",NA(),CB7)</f>
        <v>336.95</v>
      </c>
      <c r="CC6" s="35">
        <f t="shared" ref="CC6:CK6" si="9">IF(CC7="",NA(),CC7)</f>
        <v>318.82</v>
      </c>
      <c r="CD6" s="35">
        <f t="shared" si="9"/>
        <v>336.53</v>
      </c>
      <c r="CE6" s="35">
        <f t="shared" si="9"/>
        <v>314.72000000000003</v>
      </c>
      <c r="CF6" s="35">
        <f t="shared" si="9"/>
        <v>336.75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40.39</v>
      </c>
      <c r="CN6" s="35">
        <f t="shared" ref="CN6:CV6" si="10">IF(CN7="",NA(),CN7)</f>
        <v>40.14</v>
      </c>
      <c r="CO6" s="35">
        <f t="shared" si="10"/>
        <v>46.53</v>
      </c>
      <c r="CP6" s="35">
        <f t="shared" si="10"/>
        <v>6.59</v>
      </c>
      <c r="CQ6" s="35">
        <f t="shared" si="10"/>
        <v>36.299999999999997</v>
      </c>
      <c r="CR6" s="35">
        <f t="shared" si="10"/>
        <v>53.24</v>
      </c>
      <c r="CS6" s="35">
        <f t="shared" si="10"/>
        <v>52.31</v>
      </c>
      <c r="CT6" s="35">
        <f t="shared" si="10"/>
        <v>60.65</v>
      </c>
      <c r="CU6" s="35">
        <f t="shared" si="10"/>
        <v>51.75</v>
      </c>
      <c r="CV6" s="35">
        <f t="shared" si="10"/>
        <v>50.68</v>
      </c>
      <c r="CW6" s="34" t="str">
        <f>IF(CW7="","",IF(CW7="-","【-】","【"&amp;SUBSTITUTE(TEXT(CW7,"#,##0.00"),"-","△")&amp;"】"))</f>
        <v>【52.23】</v>
      </c>
      <c r="CX6" s="35">
        <f>IF(CX7="",NA(),CX7)</f>
        <v>89.42</v>
      </c>
      <c r="CY6" s="35">
        <f t="shared" ref="CY6:DG6" si="11">IF(CY7="",NA(),CY7)</f>
        <v>92.47</v>
      </c>
      <c r="CZ6" s="35">
        <f t="shared" si="11"/>
        <v>93.26</v>
      </c>
      <c r="DA6" s="35">
        <f t="shared" si="11"/>
        <v>92.51</v>
      </c>
      <c r="DB6" s="35">
        <f t="shared" si="11"/>
        <v>92.79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345458</v>
      </c>
      <c r="D7" s="37">
        <v>47</v>
      </c>
      <c r="E7" s="37">
        <v>17</v>
      </c>
      <c r="F7" s="37">
        <v>5</v>
      </c>
      <c r="G7" s="37">
        <v>0</v>
      </c>
      <c r="H7" s="37" t="s">
        <v>97</v>
      </c>
      <c r="I7" s="37" t="s">
        <v>98</v>
      </c>
      <c r="J7" s="37" t="s">
        <v>99</v>
      </c>
      <c r="K7" s="37" t="s">
        <v>100</v>
      </c>
      <c r="L7" s="37" t="s">
        <v>101</v>
      </c>
      <c r="M7" s="37" t="s">
        <v>102</v>
      </c>
      <c r="N7" s="38" t="s">
        <v>103</v>
      </c>
      <c r="O7" s="38" t="s">
        <v>104</v>
      </c>
      <c r="P7" s="38">
        <v>32.26</v>
      </c>
      <c r="Q7" s="38">
        <v>100</v>
      </c>
      <c r="R7" s="38">
        <v>4536</v>
      </c>
      <c r="S7" s="38">
        <v>9103</v>
      </c>
      <c r="T7" s="38">
        <v>381.98</v>
      </c>
      <c r="U7" s="38">
        <v>23.83</v>
      </c>
      <c r="V7" s="38">
        <v>2912</v>
      </c>
      <c r="W7" s="38">
        <v>2.5099999999999998</v>
      </c>
      <c r="X7" s="38">
        <v>1160.1600000000001</v>
      </c>
      <c r="Y7" s="38">
        <v>95.04</v>
      </c>
      <c r="Z7" s="38">
        <v>94.79</v>
      </c>
      <c r="AA7" s="38">
        <v>92.89</v>
      </c>
      <c r="AB7" s="38">
        <v>94.75</v>
      </c>
      <c r="AC7" s="38">
        <v>96.34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271.72000000000003</v>
      </c>
      <c r="BG7" s="38">
        <v>336.62</v>
      </c>
      <c r="BH7" s="38">
        <v>329.05</v>
      </c>
      <c r="BI7" s="38">
        <v>244.56</v>
      </c>
      <c r="BJ7" s="38">
        <v>32.43</v>
      </c>
      <c r="BK7" s="38">
        <v>1044.8</v>
      </c>
      <c r="BL7" s="38">
        <v>1081.8</v>
      </c>
      <c r="BM7" s="38">
        <v>974.93</v>
      </c>
      <c r="BN7" s="38">
        <v>855.8</v>
      </c>
      <c r="BO7" s="38">
        <v>789.46</v>
      </c>
      <c r="BP7" s="38">
        <v>747.76</v>
      </c>
      <c r="BQ7" s="38">
        <v>91.61</v>
      </c>
      <c r="BR7" s="38">
        <v>97.06</v>
      </c>
      <c r="BS7" s="38">
        <v>93.21</v>
      </c>
      <c r="BT7" s="38">
        <v>98.91</v>
      </c>
      <c r="BU7" s="38">
        <v>100.72</v>
      </c>
      <c r="BV7" s="38">
        <v>50.82</v>
      </c>
      <c r="BW7" s="38">
        <v>52.19</v>
      </c>
      <c r="BX7" s="38">
        <v>55.32</v>
      </c>
      <c r="BY7" s="38">
        <v>59.8</v>
      </c>
      <c r="BZ7" s="38">
        <v>57.77</v>
      </c>
      <c r="CA7" s="38">
        <v>59.51</v>
      </c>
      <c r="CB7" s="38">
        <v>336.95</v>
      </c>
      <c r="CC7" s="38">
        <v>318.82</v>
      </c>
      <c r="CD7" s="38">
        <v>336.53</v>
      </c>
      <c r="CE7" s="38">
        <v>314.72000000000003</v>
      </c>
      <c r="CF7" s="38">
        <v>336.75</v>
      </c>
      <c r="CG7" s="38">
        <v>300.52</v>
      </c>
      <c r="CH7" s="38">
        <v>296.14</v>
      </c>
      <c r="CI7" s="38">
        <v>283.17</v>
      </c>
      <c r="CJ7" s="38">
        <v>263.76</v>
      </c>
      <c r="CK7" s="38">
        <v>274.35000000000002</v>
      </c>
      <c r="CL7" s="38">
        <v>261.45999999999998</v>
      </c>
      <c r="CM7" s="38">
        <v>40.39</v>
      </c>
      <c r="CN7" s="38">
        <v>40.14</v>
      </c>
      <c r="CO7" s="38">
        <v>46.53</v>
      </c>
      <c r="CP7" s="38">
        <v>6.59</v>
      </c>
      <c r="CQ7" s="38">
        <v>36.299999999999997</v>
      </c>
      <c r="CR7" s="38">
        <v>53.24</v>
      </c>
      <c r="CS7" s="38">
        <v>52.31</v>
      </c>
      <c r="CT7" s="38">
        <v>60.65</v>
      </c>
      <c r="CU7" s="38">
        <v>51.75</v>
      </c>
      <c r="CV7" s="38">
        <v>50.68</v>
      </c>
      <c r="CW7" s="38">
        <v>52.23</v>
      </c>
      <c r="CX7" s="38">
        <v>89.42</v>
      </c>
      <c r="CY7" s="38">
        <v>92.47</v>
      </c>
      <c r="CZ7" s="38">
        <v>93.26</v>
      </c>
      <c r="DA7" s="38">
        <v>92.51</v>
      </c>
      <c r="DB7" s="38">
        <v>92.79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2020-02-03T01:45:23Z</cp:lastPrinted>
  <dcterms:created xsi:type="dcterms:W3CDTF">2019-12-05T05:22:07Z</dcterms:created>
  <dcterms:modified xsi:type="dcterms:W3CDTF">2020-03-30T10:55:18Z</dcterms:modified>
  <cp:category/>
</cp:coreProperties>
</file>