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bYj06C2GDMXIgDuAGy2Kn3u0X2zUPGRjMoPdKIf7rhp9Ck/TFa7l9foImfxQ9r2Bb0fgLmV72sSWENDFxak42Q==" workbookSaltValue="vMUwuHsjX2CUEo8thZ6oKA==" workbookSpinCount="100000" lockStructure="1"/>
  <bookViews>
    <workbookView xWindow="-120" yWindow="-120" windowWidth="29020" windowHeight="15840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AT10" i="4"/>
  <c r="AL10" i="4"/>
  <c r="AD10" i="4"/>
  <c r="P10" i="4"/>
  <c r="I10" i="4"/>
  <c r="B10" i="4"/>
  <c r="AT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<sst xmlns="http://schemas.openxmlformats.org/spreadsheetml/2006/main" count="228" uniqueCount="114">
  <si>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</si>
  <si>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</si>
  <si>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</si>
  <si>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</si>
  <si>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</si>
  <si>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</si>
  <si>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</si>
  <si>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</si>
  <si>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</si>
  <si>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</si>
  <si>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</si>
  <si>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</si>
  <si>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</si>
  <si>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</si>
  <si>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</si>
  <si>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</si>
  <si>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</si>
  <si>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</si>
  <si>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</si>
  <si>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</si>
  <si>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</si>
  <si>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</si>
  <si>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</si>
  <si>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</si>
  <si>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</si>
  <si>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</si>
  <si>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</si>
  <si>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</si>
  <si>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</si>
  <si>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</si>
  <si>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</si>
  <si>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</si>
  <si>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</si>
  <si>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</si>
  <si>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</si>
  <si>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</si>
  <si>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</si>
  <si>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</si>
  <si>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</si>
  <si>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</si>
  <si>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</si>
  <si>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</si>
  <si>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</si>
  <si>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</si>
  <si>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</si>
  <si>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</si>
  <si>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</si>
  <si>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</si>
  <si>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</si>
  <si>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</si>
  <si>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</si>
  <si>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</si>
  <si>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</si>
  <si>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</si>
  <si>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</si>
  <si>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</si>
  <si>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</si>
  <si>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</si>
  <si>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</si>
  <si>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</si>
  <si>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</si>
  <si>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</si>
  <si>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</si>
  <si>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</si>
  <si>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</si>
  <si>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</si>
  <si>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</si>
  <si>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</si>
  <si>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</si>
  <si>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</si>
  <si>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</si>
  <si>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</si>
  <si>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</si>
  <si>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</si>
  <si>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</si>
  <si>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</si>
  <si>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</si>
  <si>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</si>
  <si>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</si>
  <si>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</si>
  <si>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</si>
  <si>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</si>
  <si>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</si>
  <si>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</si>
  <si>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</si>
  <si>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</si>
  <si>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</si>
  <si>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</si>
  <si>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</si>
  <si>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</si>
  <si>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</si>
  <si>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</si>
  <si>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</si>
  <si>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</si>
  <si>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</si>
  <si>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</si>
  <si>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</si>
  <si>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</si>
  <si>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</si>
  <si>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</si>
  <si>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</si>
  <si>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漁業集落排水</t>
  </si>
  <si>
    <t>H2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</si>
  <si>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</si>
  <si>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</si>
  <si>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</si>
  <si>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</si>
  <si>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</si>
  <si>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</si>
  <si>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</si>
  <si>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</si>
  <si>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管渠改善率は過去５年間０％となっている。これは、当該事業が平成13年度に供用開始しており、管渠の耐用年数50年に対し、17年程度しか経過していないことから、管渠の更新時期を迎えていないためである。
　設備については、今後、耐用年数を迎えるものについて、計画的な更新が必要である。</t>
    <phoneticPr fontId="4"/>
  </si>
  <si>
    <t>　事業の経営について、経営戦略を策定済みであり、中長期的な経営状況を把握し、経営健全化を図っていく。
　平成26年度に長寿命化計画を策定済みであり、老朽化した施設の改築・更新等を実施しており、引続き老朽化施設の改築・更新を進める予定である。</t>
    <rPh sb="88" eb="89">
      <t>オコナ</t>
    </rPh>
    <rPh sb="89" eb="91">
      <t>ジッシ</t>
    </rPh>
    <rPh sb="95" eb="96">
      <t>ヒ</t>
    </rPh>
    <rPh sb="99" eb="102">
      <t>ロウキュウカ</t>
    </rPh>
    <phoneticPr fontId="4"/>
  </si>
  <si>
    <t>　収益的収支比率は、近年、約100％となっているが、近年の経費回収率は約30％～約40％と低く、一般会計からの繰入金を費用の財源としている状況である。この要因として、汚水処理原価が高いことが挙げられる。
　施設利用率は約17％と低いことから、汚水処理原価は類似団体に比べて高くなっている。この要因として、人口減少及び下水道への未接続も多いことが挙げられる。
　企業債残高対事業規模比率は、類似団体に比べかなり低くなっている。この要因は、施設整備にあたり、国庫補助金を活用し、企業債の発行額を抑えてきたためである。</t>
    <rPh sb="1" eb="4">
      <t>シュウエキテキ</t>
    </rPh>
    <rPh sb="4" eb="6">
      <t>シュウシ</t>
    </rPh>
    <rPh sb="6" eb="8">
      <t>ヒリツ</t>
    </rPh>
    <rPh sb="10" eb="12">
      <t>キンネン</t>
    </rPh>
    <rPh sb="13" eb="14">
      <t>ヤク</t>
    </rPh>
    <rPh sb="26" eb="28">
      <t>キンネン</t>
    </rPh>
    <rPh sb="29" eb="31">
      <t>ケイヒ</t>
    </rPh>
    <rPh sb="31" eb="33">
      <t>カイシュウ</t>
    </rPh>
    <rPh sb="33" eb="34">
      <t>リツ</t>
    </rPh>
    <rPh sb="35" eb="36">
      <t>ヤク</t>
    </rPh>
    <rPh sb="40" eb="41">
      <t>ヤク</t>
    </rPh>
    <rPh sb="45" eb="46">
      <t>ヒク</t>
    </rPh>
    <rPh sb="48" eb="50">
      <t>イッパン</t>
    </rPh>
    <rPh sb="50" eb="52">
      <t>カイケイ</t>
    </rPh>
    <rPh sb="55" eb="57">
      <t>クリイレ</t>
    </rPh>
    <rPh sb="57" eb="58">
      <t>キン</t>
    </rPh>
    <rPh sb="59" eb="61">
      <t>ヒヨウ</t>
    </rPh>
    <rPh sb="62" eb="64">
      <t>ザイゲン</t>
    </rPh>
    <rPh sb="69" eb="71">
      <t>ジョウキョウ</t>
    </rPh>
    <rPh sb="77" eb="79">
      <t>ヨウイン</t>
    </rPh>
    <rPh sb="83" eb="85">
      <t>オスイ</t>
    </rPh>
    <rPh sb="85" eb="87">
      <t>ショリ</t>
    </rPh>
    <rPh sb="87" eb="89">
      <t>ゲンカ</t>
    </rPh>
    <rPh sb="90" eb="91">
      <t>タカ</t>
    </rPh>
    <rPh sb="95" eb="96">
      <t>ア</t>
    </rPh>
    <rPh sb="103" eb="105">
      <t>シセツ</t>
    </rPh>
    <rPh sb="105" eb="107">
      <t>リヨウ</t>
    </rPh>
    <rPh sb="107" eb="108">
      <t>リツ</t>
    </rPh>
    <rPh sb="109" eb="110">
      <t>ヤク</t>
    </rPh>
    <rPh sb="114" eb="115">
      <t>ヒク</t>
    </rPh>
    <rPh sb="121" eb="123">
      <t>オスイ</t>
    </rPh>
    <rPh sb="123" eb="125">
      <t>ショリ</t>
    </rPh>
    <rPh sb="125" eb="127">
      <t>ゲンカ</t>
    </rPh>
    <rPh sb="128" eb="130">
      <t>ルイジ</t>
    </rPh>
    <rPh sb="130" eb="132">
      <t>ダンタイ</t>
    </rPh>
    <rPh sb="133" eb="134">
      <t>クラ</t>
    </rPh>
    <rPh sb="136" eb="137">
      <t>タカ</t>
    </rPh>
    <rPh sb="146" eb="148">
      <t>ヨウイン</t>
    </rPh>
    <rPh sb="152" eb="154">
      <t>ジンコウ</t>
    </rPh>
    <rPh sb="154" eb="156">
      <t>ゲンショウ</t>
    </rPh>
    <rPh sb="156" eb="157">
      <t>オヨ</t>
    </rPh>
    <rPh sb="158" eb="161">
      <t>ゲスイドウ</t>
    </rPh>
    <rPh sb="163" eb="166">
      <t>ミセツゾク</t>
    </rPh>
    <rPh sb="167" eb="168">
      <t>オオ</t>
    </rPh>
    <rPh sb="172" eb="173">
      <t>ア</t>
    </rPh>
    <rPh sb="180" eb="182">
      <t>キギョウ</t>
    </rPh>
    <rPh sb="182" eb="183">
      <t>サイ</t>
    </rPh>
    <rPh sb="183" eb="185">
      <t>ザンダカ</t>
    </rPh>
    <rPh sb="185" eb="186">
      <t>タイ</t>
    </rPh>
    <rPh sb="186" eb="188">
      <t>ジギョウ</t>
    </rPh>
    <rPh sb="188" eb="190">
      <t>キボ</t>
    </rPh>
    <rPh sb="190" eb="192">
      <t>ヒリツ</t>
    </rPh>
    <rPh sb="194" eb="196">
      <t>ルイジ</t>
    </rPh>
    <rPh sb="196" eb="198">
      <t>ダンタイ</t>
    </rPh>
    <rPh sb="199" eb="200">
      <t>クラ</t>
    </rPh>
    <rPh sb="204" eb="205">
      <t>ヒク</t>
    </rPh>
    <rPh sb="214" eb="216">
      <t>ヨウイン</t>
    </rPh>
    <rPh sb="218" eb="220">
      <t>シセツ</t>
    </rPh>
    <rPh sb="220" eb="222">
      <t>セイビ</t>
    </rPh>
    <rPh sb="227" eb="229">
      <t>コッコ</t>
    </rPh>
    <rPh sb="229" eb="232">
      <t>ホジョキン</t>
    </rPh>
    <rPh sb="233" eb="235">
      <t>カツヨウ</t>
    </rPh>
    <rPh sb="237" eb="239">
      <t>キギョウ</t>
    </rPh>
    <rPh sb="239" eb="240">
      <t>サイ</t>
    </rPh>
    <rPh sb="241" eb="243">
      <t>ハッコウ</t>
    </rPh>
    <rPh sb="243" eb="244">
      <t>ガク</t>
    </rPh>
    <rPh sb="245" eb="246">
      <t>オサ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</si>
</sst>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C7-4336-A929-29B1DCCA6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20672"/>
        <c:axId val="207831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0.31</c:v>
                </c:pt>
                <c:pt idx="1">
                  <c:v>0.1</c:v>
                </c:pt>
                <c:pt idx="2">
                  <c:v>0.01</c:v>
                </c:pt>
                <c:pt idx="3">
                  <c:v>0.09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C7-4336-A929-29B1DCCA6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20672"/>
        <c:axId val="207831040"/>
      </c:lineChart>
      <c:dateAx>
        <c:axId val="2078206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7831040"/>
        <c:crosses val="autoZero"/>
        <c:auto val="1"/>
        <c:lblOffset val="100"/>
        <c:baseTimeUnit val="years"/>
      </c:dateAx>
      <c:valAx>
        <c:axId val="207831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7820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17.09</c:v>
                </c:pt>
                <c:pt idx="1">
                  <c:v>16.96</c:v>
                </c:pt>
                <c:pt idx="2">
                  <c:v>17.47</c:v>
                </c:pt>
                <c:pt idx="3">
                  <c:v>17.09</c:v>
                </c:pt>
                <c:pt idx="4">
                  <c:v>16.84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4D-4205-84A0-A2260FB76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52160"/>
        <c:axId val="208662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29.86</c:v>
                </c:pt>
                <c:pt idx="1">
                  <c:v>29.28</c:v>
                </c:pt>
                <c:pt idx="2">
                  <c:v>33.729999999999997</c:v>
                </c:pt>
                <c:pt idx="3">
                  <c:v>33.21</c:v>
                </c:pt>
                <c:pt idx="4">
                  <c:v>32.229999999999997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4D-4205-84A0-A2260FB76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52160"/>
        <c:axId val="208662528"/>
      </c:lineChart>
      <c:dateAx>
        <c:axId val="2086521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662528"/>
        <c:crosses val="autoZero"/>
        <c:auto val="1"/>
        <c:lblOffset val="100"/>
        <c:baseTimeUnit val="years"/>
      </c:dateAx>
      <c:valAx>
        <c:axId val="208662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6521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48.58</c:v>
                </c:pt>
                <c:pt idx="1">
                  <c:v>50.22</c:v>
                </c:pt>
                <c:pt idx="2">
                  <c:v>51.12</c:v>
                </c:pt>
                <c:pt idx="3">
                  <c:v>51.94</c:v>
                </c:pt>
                <c:pt idx="4">
                  <c:v>52.41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8C-465A-A265-0C1187990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709888"/>
        <c:axId val="20871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65.95</c:v>
                </c:pt>
                <c:pt idx="1">
                  <c:v>66.819999999999993</c:v>
                </c:pt>
                <c:pt idx="2">
                  <c:v>79.989999999999995</c:v>
                </c:pt>
                <c:pt idx="3">
                  <c:v>79.98</c:v>
                </c:pt>
                <c:pt idx="4">
                  <c:v>80.8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8C-465A-A265-0C1187990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709888"/>
        <c:axId val="208712064"/>
      </c:lineChart>
      <c:dateAx>
        <c:axId val="208709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712064"/>
        <c:crosses val="autoZero"/>
        <c:auto val="1"/>
        <c:lblOffset val="100"/>
        <c:baseTimeUnit val="years"/>
      </c:dateAx>
      <c:valAx>
        <c:axId val="20871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709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106.01</c:v>
                </c:pt>
                <c:pt idx="1">
                  <c:v>102.15</c:v>
                </c:pt>
                <c:pt idx="2">
                  <c:v>106.02</c:v>
                </c:pt>
                <c:pt idx="3">
                  <c:v>89.59</c:v>
                </c:pt>
                <c:pt idx="4">
                  <c:v>108.28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BA-4587-9E6B-91E5E8B9B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66112"/>
        <c:axId val="207876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BA-4587-9E6B-91E5E8B9B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66112"/>
        <c:axId val="207876480"/>
      </c:lineChart>
      <c:dateAx>
        <c:axId val="207866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7876480"/>
        <c:crosses val="autoZero"/>
        <c:auto val="1"/>
        <c:lblOffset val="100"/>
        <c:baseTimeUnit val="years"/>
      </c:dateAx>
      <c:valAx>
        <c:axId val="207876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78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DA-4D13-A91C-EC4082E69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04768"/>
        <c:axId val="208311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DA-4D13-A91C-EC4082E69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04768"/>
        <c:axId val="208311040"/>
      </c:lineChart>
      <c:dateAx>
        <c:axId val="208304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311040"/>
        <c:crosses val="autoZero"/>
        <c:auto val="1"/>
        <c:lblOffset val="100"/>
        <c:baseTimeUnit val="years"/>
      </c:dateAx>
      <c:valAx>
        <c:axId val="208311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304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FF-4D59-B61F-851E0C232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7920"/>
        <c:axId val="208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FFF-4D59-B61F-851E0C232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37920"/>
        <c:axId val="208409728"/>
      </c:lineChart>
      <c:dateAx>
        <c:axId val="208337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409728"/>
        <c:crosses val="autoZero"/>
        <c:auto val="1"/>
        <c:lblOffset val="100"/>
        <c:baseTimeUnit val="years"/>
      </c:dateAx>
      <c:valAx>
        <c:axId val="208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337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62-454A-8FEC-FCE3A857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61824"/>
        <c:axId val="20846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62-454A-8FEC-FCE3A857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61824"/>
        <c:axId val="208463744"/>
      </c:lineChart>
      <c:dateAx>
        <c:axId val="20846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463744"/>
        <c:crosses val="autoZero"/>
        <c:auto val="1"/>
        <c:lblOffset val="100"/>
        <c:baseTimeUnit val="years"/>
      </c:dateAx>
      <c:valAx>
        <c:axId val="20846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46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58-41B2-89F8-A0AB8668D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505088"/>
        <c:axId val="20851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58-41B2-89F8-A0AB8668D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505088"/>
        <c:axId val="208511360"/>
      </c:lineChart>
      <c:dateAx>
        <c:axId val="208505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511360"/>
        <c:crosses val="autoZero"/>
        <c:auto val="1"/>
        <c:lblOffset val="100"/>
        <c:baseTimeUnit val="years"/>
      </c:dateAx>
      <c:valAx>
        <c:axId val="20851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505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1207.46</c:v>
                </c:pt>
                <c:pt idx="1">
                  <c:v>777.24</c:v>
                </c:pt>
                <c:pt idx="2">
                  <c:v>708.93</c:v>
                </c:pt>
                <c:pt idx="3">
                  <c:v>674.54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3D-4375-BE44-E0364471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15232"/>
        <c:axId val="20881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1741.94</c:v>
                </c:pt>
                <c:pt idx="1">
                  <c:v>1451.54</c:v>
                </c:pt>
                <c:pt idx="2">
                  <c:v>1063.93</c:v>
                </c:pt>
                <c:pt idx="3">
                  <c:v>1060.8599999999999</c:v>
                </c:pt>
                <c:pt idx="4">
                  <c:v>1006.65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3D-4375-BE44-E0364471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15232"/>
        <c:axId val="208817152"/>
      </c:lineChart>
      <c:dateAx>
        <c:axId val="208815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817152"/>
        <c:crosses val="autoZero"/>
        <c:auto val="1"/>
        <c:lblOffset val="100"/>
        <c:baseTimeUnit val="years"/>
      </c:dateAx>
      <c:valAx>
        <c:axId val="20881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81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34.26</c:v>
                </c:pt>
                <c:pt idx="1">
                  <c:v>31.38</c:v>
                </c:pt>
                <c:pt idx="2">
                  <c:v>37.86</c:v>
                </c:pt>
                <c:pt idx="3">
                  <c:v>33.94</c:v>
                </c:pt>
                <c:pt idx="4">
                  <c:v>40.96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E-4E66-B826-763CED703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43904"/>
        <c:axId val="208845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33.86</c:v>
                </c:pt>
                <c:pt idx="1">
                  <c:v>33.58</c:v>
                </c:pt>
                <c:pt idx="2">
                  <c:v>46.26</c:v>
                </c:pt>
                <c:pt idx="3">
                  <c:v>45.81</c:v>
                </c:pt>
                <c:pt idx="4">
                  <c:v>43.43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1E-4E66-B826-763CED703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43904"/>
        <c:axId val="208845824"/>
      </c:lineChart>
      <c:dateAx>
        <c:axId val="208843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845824"/>
        <c:crosses val="autoZero"/>
        <c:auto val="1"/>
        <c:lblOffset val="100"/>
        <c:baseTimeUnit val="years"/>
      </c:dateAx>
      <c:valAx>
        <c:axId val="208845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843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807.72</c:v>
                </c:pt>
                <c:pt idx="1">
                  <c:v>887.9</c:v>
                </c:pt>
                <c:pt idx="2">
                  <c:v>723.71</c:v>
                </c:pt>
                <c:pt idx="3">
                  <c:v>838.69</c:v>
                </c:pt>
                <c:pt idx="4">
                  <c:v>692.11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8A-49DF-BB77-201EEA355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27200"/>
        <c:axId val="208629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510.15</c:v>
                </c:pt>
                <c:pt idx="1">
                  <c:v>514.39</c:v>
                </c:pt>
                <c:pt idx="2">
                  <c:v>376.4</c:v>
                </c:pt>
                <c:pt idx="3">
                  <c:v>383.92</c:v>
                </c:pt>
                <c:pt idx="4">
                  <c:v>400.44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8A-49DF-BB77-201EEA355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27200"/>
        <c:axId val="208629120"/>
      </c:lineChart>
      <c:dateAx>
        <c:axId val="208627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8629120"/>
        <c:crosses val="autoZero"/>
        <c:auto val="1"/>
        <c:lblOffset val="100"/>
        <c:baseTimeUnit val="years"/>
      </c:dateAx>
      <c:valAx>
        <c:axId val="208629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8627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【973.20】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【377.19】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2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2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3" t="str">
        <f>データ!H6</f>
        <v>広島県　大崎上島町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漁業集落排水</v>
      </c>
      <c r="Q8" s="48"/>
      <c r="R8" s="48"/>
      <c r="S8" s="48"/>
      <c r="T8" s="48"/>
      <c r="U8" s="48"/>
      <c r="V8" s="48"/>
      <c r="W8" s="48" t="str">
        <f>データ!L6</f>
        <v>H2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7538</v>
      </c>
      <c r="AM8" s="50"/>
      <c r="AN8" s="50"/>
      <c r="AO8" s="50"/>
      <c r="AP8" s="50"/>
      <c r="AQ8" s="50"/>
      <c r="AR8" s="50"/>
      <c r="AS8" s="50"/>
      <c r="AT8" s="45">
        <f>データ!T6</f>
        <v>43.11</v>
      </c>
      <c r="AU8" s="45"/>
      <c r="AV8" s="45"/>
      <c r="AW8" s="45"/>
      <c r="AX8" s="45"/>
      <c r="AY8" s="45"/>
      <c r="AZ8" s="45"/>
      <c r="BA8" s="45"/>
      <c r="BB8" s="45">
        <f>データ!U6</f>
        <v>174.86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11.53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3564</v>
      </c>
      <c r="AE10" s="50"/>
      <c r="AF10" s="50"/>
      <c r="AG10" s="50"/>
      <c r="AH10" s="50"/>
      <c r="AI10" s="50"/>
      <c r="AJ10" s="50"/>
      <c r="AK10" s="2"/>
      <c r="AL10" s="50">
        <f>データ!V6</f>
        <v>851</v>
      </c>
      <c r="AM10" s="50"/>
      <c r="AN10" s="50"/>
      <c r="AO10" s="50"/>
      <c r="AP10" s="50"/>
      <c r="AQ10" s="50"/>
      <c r="AR10" s="50"/>
      <c r="AS10" s="50"/>
      <c r="AT10" s="45">
        <f>データ!W6</f>
        <v>0.52</v>
      </c>
      <c r="AU10" s="45"/>
      <c r="AV10" s="45"/>
      <c r="AW10" s="45"/>
      <c r="AX10" s="45"/>
      <c r="AY10" s="45"/>
      <c r="AZ10" s="45"/>
      <c r="BA10" s="45"/>
      <c r="BB10" s="45">
        <f>データ!X6</f>
        <v>1636.54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2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2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113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111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2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2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112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【973.20】</v>
      </c>
      <c r="I86" s="26" t="str">
        <f>データ!CA6</f>
        <v>【45.14】</v>
      </c>
      <c r="J86" s="26" t="str">
        <f>データ!CL6</f>
        <v>【377.19】</v>
      </c>
      <c r="K86" s="26" t="str">
        <f>データ!CW6</f>
        <v>【33.69】</v>
      </c>
      <c r="L86" s="26" t="str">
        <f>データ!DH6</f>
        <v>【80.08】</v>
      </c>
      <c r="M86" s="26" t="s">
        <v>44</v>
      </c>
      <c r="N86" s="26" t="s">
        <v>44</v>
      </c>
      <c r="O86" s="26" t="str">
        <f>データ!EO6</f>
        <v>【0.04】</v>
      </c>
    </row>
  </sheetData>
  <sheetProtection algorithmName="SHA-512" hashValue="vxbP2abM47QI3b5HpD6WVhngQz5rbJkEmHYv7RyH7xv2PRZe3NJ6dijI8bEIth47G5nqpBxS/XQj7tQRHVDNuQ==" saltValue="/VxuZOzpc5t94qB/UNjZl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2018</v>
      </c>
      <c r="C6" s="33">
        <f t="shared" ref="C6:X6" si="3">C7</f>
        <v>344311</v>
      </c>
      <c r="D6" s="33">
        <f t="shared" si="3"/>
        <v>47</v>
      </c>
      <c r="E6" s="33">
        <f t="shared" si="3"/>
        <v>17</v>
      </c>
      <c r="F6" s="33">
        <f t="shared" si="3"/>
        <v>6</v>
      </c>
      <c r="G6" s="33">
        <f t="shared" si="3"/>
        <v>0</v>
      </c>
      <c r="H6" s="33" t="str">
        <f t="shared" si="3"/>
        <v>広島県　大崎上島町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漁業集落排水</v>
      </c>
      <c r="L6" s="33" t="str">
        <f t="shared" si="3"/>
        <v>H2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11.53</v>
      </c>
      <c r="Q6" s="34">
        <f t="shared" si="3"/>
        <v>100</v>
      </c>
      <c r="R6" s="34">
        <f t="shared" si="3"/>
        <v>3564</v>
      </c>
      <c r="S6" s="34">
        <f t="shared" si="3"/>
        <v>7538</v>
      </c>
      <c r="T6" s="34">
        <f t="shared" si="3"/>
        <v>43.11</v>
      </c>
      <c r="U6" s="34">
        <f t="shared" si="3"/>
        <v>174.86</v>
      </c>
      <c r="V6" s="34">
        <f t="shared" si="3"/>
        <v>851</v>
      </c>
      <c r="W6" s="34">
        <f t="shared" si="3"/>
        <v>0.52</v>
      </c>
      <c r="X6" s="34">
        <f t="shared" si="3"/>
        <v>1636.54</v>
      </c>
      <c r="Y6" s="35">
        <f>IF(Y7="",NA(),Y7)</f>
        <v>106.01</v>
      </c>
      <c r="Z6" s="35">
        <f t="shared" ref="Z6:AH6" si="4">IF(Z7="",NA(),Z7)</f>
        <v>102.15</v>
      </c>
      <c r="AA6" s="35">
        <f t="shared" si="4"/>
        <v>106.02</v>
      </c>
      <c r="AB6" s="35">
        <f t="shared" si="4"/>
        <v>89.59</v>
      </c>
      <c r="AC6" s="35">
        <f t="shared" si="4"/>
        <v>108.28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1207.46</v>
      </c>
      <c r="BG6" s="35">
        <f t="shared" ref="BG6:BO6" si="7">IF(BG7="",NA(),BG7)</f>
        <v>777.24</v>
      </c>
      <c r="BH6" s="35">
        <f t="shared" si="7"/>
        <v>708.93</v>
      </c>
      <c r="BI6" s="35">
        <f t="shared" si="7"/>
        <v>674.54</v>
      </c>
      <c r="BJ6" s="34">
        <f t="shared" si="7"/>
        <v>0</v>
      </c>
      <c r="BK6" s="35">
        <f t="shared" si="7"/>
        <v>1741.94</v>
      </c>
      <c r="BL6" s="35">
        <f t="shared" si="7"/>
        <v>1451.54</v>
      </c>
      <c r="BM6" s="35">
        <f t="shared" si="7"/>
        <v>1063.93</v>
      </c>
      <c r="BN6" s="35">
        <f t="shared" si="7"/>
        <v>1060.8599999999999</v>
      </c>
      <c r="BO6" s="35">
        <f t="shared" si="7"/>
        <v>1006.65</v>
      </c>
      <c r="BP6" s="34" t="str">
        <f>IF(BP7="","",IF(BP7="-","【-】","【"&amp;SUBSTITUTE(TEXT(BP7,"#,##0.00"),"-","△")&amp;"】"))</f>
        <v>【973.20】</v>
      </c>
      <c r="BQ6" s="35">
        <f>IF(BQ7="",NA(),BQ7)</f>
        <v>34.26</v>
      </c>
      <c r="BR6" s="35">
        <f t="shared" ref="BR6:BZ6" si="8">IF(BR7="",NA(),BR7)</f>
        <v>31.38</v>
      </c>
      <c r="BS6" s="35">
        <f t="shared" si="8"/>
        <v>37.86</v>
      </c>
      <c r="BT6" s="35">
        <f t="shared" si="8"/>
        <v>33.94</v>
      </c>
      <c r="BU6" s="35">
        <f t="shared" si="8"/>
        <v>40.96</v>
      </c>
      <c r="BV6" s="35">
        <f t="shared" si="8"/>
        <v>33.86</v>
      </c>
      <c r="BW6" s="35">
        <f t="shared" si="8"/>
        <v>33.58</v>
      </c>
      <c r="BX6" s="35">
        <f t="shared" si="8"/>
        <v>46.26</v>
      </c>
      <c r="BY6" s="35">
        <f t="shared" si="8"/>
        <v>45.81</v>
      </c>
      <c r="BZ6" s="35">
        <f t="shared" si="8"/>
        <v>43.43</v>
      </c>
      <c r="CA6" s="34" t="str">
        <f>IF(CA7="","",IF(CA7="-","【-】","【"&amp;SUBSTITUTE(TEXT(CA7,"#,##0.00"),"-","△")&amp;"】"))</f>
        <v>【45.14】</v>
      </c>
      <c r="CB6" s="35">
        <f>IF(CB7="",NA(),CB7)</f>
        <v>807.72</v>
      </c>
      <c r="CC6" s="35">
        <f t="shared" ref="CC6:CK6" si="9">IF(CC7="",NA(),CC7)</f>
        <v>887.9</v>
      </c>
      <c r="CD6" s="35">
        <f t="shared" si="9"/>
        <v>723.71</v>
      </c>
      <c r="CE6" s="35">
        <f t="shared" si="9"/>
        <v>838.69</v>
      </c>
      <c r="CF6" s="35">
        <f t="shared" si="9"/>
        <v>692.11</v>
      </c>
      <c r="CG6" s="35">
        <f t="shared" si="9"/>
        <v>510.15</v>
      </c>
      <c r="CH6" s="35">
        <f t="shared" si="9"/>
        <v>514.39</v>
      </c>
      <c r="CI6" s="35">
        <f t="shared" si="9"/>
        <v>376.4</v>
      </c>
      <c r="CJ6" s="35">
        <f t="shared" si="9"/>
        <v>383.92</v>
      </c>
      <c r="CK6" s="35">
        <f t="shared" si="9"/>
        <v>400.44</v>
      </c>
      <c r="CL6" s="34" t="str">
        <f>IF(CL7="","",IF(CL7="-","【-】","【"&amp;SUBSTITUTE(TEXT(CL7,"#,##0.00"),"-","△")&amp;"】"))</f>
        <v>【377.19】</v>
      </c>
      <c r="CM6" s="35">
        <f>IF(CM7="",NA(),CM7)</f>
        <v>17.09</v>
      </c>
      <c r="CN6" s="35">
        <f t="shared" ref="CN6:CV6" si="10">IF(CN7="",NA(),CN7)</f>
        <v>16.96</v>
      </c>
      <c r="CO6" s="35">
        <f t="shared" si="10"/>
        <v>17.47</v>
      </c>
      <c r="CP6" s="35">
        <f t="shared" si="10"/>
        <v>17.09</v>
      </c>
      <c r="CQ6" s="35">
        <f t="shared" si="10"/>
        <v>16.84</v>
      </c>
      <c r="CR6" s="35">
        <f t="shared" si="10"/>
        <v>29.86</v>
      </c>
      <c r="CS6" s="35">
        <f t="shared" si="10"/>
        <v>29.28</v>
      </c>
      <c r="CT6" s="35">
        <f t="shared" si="10"/>
        <v>33.729999999999997</v>
      </c>
      <c r="CU6" s="35">
        <f t="shared" si="10"/>
        <v>33.21</v>
      </c>
      <c r="CV6" s="35">
        <f t="shared" si="10"/>
        <v>32.229999999999997</v>
      </c>
      <c r="CW6" s="34" t="str">
        <f>IF(CW7="","",IF(CW7="-","【-】","【"&amp;SUBSTITUTE(TEXT(CW7,"#,##0.00"),"-","△")&amp;"】"))</f>
        <v>【33.69】</v>
      </c>
      <c r="CX6" s="35">
        <f>IF(CX7="",NA(),CX7)</f>
        <v>48.58</v>
      </c>
      <c r="CY6" s="35">
        <f t="shared" ref="CY6:DG6" si="11">IF(CY7="",NA(),CY7)</f>
        <v>50.22</v>
      </c>
      <c r="CZ6" s="35">
        <f t="shared" si="11"/>
        <v>51.12</v>
      </c>
      <c r="DA6" s="35">
        <f t="shared" si="11"/>
        <v>51.94</v>
      </c>
      <c r="DB6" s="35">
        <f t="shared" si="11"/>
        <v>52.41</v>
      </c>
      <c r="DC6" s="35">
        <f t="shared" si="11"/>
        <v>65.95</v>
      </c>
      <c r="DD6" s="35">
        <f t="shared" si="11"/>
        <v>66.819999999999993</v>
      </c>
      <c r="DE6" s="35">
        <f t="shared" si="11"/>
        <v>79.989999999999995</v>
      </c>
      <c r="DF6" s="35">
        <f t="shared" si="11"/>
        <v>79.98</v>
      </c>
      <c r="DG6" s="35">
        <f t="shared" si="11"/>
        <v>80.8</v>
      </c>
      <c r="DH6" s="34" t="str">
        <f>IF(DH7="","",IF(DH7="-","【-】","【"&amp;SUBSTITUTE(TEXT(DH7,"#,##0.00"),"-","△")&amp;"】"))</f>
        <v>【80.08】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0.31</v>
      </c>
      <c r="EK6" s="35">
        <f t="shared" si="14"/>
        <v>0.1</v>
      </c>
      <c r="EL6" s="35">
        <f t="shared" si="14"/>
        <v>0.01</v>
      </c>
      <c r="EM6" s="35">
        <f t="shared" si="14"/>
        <v>0.09</v>
      </c>
      <c r="EN6" s="35">
        <f t="shared" si="14"/>
        <v>0.02</v>
      </c>
      <c r="EO6" s="34" t="str">
        <f>IF(EO7="","",IF(EO7="-","【-】","【"&amp;SUBSTITUTE(TEXT(EO7,"#,##0.00"),"-","△")&amp;"】"))</f>
        <v>【0.04】</v>
      </c>
    </row>
    <row r="7" spans="1:145" s="36" customFormat="1" x14ac:dyDescent="0.2">
      <c r="A7" s="28"/>
      <c r="B7" s="37">
        <v>2018</v>
      </c>
      <c r="C7" s="37">
        <v>344311</v>
      </c>
      <c r="D7" s="37">
        <v>47</v>
      </c>
      <c r="E7" s="37">
        <v>17</v>
      </c>
      <c r="F7" s="37">
        <v>6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11.53</v>
      </c>
      <c r="Q7" s="38">
        <v>100</v>
      </c>
      <c r="R7" s="38">
        <v>3564</v>
      </c>
      <c r="S7" s="38">
        <v>7538</v>
      </c>
      <c r="T7" s="38">
        <v>43.11</v>
      </c>
      <c r="U7" s="38">
        <v>174.86</v>
      </c>
      <c r="V7" s="38">
        <v>851</v>
      </c>
      <c r="W7" s="38">
        <v>0.52</v>
      </c>
      <c r="X7" s="38">
        <v>1636.54</v>
      </c>
      <c r="Y7" s="38">
        <v>106.01</v>
      </c>
      <c r="Z7" s="38">
        <v>102.15</v>
      </c>
      <c r="AA7" s="38">
        <v>106.02</v>
      </c>
      <c r="AB7" s="38">
        <v>89.59</v>
      </c>
      <c r="AC7" s="38">
        <v>108.28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1207.46</v>
      </c>
      <c r="BG7" s="38">
        <v>777.24</v>
      </c>
      <c r="BH7" s="38">
        <v>708.93</v>
      </c>
      <c r="BI7" s="38">
        <v>674.54</v>
      </c>
      <c r="BJ7" s="38">
        <v>0</v>
      </c>
      <c r="BK7" s="38">
        <v>1741.94</v>
      </c>
      <c r="BL7" s="38">
        <v>1451.54</v>
      </c>
      <c r="BM7" s="38">
        <v>1063.93</v>
      </c>
      <c r="BN7" s="38">
        <v>1060.8599999999999</v>
      </c>
      <c r="BO7" s="38">
        <v>1006.65</v>
      </c>
      <c r="BP7" s="38">
        <v>973.2</v>
      </c>
      <c r="BQ7" s="38">
        <v>34.26</v>
      </c>
      <c r="BR7" s="38">
        <v>31.38</v>
      </c>
      <c r="BS7" s="38">
        <v>37.86</v>
      </c>
      <c r="BT7" s="38">
        <v>33.94</v>
      </c>
      <c r="BU7" s="38">
        <v>40.96</v>
      </c>
      <c r="BV7" s="38">
        <v>33.86</v>
      </c>
      <c r="BW7" s="38">
        <v>33.58</v>
      </c>
      <c r="BX7" s="38">
        <v>46.26</v>
      </c>
      <c r="BY7" s="38">
        <v>45.81</v>
      </c>
      <c r="BZ7" s="38">
        <v>43.43</v>
      </c>
      <c r="CA7" s="38">
        <v>45.14</v>
      </c>
      <c r="CB7" s="38">
        <v>807.72</v>
      </c>
      <c r="CC7" s="38">
        <v>887.9</v>
      </c>
      <c r="CD7" s="38">
        <v>723.71</v>
      </c>
      <c r="CE7" s="38">
        <v>838.69</v>
      </c>
      <c r="CF7" s="38">
        <v>692.11</v>
      </c>
      <c r="CG7" s="38">
        <v>510.15</v>
      </c>
      <c r="CH7" s="38">
        <v>514.39</v>
      </c>
      <c r="CI7" s="38">
        <v>376.4</v>
      </c>
      <c r="CJ7" s="38">
        <v>383.92</v>
      </c>
      <c r="CK7" s="38">
        <v>400.44</v>
      </c>
      <c r="CL7" s="38">
        <v>377.19</v>
      </c>
      <c r="CM7" s="38">
        <v>17.09</v>
      </c>
      <c r="CN7" s="38">
        <v>16.96</v>
      </c>
      <c r="CO7" s="38">
        <v>17.47</v>
      </c>
      <c r="CP7" s="38">
        <v>17.09</v>
      </c>
      <c r="CQ7" s="38">
        <v>16.84</v>
      </c>
      <c r="CR7" s="38">
        <v>29.86</v>
      </c>
      <c r="CS7" s="38">
        <v>29.28</v>
      </c>
      <c r="CT7" s="38">
        <v>33.729999999999997</v>
      </c>
      <c r="CU7" s="38">
        <v>33.21</v>
      </c>
      <c r="CV7" s="38">
        <v>32.229999999999997</v>
      </c>
      <c r="CW7" s="38">
        <v>33.69</v>
      </c>
      <c r="CX7" s="38">
        <v>48.58</v>
      </c>
      <c r="CY7" s="38">
        <v>50.22</v>
      </c>
      <c r="CZ7" s="38">
        <v>51.12</v>
      </c>
      <c r="DA7" s="38">
        <v>51.94</v>
      </c>
      <c r="DB7" s="38">
        <v>52.41</v>
      </c>
      <c r="DC7" s="38">
        <v>65.95</v>
      </c>
      <c r="DD7" s="38">
        <v>66.819999999999993</v>
      </c>
      <c r="DE7" s="38">
        <v>79.989999999999995</v>
      </c>
      <c r="DF7" s="38">
        <v>79.98</v>
      </c>
      <c r="DG7" s="38">
        <v>80.8</v>
      </c>
      <c r="DH7" s="38">
        <v>80.08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0.31</v>
      </c>
      <c r="EK7" s="38">
        <v>0.1</v>
      </c>
      <c r="EL7" s="38">
        <v>0.01</v>
      </c>
      <c r="EM7" s="38">
        <v>0.09</v>
      </c>
      <c r="EN7" s="38">
        <v>0.02</v>
      </c>
      <c r="EO7" s="38">
        <v>0.04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dcterms:created xsi:type="dcterms:W3CDTF">2019-12-05T05:25:27Z</dcterms:created>
  <dcterms:modified xsi:type="dcterms:W3CDTF">2020-03-30T10:40:55Z</dcterms:modified>
  <cp:category/>
</cp:coreProperties>
</file>