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gVl/i824civ7i8yG1vGgsLqY1mQI+Fi4FD+FAkvDIGNYNlxpvpO6wwgp5cs83g4htkkLXChkjIDoBn3uwuUGDw==" workbookSaltValue="r3Zz1lBYQYBy6V6UCxJelQ==" workbookSpinCount="100000" lockStructure="1"/>
  <bookViews>
    <workbookView xWindow="-120" yWindow="-120" windowWidth="29020" windowHeight="15840"/>
  </bookViews>
  <sheets>
    <sheet name="法非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S6" i="5"/>
  <c r="R6" i="5"/>
  <c r="AD10" i="4" s="1"/>
  <c r="Q6" i="5"/>
  <c r="W10" i="4" s="1"/>
  <c r="P6" i="5"/>
  <c r="O6" i="5"/>
  <c r="N6" i="5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P10" i="4"/>
  <c r="I10" i="4"/>
  <c r="B10" i="4"/>
  <c r="AT8" i="4"/>
  <c r="AL8" i="4"/>
  <c r="P8" i="4"/>
  <c r="I8" i="4"/>
  <c r="C10" i="5" l="1"/>
  <c r="D10" i="5"/>
  <c r="E10" i="5"/>
  <c r="B10" i="5"/>
</calcChain>
</file>

<file path=xl/sharedStrings.xml><?xml version="1.0" encoding="utf-8"?>
<sst xmlns="http://schemas.openxmlformats.org/spreadsheetml/2006/main" count="228" uniqueCount="115">
  <si>
    <t>経営比較分析表（平成30年度決算）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</si>
  <si>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</si>
  <si>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</si>
  <si>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</si>
  <si>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</si>
  <si>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</si>
  <si>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</si>
  <si>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</si>
  <si>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</si>
  <si>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</si>
  <si>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</si>
  <si>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</si>
  <si>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</si>
  <si>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</si>
  <si>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</si>
  <si>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</si>
  <si>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</si>
  <si>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</si>
  <si>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</si>
  <si>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</si>
  <si>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</si>
  <si>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</si>
  <si>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</si>
  <si>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平成30年度全国平均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</si>
  <si>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</si>
  <si>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</si>
  <si>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</si>
  <si>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</si>
  <si>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</si>
  <si>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</si>
  <si>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</si>
  <si>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</si>
  <si>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</si>
  <si>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</si>
  <si>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</si>
  <si>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</si>
  <si>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</si>
  <si>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</si>
  <si>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</si>
  <si>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</si>
  <si>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</si>
  <si>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</si>
  <si>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</si>
  <si>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</si>
  <si>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</si>
  <si>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</si>
  <si>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</si>
  <si>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</si>
  <si>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</si>
  <si>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</si>
  <si>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</si>
  <si>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</si>
  <si>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</si>
  <si>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</si>
  <si>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</si>
  <si>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</si>
  <si>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</si>
  <si>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</si>
  <si>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</si>
  <si>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</si>
  <si>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</si>
  <si>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</si>
  <si>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</si>
  <si>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</si>
  <si>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</si>
  <si>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</si>
  <si>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</si>
  <si>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</si>
  <si>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</si>
  <si>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</si>
  <si>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</si>
  <si>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</si>
  <si>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</si>
  <si>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</si>
  <si>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</si>
  <si>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</si>
  <si>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</si>
  <si>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</si>
  <si>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</si>
  <si>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</si>
  <si>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</si>
  <si>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</si>
  <si>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</si>
  <si>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</si>
  <si>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</si>
  <si>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</si>
  <si>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</si>
  <si>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</si>
  <si>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</si>
  <si>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</si>
  <si>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</si>
  <si>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</si>
  <si>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</si>
  <si>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</si>
  <si>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</si>
  <si>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</si>
  <si>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</si>
  <si>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</si>
  <si>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</si>
  <si>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大崎上島町</t>
  </si>
  <si>
    <t>法非適用</t>
  </si>
  <si>
    <t>下水道事業</t>
  </si>
  <si>
    <t>農業集落排水</t>
  </si>
  <si>
    <t>F2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</si>
  <si>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</si>
  <si>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</si>
  <si>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</si>
  <si>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</si>
  <si>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</si>
  <si>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</si>
  <si>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</si>
  <si>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</si>
  <si>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管渠改善率は、過去５年間０％となっている。これは、当該事業が平成15年度に供用開始しており、管渠の耐用年数50年に対し、15年程度しか経過していないことから、管渠の更新時期を迎えていないためである。
　設備については、今後、耐用年数を迎えるものがあり、計画的な更新が必要である。</t>
    <rPh sb="1" eb="2">
      <t>カン</t>
    </rPh>
    <rPh sb="2" eb="3">
      <t>キョ</t>
    </rPh>
    <rPh sb="3" eb="5">
      <t>カイゼン</t>
    </rPh>
    <rPh sb="5" eb="6">
      <t>リツ</t>
    </rPh>
    <rPh sb="8" eb="10">
      <t>カコ</t>
    </rPh>
    <rPh sb="11" eb="13">
      <t>ネンカン</t>
    </rPh>
    <rPh sb="26" eb="28">
      <t>トウガイ</t>
    </rPh>
    <rPh sb="28" eb="30">
      <t>ジギョウ</t>
    </rPh>
    <rPh sb="31" eb="33">
      <t>ヘイセイ</t>
    </rPh>
    <rPh sb="35" eb="37">
      <t>ネンド</t>
    </rPh>
    <rPh sb="38" eb="40">
      <t>キョウヨウ</t>
    </rPh>
    <rPh sb="40" eb="42">
      <t>カイシ</t>
    </rPh>
    <phoneticPr fontId="4"/>
  </si>
  <si>
    <t>　事業の経営について、経営戦略を策定済みであり、中長期的な経営状況を把握し、経営健全化を図っていく。
　平成28年度に長寿命化計画を策定済みであり、今後、計画に基づいて施設（主に設備）の更新等を行う予定である。</t>
    <rPh sb="52" eb="54">
      <t>ヘイセイ</t>
    </rPh>
    <rPh sb="56" eb="58">
      <t>ネンド</t>
    </rPh>
    <rPh sb="66" eb="68">
      <t>サクテイ</t>
    </rPh>
    <rPh sb="68" eb="69">
      <t>ズ</t>
    </rPh>
    <rPh sb="74" eb="76">
      <t>コンゴ</t>
    </rPh>
    <rPh sb="77" eb="79">
      <t>ケイカク</t>
    </rPh>
    <rPh sb="80" eb="81">
      <t>モト</t>
    </rPh>
    <rPh sb="84" eb="86">
      <t>シセツ</t>
    </rPh>
    <rPh sb="87" eb="88">
      <t>オモ</t>
    </rPh>
    <rPh sb="89" eb="91">
      <t>セツビ</t>
    </rPh>
    <rPh sb="93" eb="95">
      <t>コウシン</t>
    </rPh>
    <rPh sb="95" eb="96">
      <t>トウ</t>
    </rPh>
    <rPh sb="97" eb="98">
      <t>オコナ</t>
    </rPh>
    <rPh sb="99" eb="101">
      <t>ヨテイ</t>
    </rPh>
    <phoneticPr fontId="4"/>
  </si>
  <si>
    <t>　収益的収支比率は近年、約90％となっているが、経費回収率は約35％と低く、一般会計からの繰入金を費用の財源としている状況である。この要因として、汚水処理原価が高いことが挙げられる。
　施設利用率は約44％と低いことから、汚水処理原価は類似団体に比べて高くなっている。この要因として、人口減少及び下水道への未接続も多いことが挙げられる。
　企業債残高対事業規模比率は、類似団体に比べ低くなっている。この要因は、施設整備にあたり、国庫補助金を活用し、企業債の発行額を抑えてきたためである。</t>
    <rPh sb="1" eb="4">
      <t>シュウエキテキ</t>
    </rPh>
    <rPh sb="4" eb="6">
      <t>シュウシ</t>
    </rPh>
    <rPh sb="6" eb="8">
      <t>ヒリツ</t>
    </rPh>
    <rPh sb="9" eb="11">
      <t>キンネン</t>
    </rPh>
    <rPh sb="12" eb="13">
      <t>ヤク</t>
    </rPh>
    <rPh sb="24" eb="26">
      <t>ケイヒ</t>
    </rPh>
    <rPh sb="26" eb="28">
      <t>カイシュウ</t>
    </rPh>
    <rPh sb="28" eb="29">
      <t>リツ</t>
    </rPh>
    <rPh sb="30" eb="31">
      <t>ヤク</t>
    </rPh>
    <rPh sb="35" eb="36">
      <t>ヒク</t>
    </rPh>
    <rPh sb="38" eb="40">
      <t>イッパン</t>
    </rPh>
    <rPh sb="40" eb="42">
      <t>カイケイ</t>
    </rPh>
    <rPh sb="45" eb="46">
      <t>ク</t>
    </rPh>
    <rPh sb="46" eb="47">
      <t>イ</t>
    </rPh>
    <rPh sb="47" eb="48">
      <t>キン</t>
    </rPh>
    <rPh sb="49" eb="51">
      <t>ヒヨウ</t>
    </rPh>
    <rPh sb="52" eb="54">
      <t>ザイゲン</t>
    </rPh>
    <rPh sb="59" eb="61">
      <t>ジョウキョウ</t>
    </rPh>
    <rPh sb="67" eb="69">
      <t>ヨウイン</t>
    </rPh>
    <rPh sb="73" eb="75">
      <t>オスイ</t>
    </rPh>
    <rPh sb="75" eb="77">
      <t>ショリ</t>
    </rPh>
    <rPh sb="77" eb="79">
      <t>ゲンカ</t>
    </rPh>
    <rPh sb="80" eb="81">
      <t>タカ</t>
    </rPh>
    <rPh sb="85" eb="86">
      <t>ア</t>
    </rPh>
    <rPh sb="93" eb="95">
      <t>シセツ</t>
    </rPh>
    <rPh sb="95" eb="97">
      <t>リヨウ</t>
    </rPh>
    <rPh sb="97" eb="98">
      <t>リツ</t>
    </rPh>
    <rPh sb="99" eb="100">
      <t>ヤク</t>
    </rPh>
    <rPh sb="104" eb="105">
      <t>ヒク</t>
    </rPh>
    <rPh sb="111" eb="113">
      <t>オスイ</t>
    </rPh>
    <rPh sb="113" eb="115">
      <t>ショリ</t>
    </rPh>
    <rPh sb="115" eb="117">
      <t>ゲンカ</t>
    </rPh>
    <rPh sb="118" eb="120">
      <t>ルイジ</t>
    </rPh>
    <rPh sb="120" eb="122">
      <t>ダンタイ</t>
    </rPh>
    <rPh sb="123" eb="124">
      <t>クラ</t>
    </rPh>
    <rPh sb="126" eb="127">
      <t>タカ</t>
    </rPh>
    <rPh sb="136" eb="138">
      <t>ヨウイン</t>
    </rPh>
    <rPh sb="142" eb="144">
      <t>ジンコウ</t>
    </rPh>
    <rPh sb="144" eb="146">
      <t>ゲンショウ</t>
    </rPh>
    <rPh sb="146" eb="147">
      <t>オヨ</t>
    </rPh>
    <rPh sb="148" eb="151">
      <t>ゲスイドウ</t>
    </rPh>
    <rPh sb="153" eb="154">
      <t>ミ</t>
    </rPh>
    <rPh sb="154" eb="156">
      <t>セツゾク</t>
    </rPh>
    <rPh sb="157" eb="158">
      <t>オオ</t>
    </rPh>
    <rPh sb="162" eb="163">
      <t>ア</t>
    </rPh>
    <rPh sb="170" eb="172">
      <t>キギョウ</t>
    </rPh>
    <rPh sb="172" eb="173">
      <t>サイ</t>
    </rPh>
    <rPh sb="173" eb="175">
      <t>ザンダカ</t>
    </rPh>
    <rPh sb="175" eb="176">
      <t>タイ</t>
    </rPh>
    <rPh sb="176" eb="178">
      <t>ジギョウ</t>
    </rPh>
    <rPh sb="178" eb="180">
      <t>キボ</t>
    </rPh>
    <rPh sb="180" eb="182">
      <t>ヒリツ</t>
    </rPh>
    <rPh sb="184" eb="186">
      <t>ルイジ</t>
    </rPh>
    <rPh sb="186" eb="188">
      <t>ダンタイ</t>
    </rPh>
    <rPh sb="189" eb="190">
      <t>クラ</t>
    </rPh>
    <rPh sb="191" eb="192">
      <t>ヒク</t>
    </rPh>
    <rPh sb="201" eb="203">
      <t>ヨウイン</t>
    </rPh>
    <rPh sb="205" eb="207">
      <t>シセツ</t>
    </rPh>
    <rPh sb="207" eb="209">
      <t>セイビ</t>
    </rPh>
    <rPh sb="214" eb="216">
      <t>コッコ</t>
    </rPh>
    <rPh sb="216" eb="219">
      <t>ホジョキン</t>
    </rPh>
    <rPh sb="220" eb="222">
      <t>カツヨウ</t>
    </rPh>
    <rPh sb="224" eb="226">
      <t>キギョウ</t>
    </rPh>
    <rPh sb="226" eb="227">
      <t>サイ</t>
    </rPh>
    <rPh sb="228" eb="230">
      <t>ハッコウ</t>
    </rPh>
    <rPh sb="230" eb="231">
      <t>ガク</t>
    </rPh>
    <rPh sb="232" eb="233">
      <t>オサ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</si>
</sst>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C0-4E08-919C-9266962C9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216192"/>
        <c:axId val="204226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7.0000000000000007E-2</c:v>
                </c:pt>
                <c:pt idx="1">
                  <c:v>0.02</c:v>
                </c:pt>
                <c:pt idx="2">
                  <c:v>0.03</c:v>
                </c:pt>
                <c:pt idx="3" formatCode="#,##0.00;&quot;△&quot;#,##0.00">
                  <c:v>0</c:v>
                </c:pt>
                <c:pt idx="4">
                  <c:v>0.01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3C0-4E08-919C-9266962C9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216192"/>
        <c:axId val="204226560"/>
      </c:lineChart>
      <c:dateAx>
        <c:axId val="2042161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4226560"/>
        <c:crosses val="autoZero"/>
        <c:auto val="1"/>
        <c:lblOffset val="100"/>
        <c:baseTimeUnit val="years"/>
      </c:dateAx>
      <c:valAx>
        <c:axId val="204226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216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43.22</c:v>
                </c:pt>
                <c:pt idx="1">
                  <c:v>44.32</c:v>
                </c:pt>
                <c:pt idx="2">
                  <c:v>45.05</c:v>
                </c:pt>
                <c:pt idx="3">
                  <c:v>43.59</c:v>
                </c:pt>
                <c:pt idx="4">
                  <c:v>43.59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77-48B3-BA7C-2245CA7003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47680"/>
        <c:axId val="2050580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44.69</c:v>
                </c:pt>
                <c:pt idx="1">
                  <c:v>44.69</c:v>
                </c:pt>
                <c:pt idx="2">
                  <c:v>42.84</c:v>
                </c:pt>
                <c:pt idx="3">
                  <c:v>40.93</c:v>
                </c:pt>
                <c:pt idx="4">
                  <c:v>50.68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77-48B3-BA7C-2245CA7003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47680"/>
        <c:axId val="205058048"/>
      </c:lineChart>
      <c:dateAx>
        <c:axId val="2050476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5058048"/>
        <c:crosses val="autoZero"/>
        <c:auto val="1"/>
        <c:lblOffset val="100"/>
        <c:baseTimeUnit val="years"/>
      </c:dateAx>
      <c:valAx>
        <c:axId val="2050580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47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74.39</c:v>
                </c:pt>
                <c:pt idx="1">
                  <c:v>75.19</c:v>
                </c:pt>
                <c:pt idx="2">
                  <c:v>75.959999999999994</c:v>
                </c:pt>
                <c:pt idx="3">
                  <c:v>77.84</c:v>
                </c:pt>
                <c:pt idx="4">
                  <c:v>79.61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5C-49B5-AF36-2A2C084F3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05408"/>
        <c:axId val="205107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70.59</c:v>
                </c:pt>
                <c:pt idx="1">
                  <c:v>69.67</c:v>
                </c:pt>
                <c:pt idx="2">
                  <c:v>66.3</c:v>
                </c:pt>
                <c:pt idx="3">
                  <c:v>62.73</c:v>
                </c:pt>
                <c:pt idx="4">
                  <c:v>84.86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65C-49B5-AF36-2A2C084F3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05408"/>
        <c:axId val="205107584"/>
      </c:lineChart>
      <c:dateAx>
        <c:axId val="2051054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5107584"/>
        <c:crosses val="autoZero"/>
        <c:auto val="1"/>
        <c:lblOffset val="100"/>
        <c:baseTimeUnit val="years"/>
      </c:dateAx>
      <c:valAx>
        <c:axId val="205107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054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99.21</c:v>
                </c:pt>
                <c:pt idx="1">
                  <c:v>99.78</c:v>
                </c:pt>
                <c:pt idx="2">
                  <c:v>140.02000000000001</c:v>
                </c:pt>
                <c:pt idx="3">
                  <c:v>85.06</c:v>
                </c:pt>
                <c:pt idx="4">
                  <c:v>93.57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09-4533-838C-92BBDFA27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261632"/>
        <c:axId val="2042720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909-4533-838C-92BBDFA27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261632"/>
        <c:axId val="204272000"/>
      </c:lineChart>
      <c:dateAx>
        <c:axId val="2042616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4272000"/>
        <c:crosses val="autoZero"/>
        <c:auto val="1"/>
        <c:lblOffset val="100"/>
        <c:baseTimeUnit val="years"/>
      </c:dateAx>
      <c:valAx>
        <c:axId val="2042720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2616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84-4760-A046-66ECD18C2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00288"/>
        <c:axId val="204706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084-4760-A046-66ECD18C2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00288"/>
        <c:axId val="204706560"/>
      </c:lineChart>
      <c:dateAx>
        <c:axId val="2047002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4706560"/>
        <c:crosses val="autoZero"/>
        <c:auto val="1"/>
        <c:lblOffset val="100"/>
        <c:baseTimeUnit val="years"/>
      </c:dateAx>
      <c:valAx>
        <c:axId val="204706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00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83-4EDC-861A-A211CE415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33440"/>
        <c:axId val="2048052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983-4EDC-861A-A211CE415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33440"/>
        <c:axId val="204805248"/>
      </c:lineChart>
      <c:dateAx>
        <c:axId val="2047334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4805248"/>
        <c:crosses val="autoZero"/>
        <c:auto val="1"/>
        <c:lblOffset val="100"/>
        <c:baseTimeUnit val="years"/>
      </c:dateAx>
      <c:valAx>
        <c:axId val="2048052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33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CA-48DD-AEBB-0E5BE016B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858880"/>
        <c:axId val="204860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0CA-48DD-AEBB-0E5BE016B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858880"/>
        <c:axId val="204860800"/>
      </c:lineChart>
      <c:dateAx>
        <c:axId val="2048588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4860800"/>
        <c:crosses val="autoZero"/>
        <c:auto val="1"/>
        <c:lblOffset val="100"/>
        <c:baseTimeUnit val="years"/>
      </c:dateAx>
      <c:valAx>
        <c:axId val="204860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858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8E-42CA-B9EF-162D84B8E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900608"/>
        <c:axId val="2049068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08E-42CA-B9EF-162D84B8E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900608"/>
        <c:axId val="204906880"/>
      </c:lineChart>
      <c:dateAx>
        <c:axId val="2049006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4906880"/>
        <c:crosses val="autoZero"/>
        <c:auto val="1"/>
        <c:lblOffset val="100"/>
        <c:baseTimeUnit val="years"/>
      </c:dateAx>
      <c:valAx>
        <c:axId val="2049068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9006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1378.72</c:v>
                </c:pt>
                <c:pt idx="1">
                  <c:v>740.65</c:v>
                </c:pt>
                <c:pt idx="2">
                  <c:v>692.28</c:v>
                </c:pt>
                <c:pt idx="3">
                  <c:v>668.42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82-4921-B546-60C60749A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12288"/>
        <c:axId val="2052144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1161.05</c:v>
                </c:pt>
                <c:pt idx="1">
                  <c:v>979.89</c:v>
                </c:pt>
                <c:pt idx="2">
                  <c:v>1051.43</c:v>
                </c:pt>
                <c:pt idx="3">
                  <c:v>982.29</c:v>
                </c:pt>
                <c:pt idx="4">
                  <c:v>789.46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282-4921-B546-60C60749A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12288"/>
        <c:axId val="205214464"/>
      </c:lineChart>
      <c:dateAx>
        <c:axId val="2052122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5214464"/>
        <c:crosses val="autoZero"/>
        <c:auto val="1"/>
        <c:lblOffset val="100"/>
        <c:baseTimeUnit val="years"/>
      </c:dateAx>
      <c:valAx>
        <c:axId val="2052144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35.049999999999997</c:v>
                </c:pt>
                <c:pt idx="1">
                  <c:v>35.340000000000003</c:v>
                </c:pt>
                <c:pt idx="2">
                  <c:v>41.59</c:v>
                </c:pt>
                <c:pt idx="3">
                  <c:v>31.24</c:v>
                </c:pt>
                <c:pt idx="4">
                  <c:v>31.12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4D1-468E-A9F2-26DBA2BDC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27136"/>
        <c:axId val="205229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41.08</c:v>
                </c:pt>
                <c:pt idx="1">
                  <c:v>41.34</c:v>
                </c:pt>
                <c:pt idx="2">
                  <c:v>40.06</c:v>
                </c:pt>
                <c:pt idx="3">
                  <c:v>41.25</c:v>
                </c:pt>
                <c:pt idx="4">
                  <c:v>57.77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4D1-468E-A9F2-26DBA2BDC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27136"/>
        <c:axId val="205229056"/>
      </c:lineChart>
      <c:dateAx>
        <c:axId val="2052271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5229056"/>
        <c:crosses val="autoZero"/>
        <c:auto val="1"/>
        <c:lblOffset val="100"/>
        <c:baseTimeUnit val="years"/>
      </c:dateAx>
      <c:valAx>
        <c:axId val="205229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271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550.52</c:v>
                </c:pt>
                <c:pt idx="1">
                  <c:v>543.97</c:v>
                </c:pt>
                <c:pt idx="2">
                  <c:v>457.5</c:v>
                </c:pt>
                <c:pt idx="3">
                  <c:v>642.25</c:v>
                </c:pt>
                <c:pt idx="4">
                  <c:v>642.20000000000005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B15-4510-A53C-D15325429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22720"/>
        <c:axId val="205024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378.08</c:v>
                </c:pt>
                <c:pt idx="1">
                  <c:v>357.49</c:v>
                </c:pt>
                <c:pt idx="2">
                  <c:v>355.22</c:v>
                </c:pt>
                <c:pt idx="3">
                  <c:v>334.48</c:v>
                </c:pt>
                <c:pt idx="4">
                  <c:v>274.35000000000002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B15-4510-A53C-D15325429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22720"/>
        <c:axId val="205024640"/>
      </c:lineChart>
      <c:dateAx>
        <c:axId val="2050227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5024640"/>
        <c:crosses val="autoZero"/>
        <c:auto val="1"/>
        <c:lblOffset val="100"/>
        <c:baseTimeUnit val="years"/>
      </c:dateAx>
      <c:valAx>
        <c:axId val="205024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22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【747.76】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【85.82】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【52.23】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【261.46】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【59.51】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>
      <selection activeCell="B2" sqref="B2:BZ4"/>
    </sheetView>
  </sheetViews>
  <sheetFormatPr defaultColWidth="2.6328125" defaultRowHeight="13" x14ac:dyDescent="0.2"/>
  <cols>
    <col min="1" max="1" width="2.6328125" customWidth="1"/>
    <col min="2" max="62" width="3.7265625" customWidth="1"/>
    <col min="64" max="78" width="3.08984375" customWidth="1"/>
    <col min="79" max="79" width="4.453125" bestFit="1" customWidth="1"/>
    <col min="81" max="82" width="4.4531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</row>
    <row r="3" spans="1:78" ht="9.75" customHeight="1" x14ac:dyDescent="0.2">
      <c r="A3" s="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</row>
    <row r="4" spans="1:78" ht="9.75" customHeight="1" x14ac:dyDescent="0.2">
      <c r="A4" s="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43" t="str">
        <f>データ!H6</f>
        <v>広島県　大崎上島町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44" t="s">
        <v>1</v>
      </c>
      <c r="C7" s="44"/>
      <c r="D7" s="44"/>
      <c r="E7" s="44"/>
      <c r="F7" s="44"/>
      <c r="G7" s="44"/>
      <c r="H7" s="44"/>
      <c r="I7" s="44" t="s">
        <v>2</v>
      </c>
      <c r="J7" s="44"/>
      <c r="K7" s="44"/>
      <c r="L7" s="44"/>
      <c r="M7" s="44"/>
      <c r="N7" s="44"/>
      <c r="O7" s="44"/>
      <c r="P7" s="44" t="s">
        <v>3</v>
      </c>
      <c r="Q7" s="44"/>
      <c r="R7" s="44"/>
      <c r="S7" s="44"/>
      <c r="T7" s="44"/>
      <c r="U7" s="44"/>
      <c r="V7" s="44"/>
      <c r="W7" s="44" t="s">
        <v>4</v>
      </c>
      <c r="X7" s="44"/>
      <c r="Y7" s="44"/>
      <c r="Z7" s="44"/>
      <c r="AA7" s="44"/>
      <c r="AB7" s="44"/>
      <c r="AC7" s="44"/>
      <c r="AD7" s="44" t="s">
        <v>5</v>
      </c>
      <c r="AE7" s="44"/>
      <c r="AF7" s="44"/>
      <c r="AG7" s="44"/>
      <c r="AH7" s="44"/>
      <c r="AI7" s="44"/>
      <c r="AJ7" s="44"/>
      <c r="AK7" s="3"/>
      <c r="AL7" s="44" t="s">
        <v>6</v>
      </c>
      <c r="AM7" s="44"/>
      <c r="AN7" s="44"/>
      <c r="AO7" s="44"/>
      <c r="AP7" s="44"/>
      <c r="AQ7" s="44"/>
      <c r="AR7" s="44"/>
      <c r="AS7" s="44"/>
      <c r="AT7" s="44" t="s">
        <v>7</v>
      </c>
      <c r="AU7" s="44"/>
      <c r="AV7" s="44"/>
      <c r="AW7" s="44"/>
      <c r="AX7" s="44"/>
      <c r="AY7" s="44"/>
      <c r="AZ7" s="44"/>
      <c r="BA7" s="44"/>
      <c r="BB7" s="44" t="s">
        <v>8</v>
      </c>
      <c r="BC7" s="44"/>
      <c r="BD7" s="44"/>
      <c r="BE7" s="44"/>
      <c r="BF7" s="44"/>
      <c r="BG7" s="44"/>
      <c r="BH7" s="44"/>
      <c r="BI7" s="44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48" t="str">
        <f>データ!I6</f>
        <v>法非適用</v>
      </c>
      <c r="C8" s="48"/>
      <c r="D8" s="48"/>
      <c r="E8" s="48"/>
      <c r="F8" s="48"/>
      <c r="G8" s="48"/>
      <c r="H8" s="48"/>
      <c r="I8" s="48" t="str">
        <f>データ!J6</f>
        <v>下水道事業</v>
      </c>
      <c r="J8" s="48"/>
      <c r="K8" s="48"/>
      <c r="L8" s="48"/>
      <c r="M8" s="48"/>
      <c r="N8" s="48"/>
      <c r="O8" s="48"/>
      <c r="P8" s="48" t="str">
        <f>データ!K6</f>
        <v>農業集落排水</v>
      </c>
      <c r="Q8" s="48"/>
      <c r="R8" s="48"/>
      <c r="S8" s="48"/>
      <c r="T8" s="48"/>
      <c r="U8" s="48"/>
      <c r="V8" s="48"/>
      <c r="W8" s="48" t="str">
        <f>データ!L6</f>
        <v>F2</v>
      </c>
      <c r="X8" s="48"/>
      <c r="Y8" s="48"/>
      <c r="Z8" s="48"/>
      <c r="AA8" s="48"/>
      <c r="AB8" s="48"/>
      <c r="AC8" s="48"/>
      <c r="AD8" s="49" t="str">
        <f>データ!$M$6</f>
        <v>非設置</v>
      </c>
      <c r="AE8" s="49"/>
      <c r="AF8" s="49"/>
      <c r="AG8" s="49"/>
      <c r="AH8" s="49"/>
      <c r="AI8" s="49"/>
      <c r="AJ8" s="49"/>
      <c r="AK8" s="3"/>
      <c r="AL8" s="50">
        <f>データ!S6</f>
        <v>7538</v>
      </c>
      <c r="AM8" s="50"/>
      <c r="AN8" s="50"/>
      <c r="AO8" s="50"/>
      <c r="AP8" s="50"/>
      <c r="AQ8" s="50"/>
      <c r="AR8" s="50"/>
      <c r="AS8" s="50"/>
      <c r="AT8" s="45">
        <f>データ!T6</f>
        <v>43.11</v>
      </c>
      <c r="AU8" s="45"/>
      <c r="AV8" s="45"/>
      <c r="AW8" s="45"/>
      <c r="AX8" s="45"/>
      <c r="AY8" s="45"/>
      <c r="AZ8" s="45"/>
      <c r="BA8" s="45"/>
      <c r="BB8" s="45">
        <f>データ!U6</f>
        <v>174.86</v>
      </c>
      <c r="BC8" s="45"/>
      <c r="BD8" s="45"/>
      <c r="BE8" s="45"/>
      <c r="BF8" s="45"/>
      <c r="BG8" s="45"/>
      <c r="BH8" s="45"/>
      <c r="BI8" s="45"/>
      <c r="BJ8" s="3"/>
      <c r="BK8" s="3"/>
      <c r="BL8" s="46" t="s">
        <v>10</v>
      </c>
      <c r="BM8" s="47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44" t="s">
        <v>12</v>
      </c>
      <c r="C9" s="44"/>
      <c r="D9" s="44"/>
      <c r="E9" s="44"/>
      <c r="F9" s="44"/>
      <c r="G9" s="44"/>
      <c r="H9" s="44"/>
      <c r="I9" s="44" t="s">
        <v>13</v>
      </c>
      <c r="J9" s="44"/>
      <c r="K9" s="44"/>
      <c r="L9" s="44"/>
      <c r="M9" s="44"/>
      <c r="N9" s="44"/>
      <c r="O9" s="44"/>
      <c r="P9" s="44" t="s">
        <v>14</v>
      </c>
      <c r="Q9" s="44"/>
      <c r="R9" s="44"/>
      <c r="S9" s="44"/>
      <c r="T9" s="44"/>
      <c r="U9" s="44"/>
      <c r="V9" s="44"/>
      <c r="W9" s="44" t="s">
        <v>15</v>
      </c>
      <c r="X9" s="44"/>
      <c r="Y9" s="44"/>
      <c r="Z9" s="44"/>
      <c r="AA9" s="44"/>
      <c r="AB9" s="44"/>
      <c r="AC9" s="44"/>
      <c r="AD9" s="44" t="s">
        <v>16</v>
      </c>
      <c r="AE9" s="44"/>
      <c r="AF9" s="44"/>
      <c r="AG9" s="44"/>
      <c r="AH9" s="44"/>
      <c r="AI9" s="44"/>
      <c r="AJ9" s="44"/>
      <c r="AK9" s="3"/>
      <c r="AL9" s="44" t="s">
        <v>17</v>
      </c>
      <c r="AM9" s="44"/>
      <c r="AN9" s="44"/>
      <c r="AO9" s="44"/>
      <c r="AP9" s="44"/>
      <c r="AQ9" s="44"/>
      <c r="AR9" s="44"/>
      <c r="AS9" s="44"/>
      <c r="AT9" s="44" t="s">
        <v>18</v>
      </c>
      <c r="AU9" s="44"/>
      <c r="AV9" s="44"/>
      <c r="AW9" s="44"/>
      <c r="AX9" s="44"/>
      <c r="AY9" s="44"/>
      <c r="AZ9" s="44"/>
      <c r="BA9" s="44"/>
      <c r="BB9" s="44" t="s">
        <v>19</v>
      </c>
      <c r="BC9" s="44"/>
      <c r="BD9" s="44"/>
      <c r="BE9" s="44"/>
      <c r="BF9" s="44"/>
      <c r="BG9" s="44"/>
      <c r="BH9" s="44"/>
      <c r="BI9" s="44"/>
      <c r="BJ9" s="3"/>
      <c r="BK9" s="3"/>
      <c r="BL9" s="51" t="s">
        <v>20</v>
      </c>
      <c r="BM9" s="52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 t="str">
        <f>データ!O6</f>
        <v>該当数値なし</v>
      </c>
      <c r="J10" s="45"/>
      <c r="K10" s="45"/>
      <c r="L10" s="45"/>
      <c r="M10" s="45"/>
      <c r="N10" s="45"/>
      <c r="O10" s="45"/>
      <c r="P10" s="45">
        <f>データ!P6</f>
        <v>6.98</v>
      </c>
      <c r="Q10" s="45"/>
      <c r="R10" s="45"/>
      <c r="S10" s="45"/>
      <c r="T10" s="45"/>
      <c r="U10" s="45"/>
      <c r="V10" s="45"/>
      <c r="W10" s="45">
        <f>データ!Q6</f>
        <v>100</v>
      </c>
      <c r="X10" s="45"/>
      <c r="Y10" s="45"/>
      <c r="Z10" s="45"/>
      <c r="AA10" s="45"/>
      <c r="AB10" s="45"/>
      <c r="AC10" s="45"/>
      <c r="AD10" s="50">
        <f>データ!R6</f>
        <v>3564</v>
      </c>
      <c r="AE10" s="50"/>
      <c r="AF10" s="50"/>
      <c r="AG10" s="50"/>
      <c r="AH10" s="50"/>
      <c r="AI10" s="50"/>
      <c r="AJ10" s="50"/>
      <c r="AK10" s="2"/>
      <c r="AL10" s="50">
        <f>データ!V6</f>
        <v>515</v>
      </c>
      <c r="AM10" s="50"/>
      <c r="AN10" s="50"/>
      <c r="AO10" s="50"/>
      <c r="AP10" s="50"/>
      <c r="AQ10" s="50"/>
      <c r="AR10" s="50"/>
      <c r="AS10" s="50"/>
      <c r="AT10" s="45">
        <f>データ!W6</f>
        <v>0.2</v>
      </c>
      <c r="AU10" s="45"/>
      <c r="AV10" s="45"/>
      <c r="AW10" s="45"/>
      <c r="AX10" s="45"/>
      <c r="AY10" s="45"/>
      <c r="AZ10" s="45"/>
      <c r="BA10" s="45"/>
      <c r="BB10" s="45">
        <f>データ!X6</f>
        <v>2575</v>
      </c>
      <c r="BC10" s="45"/>
      <c r="BD10" s="45"/>
      <c r="BE10" s="45"/>
      <c r="BF10" s="45"/>
      <c r="BG10" s="45"/>
      <c r="BH10" s="45"/>
      <c r="BI10" s="45"/>
      <c r="BJ10" s="2"/>
      <c r="BK10" s="2"/>
      <c r="BL10" s="68" t="s">
        <v>22</v>
      </c>
      <c r="BM10" s="6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0" t="s">
        <v>24</v>
      </c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</row>
    <row r="14" spans="1:78" ht="13.5" customHeight="1" x14ac:dyDescent="0.2">
      <c r="A14" s="2"/>
      <c r="B14" s="72" t="s">
        <v>25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4"/>
      <c r="BK14" s="2"/>
      <c r="BL14" s="62" t="s">
        <v>26</v>
      </c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4"/>
    </row>
    <row r="15" spans="1:78" ht="13.5" customHeight="1" x14ac:dyDescent="0.2">
      <c r="A15" s="2"/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1"/>
      <c r="BK15" s="2"/>
      <c r="BL15" s="65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7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3" t="s">
        <v>114</v>
      </c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5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3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5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3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5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3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5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3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  <c r="BX20" s="54"/>
      <c r="BY20" s="54"/>
      <c r="BZ20" s="55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3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5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3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5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3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4"/>
      <c r="BX23" s="54"/>
      <c r="BY23" s="54"/>
      <c r="BZ23" s="55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3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4"/>
      <c r="BX24" s="54"/>
      <c r="BY24" s="54"/>
      <c r="BZ24" s="55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3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5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3"/>
      <c r="BM26" s="54"/>
      <c r="BN26" s="54"/>
      <c r="BO26" s="54"/>
      <c r="BP26" s="54"/>
      <c r="BQ26" s="54"/>
      <c r="BR26" s="54"/>
      <c r="BS26" s="54"/>
      <c r="BT26" s="54"/>
      <c r="BU26" s="54"/>
      <c r="BV26" s="54"/>
      <c r="BW26" s="54"/>
      <c r="BX26" s="54"/>
      <c r="BY26" s="54"/>
      <c r="BZ26" s="55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3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4"/>
      <c r="BX27" s="54"/>
      <c r="BY27" s="54"/>
      <c r="BZ27" s="55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3"/>
      <c r="BM28" s="54"/>
      <c r="BN28" s="54"/>
      <c r="BO28" s="54"/>
      <c r="BP28" s="54"/>
      <c r="BQ28" s="54"/>
      <c r="BR28" s="54"/>
      <c r="BS28" s="54"/>
      <c r="BT28" s="54"/>
      <c r="BU28" s="54"/>
      <c r="BV28" s="54"/>
      <c r="BW28" s="54"/>
      <c r="BX28" s="54"/>
      <c r="BY28" s="54"/>
      <c r="BZ28" s="55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3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4"/>
      <c r="BX29" s="54"/>
      <c r="BY29" s="54"/>
      <c r="BZ29" s="55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3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  <c r="BX30" s="54"/>
      <c r="BY30" s="54"/>
      <c r="BZ30" s="55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3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  <c r="BX31" s="54"/>
      <c r="BY31" s="54"/>
      <c r="BZ31" s="55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3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  <c r="BX32" s="54"/>
      <c r="BY32" s="54"/>
      <c r="BZ32" s="55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3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4"/>
      <c r="BX33" s="54"/>
      <c r="BY33" s="54"/>
      <c r="BZ33" s="55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3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4"/>
      <c r="BX34" s="54"/>
      <c r="BY34" s="54"/>
      <c r="BZ34" s="55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3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  <c r="BX35" s="54"/>
      <c r="BY35" s="54"/>
      <c r="BZ35" s="55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3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4"/>
      <c r="BX36" s="54"/>
      <c r="BY36" s="54"/>
      <c r="BZ36" s="55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3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5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3"/>
      <c r="BM38" s="54"/>
      <c r="BN38" s="54"/>
      <c r="BO38" s="54"/>
      <c r="BP38" s="54"/>
      <c r="BQ38" s="54"/>
      <c r="BR38" s="54"/>
      <c r="BS38" s="54"/>
      <c r="BT38" s="54"/>
      <c r="BU38" s="54"/>
      <c r="BV38" s="54"/>
      <c r="BW38" s="54"/>
      <c r="BX38" s="54"/>
      <c r="BY38" s="54"/>
      <c r="BZ38" s="55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3"/>
      <c r="BM39" s="54"/>
      <c r="BN39" s="54"/>
      <c r="BO39" s="54"/>
      <c r="BP39" s="54"/>
      <c r="BQ39" s="54"/>
      <c r="BR39" s="54"/>
      <c r="BS39" s="54"/>
      <c r="BT39" s="54"/>
      <c r="BU39" s="54"/>
      <c r="BV39" s="54"/>
      <c r="BW39" s="54"/>
      <c r="BX39" s="54"/>
      <c r="BY39" s="54"/>
      <c r="BZ39" s="55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3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4"/>
      <c r="BX40" s="54"/>
      <c r="BY40" s="54"/>
      <c r="BZ40" s="55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3"/>
      <c r="BM41" s="54"/>
      <c r="BN41" s="54"/>
      <c r="BO41" s="54"/>
      <c r="BP41" s="54"/>
      <c r="BQ41" s="54"/>
      <c r="BR41" s="54"/>
      <c r="BS41" s="54"/>
      <c r="BT41" s="54"/>
      <c r="BU41" s="54"/>
      <c r="BV41" s="54"/>
      <c r="BW41" s="54"/>
      <c r="BX41" s="54"/>
      <c r="BY41" s="54"/>
      <c r="BZ41" s="55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3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4"/>
      <c r="BX42" s="54"/>
      <c r="BY42" s="54"/>
      <c r="BZ42" s="55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3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  <c r="BX43" s="54"/>
      <c r="BY43" s="54"/>
      <c r="BZ43" s="55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6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8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2" t="s">
        <v>27</v>
      </c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4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5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7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3" t="s">
        <v>112</v>
      </c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  <c r="BX47" s="54"/>
      <c r="BY47" s="54"/>
      <c r="BZ47" s="55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3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  <c r="BY48" s="54"/>
      <c r="BZ48" s="55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3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5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3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5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3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  <c r="BY51" s="54"/>
      <c r="BZ51" s="55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3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W52" s="54"/>
      <c r="BX52" s="54"/>
      <c r="BY52" s="54"/>
      <c r="BZ52" s="55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3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5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3"/>
      <c r="BM54" s="54"/>
      <c r="BN54" s="54"/>
      <c r="BO54" s="54"/>
      <c r="BP54" s="54"/>
      <c r="BQ54" s="54"/>
      <c r="BR54" s="54"/>
      <c r="BS54" s="54"/>
      <c r="BT54" s="54"/>
      <c r="BU54" s="54"/>
      <c r="BV54" s="54"/>
      <c r="BW54" s="54"/>
      <c r="BX54" s="54"/>
      <c r="BY54" s="54"/>
      <c r="BZ54" s="55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3"/>
      <c r="BM55" s="54"/>
      <c r="BN55" s="54"/>
      <c r="BO55" s="54"/>
      <c r="BP55" s="54"/>
      <c r="BQ55" s="54"/>
      <c r="BR55" s="54"/>
      <c r="BS55" s="54"/>
      <c r="BT55" s="54"/>
      <c r="BU55" s="54"/>
      <c r="BV55" s="54"/>
      <c r="BW55" s="54"/>
      <c r="BX55" s="54"/>
      <c r="BY55" s="54"/>
      <c r="BZ55" s="55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3"/>
      <c r="BM56" s="54"/>
      <c r="BN56" s="54"/>
      <c r="BO56" s="54"/>
      <c r="BP56" s="54"/>
      <c r="BQ56" s="54"/>
      <c r="BR56" s="54"/>
      <c r="BS56" s="54"/>
      <c r="BT56" s="54"/>
      <c r="BU56" s="54"/>
      <c r="BV56" s="54"/>
      <c r="BW56" s="54"/>
      <c r="BX56" s="54"/>
      <c r="BY56" s="54"/>
      <c r="BZ56" s="55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3"/>
      <c r="BM57" s="54"/>
      <c r="BN57" s="54"/>
      <c r="BO57" s="54"/>
      <c r="BP57" s="54"/>
      <c r="BQ57" s="54"/>
      <c r="BR57" s="54"/>
      <c r="BS57" s="54"/>
      <c r="BT57" s="54"/>
      <c r="BU57" s="54"/>
      <c r="BV57" s="54"/>
      <c r="BW57" s="54"/>
      <c r="BX57" s="54"/>
      <c r="BY57" s="54"/>
      <c r="BZ57" s="55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3"/>
      <c r="BM58" s="54"/>
      <c r="BN58" s="54"/>
      <c r="BO58" s="54"/>
      <c r="BP58" s="54"/>
      <c r="BQ58" s="54"/>
      <c r="BR58" s="54"/>
      <c r="BS58" s="54"/>
      <c r="BT58" s="54"/>
      <c r="BU58" s="54"/>
      <c r="BV58" s="54"/>
      <c r="BW58" s="54"/>
      <c r="BX58" s="54"/>
      <c r="BY58" s="54"/>
      <c r="BZ58" s="55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3"/>
      <c r="BM59" s="54"/>
      <c r="BN59" s="54"/>
      <c r="BO59" s="54"/>
      <c r="BP59" s="54"/>
      <c r="BQ59" s="54"/>
      <c r="BR59" s="54"/>
      <c r="BS59" s="54"/>
      <c r="BT59" s="54"/>
      <c r="BU59" s="54"/>
      <c r="BV59" s="54"/>
      <c r="BW59" s="54"/>
      <c r="BX59" s="54"/>
      <c r="BY59" s="54"/>
      <c r="BZ59" s="55"/>
    </row>
    <row r="60" spans="1:78" ht="13.5" customHeight="1" x14ac:dyDescent="0.2">
      <c r="A60" s="2"/>
      <c r="B60" s="59" t="s">
        <v>28</v>
      </c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1"/>
      <c r="BK60" s="2"/>
      <c r="BL60" s="53"/>
      <c r="BM60" s="54"/>
      <c r="BN60" s="54"/>
      <c r="BO60" s="54"/>
      <c r="BP60" s="54"/>
      <c r="BQ60" s="54"/>
      <c r="BR60" s="54"/>
      <c r="BS60" s="54"/>
      <c r="BT60" s="54"/>
      <c r="BU60" s="54"/>
      <c r="BV60" s="54"/>
      <c r="BW60" s="54"/>
      <c r="BX60" s="54"/>
      <c r="BY60" s="54"/>
      <c r="BZ60" s="55"/>
    </row>
    <row r="61" spans="1:78" ht="13.5" customHeight="1" x14ac:dyDescent="0.2">
      <c r="A61" s="2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1"/>
      <c r="BK61" s="2"/>
      <c r="BL61" s="53"/>
      <c r="BM61" s="54"/>
      <c r="BN61" s="54"/>
      <c r="BO61" s="54"/>
      <c r="BP61" s="54"/>
      <c r="BQ61" s="54"/>
      <c r="BR61" s="54"/>
      <c r="BS61" s="54"/>
      <c r="BT61" s="54"/>
      <c r="BU61" s="54"/>
      <c r="BV61" s="54"/>
      <c r="BW61" s="54"/>
      <c r="BX61" s="54"/>
      <c r="BY61" s="54"/>
      <c r="BZ61" s="55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3"/>
      <c r="BM62" s="54"/>
      <c r="BN62" s="54"/>
      <c r="BO62" s="54"/>
      <c r="BP62" s="54"/>
      <c r="BQ62" s="54"/>
      <c r="BR62" s="54"/>
      <c r="BS62" s="54"/>
      <c r="BT62" s="54"/>
      <c r="BU62" s="54"/>
      <c r="BV62" s="54"/>
      <c r="BW62" s="54"/>
      <c r="BX62" s="54"/>
      <c r="BY62" s="54"/>
      <c r="BZ62" s="55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6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8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2" t="s">
        <v>29</v>
      </c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4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5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7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3" t="s">
        <v>113</v>
      </c>
      <c r="BM66" s="54"/>
      <c r="BN66" s="54"/>
      <c r="BO66" s="54"/>
      <c r="BP66" s="54"/>
      <c r="BQ66" s="54"/>
      <c r="BR66" s="54"/>
      <c r="BS66" s="54"/>
      <c r="BT66" s="54"/>
      <c r="BU66" s="54"/>
      <c r="BV66" s="54"/>
      <c r="BW66" s="54"/>
      <c r="BX66" s="54"/>
      <c r="BY66" s="54"/>
      <c r="BZ66" s="55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3"/>
      <c r="BM67" s="54"/>
      <c r="BN67" s="54"/>
      <c r="BO67" s="54"/>
      <c r="BP67" s="54"/>
      <c r="BQ67" s="54"/>
      <c r="BR67" s="54"/>
      <c r="BS67" s="54"/>
      <c r="BT67" s="54"/>
      <c r="BU67" s="54"/>
      <c r="BV67" s="54"/>
      <c r="BW67" s="54"/>
      <c r="BX67" s="54"/>
      <c r="BY67" s="54"/>
      <c r="BZ67" s="55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3"/>
      <c r="BM68" s="54"/>
      <c r="BN68" s="54"/>
      <c r="BO68" s="54"/>
      <c r="BP68" s="54"/>
      <c r="BQ68" s="54"/>
      <c r="BR68" s="54"/>
      <c r="BS68" s="54"/>
      <c r="BT68" s="54"/>
      <c r="BU68" s="54"/>
      <c r="BV68" s="54"/>
      <c r="BW68" s="54"/>
      <c r="BX68" s="54"/>
      <c r="BY68" s="54"/>
      <c r="BZ68" s="55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3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5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3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5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3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5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3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  <c r="BY72" s="54"/>
      <c r="BZ72" s="55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3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5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3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5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3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5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3"/>
      <c r="BM76" s="54"/>
      <c r="BN76" s="54"/>
      <c r="BO76" s="54"/>
      <c r="BP76" s="54"/>
      <c r="BQ76" s="54"/>
      <c r="BR76" s="54"/>
      <c r="BS76" s="54"/>
      <c r="BT76" s="54"/>
      <c r="BU76" s="54"/>
      <c r="BV76" s="54"/>
      <c r="BW76" s="54"/>
      <c r="BX76" s="54"/>
      <c r="BY76" s="54"/>
      <c r="BZ76" s="55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3"/>
      <c r="BM77" s="54"/>
      <c r="BN77" s="54"/>
      <c r="BO77" s="54"/>
      <c r="BP77" s="54"/>
      <c r="BQ77" s="54"/>
      <c r="BR77" s="54"/>
      <c r="BS77" s="54"/>
      <c r="BT77" s="54"/>
      <c r="BU77" s="54"/>
      <c r="BV77" s="54"/>
      <c r="BW77" s="54"/>
      <c r="BX77" s="54"/>
      <c r="BY77" s="54"/>
      <c r="BZ77" s="55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3"/>
      <c r="BM78" s="54"/>
      <c r="BN78" s="54"/>
      <c r="BO78" s="54"/>
      <c r="BP78" s="54"/>
      <c r="BQ78" s="54"/>
      <c r="BR78" s="54"/>
      <c r="BS78" s="54"/>
      <c r="BT78" s="54"/>
      <c r="BU78" s="54"/>
      <c r="BV78" s="54"/>
      <c r="BW78" s="54"/>
      <c r="BX78" s="54"/>
      <c r="BY78" s="54"/>
      <c r="BZ78" s="55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3"/>
      <c r="BM79" s="54"/>
      <c r="BN79" s="54"/>
      <c r="BO79" s="54"/>
      <c r="BP79" s="54"/>
      <c r="BQ79" s="54"/>
      <c r="BR79" s="54"/>
      <c r="BS79" s="54"/>
      <c r="BT79" s="54"/>
      <c r="BU79" s="54"/>
      <c r="BV79" s="54"/>
      <c r="BW79" s="54"/>
      <c r="BX79" s="54"/>
      <c r="BY79" s="54"/>
      <c r="BZ79" s="55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3"/>
      <c r="BM80" s="54"/>
      <c r="BN80" s="54"/>
      <c r="BO80" s="54"/>
      <c r="BP80" s="54"/>
      <c r="BQ80" s="54"/>
      <c r="BR80" s="54"/>
      <c r="BS80" s="54"/>
      <c r="BT80" s="54"/>
      <c r="BU80" s="54"/>
      <c r="BV80" s="54"/>
      <c r="BW80" s="54"/>
      <c r="BX80" s="54"/>
      <c r="BY80" s="54"/>
      <c r="BZ80" s="55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3"/>
      <c r="BM81" s="54"/>
      <c r="BN81" s="54"/>
      <c r="BO81" s="54"/>
      <c r="BP81" s="54"/>
      <c r="BQ81" s="54"/>
      <c r="BR81" s="54"/>
      <c r="BS81" s="54"/>
      <c r="BT81" s="54"/>
      <c r="BU81" s="54"/>
      <c r="BV81" s="54"/>
      <c r="BW81" s="54"/>
      <c r="BX81" s="54"/>
      <c r="BY81" s="54"/>
      <c r="BZ81" s="55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6"/>
      <c r="BM82" s="57"/>
      <c r="BN82" s="57"/>
      <c r="BO82" s="57"/>
      <c r="BP82" s="57"/>
      <c r="BQ82" s="57"/>
      <c r="BR82" s="57"/>
      <c r="BS82" s="57"/>
      <c r="BT82" s="57"/>
      <c r="BU82" s="57"/>
      <c r="BV82" s="57"/>
      <c r="BW82" s="57"/>
      <c r="BX82" s="57"/>
      <c r="BY82" s="57"/>
      <c r="BZ82" s="58"/>
    </row>
    <row r="83" spans="1:78" x14ac:dyDescent="0.2">
      <c r="C83" s="2" t="s">
        <v>30</v>
      </c>
    </row>
    <row r="84" spans="1:78" x14ac:dyDescent="0.2">
      <c r="C84" s="2"/>
    </row>
    <row r="85" spans="1:78" hidden="1" x14ac:dyDescent="0.2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2">
      <c r="B86" s="26"/>
      <c r="C86" s="26"/>
      <c r="D86" s="26"/>
      <c r="E86" s="26" t="str">
        <f>データ!AI6</f>
        <v/>
      </c>
      <c r="F86" s="26" t="s">
        <v>43</v>
      </c>
      <c r="G86" s="26" t="s">
        <v>44</v>
      </c>
      <c r="H86" s="26" t="str">
        <f>データ!BP6</f>
        <v>【747.76】</v>
      </c>
      <c r="I86" s="26" t="str">
        <f>データ!CA6</f>
        <v>【59.51】</v>
      </c>
      <c r="J86" s="26" t="str">
        <f>データ!CL6</f>
        <v>【261.46】</v>
      </c>
      <c r="K86" s="26" t="str">
        <f>データ!CW6</f>
        <v>【52.23】</v>
      </c>
      <c r="L86" s="26" t="str">
        <f>データ!DH6</f>
        <v>【85.82】</v>
      </c>
      <c r="M86" s="26" t="s">
        <v>45</v>
      </c>
      <c r="N86" s="26" t="s">
        <v>46</v>
      </c>
      <c r="O86" s="26" t="str">
        <f>データ!EO6</f>
        <v>【0.02】</v>
      </c>
    </row>
  </sheetData>
  <sheetProtection algorithmName="SHA-512" hashValue="Fe/wsmrespgURT8+4jGwxxRQQ+Zu0S4h6I/QdZOUIthTUf/roc82JmRN/1OjtkMA/GmkqtgwejAy/Lhbc00e1w==" saltValue="N8Co9LHgh9UvRvvjGGofmg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" x14ac:dyDescent="0.2"/>
  <cols>
    <col min="2" max="144" width="11.90625" customWidth="1"/>
  </cols>
  <sheetData>
    <row r="1" spans="1:145" x14ac:dyDescent="0.2">
      <c r="A1" t="s">
        <v>47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2">
      <c r="A2" s="28" t="s">
        <v>48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2">
      <c r="A3" s="28" t="s">
        <v>49</v>
      </c>
      <c r="B3" s="29" t="s">
        <v>50</v>
      </c>
      <c r="C3" s="29" t="s">
        <v>51</v>
      </c>
      <c r="D3" s="29" t="s">
        <v>52</v>
      </c>
      <c r="E3" s="29" t="s">
        <v>53</v>
      </c>
      <c r="F3" s="29" t="s">
        <v>54</v>
      </c>
      <c r="G3" s="29" t="s">
        <v>55</v>
      </c>
      <c r="H3" s="76" t="s">
        <v>56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57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28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2">
      <c r="A4" s="28" t="s">
        <v>58</v>
      </c>
      <c r="B4" s="30"/>
      <c r="C4" s="30"/>
      <c r="D4" s="30"/>
      <c r="E4" s="30"/>
      <c r="F4" s="30"/>
      <c r="G4" s="30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59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60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61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62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63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64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65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66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67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68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69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2">
      <c r="A5" s="28" t="s">
        <v>70</v>
      </c>
      <c r="B5" s="31"/>
      <c r="C5" s="31"/>
      <c r="D5" s="31"/>
      <c r="E5" s="31"/>
      <c r="F5" s="31"/>
      <c r="G5" s="31"/>
      <c r="H5" s="32" t="s">
        <v>71</v>
      </c>
      <c r="I5" s="32" t="s">
        <v>72</v>
      </c>
      <c r="J5" s="32" t="s">
        <v>73</v>
      </c>
      <c r="K5" s="32" t="s">
        <v>74</v>
      </c>
      <c r="L5" s="32" t="s">
        <v>75</v>
      </c>
      <c r="M5" s="32" t="s">
        <v>5</v>
      </c>
      <c r="N5" s="32" t="s">
        <v>76</v>
      </c>
      <c r="O5" s="32" t="s">
        <v>77</v>
      </c>
      <c r="P5" s="32" t="s">
        <v>78</v>
      </c>
      <c r="Q5" s="32" t="s">
        <v>79</v>
      </c>
      <c r="R5" s="32" t="s">
        <v>80</v>
      </c>
      <c r="S5" s="32" t="s">
        <v>81</v>
      </c>
      <c r="T5" s="32" t="s">
        <v>82</v>
      </c>
      <c r="U5" s="32" t="s">
        <v>83</v>
      </c>
      <c r="V5" s="32" t="s">
        <v>84</v>
      </c>
      <c r="W5" s="32" t="s">
        <v>85</v>
      </c>
      <c r="X5" s="32" t="s">
        <v>86</v>
      </c>
      <c r="Y5" s="32" t="s">
        <v>87</v>
      </c>
      <c r="Z5" s="32" t="s">
        <v>88</v>
      </c>
      <c r="AA5" s="32" t="s">
        <v>89</v>
      </c>
      <c r="AB5" s="32" t="s">
        <v>90</v>
      </c>
      <c r="AC5" s="32" t="s">
        <v>91</v>
      </c>
      <c r="AD5" s="32" t="s">
        <v>92</v>
      </c>
      <c r="AE5" s="32" t="s">
        <v>93</v>
      </c>
      <c r="AF5" s="32" t="s">
        <v>94</v>
      </c>
      <c r="AG5" s="32" t="s">
        <v>95</v>
      </c>
      <c r="AH5" s="32" t="s">
        <v>96</v>
      </c>
      <c r="AI5" s="32" t="s">
        <v>31</v>
      </c>
      <c r="AJ5" s="32" t="s">
        <v>87</v>
      </c>
      <c r="AK5" s="32" t="s">
        <v>88</v>
      </c>
      <c r="AL5" s="32" t="s">
        <v>89</v>
      </c>
      <c r="AM5" s="32" t="s">
        <v>90</v>
      </c>
      <c r="AN5" s="32" t="s">
        <v>91</v>
      </c>
      <c r="AO5" s="32" t="s">
        <v>92</v>
      </c>
      <c r="AP5" s="32" t="s">
        <v>93</v>
      </c>
      <c r="AQ5" s="32" t="s">
        <v>94</v>
      </c>
      <c r="AR5" s="32" t="s">
        <v>95</v>
      </c>
      <c r="AS5" s="32" t="s">
        <v>96</v>
      </c>
      <c r="AT5" s="32" t="s">
        <v>97</v>
      </c>
      <c r="AU5" s="32" t="s">
        <v>87</v>
      </c>
      <c r="AV5" s="32" t="s">
        <v>88</v>
      </c>
      <c r="AW5" s="32" t="s">
        <v>89</v>
      </c>
      <c r="AX5" s="32" t="s">
        <v>90</v>
      </c>
      <c r="AY5" s="32" t="s">
        <v>91</v>
      </c>
      <c r="AZ5" s="32" t="s">
        <v>92</v>
      </c>
      <c r="BA5" s="32" t="s">
        <v>93</v>
      </c>
      <c r="BB5" s="32" t="s">
        <v>94</v>
      </c>
      <c r="BC5" s="32" t="s">
        <v>95</v>
      </c>
      <c r="BD5" s="32" t="s">
        <v>96</v>
      </c>
      <c r="BE5" s="32" t="s">
        <v>97</v>
      </c>
      <c r="BF5" s="32" t="s">
        <v>87</v>
      </c>
      <c r="BG5" s="32" t="s">
        <v>88</v>
      </c>
      <c r="BH5" s="32" t="s">
        <v>89</v>
      </c>
      <c r="BI5" s="32" t="s">
        <v>90</v>
      </c>
      <c r="BJ5" s="32" t="s">
        <v>91</v>
      </c>
      <c r="BK5" s="32" t="s">
        <v>92</v>
      </c>
      <c r="BL5" s="32" t="s">
        <v>93</v>
      </c>
      <c r="BM5" s="32" t="s">
        <v>94</v>
      </c>
      <c r="BN5" s="32" t="s">
        <v>95</v>
      </c>
      <c r="BO5" s="32" t="s">
        <v>96</v>
      </c>
      <c r="BP5" s="32" t="s">
        <v>97</v>
      </c>
      <c r="BQ5" s="32" t="s">
        <v>87</v>
      </c>
      <c r="BR5" s="32" t="s">
        <v>88</v>
      </c>
      <c r="BS5" s="32" t="s">
        <v>89</v>
      </c>
      <c r="BT5" s="32" t="s">
        <v>90</v>
      </c>
      <c r="BU5" s="32" t="s">
        <v>91</v>
      </c>
      <c r="BV5" s="32" t="s">
        <v>92</v>
      </c>
      <c r="BW5" s="32" t="s">
        <v>93</v>
      </c>
      <c r="BX5" s="32" t="s">
        <v>94</v>
      </c>
      <c r="BY5" s="32" t="s">
        <v>95</v>
      </c>
      <c r="BZ5" s="32" t="s">
        <v>96</v>
      </c>
      <c r="CA5" s="32" t="s">
        <v>97</v>
      </c>
      <c r="CB5" s="32" t="s">
        <v>87</v>
      </c>
      <c r="CC5" s="32" t="s">
        <v>88</v>
      </c>
      <c r="CD5" s="32" t="s">
        <v>89</v>
      </c>
      <c r="CE5" s="32" t="s">
        <v>90</v>
      </c>
      <c r="CF5" s="32" t="s">
        <v>91</v>
      </c>
      <c r="CG5" s="32" t="s">
        <v>92</v>
      </c>
      <c r="CH5" s="32" t="s">
        <v>93</v>
      </c>
      <c r="CI5" s="32" t="s">
        <v>94</v>
      </c>
      <c r="CJ5" s="32" t="s">
        <v>95</v>
      </c>
      <c r="CK5" s="32" t="s">
        <v>96</v>
      </c>
      <c r="CL5" s="32" t="s">
        <v>97</v>
      </c>
      <c r="CM5" s="32" t="s">
        <v>87</v>
      </c>
      <c r="CN5" s="32" t="s">
        <v>88</v>
      </c>
      <c r="CO5" s="32" t="s">
        <v>89</v>
      </c>
      <c r="CP5" s="32" t="s">
        <v>90</v>
      </c>
      <c r="CQ5" s="32" t="s">
        <v>91</v>
      </c>
      <c r="CR5" s="32" t="s">
        <v>92</v>
      </c>
      <c r="CS5" s="32" t="s">
        <v>93</v>
      </c>
      <c r="CT5" s="32" t="s">
        <v>94</v>
      </c>
      <c r="CU5" s="32" t="s">
        <v>95</v>
      </c>
      <c r="CV5" s="32" t="s">
        <v>96</v>
      </c>
      <c r="CW5" s="32" t="s">
        <v>97</v>
      </c>
      <c r="CX5" s="32" t="s">
        <v>87</v>
      </c>
      <c r="CY5" s="32" t="s">
        <v>88</v>
      </c>
      <c r="CZ5" s="32" t="s">
        <v>89</v>
      </c>
      <c r="DA5" s="32" t="s">
        <v>90</v>
      </c>
      <c r="DB5" s="32" t="s">
        <v>91</v>
      </c>
      <c r="DC5" s="32" t="s">
        <v>92</v>
      </c>
      <c r="DD5" s="32" t="s">
        <v>93</v>
      </c>
      <c r="DE5" s="32" t="s">
        <v>94</v>
      </c>
      <c r="DF5" s="32" t="s">
        <v>95</v>
      </c>
      <c r="DG5" s="32" t="s">
        <v>96</v>
      </c>
      <c r="DH5" s="32" t="s">
        <v>97</v>
      </c>
      <c r="DI5" s="32" t="s">
        <v>87</v>
      </c>
      <c r="DJ5" s="32" t="s">
        <v>88</v>
      </c>
      <c r="DK5" s="32" t="s">
        <v>89</v>
      </c>
      <c r="DL5" s="32" t="s">
        <v>90</v>
      </c>
      <c r="DM5" s="32" t="s">
        <v>91</v>
      </c>
      <c r="DN5" s="32" t="s">
        <v>92</v>
      </c>
      <c r="DO5" s="32" t="s">
        <v>93</v>
      </c>
      <c r="DP5" s="32" t="s">
        <v>94</v>
      </c>
      <c r="DQ5" s="32" t="s">
        <v>95</v>
      </c>
      <c r="DR5" s="32" t="s">
        <v>96</v>
      </c>
      <c r="DS5" s="32" t="s">
        <v>97</v>
      </c>
      <c r="DT5" s="32" t="s">
        <v>87</v>
      </c>
      <c r="DU5" s="32" t="s">
        <v>88</v>
      </c>
      <c r="DV5" s="32" t="s">
        <v>89</v>
      </c>
      <c r="DW5" s="32" t="s">
        <v>90</v>
      </c>
      <c r="DX5" s="32" t="s">
        <v>91</v>
      </c>
      <c r="DY5" s="32" t="s">
        <v>92</v>
      </c>
      <c r="DZ5" s="32" t="s">
        <v>93</v>
      </c>
      <c r="EA5" s="32" t="s">
        <v>94</v>
      </c>
      <c r="EB5" s="32" t="s">
        <v>95</v>
      </c>
      <c r="EC5" s="32" t="s">
        <v>96</v>
      </c>
      <c r="ED5" s="32" t="s">
        <v>97</v>
      </c>
      <c r="EE5" s="32" t="s">
        <v>87</v>
      </c>
      <c r="EF5" s="32" t="s">
        <v>88</v>
      </c>
      <c r="EG5" s="32" t="s">
        <v>89</v>
      </c>
      <c r="EH5" s="32" t="s">
        <v>90</v>
      </c>
      <c r="EI5" s="32" t="s">
        <v>91</v>
      </c>
      <c r="EJ5" s="32" t="s">
        <v>92</v>
      </c>
      <c r="EK5" s="32" t="s">
        <v>93</v>
      </c>
      <c r="EL5" s="32" t="s">
        <v>94</v>
      </c>
      <c r="EM5" s="32" t="s">
        <v>95</v>
      </c>
      <c r="EN5" s="32" t="s">
        <v>96</v>
      </c>
      <c r="EO5" s="32" t="s">
        <v>97</v>
      </c>
    </row>
    <row r="6" spans="1:145" s="36" customFormat="1" x14ac:dyDescent="0.2">
      <c r="A6" s="28" t="s">
        <v>98</v>
      </c>
      <c r="B6" s="33">
        <f>B7</f>
        <v>2018</v>
      </c>
      <c r="C6" s="33">
        <f t="shared" ref="C6:X6" si="3">C7</f>
        <v>344311</v>
      </c>
      <c r="D6" s="33">
        <f t="shared" si="3"/>
        <v>47</v>
      </c>
      <c r="E6" s="33">
        <f t="shared" si="3"/>
        <v>17</v>
      </c>
      <c r="F6" s="33">
        <f t="shared" si="3"/>
        <v>5</v>
      </c>
      <c r="G6" s="33">
        <f t="shared" si="3"/>
        <v>0</v>
      </c>
      <c r="H6" s="33" t="str">
        <f t="shared" si="3"/>
        <v>広島県　大崎上島町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農業集落排水</v>
      </c>
      <c r="L6" s="33" t="str">
        <f t="shared" si="3"/>
        <v>F2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6.98</v>
      </c>
      <c r="Q6" s="34">
        <f t="shared" si="3"/>
        <v>100</v>
      </c>
      <c r="R6" s="34">
        <f t="shared" si="3"/>
        <v>3564</v>
      </c>
      <c r="S6" s="34">
        <f t="shared" si="3"/>
        <v>7538</v>
      </c>
      <c r="T6" s="34">
        <f t="shared" si="3"/>
        <v>43.11</v>
      </c>
      <c r="U6" s="34">
        <f t="shared" si="3"/>
        <v>174.86</v>
      </c>
      <c r="V6" s="34">
        <f t="shared" si="3"/>
        <v>515</v>
      </c>
      <c r="W6" s="34">
        <f t="shared" si="3"/>
        <v>0.2</v>
      </c>
      <c r="X6" s="34">
        <f t="shared" si="3"/>
        <v>2575</v>
      </c>
      <c r="Y6" s="35">
        <f>IF(Y7="",NA(),Y7)</f>
        <v>99.21</v>
      </c>
      <c r="Z6" s="35">
        <f t="shared" ref="Z6:AH6" si="4">IF(Z7="",NA(),Z7)</f>
        <v>99.78</v>
      </c>
      <c r="AA6" s="35">
        <f t="shared" si="4"/>
        <v>140.02000000000001</v>
      </c>
      <c r="AB6" s="35">
        <f t="shared" si="4"/>
        <v>85.06</v>
      </c>
      <c r="AC6" s="35">
        <f t="shared" si="4"/>
        <v>93.57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1378.72</v>
      </c>
      <c r="BG6" s="35">
        <f t="shared" ref="BG6:BO6" si="7">IF(BG7="",NA(),BG7)</f>
        <v>740.65</v>
      </c>
      <c r="BH6" s="35">
        <f t="shared" si="7"/>
        <v>692.28</v>
      </c>
      <c r="BI6" s="35">
        <f t="shared" si="7"/>
        <v>668.42</v>
      </c>
      <c r="BJ6" s="34">
        <f t="shared" si="7"/>
        <v>0</v>
      </c>
      <c r="BK6" s="35">
        <f t="shared" si="7"/>
        <v>1161.05</v>
      </c>
      <c r="BL6" s="35">
        <f t="shared" si="7"/>
        <v>979.89</v>
      </c>
      <c r="BM6" s="35">
        <f t="shared" si="7"/>
        <v>1051.43</v>
      </c>
      <c r="BN6" s="35">
        <f t="shared" si="7"/>
        <v>982.29</v>
      </c>
      <c r="BO6" s="35">
        <f t="shared" si="7"/>
        <v>789.46</v>
      </c>
      <c r="BP6" s="34" t="str">
        <f>IF(BP7="","",IF(BP7="-","【-】","【"&amp;SUBSTITUTE(TEXT(BP7,"#,##0.00"),"-","△")&amp;"】"))</f>
        <v>【747.76】</v>
      </c>
      <c r="BQ6" s="35">
        <f>IF(BQ7="",NA(),BQ7)</f>
        <v>35.049999999999997</v>
      </c>
      <c r="BR6" s="35">
        <f t="shared" ref="BR6:BZ6" si="8">IF(BR7="",NA(),BR7)</f>
        <v>35.340000000000003</v>
      </c>
      <c r="BS6" s="35">
        <f t="shared" si="8"/>
        <v>41.59</v>
      </c>
      <c r="BT6" s="35">
        <f t="shared" si="8"/>
        <v>31.24</v>
      </c>
      <c r="BU6" s="35">
        <f t="shared" si="8"/>
        <v>31.12</v>
      </c>
      <c r="BV6" s="35">
        <f t="shared" si="8"/>
        <v>41.08</v>
      </c>
      <c r="BW6" s="35">
        <f t="shared" si="8"/>
        <v>41.34</v>
      </c>
      <c r="BX6" s="35">
        <f t="shared" si="8"/>
        <v>40.06</v>
      </c>
      <c r="BY6" s="35">
        <f t="shared" si="8"/>
        <v>41.25</v>
      </c>
      <c r="BZ6" s="35">
        <f t="shared" si="8"/>
        <v>57.77</v>
      </c>
      <c r="CA6" s="34" t="str">
        <f>IF(CA7="","",IF(CA7="-","【-】","【"&amp;SUBSTITUTE(TEXT(CA7,"#,##0.00"),"-","△")&amp;"】"))</f>
        <v>【59.51】</v>
      </c>
      <c r="CB6" s="35">
        <f>IF(CB7="",NA(),CB7)</f>
        <v>550.52</v>
      </c>
      <c r="CC6" s="35">
        <f t="shared" ref="CC6:CK6" si="9">IF(CC7="",NA(),CC7)</f>
        <v>543.97</v>
      </c>
      <c r="CD6" s="35">
        <f t="shared" si="9"/>
        <v>457.5</v>
      </c>
      <c r="CE6" s="35">
        <f t="shared" si="9"/>
        <v>642.25</v>
      </c>
      <c r="CF6" s="35">
        <f t="shared" si="9"/>
        <v>642.20000000000005</v>
      </c>
      <c r="CG6" s="35">
        <f t="shared" si="9"/>
        <v>378.08</v>
      </c>
      <c r="CH6" s="35">
        <f t="shared" si="9"/>
        <v>357.49</v>
      </c>
      <c r="CI6" s="35">
        <f t="shared" si="9"/>
        <v>355.22</v>
      </c>
      <c r="CJ6" s="35">
        <f t="shared" si="9"/>
        <v>334.48</v>
      </c>
      <c r="CK6" s="35">
        <f t="shared" si="9"/>
        <v>274.35000000000002</v>
      </c>
      <c r="CL6" s="34" t="str">
        <f>IF(CL7="","",IF(CL7="-","【-】","【"&amp;SUBSTITUTE(TEXT(CL7,"#,##0.00"),"-","△")&amp;"】"))</f>
        <v>【261.46】</v>
      </c>
      <c r="CM6" s="35">
        <f>IF(CM7="",NA(),CM7)</f>
        <v>43.22</v>
      </c>
      <c r="CN6" s="35">
        <f t="shared" ref="CN6:CV6" si="10">IF(CN7="",NA(),CN7)</f>
        <v>44.32</v>
      </c>
      <c r="CO6" s="35">
        <f t="shared" si="10"/>
        <v>45.05</v>
      </c>
      <c r="CP6" s="35">
        <f t="shared" si="10"/>
        <v>43.59</v>
      </c>
      <c r="CQ6" s="35">
        <f t="shared" si="10"/>
        <v>43.59</v>
      </c>
      <c r="CR6" s="35">
        <f t="shared" si="10"/>
        <v>44.69</v>
      </c>
      <c r="CS6" s="35">
        <f t="shared" si="10"/>
        <v>44.69</v>
      </c>
      <c r="CT6" s="35">
        <f t="shared" si="10"/>
        <v>42.84</v>
      </c>
      <c r="CU6" s="35">
        <f t="shared" si="10"/>
        <v>40.93</v>
      </c>
      <c r="CV6" s="35">
        <f t="shared" si="10"/>
        <v>50.68</v>
      </c>
      <c r="CW6" s="34" t="str">
        <f>IF(CW7="","",IF(CW7="-","【-】","【"&amp;SUBSTITUTE(TEXT(CW7,"#,##0.00"),"-","△")&amp;"】"))</f>
        <v>【52.23】</v>
      </c>
      <c r="CX6" s="35">
        <f>IF(CX7="",NA(),CX7)</f>
        <v>74.39</v>
      </c>
      <c r="CY6" s="35">
        <f t="shared" ref="CY6:DG6" si="11">IF(CY7="",NA(),CY7)</f>
        <v>75.19</v>
      </c>
      <c r="CZ6" s="35">
        <f t="shared" si="11"/>
        <v>75.959999999999994</v>
      </c>
      <c r="DA6" s="35">
        <f t="shared" si="11"/>
        <v>77.84</v>
      </c>
      <c r="DB6" s="35">
        <f t="shared" si="11"/>
        <v>79.61</v>
      </c>
      <c r="DC6" s="35">
        <f t="shared" si="11"/>
        <v>70.59</v>
      </c>
      <c r="DD6" s="35">
        <f t="shared" si="11"/>
        <v>69.67</v>
      </c>
      <c r="DE6" s="35">
        <f t="shared" si="11"/>
        <v>66.3</v>
      </c>
      <c r="DF6" s="35">
        <f t="shared" si="11"/>
        <v>62.73</v>
      </c>
      <c r="DG6" s="35">
        <f t="shared" si="11"/>
        <v>84.86</v>
      </c>
      <c r="DH6" s="34" t="str">
        <f>IF(DH7="","",IF(DH7="-","【-】","【"&amp;SUBSTITUTE(TEXT(DH7,"#,##0.00"),"-","△")&amp;"】"))</f>
        <v>【85.82】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7.0000000000000007E-2</v>
      </c>
      <c r="EK6" s="35">
        <f t="shared" si="14"/>
        <v>0.02</v>
      </c>
      <c r="EL6" s="35">
        <f t="shared" si="14"/>
        <v>0.03</v>
      </c>
      <c r="EM6" s="34">
        <f t="shared" si="14"/>
        <v>0</v>
      </c>
      <c r="EN6" s="35">
        <f t="shared" si="14"/>
        <v>0.01</v>
      </c>
      <c r="EO6" s="34" t="str">
        <f>IF(EO7="","",IF(EO7="-","【-】","【"&amp;SUBSTITUTE(TEXT(EO7,"#,##0.00"),"-","△")&amp;"】"))</f>
        <v>【0.02】</v>
      </c>
    </row>
    <row r="7" spans="1:145" s="36" customFormat="1" x14ac:dyDescent="0.2">
      <c r="A7" s="28"/>
      <c r="B7" s="37">
        <v>2018</v>
      </c>
      <c r="C7" s="37">
        <v>344311</v>
      </c>
      <c r="D7" s="37">
        <v>47</v>
      </c>
      <c r="E7" s="37">
        <v>17</v>
      </c>
      <c r="F7" s="37">
        <v>5</v>
      </c>
      <c r="G7" s="37">
        <v>0</v>
      </c>
      <c r="H7" s="37" t="s">
        <v>99</v>
      </c>
      <c r="I7" s="37" t="s">
        <v>100</v>
      </c>
      <c r="J7" s="37" t="s">
        <v>101</v>
      </c>
      <c r="K7" s="37" t="s">
        <v>102</v>
      </c>
      <c r="L7" s="37" t="s">
        <v>103</v>
      </c>
      <c r="M7" s="37" t="s">
        <v>104</v>
      </c>
      <c r="N7" s="38" t="s">
        <v>105</v>
      </c>
      <c r="O7" s="38" t="s">
        <v>106</v>
      </c>
      <c r="P7" s="38">
        <v>6.98</v>
      </c>
      <c r="Q7" s="38">
        <v>100</v>
      </c>
      <c r="R7" s="38">
        <v>3564</v>
      </c>
      <c r="S7" s="38">
        <v>7538</v>
      </c>
      <c r="T7" s="38">
        <v>43.11</v>
      </c>
      <c r="U7" s="38">
        <v>174.86</v>
      </c>
      <c r="V7" s="38">
        <v>515</v>
      </c>
      <c r="W7" s="38">
        <v>0.2</v>
      </c>
      <c r="X7" s="38">
        <v>2575</v>
      </c>
      <c r="Y7" s="38">
        <v>99.21</v>
      </c>
      <c r="Z7" s="38">
        <v>99.78</v>
      </c>
      <c r="AA7" s="38">
        <v>140.02000000000001</v>
      </c>
      <c r="AB7" s="38">
        <v>85.06</v>
      </c>
      <c r="AC7" s="38">
        <v>93.57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1378.72</v>
      </c>
      <c r="BG7" s="38">
        <v>740.65</v>
      </c>
      <c r="BH7" s="38">
        <v>692.28</v>
      </c>
      <c r="BI7" s="38">
        <v>668.42</v>
      </c>
      <c r="BJ7" s="38">
        <v>0</v>
      </c>
      <c r="BK7" s="38">
        <v>1161.05</v>
      </c>
      <c r="BL7" s="38">
        <v>979.89</v>
      </c>
      <c r="BM7" s="38">
        <v>1051.43</v>
      </c>
      <c r="BN7" s="38">
        <v>982.29</v>
      </c>
      <c r="BO7" s="38">
        <v>789.46</v>
      </c>
      <c r="BP7" s="38">
        <v>747.76</v>
      </c>
      <c r="BQ7" s="38">
        <v>35.049999999999997</v>
      </c>
      <c r="BR7" s="38">
        <v>35.340000000000003</v>
      </c>
      <c r="BS7" s="38">
        <v>41.59</v>
      </c>
      <c r="BT7" s="38">
        <v>31.24</v>
      </c>
      <c r="BU7" s="38">
        <v>31.12</v>
      </c>
      <c r="BV7" s="38">
        <v>41.08</v>
      </c>
      <c r="BW7" s="38">
        <v>41.34</v>
      </c>
      <c r="BX7" s="38">
        <v>40.06</v>
      </c>
      <c r="BY7" s="38">
        <v>41.25</v>
      </c>
      <c r="BZ7" s="38">
        <v>57.77</v>
      </c>
      <c r="CA7" s="38">
        <v>59.51</v>
      </c>
      <c r="CB7" s="38">
        <v>550.52</v>
      </c>
      <c r="CC7" s="38">
        <v>543.97</v>
      </c>
      <c r="CD7" s="38">
        <v>457.5</v>
      </c>
      <c r="CE7" s="38">
        <v>642.25</v>
      </c>
      <c r="CF7" s="38">
        <v>642.20000000000005</v>
      </c>
      <c r="CG7" s="38">
        <v>378.08</v>
      </c>
      <c r="CH7" s="38">
        <v>357.49</v>
      </c>
      <c r="CI7" s="38">
        <v>355.22</v>
      </c>
      <c r="CJ7" s="38">
        <v>334.48</v>
      </c>
      <c r="CK7" s="38">
        <v>274.35000000000002</v>
      </c>
      <c r="CL7" s="38">
        <v>261.45999999999998</v>
      </c>
      <c r="CM7" s="38">
        <v>43.22</v>
      </c>
      <c r="CN7" s="38">
        <v>44.32</v>
      </c>
      <c r="CO7" s="38">
        <v>45.05</v>
      </c>
      <c r="CP7" s="38">
        <v>43.59</v>
      </c>
      <c r="CQ7" s="38">
        <v>43.59</v>
      </c>
      <c r="CR7" s="38">
        <v>44.69</v>
      </c>
      <c r="CS7" s="38">
        <v>44.69</v>
      </c>
      <c r="CT7" s="38">
        <v>42.84</v>
      </c>
      <c r="CU7" s="38">
        <v>40.93</v>
      </c>
      <c r="CV7" s="38">
        <v>50.68</v>
      </c>
      <c r="CW7" s="38">
        <v>52.23</v>
      </c>
      <c r="CX7" s="38">
        <v>74.39</v>
      </c>
      <c r="CY7" s="38">
        <v>75.19</v>
      </c>
      <c r="CZ7" s="38">
        <v>75.959999999999994</v>
      </c>
      <c r="DA7" s="38">
        <v>77.84</v>
      </c>
      <c r="DB7" s="38">
        <v>79.61</v>
      </c>
      <c r="DC7" s="38">
        <v>70.59</v>
      </c>
      <c r="DD7" s="38">
        <v>69.67</v>
      </c>
      <c r="DE7" s="38">
        <v>66.3</v>
      </c>
      <c r="DF7" s="38">
        <v>62.73</v>
      </c>
      <c r="DG7" s="38">
        <v>84.86</v>
      </c>
      <c r="DH7" s="38">
        <v>85.82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7.0000000000000007E-2</v>
      </c>
      <c r="EK7" s="38">
        <v>0.02</v>
      </c>
      <c r="EL7" s="38">
        <v>0.03</v>
      </c>
      <c r="EM7" s="38">
        <v>0</v>
      </c>
      <c r="EN7" s="38">
        <v>0.01</v>
      </c>
      <c r="EO7" s="38">
        <v>0.02</v>
      </c>
    </row>
    <row r="8" spans="1:145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2">
      <c r="A9" s="40"/>
      <c r="B9" s="40" t="s">
        <v>107</v>
      </c>
      <c r="C9" s="40" t="s">
        <v>108</v>
      </c>
      <c r="D9" s="40" t="s">
        <v>109</v>
      </c>
      <c r="E9" s="40" t="s">
        <v>110</v>
      </c>
      <c r="F9" s="40" t="s">
        <v>111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2">
      <c r="A10" s="40" t="s">
        <v>50</v>
      </c>
      <c r="B10" s="41">
        <f>DATEVALUE($B$6-4&amp;"年1月1日")</f>
        <v>41640</v>
      </c>
      <c r="C10" s="41">
        <f>DATEVALUE($B$6-3&amp;"年1月1日")</f>
        <v>42005</v>
      </c>
      <c r="D10" s="41">
        <f>DATEVALUE($B$6-2&amp;"年1月1日")</f>
        <v>42370</v>
      </c>
      <c r="E10" s="41">
        <f>DATEVALUE($B$6-1&amp;"年1月1日")</f>
        <v>42736</v>
      </c>
      <c r="F10" s="41">
        <f>DATEVALUE($B$6&amp;"年1月1日")</f>
        <v>43101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広島県</cp:lastModifiedBy>
  <dcterms:created xsi:type="dcterms:W3CDTF">2019-12-05T05:22:06Z</dcterms:created>
  <dcterms:modified xsi:type="dcterms:W3CDTF">2020-03-30T10:42:12Z</dcterms:modified>
  <cp:category/>
</cp:coreProperties>
</file>