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8 経営戦略\007 経営比較分析表\H29\31.01.16_公営企業に係る経営比較分析表（平成29年度決算）の分析等について\21 大崎上島町\"/>
    </mc:Choice>
  </mc:AlternateContent>
  <workbookProtection workbookAlgorithmName="SHA-512" workbookHashValue="lfSSjjkUcNvzzNY819WWNbq7+DZ6foIcNCFL4fJDpfUkTglVBA9Z1rwAdiAZBje93aFfql98Qh+mu1/SDPYO6g==" workbookSaltValue="WOqy/ezgXrWCmt/hZfCWP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AD10" i="4"/>
  <c r="P10" i="4"/>
  <c r="I10" i="4"/>
  <c r="B10" i="4"/>
  <c r="AT8" i="4"/>
  <c r="AL8" i="4"/>
  <c r="W8" i="4"/>
  <c r="P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<sst xmlns="http://schemas.openxmlformats.org/spreadsheetml/2006/main" count="240" uniqueCount="125">
  <si>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</si>
  <si>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</si>
  <si>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</si>
  <si>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</si>
  <si>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</si>
  <si>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</si>
  <si>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</si>
  <si>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</si>
  <si>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</si>
  <si>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</si>
  <si>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</si>
  <si>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</si>
  <si>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</si>
  <si>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</si>
  <si>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</si>
  <si>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</si>
  <si>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</si>
  <si>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</si>
  <si>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</si>
  <si>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</si>
  <si>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</si>
  <si>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</si>
  <si>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</si>
  <si>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</si>
  <si>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</si>
  <si>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</si>
  <si>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</si>
  <si>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</si>
  <si>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</si>
  <si>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</si>
  <si>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</si>
  <si>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</si>
  <si>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</si>
  <si>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</si>
  <si>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</si>
  <si>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</si>
  <si>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</si>
  <si>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</si>
  <si>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</si>
  <si>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</si>
  <si>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</si>
  <si>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</si>
  <si>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</si>
  <si>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</si>
  <si>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</si>
  <si>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</si>
  <si>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</si>
  <si>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</si>
  <si>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</si>
  <si>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</si>
  <si>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</si>
  <si>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</si>
  <si>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</si>
  <si>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</si>
  <si>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</si>
  <si>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</si>
  <si>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</si>
  <si>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</si>
  <si>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</si>
  <si>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</si>
  <si>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</si>
  <si>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</si>
  <si>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</si>
  <si>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</si>
  <si>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</si>
  <si>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</si>
  <si>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</si>
  <si>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</si>
  <si>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</si>
  <si>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</si>
  <si>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</si>
  <si>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</si>
  <si>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</si>
  <si>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</si>
  <si>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</si>
  <si>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</si>
  <si>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</si>
  <si>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</si>
  <si>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</si>
  <si>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</si>
  <si>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</si>
  <si>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</si>
  <si>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</si>
  <si>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</si>
  <si>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</si>
  <si>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</si>
  <si>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</si>
  <si>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</si>
  <si>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</si>
  <si>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</si>
  <si>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</si>
  <si>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</si>
  <si>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</si>
  <si>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</si>
  <si>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</si>
  <si>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</si>
  <si>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</si>
  <si>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</si>
  <si>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</si>
  <si>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</si>
  <si>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</si>
  <si>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</si>
  <si>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</si>
  <si>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</si>
  <si>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</si>
  <si>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</si>
  <si>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</si>
  <si>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</si>
  <si>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</si>
  <si>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</si>
  <si>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</si>
  <si>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</si>
  <si>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特定環境保全公共下水道</t>
  </si>
  <si>
    <t>D3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</si>
  <si>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</si>
  <si>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</si>
  <si>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</si>
  <si>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</si>
  <si>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</si>
  <si>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</si>
  <si>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</si>
  <si>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</si>
  <si>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管渠改善率は過去5年0％となっている。これは、当該事業が平成16年度に供用開始しており、管渠の耐用年数50年に対し、13年程度しか経過していないことから、管渠の更新時期を迎えていないためである。
　設備については、今後耐用年数を迎えるものがあり、計画的な更新が必要である。</t>
    <rPh sb="1" eb="3">
      <t>カンキョ</t>
    </rPh>
    <rPh sb="3" eb="5">
      <t>カイゼン</t>
    </rPh>
    <rPh sb="5" eb="6">
      <t>リツ</t>
    </rPh>
    <rPh sb="7" eb="9">
      <t>カコ</t>
    </rPh>
    <rPh sb="10" eb="11">
      <t>ネン</t>
    </rPh>
    <rPh sb="24" eb="26">
      <t>トウガイ</t>
    </rPh>
    <rPh sb="26" eb="28">
      <t>ジギョウ</t>
    </rPh>
    <rPh sb="29" eb="31">
      <t>ヘイセイ</t>
    </rPh>
    <rPh sb="33" eb="34">
      <t>ネン</t>
    </rPh>
    <rPh sb="34" eb="35">
      <t>ド</t>
    </rPh>
    <rPh sb="36" eb="38">
      <t>キョウヨウ</t>
    </rPh>
    <rPh sb="38" eb="40">
      <t>カイシ</t>
    </rPh>
    <rPh sb="45" eb="47">
      <t>カンキョ</t>
    </rPh>
    <rPh sb="48" eb="50">
      <t>タイヨウ</t>
    </rPh>
    <rPh sb="50" eb="52">
      <t>ネンスウ</t>
    </rPh>
    <rPh sb="54" eb="55">
      <t>ネン</t>
    </rPh>
    <rPh sb="56" eb="57">
      <t>タイ</t>
    </rPh>
    <rPh sb="61" eb="62">
      <t>ネン</t>
    </rPh>
    <rPh sb="62" eb="64">
      <t>テイド</t>
    </rPh>
    <rPh sb="66" eb="68">
      <t>ケイカ</t>
    </rPh>
    <rPh sb="78" eb="80">
      <t>カンキョ</t>
    </rPh>
    <rPh sb="81" eb="83">
      <t>コウシン</t>
    </rPh>
    <rPh sb="83" eb="85">
      <t>ジキ</t>
    </rPh>
    <rPh sb="86" eb="87">
      <t>ムカ</t>
    </rPh>
    <rPh sb="100" eb="102">
      <t>セツビ</t>
    </rPh>
    <rPh sb="108" eb="110">
      <t>コンゴ</t>
    </rPh>
    <rPh sb="110" eb="112">
      <t>タイヨウ</t>
    </rPh>
    <rPh sb="112" eb="114">
      <t>ネンスウ</t>
    </rPh>
    <rPh sb="115" eb="116">
      <t>ムカ</t>
    </rPh>
    <rPh sb="124" eb="127">
      <t>ケイカクテキ</t>
    </rPh>
    <rPh sb="128" eb="130">
      <t>コウシン</t>
    </rPh>
    <rPh sb="131" eb="133">
      <t>ヒツヨウ</t>
    </rPh>
    <phoneticPr fontId="4"/>
  </si>
  <si>
    <t>　事業の経営について、中期的な経営状況の把握及び健全化の検討を行う必要がある。
　長寿命化計画に基づいて、老朽化した施設の更新等を行っており、今後も引き続き長寿命化を進める予定である。</t>
    <rPh sb="1" eb="3">
      <t>ジギョウ</t>
    </rPh>
    <rPh sb="4" eb="6">
      <t>ケイエイ</t>
    </rPh>
    <rPh sb="11" eb="14">
      <t>チュウキテキ</t>
    </rPh>
    <rPh sb="15" eb="17">
      <t>ケイエイ</t>
    </rPh>
    <rPh sb="17" eb="19">
      <t>ジョウキョウ</t>
    </rPh>
    <rPh sb="20" eb="22">
      <t>ハアク</t>
    </rPh>
    <rPh sb="22" eb="23">
      <t>オヨ</t>
    </rPh>
    <rPh sb="24" eb="27">
      <t>ケンゼンカ</t>
    </rPh>
    <rPh sb="28" eb="30">
      <t>ケントウ</t>
    </rPh>
    <rPh sb="31" eb="32">
      <t>オコナ</t>
    </rPh>
    <rPh sb="33" eb="35">
      <t>ヒツヨウ</t>
    </rPh>
    <rPh sb="41" eb="42">
      <t>チョウ</t>
    </rPh>
    <rPh sb="42" eb="45">
      <t>ジュミョウカ</t>
    </rPh>
    <rPh sb="45" eb="47">
      <t>ケイカク</t>
    </rPh>
    <rPh sb="48" eb="49">
      <t>モト</t>
    </rPh>
    <rPh sb="53" eb="56">
      <t>ロウキュウカ</t>
    </rPh>
    <rPh sb="58" eb="60">
      <t>シセツ</t>
    </rPh>
    <rPh sb="61" eb="63">
      <t>コウシン</t>
    </rPh>
    <rPh sb="63" eb="64">
      <t>トウ</t>
    </rPh>
    <rPh sb="65" eb="66">
      <t>オコナ</t>
    </rPh>
    <rPh sb="71" eb="73">
      <t>コンゴ</t>
    </rPh>
    <rPh sb="74" eb="75">
      <t>ヒ</t>
    </rPh>
    <rPh sb="76" eb="77">
      <t>ツヅ</t>
    </rPh>
    <rPh sb="78" eb="79">
      <t>チョウ</t>
    </rPh>
    <rPh sb="79" eb="82">
      <t>ジュミョウカ</t>
    </rPh>
    <rPh sb="83" eb="84">
      <t>スス</t>
    </rPh>
    <rPh sb="86" eb="88">
      <t>ヨテイ</t>
    </rPh>
    <phoneticPr fontId="4"/>
  </si>
  <si>
    <t>　収益的収支比率は約100％であるが、経費回収率は100％を下回り、一般会計からの繰入金を費用の財源としている状況である。この要因として、汚水処理原価が高いことが挙げられる。
　施設利用率は約60％と低いことから、汚水処理原価が類似団体に比べて高くなっている。この要因として、人口減少及び下水道への未接続が多いことが挙げられる。
　企業債残高対事業規模比率は、類似団体に比べかなり低く、この要因は、施設整備の財源に国庫補助金を活用し、企業債の発行を抑えてきたためである。</t>
    <rPh sb="1" eb="4">
      <t>シュウエキテキ</t>
    </rPh>
    <rPh sb="4" eb="6">
      <t>シュウシ</t>
    </rPh>
    <rPh sb="6" eb="8">
      <t>ヒリツ</t>
    </rPh>
    <rPh sb="9" eb="10">
      <t>ヤク</t>
    </rPh>
    <rPh sb="19" eb="21">
      <t>ケイヒ</t>
    </rPh>
    <rPh sb="21" eb="23">
      <t>カイシュウ</t>
    </rPh>
    <rPh sb="23" eb="24">
      <t>リツ</t>
    </rPh>
    <rPh sb="30" eb="32">
      <t>シタマワ</t>
    </rPh>
    <rPh sb="34" eb="36">
      <t>イッパン</t>
    </rPh>
    <rPh sb="36" eb="38">
      <t>カイケイ</t>
    </rPh>
    <rPh sb="41" eb="43">
      <t>クリイレ</t>
    </rPh>
    <rPh sb="43" eb="44">
      <t>キン</t>
    </rPh>
    <rPh sb="45" eb="47">
      <t>ヒヨウ</t>
    </rPh>
    <rPh sb="48" eb="50">
      <t>ザイゲン</t>
    </rPh>
    <rPh sb="55" eb="57">
      <t>ジョウキョウ</t>
    </rPh>
    <rPh sb="63" eb="65">
      <t>ヨウイン</t>
    </rPh>
    <rPh sb="69" eb="71">
      <t>オスイ</t>
    </rPh>
    <rPh sb="71" eb="73">
      <t>ショリ</t>
    </rPh>
    <rPh sb="73" eb="75">
      <t>ゲンカ</t>
    </rPh>
    <rPh sb="76" eb="77">
      <t>タカ</t>
    </rPh>
    <rPh sb="81" eb="82">
      <t>ア</t>
    </rPh>
    <rPh sb="89" eb="91">
      <t>シセツ</t>
    </rPh>
    <rPh sb="91" eb="94">
      <t>リヨウリツ</t>
    </rPh>
    <rPh sb="95" eb="96">
      <t>ヤク</t>
    </rPh>
    <rPh sb="100" eb="101">
      <t>ヒク</t>
    </rPh>
    <rPh sb="107" eb="109">
      <t>オスイ</t>
    </rPh>
    <rPh sb="109" eb="111">
      <t>ショリ</t>
    </rPh>
    <rPh sb="111" eb="113">
      <t>ゲンカ</t>
    </rPh>
    <rPh sb="114" eb="116">
      <t>ルイジ</t>
    </rPh>
    <rPh sb="116" eb="118">
      <t>ダンタイ</t>
    </rPh>
    <rPh sb="119" eb="120">
      <t>クラ</t>
    </rPh>
    <rPh sb="122" eb="123">
      <t>タカ</t>
    </rPh>
    <rPh sb="132" eb="134">
      <t>ヨウイン</t>
    </rPh>
    <rPh sb="138" eb="140">
      <t>ジンコウ</t>
    </rPh>
    <rPh sb="140" eb="142">
      <t>ゲンショウ</t>
    </rPh>
    <rPh sb="142" eb="143">
      <t>オヨ</t>
    </rPh>
    <rPh sb="144" eb="147">
      <t>ゲスイドウ</t>
    </rPh>
    <rPh sb="149" eb="152">
      <t>ミセツゾク</t>
    </rPh>
    <rPh sb="153" eb="154">
      <t>オオ</t>
    </rPh>
    <rPh sb="158" eb="159">
      <t>ア</t>
    </rPh>
    <rPh sb="166" eb="168">
      <t>キギョウ</t>
    </rPh>
    <rPh sb="168" eb="169">
      <t>サイ</t>
    </rPh>
    <rPh sb="169" eb="171">
      <t>ザンダカ</t>
    </rPh>
    <rPh sb="171" eb="172">
      <t>タイ</t>
    </rPh>
    <rPh sb="172" eb="174">
      <t>ジギョウ</t>
    </rPh>
    <rPh sb="174" eb="176">
      <t>キボ</t>
    </rPh>
    <rPh sb="176" eb="178">
      <t>ヒリツ</t>
    </rPh>
    <rPh sb="180" eb="182">
      <t>ルイジ</t>
    </rPh>
    <rPh sb="182" eb="184">
      <t>ダンタイ</t>
    </rPh>
    <rPh sb="185" eb="186">
      <t>クラ</t>
    </rPh>
    <rPh sb="190" eb="191">
      <t>ヒク</t>
    </rPh>
    <rPh sb="195" eb="197">
      <t>ヨウイン</t>
    </rPh>
    <rPh sb="199" eb="201">
      <t>シセツ</t>
    </rPh>
    <rPh sb="201" eb="203">
      <t>セイビ</t>
    </rPh>
    <rPh sb="204" eb="206">
      <t>ザイゲン</t>
    </rPh>
    <rPh sb="207" eb="209">
      <t>コッコ</t>
    </rPh>
    <rPh sb="209" eb="211">
      <t>ホジョ</t>
    </rPh>
    <rPh sb="211" eb="212">
      <t>キン</t>
    </rPh>
    <rPh sb="213" eb="215">
      <t>カツヨウ</t>
    </rPh>
    <rPh sb="217" eb="219">
      <t>キギョウ</t>
    </rPh>
    <rPh sb="219" eb="220">
      <t>サイ</t>
    </rPh>
    <rPh sb="221" eb="223">
      <t>ハッコウ</t>
    </rPh>
    <rPh sb="224" eb="225">
      <t>オサ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</si>
</sst>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C7-4BC1-9E3B-A258F90B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486680"/>
        <c:axId val="127222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7.0000000000000007E-2</c:v>
                </c:pt>
                <c:pt idx="1">
                  <c:v>0.08</c:v>
                </c:pt>
                <c:pt idx="2">
                  <c:v>0.26</c:v>
                </c:pt>
                <c:pt idx="3">
                  <c:v>0.13</c:v>
                </c:pt>
                <c:pt idx="4">
                  <c:v>0.13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C7-4BC1-9E3B-A258F90B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486680"/>
        <c:axId val="127222488"/>
      </c:lineChart>
      <c:dateAx>
        <c:axId val="246486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222488"/>
        <c:crosses val="autoZero"/>
        <c:auto val="1"/>
        <c:lblOffset val="100"/>
        <c:baseTimeUnit val="years"/>
      </c:dateAx>
      <c:valAx>
        <c:axId val="127222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486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58.11</c:v>
                </c:pt>
                <c:pt idx="1">
                  <c:v>66.67</c:v>
                </c:pt>
                <c:pt idx="2">
                  <c:v>78.11</c:v>
                </c:pt>
                <c:pt idx="3">
                  <c:v>79.67</c:v>
                </c:pt>
                <c:pt idx="4">
                  <c:v>61.22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CC-4643-8FC0-B6CC4101E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70360"/>
        <c:axId val="246770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36.200000000000003</c:v>
                </c:pt>
                <c:pt idx="1">
                  <c:v>34.74</c:v>
                </c:pt>
                <c:pt idx="2">
                  <c:v>36.65</c:v>
                </c:pt>
                <c:pt idx="3">
                  <c:v>37.72</c:v>
                </c:pt>
                <c:pt idx="4">
                  <c:v>37.08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CC-4643-8FC0-B6CC4101E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70360"/>
        <c:axId val="246770752"/>
      </c:lineChart>
      <c:dateAx>
        <c:axId val="246770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770752"/>
        <c:crosses val="autoZero"/>
        <c:auto val="1"/>
        <c:lblOffset val="100"/>
        <c:baseTimeUnit val="years"/>
      </c:dateAx>
      <c:valAx>
        <c:axId val="246770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770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64.63</c:v>
                </c:pt>
                <c:pt idx="1">
                  <c:v>73.510000000000005</c:v>
                </c:pt>
                <c:pt idx="2">
                  <c:v>76.45</c:v>
                </c:pt>
                <c:pt idx="3">
                  <c:v>77.319999999999993</c:v>
                </c:pt>
                <c:pt idx="4">
                  <c:v>79.11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49-4BED-90F3-D99C782DF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71928"/>
        <c:axId val="24677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71.069999999999993</c:v>
                </c:pt>
                <c:pt idx="1">
                  <c:v>70.14</c:v>
                </c:pt>
                <c:pt idx="2">
                  <c:v>68.83</c:v>
                </c:pt>
                <c:pt idx="3">
                  <c:v>68.459999999999994</c:v>
                </c:pt>
                <c:pt idx="4">
                  <c:v>67.22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49-4BED-90F3-D99C782DF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71928"/>
        <c:axId val="246772320"/>
      </c:lineChart>
      <c:dateAx>
        <c:axId val="2467719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772320"/>
        <c:crosses val="autoZero"/>
        <c:auto val="1"/>
        <c:lblOffset val="100"/>
        <c:baseTimeUnit val="years"/>
      </c:dateAx>
      <c:valAx>
        <c:axId val="24677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771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106.01</c:v>
                </c:pt>
                <c:pt idx="1">
                  <c:v>98.99</c:v>
                </c:pt>
                <c:pt idx="2">
                  <c:v>101.88</c:v>
                </c:pt>
                <c:pt idx="3">
                  <c:v>113.04</c:v>
                </c:pt>
                <c:pt idx="4">
                  <c:v>95.85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AD-4301-9CC3-116750EAD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606680"/>
        <c:axId val="246607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AD-4301-9CC3-116750EAD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606680"/>
        <c:axId val="246607064"/>
      </c:lineChart>
      <c:dateAx>
        <c:axId val="246606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607064"/>
        <c:crosses val="autoZero"/>
        <c:auto val="1"/>
        <c:lblOffset val="100"/>
        <c:baseTimeUnit val="years"/>
      </c:dateAx>
      <c:valAx>
        <c:axId val="246607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606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3B-4A28-AD27-6415D9FE5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559488"/>
        <c:axId val="246560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3B-4A28-AD27-6415D9FE5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559488"/>
        <c:axId val="246560272"/>
      </c:lineChart>
      <c:dateAx>
        <c:axId val="2465594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560272"/>
        <c:crosses val="autoZero"/>
        <c:auto val="1"/>
        <c:lblOffset val="100"/>
        <c:baseTimeUnit val="years"/>
      </c:dateAx>
      <c:valAx>
        <c:axId val="246560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559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5B-4A6F-8E46-0546C4D91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561448"/>
        <c:axId val="246561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5B-4A6F-8E46-0546C4D91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561448"/>
        <c:axId val="246561840"/>
      </c:lineChart>
      <c:dateAx>
        <c:axId val="246561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561840"/>
        <c:crosses val="autoZero"/>
        <c:auto val="1"/>
        <c:lblOffset val="100"/>
        <c:baseTimeUnit val="years"/>
      </c:dateAx>
      <c:valAx>
        <c:axId val="246561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561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BD-493F-B0F6-A15E31DE6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331672"/>
        <c:axId val="22833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BD-493F-B0F6-A15E31DE6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331672"/>
        <c:axId val="228332064"/>
      </c:lineChart>
      <c:dateAx>
        <c:axId val="228331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332064"/>
        <c:crosses val="autoZero"/>
        <c:auto val="1"/>
        <c:lblOffset val="100"/>
        <c:baseTimeUnit val="years"/>
      </c:dateAx>
      <c:valAx>
        <c:axId val="22833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331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DB-4304-887A-6FAB36A6A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433144"/>
        <c:axId val="228433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DB-4304-887A-6FAB36A6A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433144"/>
        <c:axId val="228433536"/>
      </c:lineChart>
      <c:dateAx>
        <c:axId val="228433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433536"/>
        <c:crosses val="autoZero"/>
        <c:auto val="1"/>
        <c:lblOffset val="100"/>
        <c:baseTimeUnit val="years"/>
      </c:dateAx>
      <c:valAx>
        <c:axId val="228433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433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678.32</c:v>
                </c:pt>
                <c:pt idx="1">
                  <c:v>1023.69</c:v>
                </c:pt>
                <c:pt idx="2">
                  <c:v>512.70000000000005</c:v>
                </c:pt>
                <c:pt idx="3">
                  <c:v>629.80999999999995</c:v>
                </c:pt>
                <c:pt idx="4">
                  <c:v>625.47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8-4F64-A7F3-8E1F6A64F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434712"/>
        <c:axId val="228435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1554.05</c:v>
                </c:pt>
                <c:pt idx="1">
                  <c:v>1671.86</c:v>
                </c:pt>
                <c:pt idx="2">
                  <c:v>1673.47</c:v>
                </c:pt>
                <c:pt idx="3">
                  <c:v>1592.72</c:v>
                </c:pt>
                <c:pt idx="4">
                  <c:v>1223.96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88-4F64-A7F3-8E1F6A64F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434712"/>
        <c:axId val="228435104"/>
      </c:lineChart>
      <c:dateAx>
        <c:axId val="2284347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435104"/>
        <c:crosses val="autoZero"/>
        <c:auto val="1"/>
        <c:lblOffset val="100"/>
        <c:baseTimeUnit val="years"/>
      </c:dateAx>
      <c:valAx>
        <c:axId val="228435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434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65.78</c:v>
                </c:pt>
                <c:pt idx="1">
                  <c:v>87.9</c:v>
                </c:pt>
                <c:pt idx="2">
                  <c:v>95.66</c:v>
                </c:pt>
                <c:pt idx="3">
                  <c:v>77.63</c:v>
                </c:pt>
                <c:pt idx="4">
                  <c:v>67.73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29-4A25-BCCD-5C3AD668D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331280"/>
        <c:axId val="228330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53.01</c:v>
                </c:pt>
                <c:pt idx="1">
                  <c:v>50.54</c:v>
                </c:pt>
                <c:pt idx="2">
                  <c:v>49.22</c:v>
                </c:pt>
                <c:pt idx="3">
                  <c:v>53.7</c:v>
                </c:pt>
                <c:pt idx="4">
                  <c:v>61.54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29-4A25-BCCD-5C3AD668D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331280"/>
        <c:axId val="228330888"/>
      </c:lineChart>
      <c:dateAx>
        <c:axId val="228331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330888"/>
        <c:crosses val="autoZero"/>
        <c:auto val="1"/>
        <c:lblOffset val="100"/>
        <c:baseTimeUnit val="years"/>
      </c:dateAx>
      <c:valAx>
        <c:axId val="228330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331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381.82</c:v>
                </c:pt>
                <c:pt idx="1">
                  <c:v>323.72000000000003</c:v>
                </c:pt>
                <c:pt idx="2">
                  <c:v>284.95</c:v>
                </c:pt>
                <c:pt idx="3">
                  <c:v>340.3</c:v>
                </c:pt>
                <c:pt idx="4">
                  <c:v>399.58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9F-474F-8452-1D2AF0E04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333240"/>
        <c:axId val="228436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299.39</c:v>
                </c:pt>
                <c:pt idx="1">
                  <c:v>320.36</c:v>
                </c:pt>
                <c:pt idx="2">
                  <c:v>332.02</c:v>
                </c:pt>
                <c:pt idx="3">
                  <c:v>300.35000000000002</c:v>
                </c:pt>
                <c:pt idx="4">
                  <c:v>267.86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9F-474F-8452-1D2AF0E04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333240"/>
        <c:axId val="228436280"/>
      </c:lineChart>
      <c:dateAx>
        <c:axId val="228333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8436280"/>
        <c:crosses val="autoZero"/>
        <c:auto val="1"/>
        <c:lblOffset val="100"/>
        <c:baseTimeUnit val="years"/>
      </c:dateAx>
      <c:valAx>
        <c:axId val="228436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8333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【1,225.44】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【82.67】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N11" zoomScaleNormal="100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3" spans="1:78" ht="9.75" customHeight="1" x14ac:dyDescent="0.15">
      <c r="A3" s="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</row>
    <row r="4" spans="1:78" ht="9.75" customHeight="1" x14ac:dyDescent="0.15">
      <c r="A4" s="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2" t="str">
        <f>データ!H6</f>
        <v>広島県　大崎上島町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3" t="s">
        <v>1</v>
      </c>
      <c r="C7" s="43"/>
      <c r="D7" s="43"/>
      <c r="E7" s="43"/>
      <c r="F7" s="43"/>
      <c r="G7" s="43"/>
      <c r="H7" s="43"/>
      <c r="I7" s="43" t="s">
        <v>2</v>
      </c>
      <c r="J7" s="43"/>
      <c r="K7" s="43"/>
      <c r="L7" s="43"/>
      <c r="M7" s="43"/>
      <c r="N7" s="43"/>
      <c r="O7" s="43"/>
      <c r="P7" s="43" t="s">
        <v>3</v>
      </c>
      <c r="Q7" s="43"/>
      <c r="R7" s="43"/>
      <c r="S7" s="43"/>
      <c r="T7" s="43"/>
      <c r="U7" s="43"/>
      <c r="V7" s="43"/>
      <c r="W7" s="43" t="s">
        <v>4</v>
      </c>
      <c r="X7" s="43"/>
      <c r="Y7" s="43"/>
      <c r="Z7" s="43"/>
      <c r="AA7" s="43"/>
      <c r="AB7" s="43"/>
      <c r="AC7" s="43"/>
      <c r="AD7" s="43" t="s">
        <v>5</v>
      </c>
      <c r="AE7" s="43"/>
      <c r="AF7" s="43"/>
      <c r="AG7" s="43"/>
      <c r="AH7" s="43"/>
      <c r="AI7" s="43"/>
      <c r="AJ7" s="43"/>
      <c r="AK7" s="3"/>
      <c r="AL7" s="43" t="s">
        <v>6</v>
      </c>
      <c r="AM7" s="43"/>
      <c r="AN7" s="43"/>
      <c r="AO7" s="43"/>
      <c r="AP7" s="43"/>
      <c r="AQ7" s="43"/>
      <c r="AR7" s="43"/>
      <c r="AS7" s="43"/>
      <c r="AT7" s="43" t="s">
        <v>7</v>
      </c>
      <c r="AU7" s="43"/>
      <c r="AV7" s="43"/>
      <c r="AW7" s="43"/>
      <c r="AX7" s="43"/>
      <c r="AY7" s="43"/>
      <c r="AZ7" s="43"/>
      <c r="BA7" s="43"/>
      <c r="BB7" s="43" t="s">
        <v>8</v>
      </c>
      <c r="BC7" s="43"/>
      <c r="BD7" s="43"/>
      <c r="BE7" s="43"/>
      <c r="BF7" s="43"/>
      <c r="BG7" s="43"/>
      <c r="BH7" s="43"/>
      <c r="BI7" s="43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7" t="str">
        <f>データ!I6</f>
        <v>法非適用</v>
      </c>
      <c r="C8" s="47"/>
      <c r="D8" s="47"/>
      <c r="E8" s="47"/>
      <c r="F8" s="47"/>
      <c r="G8" s="47"/>
      <c r="H8" s="47"/>
      <c r="I8" s="47" t="str">
        <f>データ!J6</f>
        <v>下水道事業</v>
      </c>
      <c r="J8" s="47"/>
      <c r="K8" s="47"/>
      <c r="L8" s="47"/>
      <c r="M8" s="47"/>
      <c r="N8" s="47"/>
      <c r="O8" s="47"/>
      <c r="P8" s="47" t="str">
        <f>データ!K6</f>
        <v>特定環境保全公共下水道</v>
      </c>
      <c r="Q8" s="47"/>
      <c r="R8" s="47"/>
      <c r="S8" s="47"/>
      <c r="T8" s="47"/>
      <c r="U8" s="47"/>
      <c r="V8" s="47"/>
      <c r="W8" s="47" t="str">
        <f>データ!L6</f>
        <v>D3</v>
      </c>
      <c r="X8" s="47"/>
      <c r="Y8" s="47"/>
      <c r="Z8" s="47"/>
      <c r="AA8" s="47"/>
      <c r="AB8" s="47"/>
      <c r="AC8" s="47"/>
      <c r="AD8" s="48" t="str">
        <f>データ!$M$6</f>
        <v>非設置</v>
      </c>
      <c r="AE8" s="48"/>
      <c r="AF8" s="48"/>
      <c r="AG8" s="48"/>
      <c r="AH8" s="48"/>
      <c r="AI8" s="48"/>
      <c r="AJ8" s="48"/>
      <c r="AK8" s="3"/>
      <c r="AL8" s="49">
        <f>データ!S6</f>
        <v>7722</v>
      </c>
      <c r="AM8" s="49"/>
      <c r="AN8" s="49"/>
      <c r="AO8" s="49"/>
      <c r="AP8" s="49"/>
      <c r="AQ8" s="49"/>
      <c r="AR8" s="49"/>
      <c r="AS8" s="49"/>
      <c r="AT8" s="44">
        <f>データ!T6</f>
        <v>43.11</v>
      </c>
      <c r="AU8" s="44"/>
      <c r="AV8" s="44"/>
      <c r="AW8" s="44"/>
      <c r="AX8" s="44"/>
      <c r="AY8" s="44"/>
      <c r="AZ8" s="44"/>
      <c r="BA8" s="44"/>
      <c r="BB8" s="44">
        <f>データ!U6</f>
        <v>179.12</v>
      </c>
      <c r="BC8" s="44"/>
      <c r="BD8" s="44"/>
      <c r="BE8" s="44"/>
      <c r="BF8" s="44"/>
      <c r="BG8" s="44"/>
      <c r="BH8" s="44"/>
      <c r="BI8" s="44"/>
      <c r="BJ8" s="3"/>
      <c r="BK8" s="3"/>
      <c r="BL8" s="45" t="s">
        <v>10</v>
      </c>
      <c r="BM8" s="46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3" t="s">
        <v>12</v>
      </c>
      <c r="C9" s="43"/>
      <c r="D9" s="43"/>
      <c r="E9" s="43"/>
      <c r="F9" s="43"/>
      <c r="G9" s="43"/>
      <c r="H9" s="43"/>
      <c r="I9" s="43" t="s">
        <v>13</v>
      </c>
      <c r="J9" s="43"/>
      <c r="K9" s="43"/>
      <c r="L9" s="43"/>
      <c r="M9" s="43"/>
      <c r="N9" s="43"/>
      <c r="O9" s="43"/>
      <c r="P9" s="43" t="s">
        <v>14</v>
      </c>
      <c r="Q9" s="43"/>
      <c r="R9" s="43"/>
      <c r="S9" s="43"/>
      <c r="T9" s="43"/>
      <c r="U9" s="43"/>
      <c r="V9" s="43"/>
      <c r="W9" s="43" t="s">
        <v>15</v>
      </c>
      <c r="X9" s="43"/>
      <c r="Y9" s="43"/>
      <c r="Z9" s="43"/>
      <c r="AA9" s="43"/>
      <c r="AB9" s="43"/>
      <c r="AC9" s="43"/>
      <c r="AD9" s="43" t="s">
        <v>16</v>
      </c>
      <c r="AE9" s="43"/>
      <c r="AF9" s="43"/>
      <c r="AG9" s="43"/>
      <c r="AH9" s="43"/>
      <c r="AI9" s="43"/>
      <c r="AJ9" s="43"/>
      <c r="AK9" s="3"/>
      <c r="AL9" s="43" t="s">
        <v>17</v>
      </c>
      <c r="AM9" s="43"/>
      <c r="AN9" s="43"/>
      <c r="AO9" s="43"/>
      <c r="AP9" s="43"/>
      <c r="AQ9" s="43"/>
      <c r="AR9" s="43"/>
      <c r="AS9" s="43"/>
      <c r="AT9" s="43" t="s">
        <v>18</v>
      </c>
      <c r="AU9" s="43"/>
      <c r="AV9" s="43"/>
      <c r="AW9" s="43"/>
      <c r="AX9" s="43"/>
      <c r="AY9" s="43"/>
      <c r="AZ9" s="43"/>
      <c r="BA9" s="43"/>
      <c r="BB9" s="43" t="s">
        <v>19</v>
      </c>
      <c r="BC9" s="43"/>
      <c r="BD9" s="43"/>
      <c r="BE9" s="43"/>
      <c r="BF9" s="43"/>
      <c r="BG9" s="43"/>
      <c r="BH9" s="43"/>
      <c r="BI9" s="43"/>
      <c r="BJ9" s="3"/>
      <c r="BK9" s="3"/>
      <c r="BL9" s="50" t="s">
        <v>20</v>
      </c>
      <c r="BM9" s="51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4" t="str">
        <f>データ!N6</f>
        <v>-</v>
      </c>
      <c r="C10" s="44"/>
      <c r="D10" s="44"/>
      <c r="E10" s="44"/>
      <c r="F10" s="44"/>
      <c r="G10" s="44"/>
      <c r="H10" s="44"/>
      <c r="I10" s="44" t="str">
        <f>データ!O6</f>
        <v>該当数値なし</v>
      </c>
      <c r="J10" s="44"/>
      <c r="K10" s="44"/>
      <c r="L10" s="44"/>
      <c r="M10" s="44"/>
      <c r="N10" s="44"/>
      <c r="O10" s="44"/>
      <c r="P10" s="44">
        <f>データ!P6</f>
        <v>32.82</v>
      </c>
      <c r="Q10" s="44"/>
      <c r="R10" s="44"/>
      <c r="S10" s="44"/>
      <c r="T10" s="44"/>
      <c r="U10" s="44"/>
      <c r="V10" s="44"/>
      <c r="W10" s="44">
        <f>データ!Q6</f>
        <v>100</v>
      </c>
      <c r="X10" s="44"/>
      <c r="Y10" s="44"/>
      <c r="Z10" s="44"/>
      <c r="AA10" s="44"/>
      <c r="AB10" s="44"/>
      <c r="AC10" s="44"/>
      <c r="AD10" s="49">
        <f>データ!R6</f>
        <v>3564</v>
      </c>
      <c r="AE10" s="49"/>
      <c r="AF10" s="49"/>
      <c r="AG10" s="49"/>
      <c r="AH10" s="49"/>
      <c r="AI10" s="49"/>
      <c r="AJ10" s="49"/>
      <c r="AK10" s="2"/>
      <c r="AL10" s="49">
        <f>データ!V6</f>
        <v>2484</v>
      </c>
      <c r="AM10" s="49"/>
      <c r="AN10" s="49"/>
      <c r="AO10" s="49"/>
      <c r="AP10" s="49"/>
      <c r="AQ10" s="49"/>
      <c r="AR10" s="49"/>
      <c r="AS10" s="49"/>
      <c r="AT10" s="44">
        <f>データ!W6</f>
        <v>0.89</v>
      </c>
      <c r="AU10" s="44"/>
      <c r="AV10" s="44"/>
      <c r="AW10" s="44"/>
      <c r="AX10" s="44"/>
      <c r="AY10" s="44"/>
      <c r="AZ10" s="44"/>
      <c r="BA10" s="44"/>
      <c r="BB10" s="44">
        <f>データ!X6</f>
        <v>2791.01</v>
      </c>
      <c r="BC10" s="44"/>
      <c r="BD10" s="44"/>
      <c r="BE10" s="44"/>
      <c r="BF10" s="44"/>
      <c r="BG10" s="44"/>
      <c r="BH10" s="44"/>
      <c r="BI10" s="44"/>
      <c r="BJ10" s="2"/>
      <c r="BK10" s="2"/>
      <c r="BL10" s="52" t="s">
        <v>22</v>
      </c>
      <c r="BM10" s="53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4" t="s">
        <v>24</v>
      </c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</row>
    <row r="14" spans="1:78" ht="13.5" customHeight="1" x14ac:dyDescent="0.15">
      <c r="A14" s="2"/>
      <c r="B14" s="56" t="s">
        <v>25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8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124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74" t="s">
        <v>27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19"/>
      <c r="R34" s="74" t="s">
        <v>28</v>
      </c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19"/>
      <c r="AG34" s="74" t="s">
        <v>29</v>
      </c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19"/>
      <c r="AV34" s="74" t="s">
        <v>30</v>
      </c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19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19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19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31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8" t="s">
        <v>122</v>
      </c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7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8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7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8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7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8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7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8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7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8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7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8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7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8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7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8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70"/>
    </row>
    <row r="56" spans="1:78" ht="13.5" customHeight="1" x14ac:dyDescent="0.15">
      <c r="A56" s="2"/>
      <c r="B56" s="16"/>
      <c r="C56" s="74" t="s">
        <v>32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19"/>
      <c r="R56" s="74" t="s">
        <v>33</v>
      </c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19"/>
      <c r="AG56" s="74" t="s">
        <v>34</v>
      </c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19"/>
      <c r="AV56" s="74" t="s">
        <v>35</v>
      </c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18"/>
      <c r="BK56" s="2"/>
      <c r="BL56" s="68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70"/>
    </row>
    <row r="57" spans="1:78" ht="13.5" customHeight="1" x14ac:dyDescent="0.15">
      <c r="A57" s="2"/>
      <c r="B57" s="1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19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19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19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18"/>
      <c r="BK57" s="2"/>
      <c r="BL57" s="68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70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8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70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8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70"/>
    </row>
    <row r="60" spans="1:78" ht="13.5" customHeight="1" x14ac:dyDescent="0.15">
      <c r="A60" s="2"/>
      <c r="B60" s="59" t="s">
        <v>36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68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70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68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7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8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7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71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37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123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74" t="s">
        <v>38</v>
      </c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19"/>
      <c r="V79" s="19"/>
      <c r="W79" s="74" t="s">
        <v>39</v>
      </c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19"/>
      <c r="AP79" s="19"/>
      <c r="AQ79" s="74" t="s">
        <v>40</v>
      </c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19"/>
      <c r="V80" s="19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19"/>
      <c r="AP80" s="19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【1,225.44】</v>
      </c>
      <c r="I86" s="25" t="str">
        <f>データ!CA6</f>
        <v>【75.58】</v>
      </c>
      <c r="J86" s="25" t="str">
        <f>データ!CL6</f>
        <v>【215.23】</v>
      </c>
      <c r="K86" s="25" t="str">
        <f>データ!CW6</f>
        <v>【42.66】</v>
      </c>
      <c r="L86" s="25" t="str">
        <f>データ!DH6</f>
        <v>【82.67】</v>
      </c>
      <c r="M86" s="25" t="s">
        <v>55</v>
      </c>
      <c r="N86" s="25" t="s">
        <v>55</v>
      </c>
      <c r="O86" s="25" t="str">
        <f>データ!EO6</f>
        <v>【0.10】</v>
      </c>
    </row>
  </sheetData>
  <sheetProtection algorithmName="SHA-512" hashValue="ErRjdwGlTMevBe2cAmzFQiOna2kwuMpm+UBBfewYpQOfAepJlTJpdIwV33Qr0XNqQwUWmh8IbUOEPIGnmH6pNw==" saltValue="hwhn57lJT9S6L3u14dA3PQ==" spinCount="100000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56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57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58</v>
      </c>
      <c r="B3" s="28" t="s">
        <v>59</v>
      </c>
      <c r="C3" s="28" t="s">
        <v>60</v>
      </c>
      <c r="D3" s="28" t="s">
        <v>61</v>
      </c>
      <c r="E3" s="28" t="s">
        <v>62</v>
      </c>
      <c r="F3" s="28" t="s">
        <v>63</v>
      </c>
      <c r="G3" s="28" t="s">
        <v>64</v>
      </c>
      <c r="H3" s="76" t="s">
        <v>65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66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67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68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69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70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71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72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73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74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75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76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77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78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79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80</v>
      </c>
      <c r="B5" s="30"/>
      <c r="C5" s="30"/>
      <c r="D5" s="30"/>
      <c r="E5" s="30"/>
      <c r="F5" s="30"/>
      <c r="G5" s="30"/>
      <c r="H5" s="31" t="s">
        <v>81</v>
      </c>
      <c r="I5" s="31" t="s">
        <v>82</v>
      </c>
      <c r="J5" s="31" t="s">
        <v>83</v>
      </c>
      <c r="K5" s="31" t="s">
        <v>84</v>
      </c>
      <c r="L5" s="31" t="s">
        <v>85</v>
      </c>
      <c r="M5" s="31" t="s">
        <v>5</v>
      </c>
      <c r="N5" s="31" t="s">
        <v>86</v>
      </c>
      <c r="O5" s="31" t="s">
        <v>87</v>
      </c>
      <c r="P5" s="31" t="s">
        <v>88</v>
      </c>
      <c r="Q5" s="31" t="s">
        <v>89</v>
      </c>
      <c r="R5" s="31" t="s">
        <v>90</v>
      </c>
      <c r="S5" s="31" t="s">
        <v>91</v>
      </c>
      <c r="T5" s="31" t="s">
        <v>92</v>
      </c>
      <c r="U5" s="31" t="s">
        <v>93</v>
      </c>
      <c r="V5" s="31" t="s">
        <v>94</v>
      </c>
      <c r="W5" s="31" t="s">
        <v>95</v>
      </c>
      <c r="X5" s="31" t="s">
        <v>96</v>
      </c>
      <c r="Y5" s="31" t="s">
        <v>97</v>
      </c>
      <c r="Z5" s="31" t="s">
        <v>98</v>
      </c>
      <c r="AA5" s="31" t="s">
        <v>99</v>
      </c>
      <c r="AB5" s="31" t="s">
        <v>100</v>
      </c>
      <c r="AC5" s="31" t="s">
        <v>101</v>
      </c>
      <c r="AD5" s="31" t="s">
        <v>102</v>
      </c>
      <c r="AE5" s="31" t="s">
        <v>103</v>
      </c>
      <c r="AF5" s="31" t="s">
        <v>104</v>
      </c>
      <c r="AG5" s="31" t="s">
        <v>105</v>
      </c>
      <c r="AH5" s="31" t="s">
        <v>106</v>
      </c>
      <c r="AI5" s="31" t="s">
        <v>43</v>
      </c>
      <c r="AJ5" s="31" t="s">
        <v>97</v>
      </c>
      <c r="AK5" s="31" t="s">
        <v>98</v>
      </c>
      <c r="AL5" s="31" t="s">
        <v>99</v>
      </c>
      <c r="AM5" s="31" t="s">
        <v>100</v>
      </c>
      <c r="AN5" s="31" t="s">
        <v>101</v>
      </c>
      <c r="AO5" s="31" t="s">
        <v>102</v>
      </c>
      <c r="AP5" s="31" t="s">
        <v>103</v>
      </c>
      <c r="AQ5" s="31" t="s">
        <v>104</v>
      </c>
      <c r="AR5" s="31" t="s">
        <v>105</v>
      </c>
      <c r="AS5" s="31" t="s">
        <v>106</v>
      </c>
      <c r="AT5" s="31" t="s">
        <v>107</v>
      </c>
      <c r="AU5" s="31" t="s">
        <v>97</v>
      </c>
      <c r="AV5" s="31" t="s">
        <v>98</v>
      </c>
      <c r="AW5" s="31" t="s">
        <v>99</v>
      </c>
      <c r="AX5" s="31" t="s">
        <v>100</v>
      </c>
      <c r="AY5" s="31" t="s">
        <v>101</v>
      </c>
      <c r="AZ5" s="31" t="s">
        <v>102</v>
      </c>
      <c r="BA5" s="31" t="s">
        <v>103</v>
      </c>
      <c r="BB5" s="31" t="s">
        <v>104</v>
      </c>
      <c r="BC5" s="31" t="s">
        <v>105</v>
      </c>
      <c r="BD5" s="31" t="s">
        <v>106</v>
      </c>
      <c r="BE5" s="31" t="s">
        <v>107</v>
      </c>
      <c r="BF5" s="31" t="s">
        <v>97</v>
      </c>
      <c r="BG5" s="31" t="s">
        <v>98</v>
      </c>
      <c r="BH5" s="31" t="s">
        <v>99</v>
      </c>
      <c r="BI5" s="31" t="s">
        <v>100</v>
      </c>
      <c r="BJ5" s="31" t="s">
        <v>101</v>
      </c>
      <c r="BK5" s="31" t="s">
        <v>102</v>
      </c>
      <c r="BL5" s="31" t="s">
        <v>103</v>
      </c>
      <c r="BM5" s="31" t="s">
        <v>104</v>
      </c>
      <c r="BN5" s="31" t="s">
        <v>105</v>
      </c>
      <c r="BO5" s="31" t="s">
        <v>106</v>
      </c>
      <c r="BP5" s="31" t="s">
        <v>107</v>
      </c>
      <c r="BQ5" s="31" t="s">
        <v>97</v>
      </c>
      <c r="BR5" s="31" t="s">
        <v>98</v>
      </c>
      <c r="BS5" s="31" t="s">
        <v>99</v>
      </c>
      <c r="BT5" s="31" t="s">
        <v>100</v>
      </c>
      <c r="BU5" s="31" t="s">
        <v>101</v>
      </c>
      <c r="BV5" s="31" t="s">
        <v>102</v>
      </c>
      <c r="BW5" s="31" t="s">
        <v>103</v>
      </c>
      <c r="BX5" s="31" t="s">
        <v>104</v>
      </c>
      <c r="BY5" s="31" t="s">
        <v>105</v>
      </c>
      <c r="BZ5" s="31" t="s">
        <v>106</v>
      </c>
      <c r="CA5" s="31" t="s">
        <v>107</v>
      </c>
      <c r="CB5" s="31" t="s">
        <v>97</v>
      </c>
      <c r="CC5" s="31" t="s">
        <v>98</v>
      </c>
      <c r="CD5" s="31" t="s">
        <v>99</v>
      </c>
      <c r="CE5" s="31" t="s">
        <v>100</v>
      </c>
      <c r="CF5" s="31" t="s">
        <v>101</v>
      </c>
      <c r="CG5" s="31" t="s">
        <v>102</v>
      </c>
      <c r="CH5" s="31" t="s">
        <v>103</v>
      </c>
      <c r="CI5" s="31" t="s">
        <v>104</v>
      </c>
      <c r="CJ5" s="31" t="s">
        <v>105</v>
      </c>
      <c r="CK5" s="31" t="s">
        <v>106</v>
      </c>
      <c r="CL5" s="31" t="s">
        <v>107</v>
      </c>
      <c r="CM5" s="31" t="s">
        <v>97</v>
      </c>
      <c r="CN5" s="31" t="s">
        <v>98</v>
      </c>
      <c r="CO5" s="31" t="s">
        <v>99</v>
      </c>
      <c r="CP5" s="31" t="s">
        <v>100</v>
      </c>
      <c r="CQ5" s="31" t="s">
        <v>101</v>
      </c>
      <c r="CR5" s="31" t="s">
        <v>102</v>
      </c>
      <c r="CS5" s="31" t="s">
        <v>103</v>
      </c>
      <c r="CT5" s="31" t="s">
        <v>104</v>
      </c>
      <c r="CU5" s="31" t="s">
        <v>105</v>
      </c>
      <c r="CV5" s="31" t="s">
        <v>106</v>
      </c>
      <c r="CW5" s="31" t="s">
        <v>107</v>
      </c>
      <c r="CX5" s="31" t="s">
        <v>97</v>
      </c>
      <c r="CY5" s="31" t="s">
        <v>98</v>
      </c>
      <c r="CZ5" s="31" t="s">
        <v>99</v>
      </c>
      <c r="DA5" s="31" t="s">
        <v>100</v>
      </c>
      <c r="DB5" s="31" t="s">
        <v>101</v>
      </c>
      <c r="DC5" s="31" t="s">
        <v>102</v>
      </c>
      <c r="DD5" s="31" t="s">
        <v>103</v>
      </c>
      <c r="DE5" s="31" t="s">
        <v>104</v>
      </c>
      <c r="DF5" s="31" t="s">
        <v>105</v>
      </c>
      <c r="DG5" s="31" t="s">
        <v>106</v>
      </c>
      <c r="DH5" s="31" t="s">
        <v>107</v>
      </c>
      <c r="DI5" s="31" t="s">
        <v>97</v>
      </c>
      <c r="DJ5" s="31" t="s">
        <v>98</v>
      </c>
      <c r="DK5" s="31" t="s">
        <v>99</v>
      </c>
      <c r="DL5" s="31" t="s">
        <v>100</v>
      </c>
      <c r="DM5" s="31" t="s">
        <v>101</v>
      </c>
      <c r="DN5" s="31" t="s">
        <v>102</v>
      </c>
      <c r="DO5" s="31" t="s">
        <v>103</v>
      </c>
      <c r="DP5" s="31" t="s">
        <v>104</v>
      </c>
      <c r="DQ5" s="31" t="s">
        <v>105</v>
      </c>
      <c r="DR5" s="31" t="s">
        <v>106</v>
      </c>
      <c r="DS5" s="31" t="s">
        <v>107</v>
      </c>
      <c r="DT5" s="31" t="s">
        <v>97</v>
      </c>
      <c r="DU5" s="31" t="s">
        <v>98</v>
      </c>
      <c r="DV5" s="31" t="s">
        <v>99</v>
      </c>
      <c r="DW5" s="31" t="s">
        <v>100</v>
      </c>
      <c r="DX5" s="31" t="s">
        <v>101</v>
      </c>
      <c r="DY5" s="31" t="s">
        <v>102</v>
      </c>
      <c r="DZ5" s="31" t="s">
        <v>103</v>
      </c>
      <c r="EA5" s="31" t="s">
        <v>104</v>
      </c>
      <c r="EB5" s="31" t="s">
        <v>105</v>
      </c>
      <c r="EC5" s="31" t="s">
        <v>106</v>
      </c>
      <c r="ED5" s="31" t="s">
        <v>107</v>
      </c>
      <c r="EE5" s="31" t="s">
        <v>97</v>
      </c>
      <c r="EF5" s="31" t="s">
        <v>98</v>
      </c>
      <c r="EG5" s="31" t="s">
        <v>99</v>
      </c>
      <c r="EH5" s="31" t="s">
        <v>100</v>
      </c>
      <c r="EI5" s="31" t="s">
        <v>101</v>
      </c>
      <c r="EJ5" s="31" t="s">
        <v>102</v>
      </c>
      <c r="EK5" s="31" t="s">
        <v>103</v>
      </c>
      <c r="EL5" s="31" t="s">
        <v>104</v>
      </c>
      <c r="EM5" s="31" t="s">
        <v>105</v>
      </c>
      <c r="EN5" s="31" t="s">
        <v>106</v>
      </c>
      <c r="EO5" s="31" t="s">
        <v>107</v>
      </c>
    </row>
    <row r="6" spans="1:145" s="35" customFormat="1" x14ac:dyDescent="0.15">
      <c r="A6" s="27" t="s">
        <v>108</v>
      </c>
      <c r="B6" s="32">
        <f>B7</f>
        <v>2017</v>
      </c>
      <c r="C6" s="32">
        <f t="shared" ref="C6:X6" si="3">C7</f>
        <v>344311</v>
      </c>
      <c r="D6" s="32">
        <f t="shared" si="3"/>
        <v>47</v>
      </c>
      <c r="E6" s="32">
        <f t="shared" si="3"/>
        <v>17</v>
      </c>
      <c r="F6" s="32">
        <f t="shared" si="3"/>
        <v>4</v>
      </c>
      <c r="G6" s="32">
        <f t="shared" si="3"/>
        <v>0</v>
      </c>
      <c r="H6" s="32" t="str">
        <f t="shared" si="3"/>
        <v>広島県　大崎上島町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特定環境保全公共下水道</v>
      </c>
      <c r="L6" s="32" t="str">
        <f t="shared" si="3"/>
        <v>D3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32.82</v>
      </c>
      <c r="Q6" s="33">
        <f t="shared" si="3"/>
        <v>100</v>
      </c>
      <c r="R6" s="33">
        <f t="shared" si="3"/>
        <v>3564</v>
      </c>
      <c r="S6" s="33">
        <f t="shared" si="3"/>
        <v>7722</v>
      </c>
      <c r="T6" s="33">
        <f t="shared" si="3"/>
        <v>43.11</v>
      </c>
      <c r="U6" s="33">
        <f t="shared" si="3"/>
        <v>179.12</v>
      </c>
      <c r="V6" s="33">
        <f t="shared" si="3"/>
        <v>2484</v>
      </c>
      <c r="W6" s="33">
        <f t="shared" si="3"/>
        <v>0.89</v>
      </c>
      <c r="X6" s="33">
        <f t="shared" si="3"/>
        <v>2791.01</v>
      </c>
      <c r="Y6" s="34">
        <f>IF(Y7="",NA(),Y7)</f>
        <v>106.01</v>
      </c>
      <c r="Z6" s="34">
        <f t="shared" ref="Z6:AH6" si="4">IF(Z7="",NA(),Z7)</f>
        <v>98.99</v>
      </c>
      <c r="AA6" s="34">
        <f t="shared" si="4"/>
        <v>101.88</v>
      </c>
      <c r="AB6" s="34">
        <f t="shared" si="4"/>
        <v>113.04</v>
      </c>
      <c r="AC6" s="34">
        <f t="shared" si="4"/>
        <v>95.85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678.32</v>
      </c>
      <c r="BG6" s="34">
        <f t="shared" ref="BG6:BO6" si="7">IF(BG7="",NA(),BG7)</f>
        <v>1023.69</v>
      </c>
      <c r="BH6" s="34">
        <f t="shared" si="7"/>
        <v>512.70000000000005</v>
      </c>
      <c r="BI6" s="34">
        <f t="shared" si="7"/>
        <v>629.80999999999995</v>
      </c>
      <c r="BJ6" s="34">
        <f t="shared" si="7"/>
        <v>625.47</v>
      </c>
      <c r="BK6" s="34">
        <f t="shared" si="7"/>
        <v>1554.05</v>
      </c>
      <c r="BL6" s="34">
        <f t="shared" si="7"/>
        <v>1671.86</v>
      </c>
      <c r="BM6" s="34">
        <f t="shared" si="7"/>
        <v>1673.47</v>
      </c>
      <c r="BN6" s="34">
        <f t="shared" si="7"/>
        <v>1592.72</v>
      </c>
      <c r="BO6" s="34">
        <f t="shared" si="7"/>
        <v>1223.96</v>
      </c>
      <c r="BP6" s="33" t="str">
        <f>IF(BP7="","",IF(BP7="-","【-】","【"&amp;SUBSTITUTE(TEXT(BP7,"#,##0.00"),"-","△")&amp;"】"))</f>
        <v>【1,225.44】</v>
      </c>
      <c r="BQ6" s="34">
        <f>IF(BQ7="",NA(),BQ7)</f>
        <v>65.78</v>
      </c>
      <c r="BR6" s="34">
        <f t="shared" ref="BR6:BZ6" si="8">IF(BR7="",NA(),BR7)</f>
        <v>87.9</v>
      </c>
      <c r="BS6" s="34">
        <f t="shared" si="8"/>
        <v>95.66</v>
      </c>
      <c r="BT6" s="34">
        <f t="shared" si="8"/>
        <v>77.63</v>
      </c>
      <c r="BU6" s="34">
        <f t="shared" si="8"/>
        <v>67.73</v>
      </c>
      <c r="BV6" s="34">
        <f t="shared" si="8"/>
        <v>53.01</v>
      </c>
      <c r="BW6" s="34">
        <f t="shared" si="8"/>
        <v>50.54</v>
      </c>
      <c r="BX6" s="34">
        <f t="shared" si="8"/>
        <v>49.22</v>
      </c>
      <c r="BY6" s="34">
        <f t="shared" si="8"/>
        <v>53.7</v>
      </c>
      <c r="BZ6" s="34">
        <f t="shared" si="8"/>
        <v>61.54</v>
      </c>
      <c r="CA6" s="33" t="str">
        <f>IF(CA7="","",IF(CA7="-","【-】","【"&amp;SUBSTITUTE(TEXT(CA7,"#,##0.00"),"-","△")&amp;"】"))</f>
        <v>【75.58】</v>
      </c>
      <c r="CB6" s="34">
        <f>IF(CB7="",NA(),CB7)</f>
        <v>381.82</v>
      </c>
      <c r="CC6" s="34">
        <f t="shared" ref="CC6:CK6" si="9">IF(CC7="",NA(),CC7)</f>
        <v>323.72000000000003</v>
      </c>
      <c r="CD6" s="34">
        <f t="shared" si="9"/>
        <v>284.95</v>
      </c>
      <c r="CE6" s="34">
        <f t="shared" si="9"/>
        <v>340.3</v>
      </c>
      <c r="CF6" s="34">
        <f t="shared" si="9"/>
        <v>399.58</v>
      </c>
      <c r="CG6" s="34">
        <f t="shared" si="9"/>
        <v>299.39</v>
      </c>
      <c r="CH6" s="34">
        <f t="shared" si="9"/>
        <v>320.36</v>
      </c>
      <c r="CI6" s="34">
        <f t="shared" si="9"/>
        <v>332.02</v>
      </c>
      <c r="CJ6" s="34">
        <f t="shared" si="9"/>
        <v>300.35000000000002</v>
      </c>
      <c r="CK6" s="34">
        <f t="shared" si="9"/>
        <v>267.86</v>
      </c>
      <c r="CL6" s="33" t="str">
        <f>IF(CL7="","",IF(CL7="-","【-】","【"&amp;SUBSTITUTE(TEXT(CL7,"#,##0.00"),"-","△")&amp;"】"))</f>
        <v>【215.23】</v>
      </c>
      <c r="CM6" s="34">
        <f>IF(CM7="",NA(),CM7)</f>
        <v>58.11</v>
      </c>
      <c r="CN6" s="34">
        <f t="shared" ref="CN6:CV6" si="10">IF(CN7="",NA(),CN7)</f>
        <v>66.67</v>
      </c>
      <c r="CO6" s="34">
        <f t="shared" si="10"/>
        <v>78.11</v>
      </c>
      <c r="CP6" s="34">
        <f t="shared" si="10"/>
        <v>79.67</v>
      </c>
      <c r="CQ6" s="34">
        <f t="shared" si="10"/>
        <v>61.22</v>
      </c>
      <c r="CR6" s="34">
        <f t="shared" si="10"/>
        <v>36.200000000000003</v>
      </c>
      <c r="CS6" s="34">
        <f t="shared" si="10"/>
        <v>34.74</v>
      </c>
      <c r="CT6" s="34">
        <f t="shared" si="10"/>
        <v>36.65</v>
      </c>
      <c r="CU6" s="34">
        <f t="shared" si="10"/>
        <v>37.72</v>
      </c>
      <c r="CV6" s="34">
        <f t="shared" si="10"/>
        <v>37.08</v>
      </c>
      <c r="CW6" s="33" t="str">
        <f>IF(CW7="","",IF(CW7="-","【-】","【"&amp;SUBSTITUTE(TEXT(CW7,"#,##0.00"),"-","△")&amp;"】"))</f>
        <v>【42.66】</v>
      </c>
      <c r="CX6" s="34">
        <f>IF(CX7="",NA(),CX7)</f>
        <v>64.63</v>
      </c>
      <c r="CY6" s="34">
        <f t="shared" ref="CY6:DG6" si="11">IF(CY7="",NA(),CY7)</f>
        <v>73.510000000000005</v>
      </c>
      <c r="CZ6" s="34">
        <f t="shared" si="11"/>
        <v>76.45</v>
      </c>
      <c r="DA6" s="34">
        <f t="shared" si="11"/>
        <v>77.319999999999993</v>
      </c>
      <c r="DB6" s="34">
        <f t="shared" si="11"/>
        <v>79.11</v>
      </c>
      <c r="DC6" s="34">
        <f t="shared" si="11"/>
        <v>71.069999999999993</v>
      </c>
      <c r="DD6" s="34">
        <f t="shared" si="11"/>
        <v>70.14</v>
      </c>
      <c r="DE6" s="34">
        <f t="shared" si="11"/>
        <v>68.83</v>
      </c>
      <c r="DF6" s="34">
        <f t="shared" si="11"/>
        <v>68.459999999999994</v>
      </c>
      <c r="DG6" s="34">
        <f t="shared" si="11"/>
        <v>67.22</v>
      </c>
      <c r="DH6" s="33" t="str">
        <f>IF(DH7="","",IF(DH7="-","【-】","【"&amp;SUBSTITUTE(TEXT(DH7,"#,##0.00"),"-","△")&amp;"】"))</f>
        <v>【82.67】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7.0000000000000007E-2</v>
      </c>
      <c r="EK6" s="34">
        <f t="shared" si="14"/>
        <v>0.08</v>
      </c>
      <c r="EL6" s="34">
        <f t="shared" si="14"/>
        <v>0.26</v>
      </c>
      <c r="EM6" s="34">
        <f t="shared" si="14"/>
        <v>0.13</v>
      </c>
      <c r="EN6" s="34">
        <f t="shared" si="14"/>
        <v>0.13</v>
      </c>
      <c r="EO6" s="33" t="str">
        <f>IF(EO7="","",IF(EO7="-","【-】","【"&amp;SUBSTITUTE(TEXT(EO7,"#,##0.00"),"-","△")&amp;"】"))</f>
        <v>【0.10】</v>
      </c>
    </row>
    <row r="7" spans="1:145" s="35" customFormat="1" x14ac:dyDescent="0.15">
      <c r="A7" s="27"/>
      <c r="B7" s="36">
        <v>2017</v>
      </c>
      <c r="C7" s="36">
        <v>344311</v>
      </c>
      <c r="D7" s="36">
        <v>47</v>
      </c>
      <c r="E7" s="36">
        <v>17</v>
      </c>
      <c r="F7" s="36">
        <v>4</v>
      </c>
      <c r="G7" s="36">
        <v>0</v>
      </c>
      <c r="H7" s="36" t="s">
        <v>109</v>
      </c>
      <c r="I7" s="36" t="s">
        <v>110</v>
      </c>
      <c r="J7" s="36" t="s">
        <v>111</v>
      </c>
      <c r="K7" s="36" t="s">
        <v>112</v>
      </c>
      <c r="L7" s="36" t="s">
        <v>113</v>
      </c>
      <c r="M7" s="36" t="s">
        <v>114</v>
      </c>
      <c r="N7" s="37" t="s">
        <v>115</v>
      </c>
      <c r="O7" s="37" t="s">
        <v>116</v>
      </c>
      <c r="P7" s="37">
        <v>32.82</v>
      </c>
      <c r="Q7" s="37">
        <v>100</v>
      </c>
      <c r="R7" s="37">
        <v>3564</v>
      </c>
      <c r="S7" s="37">
        <v>7722</v>
      </c>
      <c r="T7" s="37">
        <v>43.11</v>
      </c>
      <c r="U7" s="37">
        <v>179.12</v>
      </c>
      <c r="V7" s="37">
        <v>2484</v>
      </c>
      <c r="W7" s="37">
        <v>0.89</v>
      </c>
      <c r="X7" s="37">
        <v>2791.01</v>
      </c>
      <c r="Y7" s="37">
        <v>106.01</v>
      </c>
      <c r="Z7" s="37">
        <v>98.99</v>
      </c>
      <c r="AA7" s="37">
        <v>101.88</v>
      </c>
      <c r="AB7" s="37">
        <v>113.04</v>
      </c>
      <c r="AC7" s="37">
        <v>95.85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678.32</v>
      </c>
      <c r="BG7" s="37">
        <v>1023.69</v>
      </c>
      <c r="BH7" s="37">
        <v>512.70000000000005</v>
      </c>
      <c r="BI7" s="37">
        <v>629.80999999999995</v>
      </c>
      <c r="BJ7" s="37">
        <v>625.47</v>
      </c>
      <c r="BK7" s="37">
        <v>1554.05</v>
      </c>
      <c r="BL7" s="37">
        <v>1671.86</v>
      </c>
      <c r="BM7" s="37">
        <v>1673.47</v>
      </c>
      <c r="BN7" s="37">
        <v>1592.72</v>
      </c>
      <c r="BO7" s="37">
        <v>1223.96</v>
      </c>
      <c r="BP7" s="37">
        <v>1225.44</v>
      </c>
      <c r="BQ7" s="37">
        <v>65.78</v>
      </c>
      <c r="BR7" s="37">
        <v>87.9</v>
      </c>
      <c r="BS7" s="37">
        <v>95.66</v>
      </c>
      <c r="BT7" s="37">
        <v>77.63</v>
      </c>
      <c r="BU7" s="37">
        <v>67.73</v>
      </c>
      <c r="BV7" s="37">
        <v>53.01</v>
      </c>
      <c r="BW7" s="37">
        <v>50.54</v>
      </c>
      <c r="BX7" s="37">
        <v>49.22</v>
      </c>
      <c r="BY7" s="37">
        <v>53.7</v>
      </c>
      <c r="BZ7" s="37">
        <v>61.54</v>
      </c>
      <c r="CA7" s="37">
        <v>75.58</v>
      </c>
      <c r="CB7" s="37">
        <v>381.82</v>
      </c>
      <c r="CC7" s="37">
        <v>323.72000000000003</v>
      </c>
      <c r="CD7" s="37">
        <v>284.95</v>
      </c>
      <c r="CE7" s="37">
        <v>340.3</v>
      </c>
      <c r="CF7" s="37">
        <v>399.58</v>
      </c>
      <c r="CG7" s="37">
        <v>299.39</v>
      </c>
      <c r="CH7" s="37">
        <v>320.36</v>
      </c>
      <c r="CI7" s="37">
        <v>332.02</v>
      </c>
      <c r="CJ7" s="37">
        <v>300.35000000000002</v>
      </c>
      <c r="CK7" s="37">
        <v>267.86</v>
      </c>
      <c r="CL7" s="37">
        <v>215.23</v>
      </c>
      <c r="CM7" s="37">
        <v>58.11</v>
      </c>
      <c r="CN7" s="37">
        <v>66.67</v>
      </c>
      <c r="CO7" s="37">
        <v>78.11</v>
      </c>
      <c r="CP7" s="37">
        <v>79.67</v>
      </c>
      <c r="CQ7" s="37">
        <v>61.22</v>
      </c>
      <c r="CR7" s="37">
        <v>36.200000000000003</v>
      </c>
      <c r="CS7" s="37">
        <v>34.74</v>
      </c>
      <c r="CT7" s="37">
        <v>36.65</v>
      </c>
      <c r="CU7" s="37">
        <v>37.72</v>
      </c>
      <c r="CV7" s="37">
        <v>37.08</v>
      </c>
      <c r="CW7" s="37">
        <v>42.66</v>
      </c>
      <c r="CX7" s="37">
        <v>64.63</v>
      </c>
      <c r="CY7" s="37">
        <v>73.510000000000005</v>
      </c>
      <c r="CZ7" s="37">
        <v>76.45</v>
      </c>
      <c r="DA7" s="37">
        <v>77.319999999999993</v>
      </c>
      <c r="DB7" s="37">
        <v>79.11</v>
      </c>
      <c r="DC7" s="37">
        <v>71.069999999999993</v>
      </c>
      <c r="DD7" s="37">
        <v>70.14</v>
      </c>
      <c r="DE7" s="37">
        <v>68.83</v>
      </c>
      <c r="DF7" s="37">
        <v>68.459999999999994</v>
      </c>
      <c r="DG7" s="37">
        <v>67.22</v>
      </c>
      <c r="DH7" s="37">
        <v>82.67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7.0000000000000007E-2</v>
      </c>
      <c r="EK7" s="37">
        <v>0.08</v>
      </c>
      <c r="EL7" s="37">
        <v>0.26</v>
      </c>
      <c r="EM7" s="37">
        <v>0.13</v>
      </c>
      <c r="EN7" s="37">
        <v>0.13</v>
      </c>
      <c r="EO7" s="37">
        <v>0.1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117</v>
      </c>
      <c r="C9" s="39" t="s">
        <v>118</v>
      </c>
      <c r="D9" s="39" t="s">
        <v>119</v>
      </c>
      <c r="E9" s="39" t="s">
        <v>120</v>
      </c>
      <c r="F9" s="39" t="s">
        <v>121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59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閑田 浩平</cp:lastModifiedBy>
  <cp:lastPrinted>2019-01-18T05:32:01Z</cp:lastPrinted>
  <dcterms:created xsi:type="dcterms:W3CDTF">2018-12-03T09:17:04Z</dcterms:created>
  <dcterms:modified xsi:type="dcterms:W3CDTF">2019-01-18T05:40:20Z</dcterms:modified>
  <cp:category/>
</cp:coreProperties>
</file>