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cbKUIdEFGtzVQfDxya2+gsNtBo/1HsFBI/cbrmjcnsQgE5FECfwx9mDKVjSuzmMLoSIkCCWI/ajJ4yNGrJm+eQ==" workbookSaltValue="2OuAxOwFFjdZiZggN5tmfA=="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P10" i="4"/>
  <c r="I10" i="4"/>
  <c r="AT8" i="4"/>
  <c r="AL8" i="4"/>
  <c r="P8" i="4"/>
  <c r="I8" i="4"/>
  <c r="C10" i="5" l="1"/>
  <c r="D10" i="5"/>
  <c r="E10" i="5"/>
  <c r="B10" i="5"/>
</calcChain>
</file>

<file path=xl/sharedStrings.xml><?xml version="1.0" encoding="utf-8"?>
<sst xmlns="http://schemas.openxmlformats.org/spreadsheetml/2006/main" count="240" uniqueCount="125">
  <si>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</si>
  <si>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</si>
  <si>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</si>
  <si>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</si>
  <si>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</si>
  <si>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</si>
  <si>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</si>
  <si>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</si>
  <si>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</si>
  <si>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</si>
  <si>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</si>
  <si>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</si>
  <si>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</si>
  <si>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</si>
  <si>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</si>
  <si>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</si>
  <si>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</si>
  <si>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</si>
  <si>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</si>
  <si>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</si>
  <si>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</si>
  <si>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</si>
  <si>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</si>
  <si>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</si>
  <si>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</si>
  <si>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</si>
  <si>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</si>
  <si>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</si>
  <si>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</si>
  <si>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</si>
  <si>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</si>
  <si>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</si>
  <si>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</si>
  <si>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</si>
  <si>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</si>
  <si>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</si>
  <si>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</si>
  <si>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</si>
  <si>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</si>
  <si>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</si>
  <si>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</si>
  <si>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</si>
  <si>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</si>
  <si>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</si>
  <si>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</si>
  <si>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</si>
  <si>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</si>
  <si>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</si>
  <si>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</si>
  <si>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</si>
  <si>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</si>
  <si>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</si>
  <si>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</si>
  <si>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</si>
  <si>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</si>
  <si>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</si>
  <si>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</si>
  <si>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</si>
  <si>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</si>
  <si>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</si>
  <si>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</si>
  <si>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</si>
  <si>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</si>
  <si>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</si>
  <si>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</si>
  <si>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</si>
  <si>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</si>
  <si>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</si>
  <si>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</si>
  <si>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</si>
  <si>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</si>
  <si>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</si>
  <si>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</si>
  <si>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</si>
  <si>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</si>
  <si>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</si>
  <si>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</si>
  <si>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</si>
  <si>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</si>
  <si>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</si>
  <si>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</si>
  <si>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</si>
  <si>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</si>
  <si>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</si>
  <si>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</si>
  <si>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</si>
  <si>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</si>
  <si>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</si>
  <si>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</si>
  <si>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</si>
  <si>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</si>
  <si>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</si>
  <si>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</si>
  <si>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</si>
  <si>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</si>
  <si>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</si>
  <si>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</si>
  <si>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</si>
  <si>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</si>
  <si>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</si>
  <si>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</si>
  <si>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</si>
  <si>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</si>
  <si>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</si>
  <si>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</si>
  <si>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</si>
  <si>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</si>
  <si>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</si>
  <si>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</si>
  <si>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</si>
  <si>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</si>
  <si>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</si>
  <si>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</si>
  <si>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</si>
  <si>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</si>
  <si>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</si>
  <si>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</si>
  <si>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</si>
  <si>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</si>
  <si>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</si>
  <si>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</si>
  <si>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</si>
  <si>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6年度から供用を開始し、向原浄化センターは供用開始後23年を経過している。当施設は、長寿命化計画を策定し平成29年度から平成32年度の4年間で対策事業を実施していく。他の地区・施設についても施設の老朽化や耐用年数を考慮し、地区ごとにストックマネジメント計画を策定して計画的な更新を実施していく。</t>
    <phoneticPr fontId="4"/>
  </si>
  <si>
    <t>　平成28年度から年次更新している経営戦略から経営状況を把握し、事業の継続を目的として効率性・健全性を高めていく。
　また、加入促進による水洗化率の向上や使用料改定による収入の確保に努めていく。施設については老朽化する施設や機器を維持管理面からの視点を併せ計画的かつ効率的な更新を実施していく必要がある。</t>
    <phoneticPr fontId="4"/>
  </si>
  <si>
    <t>　単年度の収支を表す「①収益的収支比率」は80.34％とこれまでに続き80％台前半を推移している。経費を使用料でどの程度賄えているかを表した「⑤経費回収率」や1㎥当たりの処理に要した費用を示す「⑥汚水処理原価」また、施設の一日の処理能力に対する平均処理水量の割合を示した「⑦施設利用率」は、処理区域内人口の減少と新規加入などとのバランスから大きな増加はなく横ばいに推移している。　
　「⑤経費回収率」については全国平均・類似団体より下回っていることから更なる加入促進、適正な使用料の確保が必要で、「⑥汚水処理原価」については一時期より20円程度下げていることから引き続き経費削減に努めていくことが必要となる。
　「⑦施設利用率」については、57%と高くはないものの類似団体・全国平均よりは高い値であり、引き続き率の向上に努めていく。
　処理区内で水洗化している方の割合を示す「⑧水洗化率」は、83.53％と全国平均値よりは高い値にあるが、これは水洗化率の分母となる現在処理区内人口の減少（空家の増加）が要因と考えられる。</t>
    <rPh sb="33" eb="34">
      <t>ツヅ</t>
    </rPh>
    <rPh sb="39" eb="41">
      <t>ゼンハン</t>
    </rPh>
    <rPh sb="81" eb="82">
      <t>ア</t>
    </rPh>
    <rPh sb="94" eb="95">
      <t>シメ</t>
    </rPh>
    <rPh sb="132" eb="133">
      <t>シメ</t>
    </rPh>
    <rPh sb="156" eb="158">
      <t>シンキ</t>
    </rPh>
    <rPh sb="158" eb="160">
      <t>カニュウ</t>
    </rPh>
    <rPh sb="170" eb="171">
      <t>オオ</t>
    </rPh>
    <rPh sb="173" eb="175">
      <t>ゾウカ</t>
    </rPh>
    <rPh sb="182" eb="184">
      <t>スイイ</t>
    </rPh>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</si>
</sst>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7CD-412D-A845-417DDAB83795}"/>
            </c:ext>
          </c:extLst>
        </c:ser>
        <c:dLbls>
          <c:showLegendKey val="0"/>
          <c:showVal val="0"/>
          <c:showCatName val="0"/>
          <c:showSerName val="0"/>
          <c:showPercent val="0"/>
          <c:showBubbleSize val="0"/>
        </c:dLbls>
        <c:gapWidth val="150"/>
        <c:axId val="99883648"/>
        <c:axId val="99894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0.04</c:v>
                </c:pt>
                <c:pt idx="2">
                  <c:v>7.0000000000000007E-2</c:v>
                </c:pt>
                <c:pt idx="3">
                  <c:v>0.09</c:v>
                </c:pt>
                <c:pt idx="4">
                  <c:v>0.09</c:v>
                </c:pt>
              </c:numCache>
            </c:numRef>
          </c:val>
          <c:smooth val="0"/>
          <c:extLst xmlns:c16r2="http://schemas.microsoft.com/office/drawing/2015/06/chart">
            <c:ext xmlns:c16="http://schemas.microsoft.com/office/drawing/2014/chart" uri="{C3380CC4-5D6E-409C-BE32-E72D297353CC}">
              <c16:uniqueId val="{00000001-77CD-412D-A845-417DDAB83795}"/>
            </c:ext>
          </c:extLst>
        </c:ser>
        <c:dLbls>
          <c:showLegendKey val="0"/>
          <c:showVal val="0"/>
          <c:showCatName val="0"/>
          <c:showSerName val="0"/>
          <c:showPercent val="0"/>
          <c:showBubbleSize val="0"/>
        </c:dLbls>
        <c:marker val="1"/>
        <c:smooth val="0"/>
        <c:axId val="99883648"/>
        <c:axId val="99894016"/>
      </c:lineChart>
      <c:dateAx>
        <c:axId val="99883648"/>
        <c:scaling>
          <c:orientation val="minMax"/>
        </c:scaling>
        <c:delete val="1"/>
        <c:axPos val="b"/>
        <c:numFmt formatCode="ge" sourceLinked="1"/>
        <c:majorTickMark val="none"/>
        <c:minorTickMark val="none"/>
        <c:tickLblPos val="none"/>
        <c:crossAx val="99894016"/>
        <c:crosses val="autoZero"/>
        <c:auto val="1"/>
        <c:lblOffset val="100"/>
        <c:baseTimeUnit val="years"/>
      </c:dateAx>
      <c:valAx>
        <c:axId val="99894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883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55.9</c:v>
                </c:pt>
                <c:pt idx="1">
                  <c:v>57.19</c:v>
                </c:pt>
                <c:pt idx="2">
                  <c:v>55.87</c:v>
                </c:pt>
                <c:pt idx="3">
                  <c:v>57.68</c:v>
                </c:pt>
                <c:pt idx="4">
                  <c:v>57.27</c:v>
                </c:pt>
              </c:numCache>
            </c:numRef>
          </c:val>
          <c:extLst xmlns:c16r2="http://schemas.microsoft.com/office/drawing/2015/06/chart">
            <c:ext xmlns:c16="http://schemas.microsoft.com/office/drawing/2014/chart" uri="{C3380CC4-5D6E-409C-BE32-E72D297353CC}">
              <c16:uniqueId val="{00000000-55B4-4CDD-AE38-BEE6830D4A5A}"/>
            </c:ext>
          </c:extLst>
        </c:ser>
        <c:dLbls>
          <c:showLegendKey val="0"/>
          <c:showVal val="0"/>
          <c:showCatName val="0"/>
          <c:showSerName val="0"/>
          <c:showPercent val="0"/>
          <c:showBubbleSize val="0"/>
        </c:dLbls>
        <c:gapWidth val="150"/>
        <c:axId val="104053376"/>
        <c:axId val="104059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43.65</c:v>
                </c:pt>
                <c:pt idx="1">
                  <c:v>43.58</c:v>
                </c:pt>
                <c:pt idx="2">
                  <c:v>41.35</c:v>
                </c:pt>
                <c:pt idx="3">
                  <c:v>42.9</c:v>
                </c:pt>
                <c:pt idx="4">
                  <c:v>43.36</c:v>
                </c:pt>
              </c:numCache>
            </c:numRef>
          </c:val>
          <c:smooth val="0"/>
          <c:extLst xmlns:c16r2="http://schemas.microsoft.com/office/drawing/2015/06/chart">
            <c:ext xmlns:c16="http://schemas.microsoft.com/office/drawing/2014/chart" uri="{C3380CC4-5D6E-409C-BE32-E72D297353CC}">
              <c16:uniqueId val="{00000001-55B4-4CDD-AE38-BEE6830D4A5A}"/>
            </c:ext>
          </c:extLst>
        </c:ser>
        <c:dLbls>
          <c:showLegendKey val="0"/>
          <c:showVal val="0"/>
          <c:showCatName val="0"/>
          <c:showSerName val="0"/>
          <c:showPercent val="0"/>
          <c:showBubbleSize val="0"/>
        </c:dLbls>
        <c:marker val="1"/>
        <c:smooth val="0"/>
        <c:axId val="104053376"/>
        <c:axId val="104059648"/>
      </c:lineChart>
      <c:dateAx>
        <c:axId val="104053376"/>
        <c:scaling>
          <c:orientation val="minMax"/>
        </c:scaling>
        <c:delete val="1"/>
        <c:axPos val="b"/>
        <c:numFmt formatCode="ge" sourceLinked="1"/>
        <c:majorTickMark val="none"/>
        <c:minorTickMark val="none"/>
        <c:tickLblPos val="none"/>
        <c:crossAx val="104059648"/>
        <c:crosses val="autoZero"/>
        <c:auto val="1"/>
        <c:lblOffset val="100"/>
        <c:baseTimeUnit val="years"/>
      </c:dateAx>
      <c:valAx>
        <c:axId val="1040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053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79.959999999999994</c:v>
                </c:pt>
                <c:pt idx="1">
                  <c:v>80.56</c:v>
                </c:pt>
                <c:pt idx="2">
                  <c:v>82.17</c:v>
                </c:pt>
                <c:pt idx="3">
                  <c:v>82.77</c:v>
                </c:pt>
                <c:pt idx="4">
                  <c:v>83.53</c:v>
                </c:pt>
              </c:numCache>
            </c:numRef>
          </c:val>
          <c:extLst xmlns:c16r2="http://schemas.microsoft.com/office/drawing/2015/06/chart">
            <c:ext xmlns:c16="http://schemas.microsoft.com/office/drawing/2014/chart" uri="{C3380CC4-5D6E-409C-BE32-E72D297353CC}">
              <c16:uniqueId val="{00000000-FA57-46B4-BC2C-05CF44357D16}"/>
            </c:ext>
          </c:extLst>
        </c:ser>
        <c:dLbls>
          <c:showLegendKey val="0"/>
          <c:showVal val="0"/>
          <c:showCatName val="0"/>
          <c:showSerName val="0"/>
          <c:showPercent val="0"/>
          <c:showBubbleSize val="0"/>
        </c:dLbls>
        <c:gapWidth val="150"/>
        <c:axId val="104111104"/>
        <c:axId val="104113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82.2</c:v>
                </c:pt>
                <c:pt idx="1">
                  <c:v>82.35</c:v>
                </c:pt>
                <c:pt idx="2">
                  <c:v>82.9</c:v>
                </c:pt>
                <c:pt idx="3">
                  <c:v>83.5</c:v>
                </c:pt>
                <c:pt idx="4">
                  <c:v>83.06</c:v>
                </c:pt>
              </c:numCache>
            </c:numRef>
          </c:val>
          <c:smooth val="0"/>
          <c:extLst xmlns:c16r2="http://schemas.microsoft.com/office/drawing/2015/06/chart">
            <c:ext xmlns:c16="http://schemas.microsoft.com/office/drawing/2014/chart" uri="{C3380CC4-5D6E-409C-BE32-E72D297353CC}">
              <c16:uniqueId val="{00000001-FA57-46B4-BC2C-05CF44357D16}"/>
            </c:ext>
          </c:extLst>
        </c:ser>
        <c:dLbls>
          <c:showLegendKey val="0"/>
          <c:showVal val="0"/>
          <c:showCatName val="0"/>
          <c:showSerName val="0"/>
          <c:showPercent val="0"/>
          <c:showBubbleSize val="0"/>
        </c:dLbls>
        <c:marker val="1"/>
        <c:smooth val="0"/>
        <c:axId val="104111104"/>
        <c:axId val="104113280"/>
      </c:lineChart>
      <c:dateAx>
        <c:axId val="104111104"/>
        <c:scaling>
          <c:orientation val="minMax"/>
        </c:scaling>
        <c:delete val="1"/>
        <c:axPos val="b"/>
        <c:numFmt formatCode="ge" sourceLinked="1"/>
        <c:majorTickMark val="none"/>
        <c:minorTickMark val="none"/>
        <c:tickLblPos val="none"/>
        <c:crossAx val="104113280"/>
        <c:crosses val="autoZero"/>
        <c:auto val="1"/>
        <c:lblOffset val="100"/>
        <c:baseTimeUnit val="years"/>
      </c:dateAx>
      <c:valAx>
        <c:axId val="104113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111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80.02</c:v>
                </c:pt>
                <c:pt idx="1">
                  <c:v>83.5</c:v>
                </c:pt>
                <c:pt idx="2">
                  <c:v>80.2</c:v>
                </c:pt>
                <c:pt idx="3">
                  <c:v>81.91</c:v>
                </c:pt>
                <c:pt idx="4">
                  <c:v>80.34</c:v>
                </c:pt>
              </c:numCache>
            </c:numRef>
          </c:val>
          <c:extLst xmlns:c16r2="http://schemas.microsoft.com/office/drawing/2015/06/chart">
            <c:ext xmlns:c16="http://schemas.microsoft.com/office/drawing/2014/chart" uri="{C3380CC4-5D6E-409C-BE32-E72D297353CC}">
              <c16:uniqueId val="{00000000-A644-4EDE-AC6D-5ADB40D5139F}"/>
            </c:ext>
          </c:extLst>
        </c:ser>
        <c:dLbls>
          <c:showLegendKey val="0"/>
          <c:showVal val="0"/>
          <c:showCatName val="0"/>
          <c:showSerName val="0"/>
          <c:showPercent val="0"/>
          <c:showBubbleSize val="0"/>
        </c:dLbls>
        <c:gapWidth val="150"/>
        <c:axId val="99920896"/>
        <c:axId val="99931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644-4EDE-AC6D-5ADB40D5139F}"/>
            </c:ext>
          </c:extLst>
        </c:ser>
        <c:dLbls>
          <c:showLegendKey val="0"/>
          <c:showVal val="0"/>
          <c:showCatName val="0"/>
          <c:showSerName val="0"/>
          <c:showPercent val="0"/>
          <c:showBubbleSize val="0"/>
        </c:dLbls>
        <c:marker val="1"/>
        <c:smooth val="0"/>
        <c:axId val="99920896"/>
        <c:axId val="99931264"/>
      </c:lineChart>
      <c:dateAx>
        <c:axId val="99920896"/>
        <c:scaling>
          <c:orientation val="minMax"/>
        </c:scaling>
        <c:delete val="1"/>
        <c:axPos val="b"/>
        <c:numFmt formatCode="ge" sourceLinked="1"/>
        <c:majorTickMark val="none"/>
        <c:minorTickMark val="none"/>
        <c:tickLblPos val="none"/>
        <c:crossAx val="99931264"/>
        <c:crosses val="autoZero"/>
        <c:auto val="1"/>
        <c:lblOffset val="100"/>
        <c:baseTimeUnit val="years"/>
      </c:dateAx>
      <c:valAx>
        <c:axId val="99931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920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348-48C1-952D-0FA0525791E6}"/>
            </c:ext>
          </c:extLst>
        </c:ser>
        <c:dLbls>
          <c:showLegendKey val="0"/>
          <c:showVal val="0"/>
          <c:showCatName val="0"/>
          <c:showSerName val="0"/>
          <c:showPercent val="0"/>
          <c:showBubbleSize val="0"/>
        </c:dLbls>
        <c:gapWidth val="150"/>
        <c:axId val="100019584"/>
        <c:axId val="100046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348-48C1-952D-0FA0525791E6}"/>
            </c:ext>
          </c:extLst>
        </c:ser>
        <c:dLbls>
          <c:showLegendKey val="0"/>
          <c:showVal val="0"/>
          <c:showCatName val="0"/>
          <c:showSerName val="0"/>
          <c:showPercent val="0"/>
          <c:showBubbleSize val="0"/>
        </c:dLbls>
        <c:marker val="1"/>
        <c:smooth val="0"/>
        <c:axId val="100019584"/>
        <c:axId val="100046336"/>
      </c:lineChart>
      <c:dateAx>
        <c:axId val="100019584"/>
        <c:scaling>
          <c:orientation val="minMax"/>
        </c:scaling>
        <c:delete val="1"/>
        <c:axPos val="b"/>
        <c:numFmt formatCode="ge" sourceLinked="1"/>
        <c:majorTickMark val="none"/>
        <c:minorTickMark val="none"/>
        <c:tickLblPos val="none"/>
        <c:crossAx val="100046336"/>
        <c:crosses val="autoZero"/>
        <c:auto val="1"/>
        <c:lblOffset val="100"/>
        <c:baseTimeUnit val="years"/>
      </c:dateAx>
      <c:valAx>
        <c:axId val="100046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019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A76-4DDF-911B-641A1E19BEF8}"/>
            </c:ext>
          </c:extLst>
        </c:ser>
        <c:dLbls>
          <c:showLegendKey val="0"/>
          <c:showVal val="0"/>
          <c:showCatName val="0"/>
          <c:showSerName val="0"/>
          <c:showPercent val="0"/>
          <c:showBubbleSize val="0"/>
        </c:dLbls>
        <c:gapWidth val="150"/>
        <c:axId val="101662720"/>
        <c:axId val="101664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A76-4DDF-911B-641A1E19BEF8}"/>
            </c:ext>
          </c:extLst>
        </c:ser>
        <c:dLbls>
          <c:showLegendKey val="0"/>
          <c:showVal val="0"/>
          <c:showCatName val="0"/>
          <c:showSerName val="0"/>
          <c:showPercent val="0"/>
          <c:showBubbleSize val="0"/>
        </c:dLbls>
        <c:marker val="1"/>
        <c:smooth val="0"/>
        <c:axId val="101662720"/>
        <c:axId val="101664640"/>
      </c:lineChart>
      <c:dateAx>
        <c:axId val="101662720"/>
        <c:scaling>
          <c:orientation val="minMax"/>
        </c:scaling>
        <c:delete val="1"/>
        <c:axPos val="b"/>
        <c:numFmt formatCode="ge" sourceLinked="1"/>
        <c:majorTickMark val="none"/>
        <c:minorTickMark val="none"/>
        <c:tickLblPos val="none"/>
        <c:crossAx val="101664640"/>
        <c:crosses val="autoZero"/>
        <c:auto val="1"/>
        <c:lblOffset val="100"/>
        <c:baseTimeUnit val="years"/>
      </c:dateAx>
      <c:valAx>
        <c:axId val="101664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62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0A1-4573-B9FE-B3853DEB3387}"/>
            </c:ext>
          </c:extLst>
        </c:ser>
        <c:dLbls>
          <c:showLegendKey val="0"/>
          <c:showVal val="0"/>
          <c:showCatName val="0"/>
          <c:showSerName val="0"/>
          <c:showPercent val="0"/>
          <c:showBubbleSize val="0"/>
        </c:dLbls>
        <c:gapWidth val="150"/>
        <c:axId val="101714560"/>
        <c:axId val="101720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0A1-4573-B9FE-B3853DEB3387}"/>
            </c:ext>
          </c:extLst>
        </c:ser>
        <c:dLbls>
          <c:showLegendKey val="0"/>
          <c:showVal val="0"/>
          <c:showCatName val="0"/>
          <c:showSerName val="0"/>
          <c:showPercent val="0"/>
          <c:showBubbleSize val="0"/>
        </c:dLbls>
        <c:marker val="1"/>
        <c:smooth val="0"/>
        <c:axId val="101714560"/>
        <c:axId val="101720832"/>
      </c:lineChart>
      <c:dateAx>
        <c:axId val="101714560"/>
        <c:scaling>
          <c:orientation val="minMax"/>
        </c:scaling>
        <c:delete val="1"/>
        <c:axPos val="b"/>
        <c:numFmt formatCode="ge" sourceLinked="1"/>
        <c:majorTickMark val="none"/>
        <c:minorTickMark val="none"/>
        <c:tickLblPos val="none"/>
        <c:crossAx val="101720832"/>
        <c:crosses val="autoZero"/>
        <c:auto val="1"/>
        <c:lblOffset val="100"/>
        <c:baseTimeUnit val="years"/>
      </c:dateAx>
      <c:valAx>
        <c:axId val="101720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14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AB8-4CE3-8A4B-51F17D37E323}"/>
            </c:ext>
          </c:extLst>
        </c:ser>
        <c:dLbls>
          <c:showLegendKey val="0"/>
          <c:showVal val="0"/>
          <c:showCatName val="0"/>
          <c:showSerName val="0"/>
          <c:showPercent val="0"/>
          <c:showBubbleSize val="0"/>
        </c:dLbls>
        <c:gapWidth val="150"/>
        <c:axId val="101739520"/>
        <c:axId val="101749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AB8-4CE3-8A4B-51F17D37E323}"/>
            </c:ext>
          </c:extLst>
        </c:ser>
        <c:dLbls>
          <c:showLegendKey val="0"/>
          <c:showVal val="0"/>
          <c:showCatName val="0"/>
          <c:showSerName val="0"/>
          <c:showPercent val="0"/>
          <c:showBubbleSize val="0"/>
        </c:dLbls>
        <c:marker val="1"/>
        <c:smooth val="0"/>
        <c:axId val="101739520"/>
        <c:axId val="101749888"/>
      </c:lineChart>
      <c:dateAx>
        <c:axId val="101739520"/>
        <c:scaling>
          <c:orientation val="minMax"/>
        </c:scaling>
        <c:delete val="1"/>
        <c:axPos val="b"/>
        <c:numFmt formatCode="ge" sourceLinked="1"/>
        <c:majorTickMark val="none"/>
        <c:minorTickMark val="none"/>
        <c:tickLblPos val="none"/>
        <c:crossAx val="101749888"/>
        <c:crosses val="autoZero"/>
        <c:auto val="1"/>
        <c:lblOffset val="100"/>
        <c:baseTimeUnit val="years"/>
      </c:dateAx>
      <c:valAx>
        <c:axId val="101749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39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0.67</c:v>
                </c:pt>
                <c:pt idx="1">
                  <c:v>51.1</c:v>
                </c:pt>
                <c:pt idx="2">
                  <c:v>0.55000000000000004</c:v>
                </c:pt>
                <c:pt idx="3">
                  <c:v>39.21</c:v>
                </c:pt>
                <c:pt idx="4">
                  <c:v>33.28</c:v>
                </c:pt>
              </c:numCache>
            </c:numRef>
          </c:val>
          <c:extLst xmlns:c16r2="http://schemas.microsoft.com/office/drawing/2015/06/chart">
            <c:ext xmlns:c16="http://schemas.microsoft.com/office/drawing/2014/chart" uri="{C3380CC4-5D6E-409C-BE32-E72D297353CC}">
              <c16:uniqueId val="{00000000-7DDB-4A21-903A-C81ACA788F28}"/>
            </c:ext>
          </c:extLst>
        </c:ser>
        <c:dLbls>
          <c:showLegendKey val="0"/>
          <c:showVal val="0"/>
          <c:showCatName val="0"/>
          <c:showSerName val="0"/>
          <c:showPercent val="0"/>
          <c:showBubbleSize val="0"/>
        </c:dLbls>
        <c:gapWidth val="150"/>
        <c:axId val="101792768"/>
        <c:axId val="101799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1569.13</c:v>
                </c:pt>
                <c:pt idx="1">
                  <c:v>1436</c:v>
                </c:pt>
                <c:pt idx="2">
                  <c:v>1434.89</c:v>
                </c:pt>
                <c:pt idx="3">
                  <c:v>1298.9100000000001</c:v>
                </c:pt>
                <c:pt idx="4">
                  <c:v>1243.71</c:v>
                </c:pt>
              </c:numCache>
            </c:numRef>
          </c:val>
          <c:smooth val="0"/>
          <c:extLst xmlns:c16r2="http://schemas.microsoft.com/office/drawing/2015/06/chart">
            <c:ext xmlns:c16="http://schemas.microsoft.com/office/drawing/2014/chart" uri="{C3380CC4-5D6E-409C-BE32-E72D297353CC}">
              <c16:uniqueId val="{00000001-7DDB-4A21-903A-C81ACA788F28}"/>
            </c:ext>
          </c:extLst>
        </c:ser>
        <c:dLbls>
          <c:showLegendKey val="0"/>
          <c:showVal val="0"/>
          <c:showCatName val="0"/>
          <c:showSerName val="0"/>
          <c:showPercent val="0"/>
          <c:showBubbleSize val="0"/>
        </c:dLbls>
        <c:marker val="1"/>
        <c:smooth val="0"/>
        <c:axId val="101792768"/>
        <c:axId val="101799040"/>
      </c:lineChart>
      <c:dateAx>
        <c:axId val="101792768"/>
        <c:scaling>
          <c:orientation val="minMax"/>
        </c:scaling>
        <c:delete val="1"/>
        <c:axPos val="b"/>
        <c:numFmt formatCode="ge" sourceLinked="1"/>
        <c:majorTickMark val="none"/>
        <c:minorTickMark val="none"/>
        <c:tickLblPos val="none"/>
        <c:crossAx val="101799040"/>
        <c:crosses val="autoZero"/>
        <c:auto val="1"/>
        <c:lblOffset val="100"/>
        <c:baseTimeUnit val="years"/>
      </c:dateAx>
      <c:valAx>
        <c:axId val="101799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92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58.21</c:v>
                </c:pt>
                <c:pt idx="1">
                  <c:v>58.77</c:v>
                </c:pt>
                <c:pt idx="2">
                  <c:v>58.2</c:v>
                </c:pt>
                <c:pt idx="3">
                  <c:v>62.98</c:v>
                </c:pt>
                <c:pt idx="4">
                  <c:v>62.62</c:v>
                </c:pt>
              </c:numCache>
            </c:numRef>
          </c:val>
          <c:extLst xmlns:c16r2="http://schemas.microsoft.com/office/drawing/2015/06/chart">
            <c:ext xmlns:c16="http://schemas.microsoft.com/office/drawing/2014/chart" uri="{C3380CC4-5D6E-409C-BE32-E72D297353CC}">
              <c16:uniqueId val="{00000000-054A-4527-B85C-3DD12322D024}"/>
            </c:ext>
          </c:extLst>
        </c:ser>
        <c:dLbls>
          <c:showLegendKey val="0"/>
          <c:showVal val="0"/>
          <c:showCatName val="0"/>
          <c:showSerName val="0"/>
          <c:showPercent val="0"/>
          <c:showBubbleSize val="0"/>
        </c:dLbls>
        <c:gapWidth val="150"/>
        <c:axId val="101808000"/>
        <c:axId val="101834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64.63</c:v>
                </c:pt>
                <c:pt idx="1">
                  <c:v>66.56</c:v>
                </c:pt>
                <c:pt idx="2">
                  <c:v>66.22</c:v>
                </c:pt>
                <c:pt idx="3">
                  <c:v>69.87</c:v>
                </c:pt>
                <c:pt idx="4">
                  <c:v>74.3</c:v>
                </c:pt>
              </c:numCache>
            </c:numRef>
          </c:val>
          <c:smooth val="0"/>
          <c:extLst xmlns:c16r2="http://schemas.microsoft.com/office/drawing/2015/06/chart">
            <c:ext xmlns:c16="http://schemas.microsoft.com/office/drawing/2014/chart" uri="{C3380CC4-5D6E-409C-BE32-E72D297353CC}">
              <c16:uniqueId val="{00000001-054A-4527-B85C-3DD12322D024}"/>
            </c:ext>
          </c:extLst>
        </c:ser>
        <c:dLbls>
          <c:showLegendKey val="0"/>
          <c:showVal val="0"/>
          <c:showCatName val="0"/>
          <c:showSerName val="0"/>
          <c:showPercent val="0"/>
          <c:showBubbleSize val="0"/>
        </c:dLbls>
        <c:marker val="1"/>
        <c:smooth val="0"/>
        <c:axId val="101808000"/>
        <c:axId val="101834752"/>
      </c:lineChart>
      <c:dateAx>
        <c:axId val="101808000"/>
        <c:scaling>
          <c:orientation val="minMax"/>
        </c:scaling>
        <c:delete val="1"/>
        <c:axPos val="b"/>
        <c:numFmt formatCode="ge" sourceLinked="1"/>
        <c:majorTickMark val="none"/>
        <c:minorTickMark val="none"/>
        <c:tickLblPos val="none"/>
        <c:crossAx val="101834752"/>
        <c:crosses val="autoZero"/>
        <c:auto val="1"/>
        <c:lblOffset val="100"/>
        <c:baseTimeUnit val="years"/>
      </c:dateAx>
      <c:valAx>
        <c:axId val="101834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08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252.19</c:v>
                </c:pt>
                <c:pt idx="1">
                  <c:v>250.34</c:v>
                </c:pt>
                <c:pt idx="2">
                  <c:v>258.08999999999997</c:v>
                </c:pt>
                <c:pt idx="3">
                  <c:v>228.69</c:v>
                </c:pt>
                <c:pt idx="4">
                  <c:v>234.08</c:v>
                </c:pt>
              </c:numCache>
            </c:numRef>
          </c:val>
          <c:extLst xmlns:c16r2="http://schemas.microsoft.com/office/drawing/2015/06/chart">
            <c:ext xmlns:c16="http://schemas.microsoft.com/office/drawing/2014/chart" uri="{C3380CC4-5D6E-409C-BE32-E72D297353CC}">
              <c16:uniqueId val="{00000000-23A9-4ADD-949D-A85B29592891}"/>
            </c:ext>
          </c:extLst>
        </c:ser>
        <c:dLbls>
          <c:showLegendKey val="0"/>
          <c:showVal val="0"/>
          <c:showCatName val="0"/>
          <c:showSerName val="0"/>
          <c:showPercent val="0"/>
          <c:showBubbleSize val="0"/>
        </c:dLbls>
        <c:gapWidth val="150"/>
        <c:axId val="104028416"/>
        <c:axId val="1040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245.75</c:v>
                </c:pt>
                <c:pt idx="1">
                  <c:v>244.29</c:v>
                </c:pt>
                <c:pt idx="2">
                  <c:v>246.72</c:v>
                </c:pt>
                <c:pt idx="3">
                  <c:v>234.96</c:v>
                </c:pt>
                <c:pt idx="4">
                  <c:v>221.81</c:v>
                </c:pt>
              </c:numCache>
            </c:numRef>
          </c:val>
          <c:smooth val="0"/>
          <c:extLst xmlns:c16r2="http://schemas.microsoft.com/office/drawing/2015/06/chart">
            <c:ext xmlns:c16="http://schemas.microsoft.com/office/drawing/2014/chart" uri="{C3380CC4-5D6E-409C-BE32-E72D297353CC}">
              <c16:uniqueId val="{00000001-23A9-4ADD-949D-A85B29592891}"/>
            </c:ext>
          </c:extLst>
        </c:ser>
        <c:dLbls>
          <c:showLegendKey val="0"/>
          <c:showVal val="0"/>
          <c:showCatName val="0"/>
          <c:showSerName val="0"/>
          <c:showPercent val="0"/>
          <c:showBubbleSize val="0"/>
        </c:dLbls>
        <c:marker val="1"/>
        <c:smooth val="0"/>
        <c:axId val="104028416"/>
        <c:axId val="104030592"/>
      </c:lineChart>
      <c:dateAx>
        <c:axId val="104028416"/>
        <c:scaling>
          <c:orientation val="minMax"/>
        </c:scaling>
        <c:delete val="1"/>
        <c:axPos val="b"/>
        <c:numFmt formatCode="ge" sourceLinked="1"/>
        <c:majorTickMark val="none"/>
        <c:minorTickMark val="none"/>
        <c:tickLblPos val="none"/>
        <c:crossAx val="104030592"/>
        <c:crosses val="autoZero"/>
        <c:auto val="1"/>
        <c:lblOffset val="100"/>
        <c:baseTimeUnit val="years"/>
      </c:dateAx>
      <c:valAx>
        <c:axId val="1040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028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M1" zoomScaleNormal="100" workbookViewId="0">
      <selection activeCell="CA13" sqref="CA1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4" t="str">
        <f>データ!H6</f>
        <v>広島県　安芸高田市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c r="A8" s="2"/>
      <c r="B8" s="71" t="str">
        <f>データ!I6</f>
        <v>法非適用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66">
        <f>データ!S6</f>
        <v>29278</v>
      </c>
      <c r="AM8" s="66"/>
      <c r="AN8" s="66"/>
      <c r="AO8" s="66"/>
      <c r="AP8" s="66"/>
      <c r="AQ8" s="66"/>
      <c r="AR8" s="66"/>
      <c r="AS8" s="66"/>
      <c r="AT8" s="65">
        <f>データ!T6</f>
        <v>537.75</v>
      </c>
      <c r="AU8" s="65"/>
      <c r="AV8" s="65"/>
      <c r="AW8" s="65"/>
      <c r="AX8" s="65"/>
      <c r="AY8" s="65"/>
      <c r="AZ8" s="65"/>
      <c r="BA8" s="65"/>
      <c r="BB8" s="65">
        <f>データ!U6</f>
        <v>54.45</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c r="A10" s="2"/>
      <c r="B10" s="65" t="str">
        <f>データ!N6</f>
        <v>-</v>
      </c>
      <c r="C10" s="65"/>
      <c r="D10" s="65"/>
      <c r="E10" s="65"/>
      <c r="F10" s="65"/>
      <c r="G10" s="65"/>
      <c r="H10" s="65"/>
      <c r="I10" s="65" t="str">
        <f>データ!O6</f>
        <v>該当数値なし</v>
      </c>
      <c r="J10" s="65"/>
      <c r="K10" s="65"/>
      <c r="L10" s="65"/>
      <c r="M10" s="65"/>
      <c r="N10" s="65"/>
      <c r="O10" s="65"/>
      <c r="P10" s="65">
        <f>データ!P6</f>
        <v>19.54</v>
      </c>
      <c r="Q10" s="65"/>
      <c r="R10" s="65"/>
      <c r="S10" s="65"/>
      <c r="T10" s="65"/>
      <c r="U10" s="65"/>
      <c r="V10" s="65"/>
      <c r="W10" s="65">
        <f>データ!Q6</f>
        <v>89</v>
      </c>
      <c r="X10" s="65"/>
      <c r="Y10" s="65"/>
      <c r="Z10" s="65"/>
      <c r="AA10" s="65"/>
      <c r="AB10" s="65"/>
      <c r="AC10" s="65"/>
      <c r="AD10" s="66">
        <f>データ!R6</f>
        <v>3348</v>
      </c>
      <c r="AE10" s="66"/>
      <c r="AF10" s="66"/>
      <c r="AG10" s="66"/>
      <c r="AH10" s="66"/>
      <c r="AI10" s="66"/>
      <c r="AJ10" s="66"/>
      <c r="AK10" s="2"/>
      <c r="AL10" s="66">
        <f>データ!V6</f>
        <v>5665</v>
      </c>
      <c r="AM10" s="66"/>
      <c r="AN10" s="66"/>
      <c r="AO10" s="66"/>
      <c r="AP10" s="66"/>
      <c r="AQ10" s="66"/>
      <c r="AR10" s="66"/>
      <c r="AS10" s="66"/>
      <c r="AT10" s="65">
        <f>データ!W6</f>
        <v>2.71</v>
      </c>
      <c r="AU10" s="65"/>
      <c r="AV10" s="65"/>
      <c r="AW10" s="65"/>
      <c r="AX10" s="65"/>
      <c r="AY10" s="65"/>
      <c r="AZ10" s="65"/>
      <c r="BA10" s="65"/>
      <c r="BB10" s="65">
        <f>データ!X6</f>
        <v>2090.41</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124</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122</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123</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41</v>
      </c>
    </row>
    <row r="84" spans="1:78">
      <c r="C84" s="2" t="s">
        <v>42</v>
      </c>
    </row>
    <row r="85" spans="1:78" hidden="1">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c r="B86" s="25"/>
      <c r="C86" s="25"/>
      <c r="D86" s="25"/>
      <c r="E86" s="25" t="str">
        <f>データ!AI6</f>
        <v/>
      </c>
      <c r="F86" s="25" t="s">
        <v>55</v>
      </c>
      <c r="G86" s="25" t="s">
        <v>55</v>
      </c>
      <c r="H86" s="25" t="str">
        <f>データ!BP6</f>
        <v>【1,225.44】</v>
      </c>
      <c r="I86" s="25" t="str">
        <f>データ!CA6</f>
        <v>【75.58】</v>
      </c>
      <c r="J86" s="25" t="str">
        <f>データ!CL6</f>
        <v>【215.23】</v>
      </c>
      <c r="K86" s="25" t="str">
        <f>データ!CW6</f>
        <v>【42.66】</v>
      </c>
      <c r="L86" s="25" t="str">
        <f>データ!DH6</f>
        <v>【82.67】</v>
      </c>
      <c r="M86" s="25" t="s">
        <v>56</v>
      </c>
      <c r="N86" s="25" t="s">
        <v>56</v>
      </c>
      <c r="O86" s="25" t="str">
        <f>データ!EO6</f>
        <v>【0.10】</v>
      </c>
    </row>
  </sheetData>
  <sheetProtection algorithmName="SHA-512" hashValue="JEW7wrGXMuvrR5slIBy2W4dzn6Jn24cdeMsfnd/QL/YmtsbWpo9gSrVxo+i9hJP1xY22Hv2CssR6tmKdN/Hsqw==" saltValue="ro81VIi3PT88dD8Ayi8nYA=="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2" max="144" width="11.875" customWidth="1"/>
  </cols>
  <sheetData>
    <row r="1" spans="1:14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36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c r="A4" s="27" t="s">
        <v>68</v>
      </c>
      <c r="B4" s="29"/>
      <c r="C4" s="29"/>
      <c r="D4" s="29"/>
      <c r="E4" s="29"/>
      <c r="F4" s="29"/>
      <c r="G4" s="29"/>
      <c r="H4" s="79"/>
      <c r="I4" s="80"/>
      <c r="J4" s="80"/>
      <c r="K4" s="80"/>
      <c r="L4" s="80"/>
      <c r="M4" s="80"/>
      <c r="N4" s="80"/>
      <c r="O4" s="80"/>
      <c r="P4" s="80"/>
      <c r="Q4" s="80"/>
      <c r="R4" s="80"/>
      <c r="S4" s="80"/>
      <c r="T4" s="80"/>
      <c r="U4" s="80"/>
      <c r="V4" s="80"/>
      <c r="W4" s="80"/>
      <c r="X4" s="81"/>
      <c r="Y4" s="75" t="s">
        <v>69</v>
      </c>
      <c r="Z4" s="75"/>
      <c r="AA4" s="75"/>
      <c r="AB4" s="75"/>
      <c r="AC4" s="75"/>
      <c r="AD4" s="75"/>
      <c r="AE4" s="75"/>
      <c r="AF4" s="75"/>
      <c r="AG4" s="75"/>
      <c r="AH4" s="75"/>
      <c r="AI4" s="75"/>
      <c r="AJ4" s="75" t="s">
        <v>70</v>
      </c>
      <c r="AK4" s="75"/>
      <c r="AL4" s="75"/>
      <c r="AM4" s="75"/>
      <c r="AN4" s="75"/>
      <c r="AO4" s="75"/>
      <c r="AP4" s="75"/>
      <c r="AQ4" s="75"/>
      <c r="AR4" s="75"/>
      <c r="AS4" s="75"/>
      <c r="AT4" s="75"/>
      <c r="AU4" s="75" t="s">
        <v>71</v>
      </c>
      <c r="AV4" s="75"/>
      <c r="AW4" s="75"/>
      <c r="AX4" s="75"/>
      <c r="AY4" s="75"/>
      <c r="AZ4" s="75"/>
      <c r="BA4" s="75"/>
      <c r="BB4" s="75"/>
      <c r="BC4" s="75"/>
      <c r="BD4" s="75"/>
      <c r="BE4" s="75"/>
      <c r="BF4" s="75" t="s">
        <v>72</v>
      </c>
      <c r="BG4" s="75"/>
      <c r="BH4" s="75"/>
      <c r="BI4" s="75"/>
      <c r="BJ4" s="75"/>
      <c r="BK4" s="75"/>
      <c r="BL4" s="75"/>
      <c r="BM4" s="75"/>
      <c r="BN4" s="75"/>
      <c r="BO4" s="75"/>
      <c r="BP4" s="75"/>
      <c r="BQ4" s="75" t="s">
        <v>73</v>
      </c>
      <c r="BR4" s="75"/>
      <c r="BS4" s="75"/>
      <c r="BT4" s="75"/>
      <c r="BU4" s="75"/>
      <c r="BV4" s="75"/>
      <c r="BW4" s="75"/>
      <c r="BX4" s="75"/>
      <c r="BY4" s="75"/>
      <c r="BZ4" s="75"/>
      <c r="CA4" s="75"/>
      <c r="CB4" s="75" t="s">
        <v>74</v>
      </c>
      <c r="CC4" s="75"/>
      <c r="CD4" s="75"/>
      <c r="CE4" s="75"/>
      <c r="CF4" s="75"/>
      <c r="CG4" s="75"/>
      <c r="CH4" s="75"/>
      <c r="CI4" s="75"/>
      <c r="CJ4" s="75"/>
      <c r="CK4" s="75"/>
      <c r="CL4" s="75"/>
      <c r="CM4" s="75" t="s">
        <v>75</v>
      </c>
      <c r="CN4" s="75"/>
      <c r="CO4" s="75"/>
      <c r="CP4" s="75"/>
      <c r="CQ4" s="75"/>
      <c r="CR4" s="75"/>
      <c r="CS4" s="75"/>
      <c r="CT4" s="75"/>
      <c r="CU4" s="75"/>
      <c r="CV4" s="75"/>
      <c r="CW4" s="75"/>
      <c r="CX4" s="75" t="s">
        <v>76</v>
      </c>
      <c r="CY4" s="75"/>
      <c r="CZ4" s="75"/>
      <c r="DA4" s="75"/>
      <c r="DB4" s="75"/>
      <c r="DC4" s="75"/>
      <c r="DD4" s="75"/>
      <c r="DE4" s="75"/>
      <c r="DF4" s="75"/>
      <c r="DG4" s="75"/>
      <c r="DH4" s="75"/>
      <c r="DI4" s="75" t="s">
        <v>77</v>
      </c>
      <c r="DJ4" s="75"/>
      <c r="DK4" s="75"/>
      <c r="DL4" s="75"/>
      <c r="DM4" s="75"/>
      <c r="DN4" s="75"/>
      <c r="DO4" s="75"/>
      <c r="DP4" s="75"/>
      <c r="DQ4" s="75"/>
      <c r="DR4" s="75"/>
      <c r="DS4" s="75"/>
      <c r="DT4" s="75" t="s">
        <v>78</v>
      </c>
      <c r="DU4" s="75"/>
      <c r="DV4" s="75"/>
      <c r="DW4" s="75"/>
      <c r="DX4" s="75"/>
      <c r="DY4" s="75"/>
      <c r="DZ4" s="75"/>
      <c r="EA4" s="75"/>
      <c r="EB4" s="75"/>
      <c r="EC4" s="75"/>
      <c r="ED4" s="75"/>
      <c r="EE4" s="75" t="s">
        <v>79</v>
      </c>
      <c r="EF4" s="75"/>
      <c r="EG4" s="75"/>
      <c r="EH4" s="75"/>
      <c r="EI4" s="75"/>
      <c r="EJ4" s="75"/>
      <c r="EK4" s="75"/>
      <c r="EL4" s="75"/>
      <c r="EM4" s="75"/>
      <c r="EN4" s="75"/>
      <c r="EO4" s="75"/>
    </row>
    <row r="5" spans="1:145">
      <c r="A5" s="27" t="s">
        <v>80</v>
      </c>
      <c r="B5" s="30"/>
      <c r="C5" s="30"/>
      <c r="D5" s="30"/>
      <c r="E5" s="30"/>
      <c r="F5" s="30"/>
      <c r="G5" s="30"/>
      <c r="H5" s="31" t="s">
        <v>81</v>
      </c>
      <c r="I5" s="31" t="s">
        <v>82</v>
      </c>
      <c r="J5" s="31" t="s">
        <v>83</v>
      </c>
      <c r="K5" s="31" t="s">
        <v>84</v>
      </c>
      <c r="L5" s="31" t="s">
        <v>85</v>
      </c>
      <c r="M5" s="31" t="s">
        <v>5</v>
      </c>
      <c r="N5" s="31" t="s">
        <v>86</v>
      </c>
      <c r="O5" s="31" t="s">
        <v>87</v>
      </c>
      <c r="P5" s="31" t="s">
        <v>88</v>
      </c>
      <c r="Q5" s="31" t="s">
        <v>89</v>
      </c>
      <c r="R5" s="31" t="s">
        <v>90</v>
      </c>
      <c r="S5" s="31" t="s">
        <v>91</v>
      </c>
      <c r="T5" s="31" t="s">
        <v>92</v>
      </c>
      <c r="U5" s="31" t="s">
        <v>93</v>
      </c>
      <c r="V5" s="31" t="s">
        <v>94</v>
      </c>
      <c r="W5" s="31" t="s">
        <v>95</v>
      </c>
      <c r="X5" s="31" t="s">
        <v>96</v>
      </c>
      <c r="Y5" s="31" t="s">
        <v>97</v>
      </c>
      <c r="Z5" s="31" t="s">
        <v>98</v>
      </c>
      <c r="AA5" s="31" t="s">
        <v>99</v>
      </c>
      <c r="AB5" s="31" t="s">
        <v>100</v>
      </c>
      <c r="AC5" s="31" t="s">
        <v>101</v>
      </c>
      <c r="AD5" s="31" t="s">
        <v>102</v>
      </c>
      <c r="AE5" s="31" t="s">
        <v>103</v>
      </c>
      <c r="AF5" s="31" t="s">
        <v>104</v>
      </c>
      <c r="AG5" s="31" t="s">
        <v>105</v>
      </c>
      <c r="AH5" s="31" t="s">
        <v>106</v>
      </c>
      <c r="AI5" s="31" t="s">
        <v>43</v>
      </c>
      <c r="AJ5" s="31" t="s">
        <v>97</v>
      </c>
      <c r="AK5" s="31" t="s">
        <v>98</v>
      </c>
      <c r="AL5" s="31" t="s">
        <v>99</v>
      </c>
      <c r="AM5" s="31" t="s">
        <v>100</v>
      </c>
      <c r="AN5" s="31" t="s">
        <v>101</v>
      </c>
      <c r="AO5" s="31" t="s">
        <v>102</v>
      </c>
      <c r="AP5" s="31" t="s">
        <v>103</v>
      </c>
      <c r="AQ5" s="31" t="s">
        <v>104</v>
      </c>
      <c r="AR5" s="31" t="s">
        <v>105</v>
      </c>
      <c r="AS5" s="31" t="s">
        <v>106</v>
      </c>
      <c r="AT5" s="31" t="s">
        <v>107</v>
      </c>
      <c r="AU5" s="31" t="s">
        <v>97</v>
      </c>
      <c r="AV5" s="31" t="s">
        <v>98</v>
      </c>
      <c r="AW5" s="31" t="s">
        <v>99</v>
      </c>
      <c r="AX5" s="31" t="s">
        <v>100</v>
      </c>
      <c r="AY5" s="31" t="s">
        <v>101</v>
      </c>
      <c r="AZ5" s="31" t="s">
        <v>102</v>
      </c>
      <c r="BA5" s="31" t="s">
        <v>103</v>
      </c>
      <c r="BB5" s="31" t="s">
        <v>104</v>
      </c>
      <c r="BC5" s="31" t="s">
        <v>105</v>
      </c>
      <c r="BD5" s="31" t="s">
        <v>106</v>
      </c>
      <c r="BE5" s="31" t="s">
        <v>107</v>
      </c>
      <c r="BF5" s="31" t="s">
        <v>97</v>
      </c>
      <c r="BG5" s="31" t="s">
        <v>98</v>
      </c>
      <c r="BH5" s="31" t="s">
        <v>99</v>
      </c>
      <c r="BI5" s="31" t="s">
        <v>100</v>
      </c>
      <c r="BJ5" s="31" t="s">
        <v>101</v>
      </c>
      <c r="BK5" s="31" t="s">
        <v>102</v>
      </c>
      <c r="BL5" s="31" t="s">
        <v>103</v>
      </c>
      <c r="BM5" s="31" t="s">
        <v>104</v>
      </c>
      <c r="BN5" s="31" t="s">
        <v>105</v>
      </c>
      <c r="BO5" s="31" t="s">
        <v>106</v>
      </c>
      <c r="BP5" s="31" t="s">
        <v>107</v>
      </c>
      <c r="BQ5" s="31" t="s">
        <v>97</v>
      </c>
      <c r="BR5" s="31" t="s">
        <v>98</v>
      </c>
      <c r="BS5" s="31" t="s">
        <v>99</v>
      </c>
      <c r="BT5" s="31" t="s">
        <v>100</v>
      </c>
      <c r="BU5" s="31" t="s">
        <v>101</v>
      </c>
      <c r="BV5" s="31" t="s">
        <v>102</v>
      </c>
      <c r="BW5" s="31" t="s">
        <v>103</v>
      </c>
      <c r="BX5" s="31" t="s">
        <v>104</v>
      </c>
      <c r="BY5" s="31" t="s">
        <v>105</v>
      </c>
      <c r="BZ5" s="31" t="s">
        <v>106</v>
      </c>
      <c r="CA5" s="31" t="s">
        <v>107</v>
      </c>
      <c r="CB5" s="31" t="s">
        <v>97</v>
      </c>
      <c r="CC5" s="31" t="s">
        <v>98</v>
      </c>
      <c r="CD5" s="31" t="s">
        <v>99</v>
      </c>
      <c r="CE5" s="31" t="s">
        <v>100</v>
      </c>
      <c r="CF5" s="31" t="s">
        <v>101</v>
      </c>
      <c r="CG5" s="31" t="s">
        <v>102</v>
      </c>
      <c r="CH5" s="31" t="s">
        <v>103</v>
      </c>
      <c r="CI5" s="31" t="s">
        <v>104</v>
      </c>
      <c r="CJ5" s="31" t="s">
        <v>105</v>
      </c>
      <c r="CK5" s="31" t="s">
        <v>106</v>
      </c>
      <c r="CL5" s="31" t="s">
        <v>107</v>
      </c>
      <c r="CM5" s="31" t="s">
        <v>97</v>
      </c>
      <c r="CN5" s="31" t="s">
        <v>98</v>
      </c>
      <c r="CO5" s="31" t="s">
        <v>99</v>
      </c>
      <c r="CP5" s="31" t="s">
        <v>100</v>
      </c>
      <c r="CQ5" s="31" t="s">
        <v>101</v>
      </c>
      <c r="CR5" s="31" t="s">
        <v>102</v>
      </c>
      <c r="CS5" s="31" t="s">
        <v>103</v>
      </c>
      <c r="CT5" s="31" t="s">
        <v>104</v>
      </c>
      <c r="CU5" s="31" t="s">
        <v>105</v>
      </c>
      <c r="CV5" s="31" t="s">
        <v>106</v>
      </c>
      <c r="CW5" s="31" t="s">
        <v>107</v>
      </c>
      <c r="CX5" s="31" t="s">
        <v>97</v>
      </c>
      <c r="CY5" s="31" t="s">
        <v>98</v>
      </c>
      <c r="CZ5" s="31" t="s">
        <v>99</v>
      </c>
      <c r="DA5" s="31" t="s">
        <v>100</v>
      </c>
      <c r="DB5" s="31" t="s">
        <v>101</v>
      </c>
      <c r="DC5" s="31" t="s">
        <v>102</v>
      </c>
      <c r="DD5" s="31" t="s">
        <v>103</v>
      </c>
      <c r="DE5" s="31" t="s">
        <v>104</v>
      </c>
      <c r="DF5" s="31" t="s">
        <v>105</v>
      </c>
      <c r="DG5" s="31" t="s">
        <v>106</v>
      </c>
      <c r="DH5" s="31" t="s">
        <v>107</v>
      </c>
      <c r="DI5" s="31" t="s">
        <v>97</v>
      </c>
      <c r="DJ5" s="31" t="s">
        <v>98</v>
      </c>
      <c r="DK5" s="31" t="s">
        <v>99</v>
      </c>
      <c r="DL5" s="31" t="s">
        <v>100</v>
      </c>
      <c r="DM5" s="31" t="s">
        <v>101</v>
      </c>
      <c r="DN5" s="31" t="s">
        <v>102</v>
      </c>
      <c r="DO5" s="31" t="s">
        <v>103</v>
      </c>
      <c r="DP5" s="31" t="s">
        <v>104</v>
      </c>
      <c r="DQ5" s="31" t="s">
        <v>105</v>
      </c>
      <c r="DR5" s="31" t="s">
        <v>106</v>
      </c>
      <c r="DS5" s="31" t="s">
        <v>107</v>
      </c>
      <c r="DT5" s="31" t="s">
        <v>97</v>
      </c>
      <c r="DU5" s="31" t="s">
        <v>98</v>
      </c>
      <c r="DV5" s="31" t="s">
        <v>99</v>
      </c>
      <c r="DW5" s="31" t="s">
        <v>100</v>
      </c>
      <c r="DX5" s="31" t="s">
        <v>101</v>
      </c>
      <c r="DY5" s="31" t="s">
        <v>102</v>
      </c>
      <c r="DZ5" s="31" t="s">
        <v>103</v>
      </c>
      <c r="EA5" s="31" t="s">
        <v>104</v>
      </c>
      <c r="EB5" s="31" t="s">
        <v>105</v>
      </c>
      <c r="EC5" s="31" t="s">
        <v>106</v>
      </c>
      <c r="ED5" s="31" t="s">
        <v>107</v>
      </c>
      <c r="EE5" s="31" t="s">
        <v>97</v>
      </c>
      <c r="EF5" s="31" t="s">
        <v>98</v>
      </c>
      <c r="EG5" s="31" t="s">
        <v>99</v>
      </c>
      <c r="EH5" s="31" t="s">
        <v>100</v>
      </c>
      <c r="EI5" s="31" t="s">
        <v>101</v>
      </c>
      <c r="EJ5" s="31" t="s">
        <v>102</v>
      </c>
      <c r="EK5" s="31" t="s">
        <v>103</v>
      </c>
      <c r="EL5" s="31" t="s">
        <v>104</v>
      </c>
      <c r="EM5" s="31" t="s">
        <v>105</v>
      </c>
      <c r="EN5" s="31" t="s">
        <v>106</v>
      </c>
      <c r="EO5" s="31" t="s">
        <v>107</v>
      </c>
    </row>
    <row r="6" spans="1:145" s="35" customFormat="1">
      <c r="A6" s="27" t="s">
        <v>108</v>
      </c>
      <c r="B6" s="32">
        <f>B7</f>
        <v>2017</v>
      </c>
      <c r="C6" s="32">
        <f t="shared" ref="C6:X6" si="3">C7</f>
        <v>342149</v>
      </c>
      <c r="D6" s="32">
        <f t="shared" si="3"/>
        <v>47</v>
      </c>
      <c r="E6" s="32">
        <f t="shared" si="3"/>
        <v>17</v>
      </c>
      <c r="F6" s="32">
        <f t="shared" si="3"/>
        <v>4</v>
      </c>
      <c r="G6" s="32">
        <f t="shared" si="3"/>
        <v>0</v>
      </c>
      <c r="H6" s="32" t="str">
        <f t="shared" si="3"/>
        <v>広島県　安芸高田市</v>
      </c>
      <c r="I6" s="32" t="str">
        <f t="shared" si="3"/>
        <v>法非適用</v>
      </c>
      <c r="J6" s="32" t="str">
        <f t="shared" si="3"/>
        <v>下水道事業</v>
      </c>
      <c r="K6" s="32" t="str">
        <f t="shared" si="3"/>
        <v>特定環境保全公共下水道</v>
      </c>
      <c r="L6" s="32" t="str">
        <f t="shared" si="3"/>
        <v>D2</v>
      </c>
      <c r="M6" s="32" t="str">
        <f t="shared" si="3"/>
        <v>非設置</v>
      </c>
      <c r="N6" s="33" t="str">
        <f t="shared" si="3"/>
        <v>-</v>
      </c>
      <c r="O6" s="33" t="str">
        <f t="shared" si="3"/>
        <v>該当数値なし</v>
      </c>
      <c r="P6" s="33">
        <f t="shared" si="3"/>
        <v>19.54</v>
      </c>
      <c r="Q6" s="33">
        <f t="shared" si="3"/>
        <v>89</v>
      </c>
      <c r="R6" s="33">
        <f t="shared" si="3"/>
        <v>3348</v>
      </c>
      <c r="S6" s="33">
        <f t="shared" si="3"/>
        <v>29278</v>
      </c>
      <c r="T6" s="33">
        <f t="shared" si="3"/>
        <v>537.75</v>
      </c>
      <c r="U6" s="33">
        <f t="shared" si="3"/>
        <v>54.45</v>
      </c>
      <c r="V6" s="33">
        <f t="shared" si="3"/>
        <v>5665</v>
      </c>
      <c r="W6" s="33">
        <f t="shared" si="3"/>
        <v>2.71</v>
      </c>
      <c r="X6" s="33">
        <f t="shared" si="3"/>
        <v>2090.41</v>
      </c>
      <c r="Y6" s="34">
        <f>IF(Y7="",NA(),Y7)</f>
        <v>80.02</v>
      </c>
      <c r="Z6" s="34">
        <f t="shared" ref="Z6:AH6" si="4">IF(Z7="",NA(),Z7)</f>
        <v>83.5</v>
      </c>
      <c r="AA6" s="34">
        <f t="shared" si="4"/>
        <v>80.2</v>
      </c>
      <c r="AB6" s="34">
        <f t="shared" si="4"/>
        <v>81.91</v>
      </c>
      <c r="AC6" s="34">
        <f t="shared" si="4"/>
        <v>80.34</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0.67</v>
      </c>
      <c r="BG6" s="34">
        <f t="shared" ref="BG6:BO6" si="7">IF(BG7="",NA(),BG7)</f>
        <v>51.1</v>
      </c>
      <c r="BH6" s="34">
        <f t="shared" si="7"/>
        <v>0.55000000000000004</v>
      </c>
      <c r="BI6" s="34">
        <f t="shared" si="7"/>
        <v>39.21</v>
      </c>
      <c r="BJ6" s="34">
        <f t="shared" si="7"/>
        <v>33.28</v>
      </c>
      <c r="BK6" s="34">
        <f t="shared" si="7"/>
        <v>1569.13</v>
      </c>
      <c r="BL6" s="34">
        <f t="shared" si="7"/>
        <v>1436</v>
      </c>
      <c r="BM6" s="34">
        <f t="shared" si="7"/>
        <v>1434.89</v>
      </c>
      <c r="BN6" s="34">
        <f t="shared" si="7"/>
        <v>1298.9100000000001</v>
      </c>
      <c r="BO6" s="34">
        <f t="shared" si="7"/>
        <v>1243.71</v>
      </c>
      <c r="BP6" s="33" t="str">
        <f>IF(BP7="","",IF(BP7="-","【-】","【"&amp;SUBSTITUTE(TEXT(BP7,"#,##0.00"),"-","△")&amp;"】"))</f>
        <v>【1,225.44】</v>
      </c>
      <c r="BQ6" s="34">
        <f>IF(BQ7="",NA(),BQ7)</f>
        <v>58.21</v>
      </c>
      <c r="BR6" s="34">
        <f t="shared" ref="BR6:BZ6" si="8">IF(BR7="",NA(),BR7)</f>
        <v>58.77</v>
      </c>
      <c r="BS6" s="34">
        <f t="shared" si="8"/>
        <v>58.2</v>
      </c>
      <c r="BT6" s="34">
        <f t="shared" si="8"/>
        <v>62.98</v>
      </c>
      <c r="BU6" s="34">
        <f t="shared" si="8"/>
        <v>62.62</v>
      </c>
      <c r="BV6" s="34">
        <f t="shared" si="8"/>
        <v>64.63</v>
      </c>
      <c r="BW6" s="34">
        <f t="shared" si="8"/>
        <v>66.56</v>
      </c>
      <c r="BX6" s="34">
        <f t="shared" si="8"/>
        <v>66.22</v>
      </c>
      <c r="BY6" s="34">
        <f t="shared" si="8"/>
        <v>69.87</v>
      </c>
      <c r="BZ6" s="34">
        <f t="shared" si="8"/>
        <v>74.3</v>
      </c>
      <c r="CA6" s="33" t="str">
        <f>IF(CA7="","",IF(CA7="-","【-】","【"&amp;SUBSTITUTE(TEXT(CA7,"#,##0.00"),"-","△")&amp;"】"))</f>
        <v>【75.58】</v>
      </c>
      <c r="CB6" s="34">
        <f>IF(CB7="",NA(),CB7)</f>
        <v>252.19</v>
      </c>
      <c r="CC6" s="34">
        <f t="shared" ref="CC6:CK6" si="9">IF(CC7="",NA(),CC7)</f>
        <v>250.34</v>
      </c>
      <c r="CD6" s="34">
        <f t="shared" si="9"/>
        <v>258.08999999999997</v>
      </c>
      <c r="CE6" s="34">
        <f t="shared" si="9"/>
        <v>228.69</v>
      </c>
      <c r="CF6" s="34">
        <f t="shared" si="9"/>
        <v>234.08</v>
      </c>
      <c r="CG6" s="34">
        <f t="shared" si="9"/>
        <v>245.75</v>
      </c>
      <c r="CH6" s="34">
        <f t="shared" si="9"/>
        <v>244.29</v>
      </c>
      <c r="CI6" s="34">
        <f t="shared" si="9"/>
        <v>246.72</v>
      </c>
      <c r="CJ6" s="34">
        <f t="shared" si="9"/>
        <v>234.96</v>
      </c>
      <c r="CK6" s="34">
        <f t="shared" si="9"/>
        <v>221.81</v>
      </c>
      <c r="CL6" s="33" t="str">
        <f>IF(CL7="","",IF(CL7="-","【-】","【"&amp;SUBSTITUTE(TEXT(CL7,"#,##0.00"),"-","△")&amp;"】"))</f>
        <v>【215.23】</v>
      </c>
      <c r="CM6" s="34">
        <f>IF(CM7="",NA(),CM7)</f>
        <v>55.9</v>
      </c>
      <c r="CN6" s="34">
        <f t="shared" ref="CN6:CV6" si="10">IF(CN7="",NA(),CN7)</f>
        <v>57.19</v>
      </c>
      <c r="CO6" s="34">
        <f t="shared" si="10"/>
        <v>55.87</v>
      </c>
      <c r="CP6" s="34">
        <f t="shared" si="10"/>
        <v>57.68</v>
      </c>
      <c r="CQ6" s="34">
        <f t="shared" si="10"/>
        <v>57.27</v>
      </c>
      <c r="CR6" s="34">
        <f t="shared" si="10"/>
        <v>43.65</v>
      </c>
      <c r="CS6" s="34">
        <f t="shared" si="10"/>
        <v>43.58</v>
      </c>
      <c r="CT6" s="34">
        <f t="shared" si="10"/>
        <v>41.35</v>
      </c>
      <c r="CU6" s="34">
        <f t="shared" si="10"/>
        <v>42.9</v>
      </c>
      <c r="CV6" s="34">
        <f t="shared" si="10"/>
        <v>43.36</v>
      </c>
      <c r="CW6" s="33" t="str">
        <f>IF(CW7="","",IF(CW7="-","【-】","【"&amp;SUBSTITUTE(TEXT(CW7,"#,##0.00"),"-","△")&amp;"】"))</f>
        <v>【42.66】</v>
      </c>
      <c r="CX6" s="34">
        <f>IF(CX7="",NA(),CX7)</f>
        <v>79.959999999999994</v>
      </c>
      <c r="CY6" s="34">
        <f t="shared" ref="CY6:DG6" si="11">IF(CY7="",NA(),CY7)</f>
        <v>80.56</v>
      </c>
      <c r="CZ6" s="34">
        <f t="shared" si="11"/>
        <v>82.17</v>
      </c>
      <c r="DA6" s="34">
        <f t="shared" si="11"/>
        <v>82.77</v>
      </c>
      <c r="DB6" s="34">
        <f t="shared" si="11"/>
        <v>83.53</v>
      </c>
      <c r="DC6" s="34">
        <f t="shared" si="11"/>
        <v>82.2</v>
      </c>
      <c r="DD6" s="34">
        <f t="shared" si="11"/>
        <v>82.35</v>
      </c>
      <c r="DE6" s="34">
        <f t="shared" si="11"/>
        <v>82.9</v>
      </c>
      <c r="DF6" s="34">
        <f t="shared" si="11"/>
        <v>83.5</v>
      </c>
      <c r="DG6" s="34">
        <f t="shared" si="11"/>
        <v>83.06</v>
      </c>
      <c r="DH6" s="33" t="str">
        <f>IF(DH7="","",IF(DH7="-","【-】","【"&amp;SUBSTITUTE(TEXT(DH7,"#,##0.00"),"-","△")&amp;"】"))</f>
        <v>【82.67】</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0.05</v>
      </c>
      <c r="EK6" s="34">
        <f t="shared" si="14"/>
        <v>0.04</v>
      </c>
      <c r="EL6" s="34">
        <f t="shared" si="14"/>
        <v>7.0000000000000007E-2</v>
      </c>
      <c r="EM6" s="34">
        <f t="shared" si="14"/>
        <v>0.09</v>
      </c>
      <c r="EN6" s="34">
        <f t="shared" si="14"/>
        <v>0.09</v>
      </c>
      <c r="EO6" s="33" t="str">
        <f>IF(EO7="","",IF(EO7="-","【-】","【"&amp;SUBSTITUTE(TEXT(EO7,"#,##0.00"),"-","△")&amp;"】"))</f>
        <v>【0.10】</v>
      </c>
    </row>
    <row r="7" spans="1:145" s="35" customFormat="1">
      <c r="A7" s="27"/>
      <c r="B7" s="36">
        <v>2017</v>
      </c>
      <c r="C7" s="36">
        <v>342149</v>
      </c>
      <c r="D7" s="36">
        <v>47</v>
      </c>
      <c r="E7" s="36">
        <v>17</v>
      </c>
      <c r="F7" s="36">
        <v>4</v>
      </c>
      <c r="G7" s="36">
        <v>0</v>
      </c>
      <c r="H7" s="36" t="s">
        <v>109</v>
      </c>
      <c r="I7" s="36" t="s">
        <v>110</v>
      </c>
      <c r="J7" s="36" t="s">
        <v>111</v>
      </c>
      <c r="K7" s="36" t="s">
        <v>112</v>
      </c>
      <c r="L7" s="36" t="s">
        <v>113</v>
      </c>
      <c r="M7" s="36" t="s">
        <v>114</v>
      </c>
      <c r="N7" s="37" t="s">
        <v>115</v>
      </c>
      <c r="O7" s="37" t="s">
        <v>116</v>
      </c>
      <c r="P7" s="37">
        <v>19.54</v>
      </c>
      <c r="Q7" s="37">
        <v>89</v>
      </c>
      <c r="R7" s="37">
        <v>3348</v>
      </c>
      <c r="S7" s="37">
        <v>29278</v>
      </c>
      <c r="T7" s="37">
        <v>537.75</v>
      </c>
      <c r="U7" s="37">
        <v>54.45</v>
      </c>
      <c r="V7" s="37">
        <v>5665</v>
      </c>
      <c r="W7" s="37">
        <v>2.71</v>
      </c>
      <c r="X7" s="37">
        <v>2090.41</v>
      </c>
      <c r="Y7" s="37">
        <v>80.02</v>
      </c>
      <c r="Z7" s="37">
        <v>83.5</v>
      </c>
      <c r="AA7" s="37">
        <v>80.2</v>
      </c>
      <c r="AB7" s="37">
        <v>81.91</v>
      </c>
      <c r="AC7" s="37">
        <v>80.34</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0.67</v>
      </c>
      <c r="BG7" s="37">
        <v>51.1</v>
      </c>
      <c r="BH7" s="37">
        <v>0.55000000000000004</v>
      </c>
      <c r="BI7" s="37">
        <v>39.21</v>
      </c>
      <c r="BJ7" s="37">
        <v>33.28</v>
      </c>
      <c r="BK7" s="37">
        <v>1569.13</v>
      </c>
      <c r="BL7" s="37">
        <v>1436</v>
      </c>
      <c r="BM7" s="37">
        <v>1434.89</v>
      </c>
      <c r="BN7" s="37">
        <v>1298.9100000000001</v>
      </c>
      <c r="BO7" s="37">
        <v>1243.71</v>
      </c>
      <c r="BP7" s="37">
        <v>1225.44</v>
      </c>
      <c r="BQ7" s="37">
        <v>58.21</v>
      </c>
      <c r="BR7" s="37">
        <v>58.77</v>
      </c>
      <c r="BS7" s="37">
        <v>58.2</v>
      </c>
      <c r="BT7" s="37">
        <v>62.98</v>
      </c>
      <c r="BU7" s="37">
        <v>62.62</v>
      </c>
      <c r="BV7" s="37">
        <v>64.63</v>
      </c>
      <c r="BW7" s="37">
        <v>66.56</v>
      </c>
      <c r="BX7" s="37">
        <v>66.22</v>
      </c>
      <c r="BY7" s="37">
        <v>69.87</v>
      </c>
      <c r="BZ7" s="37">
        <v>74.3</v>
      </c>
      <c r="CA7" s="37">
        <v>75.58</v>
      </c>
      <c r="CB7" s="37">
        <v>252.19</v>
      </c>
      <c r="CC7" s="37">
        <v>250.34</v>
      </c>
      <c r="CD7" s="37">
        <v>258.08999999999997</v>
      </c>
      <c r="CE7" s="37">
        <v>228.69</v>
      </c>
      <c r="CF7" s="37">
        <v>234.08</v>
      </c>
      <c r="CG7" s="37">
        <v>245.75</v>
      </c>
      <c r="CH7" s="37">
        <v>244.29</v>
      </c>
      <c r="CI7" s="37">
        <v>246.72</v>
      </c>
      <c r="CJ7" s="37">
        <v>234.96</v>
      </c>
      <c r="CK7" s="37">
        <v>221.81</v>
      </c>
      <c r="CL7" s="37">
        <v>215.23</v>
      </c>
      <c r="CM7" s="37">
        <v>55.9</v>
      </c>
      <c r="CN7" s="37">
        <v>57.19</v>
      </c>
      <c r="CO7" s="37">
        <v>55.87</v>
      </c>
      <c r="CP7" s="37">
        <v>57.68</v>
      </c>
      <c r="CQ7" s="37">
        <v>57.27</v>
      </c>
      <c r="CR7" s="37">
        <v>43.65</v>
      </c>
      <c r="CS7" s="37">
        <v>43.58</v>
      </c>
      <c r="CT7" s="37">
        <v>41.35</v>
      </c>
      <c r="CU7" s="37">
        <v>42.9</v>
      </c>
      <c r="CV7" s="37">
        <v>43.36</v>
      </c>
      <c r="CW7" s="37">
        <v>42.66</v>
      </c>
      <c r="CX7" s="37">
        <v>79.959999999999994</v>
      </c>
      <c r="CY7" s="37">
        <v>80.56</v>
      </c>
      <c r="CZ7" s="37">
        <v>82.17</v>
      </c>
      <c r="DA7" s="37">
        <v>82.77</v>
      </c>
      <c r="DB7" s="37">
        <v>83.53</v>
      </c>
      <c r="DC7" s="37">
        <v>82.2</v>
      </c>
      <c r="DD7" s="37">
        <v>82.35</v>
      </c>
      <c r="DE7" s="37">
        <v>82.9</v>
      </c>
      <c r="DF7" s="37">
        <v>83.5</v>
      </c>
      <c r="DG7" s="37">
        <v>83.06</v>
      </c>
      <c r="DH7" s="37">
        <v>82.67</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0.05</v>
      </c>
      <c r="EK7" s="37">
        <v>0.04</v>
      </c>
      <c r="EL7" s="37">
        <v>7.0000000000000007E-2</v>
      </c>
      <c r="EM7" s="37">
        <v>0.09</v>
      </c>
      <c r="EN7" s="37">
        <v>0.09</v>
      </c>
      <c r="EO7" s="37">
        <v>0.1</v>
      </c>
    </row>
    <row r="8" spans="1:14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c r="A9" s="39"/>
      <c r="B9" s="39" t="s">
        <v>117</v>
      </c>
      <c r="C9" s="39" t="s">
        <v>118</v>
      </c>
      <c r="D9" s="39" t="s">
        <v>119</v>
      </c>
      <c r="E9" s="39" t="s">
        <v>120</v>
      </c>
      <c r="F9" s="39" t="s">
        <v>121</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広島県</cp:lastModifiedBy>
  <cp:lastPrinted>2019-02-26T04:53:40Z</cp:lastPrinted>
  <dcterms:created xsi:type="dcterms:W3CDTF">2018-12-03T09:17:00Z</dcterms:created>
  <dcterms:modified xsi:type="dcterms:W3CDTF">2019-02-26T04:53:42Z</dcterms:modified>
</cp:coreProperties>
</file>