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y0C86j/4uUcYGnu/Y2mC62IIE0PbbrzttilIWIovQUDt75sRXkFuLAWnFpyKMZgmyXXeNI40Es2Omy0cW8hQSA==" workbookSaltValue="pZl8T0aTu6DyeoDAe91gT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U6" i="5"/>
  <c r="BB8" i="4" s="1"/>
  <c r="T6" i="5"/>
  <c r="S6" i="5"/>
  <c r="AL8" i="4" s="1"/>
  <c r="R6" i="5"/>
  <c r="Q6" i="5"/>
  <c r="W10" i="4" s="1"/>
  <c r="P6" i="5"/>
  <c r="O6" i="5"/>
  <c r="I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BB10" i="4"/>
  <c r="AL10" i="4"/>
  <c r="AD10" i="4"/>
  <c r="P10" i="4"/>
  <c r="B10" i="4"/>
  <c r="AT8" i="4"/>
  <c r="AD8" i="4"/>
  <c r="W8" i="4"/>
  <c r="I8" i="4"/>
  <c r="B8" i="4"/>
  <c r="B6" i="4"/>
  <c r="D10" i="5" l="1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<sst xmlns="http://schemas.openxmlformats.org/spreadsheetml/2006/main" count="240" uniqueCount="126">
  <si>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</si>
  <si>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</si>
  <si>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</si>
  <si>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</si>
  <si>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</si>
  <si>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</si>
  <si>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</si>
  <si>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</si>
  <si>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</si>
  <si>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</si>
  <si>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</si>
  <si>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</si>
  <si>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</si>
  <si>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</si>
  <si>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</si>
  <si>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</si>
  <si>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</si>
  <si>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</si>
  <si>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</si>
  <si>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</si>
  <si>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</si>
  <si>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</si>
  <si>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</si>
  <si>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</si>
  <si>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</si>
  <si>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</si>
  <si>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</si>
  <si>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</si>
  <si>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</si>
  <si>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</si>
  <si>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</si>
  <si>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</si>
  <si>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</si>
  <si>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</si>
  <si>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</si>
  <si>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</si>
  <si>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</si>
  <si>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</si>
  <si>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</si>
  <si>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</si>
  <si>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</si>
  <si>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</si>
  <si>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</si>
  <si>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</si>
  <si>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</si>
  <si>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</si>
  <si>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</si>
  <si>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</si>
  <si>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</si>
  <si>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</si>
  <si>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</si>
  <si>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</si>
  <si>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</si>
  <si>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</si>
  <si>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</si>
  <si>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</si>
  <si>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</si>
  <si>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</si>
  <si>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</si>
  <si>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</si>
  <si>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</si>
  <si>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</si>
  <si>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</si>
  <si>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</si>
  <si>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</si>
  <si>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</si>
  <si>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</si>
  <si>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</si>
  <si>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</si>
  <si>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</si>
  <si>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</si>
  <si>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</si>
  <si>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</si>
  <si>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</si>
  <si>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</si>
  <si>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</si>
  <si>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</si>
  <si>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</si>
  <si>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</si>
  <si>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</si>
  <si>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</si>
  <si>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</si>
  <si>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</si>
  <si>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</si>
  <si>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</si>
  <si>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</si>
  <si>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</si>
  <si>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</si>
  <si>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</si>
  <si>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</si>
  <si>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</si>
  <si>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</si>
  <si>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</si>
  <si>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</si>
  <si>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</si>
  <si>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</si>
  <si>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</si>
  <si>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</si>
  <si>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</si>
  <si>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</si>
  <si>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</si>
  <si>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</si>
  <si>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</si>
  <si>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</si>
  <si>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</si>
  <si>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</si>
  <si>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</si>
  <si>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</si>
  <si>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</si>
  <si>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</si>
  <si>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</si>
  <si>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</si>
  <si>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</si>
  <si>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</si>
  <si>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</si>
  <si>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</si>
  <si>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</si>
  <si>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</si>
  <si>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</si>
  <si>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</si>
  <si>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</si>
  <si>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</si>
  <si>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</si>
  <si>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昭和６３年から管渠整備に着手し，平成４年から供用開始しているため，管渠の老朽管等の更新については，ストックマネジメント計画の導入により計画的な更新に努める。</t>
    <phoneticPr fontId="4"/>
  </si>
  <si>
    <t xml:space="preserve">　８市町村の合併により，現在１２の処理場を維持管理しているため，汚水処理原価が高い状況にある。平成３１年度４月からの公営企業会計化移行後は，施設効率の改善や料金体系の見直しを行いながら，計画的な事業展開に努める。
</t>
    <phoneticPr fontId="4"/>
  </si>
  <si>
    <t xml:space="preserve">●収益的収支比率，企業債残高対事業規模比率
　平成２９年度の収益的収支比率は７６．２７％で，昨年度に比べ３．６８ポイント上昇した。要因としては，県補助金の収入があったためである。収益的収支比率は，年々改善傾向にはあるが、一般会計からの繰入金に依存しているところが大きい。今後は経営改善に努めるとともに，使用料の適正化に努める必要がある。企業債残高対事業規模比率は，平成２９年度においては，企業債の償還財源について，一般会計からの繰入金の充当により０％となっている。
●経費回収率，汚水処理原価
　平成２９年度の経費回収率は，料金収入の減少と汚水処理費の増加により，昨年度に比べ２.０７ポイント低下している。汚水処理原価は，汚水処理費が増加したため昨年度に比べ１２．２３円悪化している。平均値より高い理由は，８市町村の合併により，現在１２処理場を有しているためである。今後も，経常的経費の節減と適正な経費回収に努め，処理場の統廃合について検討する。
●施設利用率，水洗化率
　平成２９年度の施設利用率は，昨年とほぼ横ばいで推移しており，水洗化率は接続人口の増加により，昨年度に比べ約３．０９ポイント上昇している。今後も加入促進を行い，水洗化率向上に努める。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</si>
</sst>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CE-4CEE-90B6-2E83337EE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57472"/>
        <c:axId val="103659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0.03</c:v>
                </c:pt>
                <c:pt idx="1">
                  <c:v>0.02</c:v>
                </c:pt>
                <c:pt idx="2">
                  <c:v>0.01</c:v>
                </c:pt>
                <c:pt idx="3">
                  <c:v>2.0499999999999998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CE-4CEE-90B6-2E83337EE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57472"/>
        <c:axId val="103659392"/>
      </c:lineChart>
      <c:dateAx>
        <c:axId val="103657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659392"/>
        <c:crosses val="autoZero"/>
        <c:auto val="1"/>
        <c:lblOffset val="100"/>
        <c:baseTimeUnit val="years"/>
      </c:dateAx>
      <c:valAx>
        <c:axId val="103659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657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51.46</c:v>
                </c:pt>
                <c:pt idx="1">
                  <c:v>53.38</c:v>
                </c:pt>
                <c:pt idx="2">
                  <c:v>53.29</c:v>
                </c:pt>
                <c:pt idx="3">
                  <c:v>51.62</c:v>
                </c:pt>
                <c:pt idx="4">
                  <c:v>52.41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55-43DE-B8C8-6410877E6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85056"/>
        <c:axId val="105891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53.78</c:v>
                </c:pt>
                <c:pt idx="1">
                  <c:v>53.24</c:v>
                </c:pt>
                <c:pt idx="2">
                  <c:v>52.31</c:v>
                </c:pt>
                <c:pt idx="3">
                  <c:v>60.65</c:v>
                </c:pt>
                <c:pt idx="4">
                  <c:v>51.75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55-43DE-B8C8-6410877E6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85056"/>
        <c:axId val="105891328"/>
      </c:lineChart>
      <c:dateAx>
        <c:axId val="105885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891328"/>
        <c:crosses val="autoZero"/>
        <c:auto val="1"/>
        <c:lblOffset val="100"/>
        <c:baseTimeUnit val="years"/>
      </c:dateAx>
      <c:valAx>
        <c:axId val="105891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885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79.37</c:v>
                </c:pt>
                <c:pt idx="1">
                  <c:v>79.59</c:v>
                </c:pt>
                <c:pt idx="2">
                  <c:v>83</c:v>
                </c:pt>
                <c:pt idx="3">
                  <c:v>83.67</c:v>
                </c:pt>
                <c:pt idx="4">
                  <c:v>86.76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74-429E-A2A4-B0E9EFCF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38944"/>
        <c:axId val="105940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84.06</c:v>
                </c:pt>
                <c:pt idx="1">
                  <c:v>84.07</c:v>
                </c:pt>
                <c:pt idx="2">
                  <c:v>84.32</c:v>
                </c:pt>
                <c:pt idx="3">
                  <c:v>84.58</c:v>
                </c:pt>
                <c:pt idx="4">
                  <c:v>84.84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974-429E-A2A4-B0E9EFCF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938944"/>
        <c:axId val="105940864"/>
      </c:lineChart>
      <c:dateAx>
        <c:axId val="1059389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940864"/>
        <c:crosses val="autoZero"/>
        <c:auto val="1"/>
        <c:lblOffset val="100"/>
        <c:baseTimeUnit val="years"/>
      </c:dateAx>
      <c:valAx>
        <c:axId val="105940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938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58.28</c:v>
                </c:pt>
                <c:pt idx="1">
                  <c:v>67.180000000000007</c:v>
                </c:pt>
                <c:pt idx="2">
                  <c:v>67.39</c:v>
                </c:pt>
                <c:pt idx="3">
                  <c:v>72.59</c:v>
                </c:pt>
                <c:pt idx="4">
                  <c:v>76.27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1E-4AAD-924B-6CDAA9AD7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28192"/>
        <c:axId val="103930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41E-4AAD-924B-6CDAA9AD7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28192"/>
        <c:axId val="103930112"/>
      </c:lineChart>
      <c:dateAx>
        <c:axId val="103928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930112"/>
        <c:crosses val="autoZero"/>
        <c:auto val="1"/>
        <c:lblOffset val="100"/>
        <c:baseTimeUnit val="years"/>
      </c:dateAx>
      <c:valAx>
        <c:axId val="103930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928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38-4D81-B0BC-5D8C2D128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6128"/>
        <c:axId val="105618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38-4D81-B0BC-5D8C2D128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16128"/>
        <c:axId val="105618048"/>
      </c:lineChart>
      <c:dateAx>
        <c:axId val="105616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618048"/>
        <c:crosses val="autoZero"/>
        <c:auto val="1"/>
        <c:lblOffset val="100"/>
        <c:baseTimeUnit val="years"/>
      </c:dateAx>
      <c:valAx>
        <c:axId val="105618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616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69-4206-9A7C-AB689DDAF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45184"/>
        <c:axId val="1056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69-4206-9A7C-AB689DDAF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45184"/>
        <c:axId val="105647104"/>
      </c:lineChart>
      <c:dateAx>
        <c:axId val="105645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647104"/>
        <c:crosses val="autoZero"/>
        <c:auto val="1"/>
        <c:lblOffset val="100"/>
        <c:baseTimeUnit val="years"/>
      </c:dateAx>
      <c:valAx>
        <c:axId val="1056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645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2C-441C-9A29-967D14EA0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01376"/>
        <c:axId val="105703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C2C-441C-9A29-967D14EA0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01376"/>
        <c:axId val="105703296"/>
      </c:lineChart>
      <c:dateAx>
        <c:axId val="105701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703296"/>
        <c:crosses val="autoZero"/>
        <c:auto val="1"/>
        <c:lblOffset val="100"/>
        <c:baseTimeUnit val="years"/>
      </c:dateAx>
      <c:valAx>
        <c:axId val="105703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701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E2-4FDF-818F-F79FFFFD7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31200"/>
        <c:axId val="105733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E2-4FDF-818F-F79FFFFD7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31200"/>
        <c:axId val="105733120"/>
      </c:lineChart>
      <c:dateAx>
        <c:axId val="105731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733120"/>
        <c:crosses val="autoZero"/>
        <c:auto val="1"/>
        <c:lblOffset val="100"/>
        <c:baseTimeUnit val="years"/>
      </c:dateAx>
      <c:valAx>
        <c:axId val="105733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731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3263.33</c:v>
                </c:pt>
                <c:pt idx="1">
                  <c:v>2823.8</c:v>
                </c:pt>
                <c:pt idx="2">
                  <c:v>1319.98</c:v>
                </c:pt>
                <c:pt idx="3">
                  <c:v>101.29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91-444B-A198-AA7BA6072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64352"/>
        <c:axId val="105766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1126.77</c:v>
                </c:pt>
                <c:pt idx="1">
                  <c:v>1044.8</c:v>
                </c:pt>
                <c:pt idx="2">
                  <c:v>1081.8</c:v>
                </c:pt>
                <c:pt idx="3">
                  <c:v>974.93</c:v>
                </c:pt>
                <c:pt idx="4">
                  <c:v>855.8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C91-444B-A198-AA7BA6072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64352"/>
        <c:axId val="105766272"/>
      </c:lineChart>
      <c:dateAx>
        <c:axId val="105764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766272"/>
        <c:crosses val="autoZero"/>
        <c:auto val="1"/>
        <c:lblOffset val="100"/>
        <c:baseTimeUnit val="years"/>
      </c:dateAx>
      <c:valAx>
        <c:axId val="105766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764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45.61</c:v>
                </c:pt>
                <c:pt idx="1">
                  <c:v>43.18</c:v>
                </c:pt>
                <c:pt idx="2">
                  <c:v>42.38</c:v>
                </c:pt>
                <c:pt idx="3">
                  <c:v>58.27</c:v>
                </c:pt>
                <c:pt idx="4">
                  <c:v>56.2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9A-4F25-91F7-13772460B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12352"/>
        <c:axId val="105814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50.9</c:v>
                </c:pt>
                <c:pt idx="1">
                  <c:v>50.82</c:v>
                </c:pt>
                <c:pt idx="2">
                  <c:v>52.19</c:v>
                </c:pt>
                <c:pt idx="3">
                  <c:v>55.32</c:v>
                </c:pt>
                <c:pt idx="4">
                  <c:v>59.8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9A-4F25-91F7-13772460B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12352"/>
        <c:axId val="105814272"/>
      </c:lineChart>
      <c:dateAx>
        <c:axId val="105812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814272"/>
        <c:crosses val="autoZero"/>
        <c:auto val="1"/>
        <c:lblOffset val="100"/>
        <c:baseTimeUnit val="years"/>
      </c:dateAx>
      <c:valAx>
        <c:axId val="105814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81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459.88</c:v>
                </c:pt>
                <c:pt idx="1">
                  <c:v>521.35</c:v>
                </c:pt>
                <c:pt idx="2">
                  <c:v>537.19000000000005</c:v>
                </c:pt>
                <c:pt idx="3">
                  <c:v>390.31</c:v>
                </c:pt>
                <c:pt idx="4">
                  <c:v>402.54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9E-4A78-A04A-835C19D9F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08544"/>
        <c:axId val="105862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293.27</c:v>
                </c:pt>
                <c:pt idx="1">
                  <c:v>300.52</c:v>
                </c:pt>
                <c:pt idx="2">
                  <c:v>296.14</c:v>
                </c:pt>
                <c:pt idx="3">
                  <c:v>283.17</c:v>
                </c:pt>
                <c:pt idx="4">
                  <c:v>263.76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9E-4A78-A04A-835C19D9F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08544"/>
        <c:axId val="105862272"/>
      </c:lineChart>
      <c:dateAx>
        <c:axId val="105708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862272"/>
        <c:crosses val="autoZero"/>
        <c:auto val="1"/>
        <c:lblOffset val="100"/>
        <c:baseTimeUnit val="years"/>
      </c:dateAx>
      <c:valAx>
        <c:axId val="105862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708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【814.89】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【255.52】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S1" zoomScaleNormal="100" workbookViewId="0">
      <selection activeCell="BL11" sqref="BL11:BZ1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3" spans="1:78" ht="9.75" customHeight="1" x14ac:dyDescent="0.15">
      <c r="A3" s="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</row>
    <row r="4" spans="1:78" ht="9.75" customHeight="1" x14ac:dyDescent="0.15">
      <c r="A4" s="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2" t="str">
        <f>データ!H6</f>
        <v>広島県　三次市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3" t="s">
        <v>1</v>
      </c>
      <c r="C7" s="43"/>
      <c r="D7" s="43"/>
      <c r="E7" s="43"/>
      <c r="F7" s="43"/>
      <c r="G7" s="43"/>
      <c r="H7" s="43"/>
      <c r="I7" s="43" t="s">
        <v>2</v>
      </c>
      <c r="J7" s="43"/>
      <c r="K7" s="43"/>
      <c r="L7" s="43"/>
      <c r="M7" s="43"/>
      <c r="N7" s="43"/>
      <c r="O7" s="43"/>
      <c r="P7" s="43" t="s">
        <v>3</v>
      </c>
      <c r="Q7" s="43"/>
      <c r="R7" s="43"/>
      <c r="S7" s="43"/>
      <c r="T7" s="43"/>
      <c r="U7" s="43"/>
      <c r="V7" s="43"/>
      <c r="W7" s="43" t="s">
        <v>4</v>
      </c>
      <c r="X7" s="43"/>
      <c r="Y7" s="43"/>
      <c r="Z7" s="43"/>
      <c r="AA7" s="43"/>
      <c r="AB7" s="43"/>
      <c r="AC7" s="43"/>
      <c r="AD7" s="43" t="s">
        <v>5</v>
      </c>
      <c r="AE7" s="43"/>
      <c r="AF7" s="43"/>
      <c r="AG7" s="43"/>
      <c r="AH7" s="43"/>
      <c r="AI7" s="43"/>
      <c r="AJ7" s="43"/>
      <c r="AK7" s="3"/>
      <c r="AL7" s="43" t="s">
        <v>6</v>
      </c>
      <c r="AM7" s="43"/>
      <c r="AN7" s="43"/>
      <c r="AO7" s="43"/>
      <c r="AP7" s="43"/>
      <c r="AQ7" s="43"/>
      <c r="AR7" s="43"/>
      <c r="AS7" s="43"/>
      <c r="AT7" s="43" t="s">
        <v>7</v>
      </c>
      <c r="AU7" s="43"/>
      <c r="AV7" s="43"/>
      <c r="AW7" s="43"/>
      <c r="AX7" s="43"/>
      <c r="AY7" s="43"/>
      <c r="AZ7" s="43"/>
      <c r="BA7" s="43"/>
      <c r="BB7" s="43" t="s">
        <v>8</v>
      </c>
      <c r="BC7" s="43"/>
      <c r="BD7" s="43"/>
      <c r="BE7" s="43"/>
      <c r="BF7" s="43"/>
      <c r="BG7" s="43"/>
      <c r="BH7" s="43"/>
      <c r="BI7" s="43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7" t="str">
        <f>データ!I6</f>
        <v>法非適用</v>
      </c>
      <c r="C8" s="47"/>
      <c r="D8" s="47"/>
      <c r="E8" s="47"/>
      <c r="F8" s="47"/>
      <c r="G8" s="47"/>
      <c r="H8" s="47"/>
      <c r="I8" s="47" t="str">
        <f>データ!J6</f>
        <v>下水道事業</v>
      </c>
      <c r="J8" s="47"/>
      <c r="K8" s="47"/>
      <c r="L8" s="47"/>
      <c r="M8" s="47"/>
      <c r="N8" s="47"/>
      <c r="O8" s="47"/>
      <c r="P8" s="47" t="str">
        <f>データ!K6</f>
        <v>農業集落排水</v>
      </c>
      <c r="Q8" s="47"/>
      <c r="R8" s="47"/>
      <c r="S8" s="47"/>
      <c r="T8" s="47"/>
      <c r="U8" s="47"/>
      <c r="V8" s="47"/>
      <c r="W8" s="47" t="str">
        <f>データ!L6</f>
        <v>F2</v>
      </c>
      <c r="X8" s="47"/>
      <c r="Y8" s="47"/>
      <c r="Z8" s="47"/>
      <c r="AA8" s="47"/>
      <c r="AB8" s="47"/>
      <c r="AC8" s="47"/>
      <c r="AD8" s="48" t="str">
        <f>データ!$M$6</f>
        <v>非設置</v>
      </c>
      <c r="AE8" s="48"/>
      <c r="AF8" s="48"/>
      <c r="AG8" s="48"/>
      <c r="AH8" s="48"/>
      <c r="AI8" s="48"/>
      <c r="AJ8" s="48"/>
      <c r="AK8" s="3"/>
      <c r="AL8" s="49">
        <f>データ!S6</f>
        <v>53204</v>
      </c>
      <c r="AM8" s="49"/>
      <c r="AN8" s="49"/>
      <c r="AO8" s="49"/>
      <c r="AP8" s="49"/>
      <c r="AQ8" s="49"/>
      <c r="AR8" s="49"/>
      <c r="AS8" s="49"/>
      <c r="AT8" s="44">
        <f>データ!T6</f>
        <v>778.14</v>
      </c>
      <c r="AU8" s="44"/>
      <c r="AV8" s="44"/>
      <c r="AW8" s="44"/>
      <c r="AX8" s="44"/>
      <c r="AY8" s="44"/>
      <c r="AZ8" s="44"/>
      <c r="BA8" s="44"/>
      <c r="BB8" s="44">
        <f>データ!U6</f>
        <v>68.37</v>
      </c>
      <c r="BC8" s="44"/>
      <c r="BD8" s="44"/>
      <c r="BE8" s="44"/>
      <c r="BF8" s="44"/>
      <c r="BG8" s="44"/>
      <c r="BH8" s="44"/>
      <c r="BI8" s="44"/>
      <c r="BJ8" s="3"/>
      <c r="BK8" s="3"/>
      <c r="BL8" s="45" t="s">
        <v>10</v>
      </c>
      <c r="BM8" s="4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3" t="s">
        <v>12</v>
      </c>
      <c r="C9" s="43"/>
      <c r="D9" s="43"/>
      <c r="E9" s="43"/>
      <c r="F9" s="43"/>
      <c r="G9" s="43"/>
      <c r="H9" s="43"/>
      <c r="I9" s="43" t="s">
        <v>13</v>
      </c>
      <c r="J9" s="43"/>
      <c r="K9" s="43"/>
      <c r="L9" s="43"/>
      <c r="M9" s="43"/>
      <c r="N9" s="43"/>
      <c r="O9" s="43"/>
      <c r="P9" s="43" t="s">
        <v>14</v>
      </c>
      <c r="Q9" s="43"/>
      <c r="R9" s="43"/>
      <c r="S9" s="43"/>
      <c r="T9" s="43"/>
      <c r="U9" s="43"/>
      <c r="V9" s="43"/>
      <c r="W9" s="43" t="s">
        <v>15</v>
      </c>
      <c r="X9" s="43"/>
      <c r="Y9" s="43"/>
      <c r="Z9" s="43"/>
      <c r="AA9" s="43"/>
      <c r="AB9" s="43"/>
      <c r="AC9" s="43"/>
      <c r="AD9" s="43" t="s">
        <v>16</v>
      </c>
      <c r="AE9" s="43"/>
      <c r="AF9" s="43"/>
      <c r="AG9" s="43"/>
      <c r="AH9" s="43"/>
      <c r="AI9" s="43"/>
      <c r="AJ9" s="43"/>
      <c r="AK9" s="3"/>
      <c r="AL9" s="43" t="s">
        <v>17</v>
      </c>
      <c r="AM9" s="43"/>
      <c r="AN9" s="43"/>
      <c r="AO9" s="43"/>
      <c r="AP9" s="43"/>
      <c r="AQ9" s="43"/>
      <c r="AR9" s="43"/>
      <c r="AS9" s="43"/>
      <c r="AT9" s="43" t="s">
        <v>18</v>
      </c>
      <c r="AU9" s="43"/>
      <c r="AV9" s="43"/>
      <c r="AW9" s="43"/>
      <c r="AX9" s="43"/>
      <c r="AY9" s="43"/>
      <c r="AZ9" s="43"/>
      <c r="BA9" s="43"/>
      <c r="BB9" s="43" t="s">
        <v>19</v>
      </c>
      <c r="BC9" s="43"/>
      <c r="BD9" s="43"/>
      <c r="BE9" s="43"/>
      <c r="BF9" s="43"/>
      <c r="BG9" s="43"/>
      <c r="BH9" s="43"/>
      <c r="BI9" s="43"/>
      <c r="BJ9" s="3"/>
      <c r="BK9" s="3"/>
      <c r="BL9" s="50" t="s">
        <v>20</v>
      </c>
      <c r="BM9" s="51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4" t="str">
        <f>データ!N6</f>
        <v>-</v>
      </c>
      <c r="C10" s="44"/>
      <c r="D10" s="44"/>
      <c r="E10" s="44"/>
      <c r="F10" s="44"/>
      <c r="G10" s="44"/>
      <c r="H10" s="44"/>
      <c r="I10" s="44" t="str">
        <f>データ!O6</f>
        <v>該当数値なし</v>
      </c>
      <c r="J10" s="44"/>
      <c r="K10" s="44"/>
      <c r="L10" s="44"/>
      <c r="M10" s="44"/>
      <c r="N10" s="44"/>
      <c r="O10" s="44"/>
      <c r="P10" s="44">
        <f>データ!P6</f>
        <v>12.42</v>
      </c>
      <c r="Q10" s="44"/>
      <c r="R10" s="44"/>
      <c r="S10" s="44"/>
      <c r="T10" s="44"/>
      <c r="U10" s="44"/>
      <c r="V10" s="44"/>
      <c r="W10" s="44">
        <f>データ!Q6</f>
        <v>100</v>
      </c>
      <c r="X10" s="44"/>
      <c r="Y10" s="44"/>
      <c r="Z10" s="44"/>
      <c r="AA10" s="44"/>
      <c r="AB10" s="44"/>
      <c r="AC10" s="44"/>
      <c r="AD10" s="49">
        <f>データ!R6</f>
        <v>4914</v>
      </c>
      <c r="AE10" s="49"/>
      <c r="AF10" s="49"/>
      <c r="AG10" s="49"/>
      <c r="AH10" s="49"/>
      <c r="AI10" s="49"/>
      <c r="AJ10" s="49"/>
      <c r="AK10" s="2"/>
      <c r="AL10" s="49">
        <f>データ!V6</f>
        <v>6557</v>
      </c>
      <c r="AM10" s="49"/>
      <c r="AN10" s="49"/>
      <c r="AO10" s="49"/>
      <c r="AP10" s="49"/>
      <c r="AQ10" s="49"/>
      <c r="AR10" s="49"/>
      <c r="AS10" s="49"/>
      <c r="AT10" s="44">
        <f>データ!W6</f>
        <v>3.38</v>
      </c>
      <c r="AU10" s="44"/>
      <c r="AV10" s="44"/>
      <c r="AW10" s="44"/>
      <c r="AX10" s="44"/>
      <c r="AY10" s="44"/>
      <c r="AZ10" s="44"/>
      <c r="BA10" s="44"/>
      <c r="BB10" s="44">
        <f>データ!X6</f>
        <v>1939.94</v>
      </c>
      <c r="BC10" s="44"/>
      <c r="BD10" s="44"/>
      <c r="BE10" s="44"/>
      <c r="BF10" s="44"/>
      <c r="BG10" s="44"/>
      <c r="BH10" s="44"/>
      <c r="BI10" s="44"/>
      <c r="BJ10" s="2"/>
      <c r="BK10" s="2"/>
      <c r="BL10" s="52" t="s">
        <v>22</v>
      </c>
      <c r="BM10" s="53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4" t="s">
        <v>24</v>
      </c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</row>
    <row r="14" spans="1:78" ht="13.5" customHeight="1" x14ac:dyDescent="0.15">
      <c r="A14" s="2"/>
      <c r="B14" s="56" t="s">
        <v>25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8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125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74" t="s">
        <v>27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19"/>
      <c r="R34" s="74" t="s">
        <v>28</v>
      </c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19"/>
      <c r="AG34" s="74" t="s">
        <v>29</v>
      </c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19"/>
      <c r="AV34" s="74" t="s">
        <v>30</v>
      </c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19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19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19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31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8" t="s">
        <v>123</v>
      </c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7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8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7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8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7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8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7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8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7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8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7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8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7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8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7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8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70"/>
    </row>
    <row r="56" spans="1:78" ht="13.5" customHeight="1" x14ac:dyDescent="0.15">
      <c r="A56" s="2"/>
      <c r="B56" s="16"/>
      <c r="C56" s="74" t="s">
        <v>32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19"/>
      <c r="R56" s="74" t="s">
        <v>33</v>
      </c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19"/>
      <c r="AG56" s="74" t="s">
        <v>34</v>
      </c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19"/>
      <c r="AV56" s="74" t="s">
        <v>35</v>
      </c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18"/>
      <c r="BK56" s="2"/>
      <c r="BL56" s="68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70"/>
    </row>
    <row r="57" spans="1:78" ht="13.5" customHeight="1" x14ac:dyDescent="0.15">
      <c r="A57" s="2"/>
      <c r="B57" s="1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19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19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19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18"/>
      <c r="BK57" s="2"/>
      <c r="BL57" s="68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70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8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70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8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70"/>
    </row>
    <row r="60" spans="1:78" ht="13.5" customHeight="1" x14ac:dyDescent="0.15">
      <c r="A60" s="2"/>
      <c r="B60" s="59" t="s">
        <v>36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68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70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68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7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8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7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71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37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124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74" t="s">
        <v>38</v>
      </c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19"/>
      <c r="V79" s="19"/>
      <c r="W79" s="74" t="s">
        <v>39</v>
      </c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19"/>
      <c r="AP79" s="19"/>
      <c r="AQ79" s="74" t="s">
        <v>40</v>
      </c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19"/>
      <c r="V80" s="19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19"/>
      <c r="AP80" s="19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【814.89】</v>
      </c>
      <c r="I86" s="25" t="str">
        <f>データ!CA6</f>
        <v>【60.64】</v>
      </c>
      <c r="J86" s="25" t="str">
        <f>データ!CL6</f>
        <v>【255.52】</v>
      </c>
      <c r="K86" s="25" t="str">
        <f>データ!CW6</f>
        <v>【52.49】</v>
      </c>
      <c r="L86" s="25" t="str">
        <f>データ!DH6</f>
        <v>【85.49】</v>
      </c>
      <c r="M86" s="25" t="s">
        <v>56</v>
      </c>
      <c r="N86" s="25" t="s">
        <v>56</v>
      </c>
      <c r="O86" s="25" t="str">
        <f>データ!EO6</f>
        <v>【0.11】</v>
      </c>
    </row>
  </sheetData>
  <sheetProtection algorithmName="SHA-512" hashValue="PiAI4XvfjtshIE+uvrQU7aRgiRyV/ie7JT93Hh1UzM9Wc1mCdzn5EHCbcElH+N1/lKUPh0xb0N6BXBd9TQlUrA==" saltValue="eW/XWbVcUEQbnG/OL7fShQ==" spinCount="100000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57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58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59</v>
      </c>
      <c r="B3" s="28" t="s">
        <v>60</v>
      </c>
      <c r="C3" s="28" t="s">
        <v>61</v>
      </c>
      <c r="D3" s="28" t="s">
        <v>62</v>
      </c>
      <c r="E3" s="28" t="s">
        <v>63</v>
      </c>
      <c r="F3" s="28" t="s">
        <v>64</v>
      </c>
      <c r="G3" s="28" t="s">
        <v>65</v>
      </c>
      <c r="H3" s="76" t="s">
        <v>66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67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69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70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71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72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73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74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75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76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77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78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79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80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81</v>
      </c>
      <c r="B5" s="30"/>
      <c r="C5" s="30"/>
      <c r="D5" s="30"/>
      <c r="E5" s="30"/>
      <c r="F5" s="30"/>
      <c r="G5" s="30"/>
      <c r="H5" s="31" t="s">
        <v>82</v>
      </c>
      <c r="I5" s="31" t="s">
        <v>83</v>
      </c>
      <c r="J5" s="31" t="s">
        <v>84</v>
      </c>
      <c r="K5" s="31" t="s">
        <v>85</v>
      </c>
      <c r="L5" s="31" t="s">
        <v>86</v>
      </c>
      <c r="M5" s="31" t="s">
        <v>5</v>
      </c>
      <c r="N5" s="31" t="s">
        <v>87</v>
      </c>
      <c r="O5" s="31" t="s">
        <v>88</v>
      </c>
      <c r="P5" s="31" t="s">
        <v>89</v>
      </c>
      <c r="Q5" s="31" t="s">
        <v>90</v>
      </c>
      <c r="R5" s="31" t="s">
        <v>91</v>
      </c>
      <c r="S5" s="31" t="s">
        <v>92</v>
      </c>
      <c r="T5" s="31" t="s">
        <v>93</v>
      </c>
      <c r="U5" s="31" t="s">
        <v>94</v>
      </c>
      <c r="V5" s="31" t="s">
        <v>95</v>
      </c>
      <c r="W5" s="31" t="s">
        <v>96</v>
      </c>
      <c r="X5" s="31" t="s">
        <v>97</v>
      </c>
      <c r="Y5" s="31" t="s">
        <v>98</v>
      </c>
      <c r="Z5" s="31" t="s">
        <v>99</v>
      </c>
      <c r="AA5" s="31" t="s">
        <v>100</v>
      </c>
      <c r="AB5" s="31" t="s">
        <v>101</v>
      </c>
      <c r="AC5" s="31" t="s">
        <v>102</v>
      </c>
      <c r="AD5" s="31" t="s">
        <v>103</v>
      </c>
      <c r="AE5" s="31" t="s">
        <v>104</v>
      </c>
      <c r="AF5" s="31" t="s">
        <v>105</v>
      </c>
      <c r="AG5" s="31" t="s">
        <v>106</v>
      </c>
      <c r="AH5" s="31" t="s">
        <v>107</v>
      </c>
      <c r="AI5" s="31" t="s">
        <v>43</v>
      </c>
      <c r="AJ5" s="31" t="s">
        <v>98</v>
      </c>
      <c r="AK5" s="31" t="s">
        <v>99</v>
      </c>
      <c r="AL5" s="31" t="s">
        <v>100</v>
      </c>
      <c r="AM5" s="31" t="s">
        <v>101</v>
      </c>
      <c r="AN5" s="31" t="s">
        <v>102</v>
      </c>
      <c r="AO5" s="31" t="s">
        <v>103</v>
      </c>
      <c r="AP5" s="31" t="s">
        <v>104</v>
      </c>
      <c r="AQ5" s="31" t="s">
        <v>105</v>
      </c>
      <c r="AR5" s="31" t="s">
        <v>106</v>
      </c>
      <c r="AS5" s="31" t="s">
        <v>107</v>
      </c>
      <c r="AT5" s="31" t="s">
        <v>108</v>
      </c>
      <c r="AU5" s="31" t="s">
        <v>98</v>
      </c>
      <c r="AV5" s="31" t="s">
        <v>99</v>
      </c>
      <c r="AW5" s="31" t="s">
        <v>100</v>
      </c>
      <c r="AX5" s="31" t="s">
        <v>101</v>
      </c>
      <c r="AY5" s="31" t="s">
        <v>102</v>
      </c>
      <c r="AZ5" s="31" t="s">
        <v>103</v>
      </c>
      <c r="BA5" s="31" t="s">
        <v>104</v>
      </c>
      <c r="BB5" s="31" t="s">
        <v>105</v>
      </c>
      <c r="BC5" s="31" t="s">
        <v>106</v>
      </c>
      <c r="BD5" s="31" t="s">
        <v>107</v>
      </c>
      <c r="BE5" s="31" t="s">
        <v>108</v>
      </c>
      <c r="BF5" s="31" t="s">
        <v>98</v>
      </c>
      <c r="BG5" s="31" t="s">
        <v>99</v>
      </c>
      <c r="BH5" s="31" t="s">
        <v>100</v>
      </c>
      <c r="BI5" s="31" t="s">
        <v>101</v>
      </c>
      <c r="BJ5" s="31" t="s">
        <v>102</v>
      </c>
      <c r="BK5" s="31" t="s">
        <v>103</v>
      </c>
      <c r="BL5" s="31" t="s">
        <v>104</v>
      </c>
      <c r="BM5" s="31" t="s">
        <v>105</v>
      </c>
      <c r="BN5" s="31" t="s">
        <v>106</v>
      </c>
      <c r="BO5" s="31" t="s">
        <v>107</v>
      </c>
      <c r="BP5" s="31" t="s">
        <v>108</v>
      </c>
      <c r="BQ5" s="31" t="s">
        <v>98</v>
      </c>
      <c r="BR5" s="31" t="s">
        <v>99</v>
      </c>
      <c r="BS5" s="31" t="s">
        <v>100</v>
      </c>
      <c r="BT5" s="31" t="s">
        <v>101</v>
      </c>
      <c r="BU5" s="31" t="s">
        <v>102</v>
      </c>
      <c r="BV5" s="31" t="s">
        <v>103</v>
      </c>
      <c r="BW5" s="31" t="s">
        <v>104</v>
      </c>
      <c r="BX5" s="31" t="s">
        <v>105</v>
      </c>
      <c r="BY5" s="31" t="s">
        <v>106</v>
      </c>
      <c r="BZ5" s="31" t="s">
        <v>107</v>
      </c>
      <c r="CA5" s="31" t="s">
        <v>108</v>
      </c>
      <c r="CB5" s="31" t="s">
        <v>98</v>
      </c>
      <c r="CC5" s="31" t="s">
        <v>99</v>
      </c>
      <c r="CD5" s="31" t="s">
        <v>100</v>
      </c>
      <c r="CE5" s="31" t="s">
        <v>101</v>
      </c>
      <c r="CF5" s="31" t="s">
        <v>102</v>
      </c>
      <c r="CG5" s="31" t="s">
        <v>103</v>
      </c>
      <c r="CH5" s="31" t="s">
        <v>104</v>
      </c>
      <c r="CI5" s="31" t="s">
        <v>105</v>
      </c>
      <c r="CJ5" s="31" t="s">
        <v>106</v>
      </c>
      <c r="CK5" s="31" t="s">
        <v>107</v>
      </c>
      <c r="CL5" s="31" t="s">
        <v>108</v>
      </c>
      <c r="CM5" s="31" t="s">
        <v>98</v>
      </c>
      <c r="CN5" s="31" t="s">
        <v>99</v>
      </c>
      <c r="CO5" s="31" t="s">
        <v>100</v>
      </c>
      <c r="CP5" s="31" t="s">
        <v>101</v>
      </c>
      <c r="CQ5" s="31" t="s">
        <v>102</v>
      </c>
      <c r="CR5" s="31" t="s">
        <v>103</v>
      </c>
      <c r="CS5" s="31" t="s">
        <v>104</v>
      </c>
      <c r="CT5" s="31" t="s">
        <v>105</v>
      </c>
      <c r="CU5" s="31" t="s">
        <v>106</v>
      </c>
      <c r="CV5" s="31" t="s">
        <v>107</v>
      </c>
      <c r="CW5" s="31" t="s">
        <v>108</v>
      </c>
      <c r="CX5" s="31" t="s">
        <v>98</v>
      </c>
      <c r="CY5" s="31" t="s">
        <v>99</v>
      </c>
      <c r="CZ5" s="31" t="s">
        <v>100</v>
      </c>
      <c r="DA5" s="31" t="s">
        <v>101</v>
      </c>
      <c r="DB5" s="31" t="s">
        <v>102</v>
      </c>
      <c r="DC5" s="31" t="s">
        <v>103</v>
      </c>
      <c r="DD5" s="31" t="s">
        <v>104</v>
      </c>
      <c r="DE5" s="31" t="s">
        <v>105</v>
      </c>
      <c r="DF5" s="31" t="s">
        <v>106</v>
      </c>
      <c r="DG5" s="31" t="s">
        <v>107</v>
      </c>
      <c r="DH5" s="31" t="s">
        <v>108</v>
      </c>
      <c r="DI5" s="31" t="s">
        <v>98</v>
      </c>
      <c r="DJ5" s="31" t="s">
        <v>99</v>
      </c>
      <c r="DK5" s="31" t="s">
        <v>100</v>
      </c>
      <c r="DL5" s="31" t="s">
        <v>101</v>
      </c>
      <c r="DM5" s="31" t="s">
        <v>102</v>
      </c>
      <c r="DN5" s="31" t="s">
        <v>103</v>
      </c>
      <c r="DO5" s="31" t="s">
        <v>104</v>
      </c>
      <c r="DP5" s="31" t="s">
        <v>105</v>
      </c>
      <c r="DQ5" s="31" t="s">
        <v>106</v>
      </c>
      <c r="DR5" s="31" t="s">
        <v>107</v>
      </c>
      <c r="DS5" s="31" t="s">
        <v>108</v>
      </c>
      <c r="DT5" s="31" t="s">
        <v>98</v>
      </c>
      <c r="DU5" s="31" t="s">
        <v>99</v>
      </c>
      <c r="DV5" s="31" t="s">
        <v>100</v>
      </c>
      <c r="DW5" s="31" t="s">
        <v>101</v>
      </c>
      <c r="DX5" s="31" t="s">
        <v>102</v>
      </c>
      <c r="DY5" s="31" t="s">
        <v>103</v>
      </c>
      <c r="DZ5" s="31" t="s">
        <v>104</v>
      </c>
      <c r="EA5" s="31" t="s">
        <v>105</v>
      </c>
      <c r="EB5" s="31" t="s">
        <v>106</v>
      </c>
      <c r="EC5" s="31" t="s">
        <v>107</v>
      </c>
      <c r="ED5" s="31" t="s">
        <v>108</v>
      </c>
      <c r="EE5" s="31" t="s">
        <v>98</v>
      </c>
      <c r="EF5" s="31" t="s">
        <v>99</v>
      </c>
      <c r="EG5" s="31" t="s">
        <v>100</v>
      </c>
      <c r="EH5" s="31" t="s">
        <v>101</v>
      </c>
      <c r="EI5" s="31" t="s">
        <v>102</v>
      </c>
      <c r="EJ5" s="31" t="s">
        <v>103</v>
      </c>
      <c r="EK5" s="31" t="s">
        <v>104</v>
      </c>
      <c r="EL5" s="31" t="s">
        <v>105</v>
      </c>
      <c r="EM5" s="31" t="s">
        <v>106</v>
      </c>
      <c r="EN5" s="31" t="s">
        <v>107</v>
      </c>
      <c r="EO5" s="31" t="s">
        <v>108</v>
      </c>
    </row>
    <row r="6" spans="1:145" s="35" customFormat="1" x14ac:dyDescent="0.15">
      <c r="A6" s="27" t="s">
        <v>109</v>
      </c>
      <c r="B6" s="32">
        <f>B7</f>
        <v>2017</v>
      </c>
      <c r="C6" s="32">
        <f t="shared" ref="C6:X6" si="3">C7</f>
        <v>342092</v>
      </c>
      <c r="D6" s="32">
        <f t="shared" si="3"/>
        <v>47</v>
      </c>
      <c r="E6" s="32">
        <f t="shared" si="3"/>
        <v>17</v>
      </c>
      <c r="F6" s="32">
        <f t="shared" si="3"/>
        <v>5</v>
      </c>
      <c r="G6" s="32">
        <f t="shared" si="3"/>
        <v>0</v>
      </c>
      <c r="H6" s="32" t="str">
        <f t="shared" si="3"/>
        <v>広島県　三次市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農業集落排水</v>
      </c>
      <c r="L6" s="32" t="str">
        <f t="shared" si="3"/>
        <v>F2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12.42</v>
      </c>
      <c r="Q6" s="33">
        <f t="shared" si="3"/>
        <v>100</v>
      </c>
      <c r="R6" s="33">
        <f t="shared" si="3"/>
        <v>4914</v>
      </c>
      <c r="S6" s="33">
        <f t="shared" si="3"/>
        <v>53204</v>
      </c>
      <c r="T6" s="33">
        <f t="shared" si="3"/>
        <v>778.14</v>
      </c>
      <c r="U6" s="33">
        <f t="shared" si="3"/>
        <v>68.37</v>
      </c>
      <c r="V6" s="33">
        <f t="shared" si="3"/>
        <v>6557</v>
      </c>
      <c r="W6" s="33">
        <f t="shared" si="3"/>
        <v>3.38</v>
      </c>
      <c r="X6" s="33">
        <f t="shared" si="3"/>
        <v>1939.94</v>
      </c>
      <c r="Y6" s="34">
        <f>IF(Y7="",NA(),Y7)</f>
        <v>58.28</v>
      </c>
      <c r="Z6" s="34">
        <f t="shared" ref="Z6:AH6" si="4">IF(Z7="",NA(),Z7)</f>
        <v>67.180000000000007</v>
      </c>
      <c r="AA6" s="34">
        <f t="shared" si="4"/>
        <v>67.39</v>
      </c>
      <c r="AB6" s="34">
        <f t="shared" si="4"/>
        <v>72.59</v>
      </c>
      <c r="AC6" s="34">
        <f t="shared" si="4"/>
        <v>76.27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3263.33</v>
      </c>
      <c r="BG6" s="34">
        <f t="shared" ref="BG6:BO6" si="7">IF(BG7="",NA(),BG7)</f>
        <v>2823.8</v>
      </c>
      <c r="BH6" s="34">
        <f t="shared" si="7"/>
        <v>1319.98</v>
      </c>
      <c r="BI6" s="34">
        <f t="shared" si="7"/>
        <v>101.29</v>
      </c>
      <c r="BJ6" s="33">
        <f t="shared" si="7"/>
        <v>0</v>
      </c>
      <c r="BK6" s="34">
        <f t="shared" si="7"/>
        <v>1126.77</v>
      </c>
      <c r="BL6" s="34">
        <f t="shared" si="7"/>
        <v>1044.8</v>
      </c>
      <c r="BM6" s="34">
        <f t="shared" si="7"/>
        <v>1081.8</v>
      </c>
      <c r="BN6" s="34">
        <f t="shared" si="7"/>
        <v>974.93</v>
      </c>
      <c r="BO6" s="34">
        <f t="shared" si="7"/>
        <v>855.8</v>
      </c>
      <c r="BP6" s="33" t="str">
        <f>IF(BP7="","",IF(BP7="-","【-】","【"&amp;SUBSTITUTE(TEXT(BP7,"#,##0.00"),"-","△")&amp;"】"))</f>
        <v>【814.89】</v>
      </c>
      <c r="BQ6" s="34">
        <f>IF(BQ7="",NA(),BQ7)</f>
        <v>45.61</v>
      </c>
      <c r="BR6" s="34">
        <f t="shared" ref="BR6:BZ6" si="8">IF(BR7="",NA(),BR7)</f>
        <v>43.18</v>
      </c>
      <c r="BS6" s="34">
        <f t="shared" si="8"/>
        <v>42.38</v>
      </c>
      <c r="BT6" s="34">
        <f t="shared" si="8"/>
        <v>58.27</v>
      </c>
      <c r="BU6" s="34">
        <f t="shared" si="8"/>
        <v>56.2</v>
      </c>
      <c r="BV6" s="34">
        <f t="shared" si="8"/>
        <v>50.9</v>
      </c>
      <c r="BW6" s="34">
        <f t="shared" si="8"/>
        <v>50.82</v>
      </c>
      <c r="BX6" s="34">
        <f t="shared" si="8"/>
        <v>52.19</v>
      </c>
      <c r="BY6" s="34">
        <f t="shared" si="8"/>
        <v>55.32</v>
      </c>
      <c r="BZ6" s="34">
        <f t="shared" si="8"/>
        <v>59.8</v>
      </c>
      <c r="CA6" s="33" t="str">
        <f>IF(CA7="","",IF(CA7="-","【-】","【"&amp;SUBSTITUTE(TEXT(CA7,"#,##0.00"),"-","△")&amp;"】"))</f>
        <v>【60.64】</v>
      </c>
      <c r="CB6" s="34">
        <f>IF(CB7="",NA(),CB7)</f>
        <v>459.88</v>
      </c>
      <c r="CC6" s="34">
        <f t="shared" ref="CC6:CK6" si="9">IF(CC7="",NA(),CC7)</f>
        <v>521.35</v>
      </c>
      <c r="CD6" s="34">
        <f t="shared" si="9"/>
        <v>537.19000000000005</v>
      </c>
      <c r="CE6" s="34">
        <f t="shared" si="9"/>
        <v>390.31</v>
      </c>
      <c r="CF6" s="34">
        <f t="shared" si="9"/>
        <v>402.54</v>
      </c>
      <c r="CG6" s="34">
        <f t="shared" si="9"/>
        <v>293.27</v>
      </c>
      <c r="CH6" s="34">
        <f t="shared" si="9"/>
        <v>300.52</v>
      </c>
      <c r="CI6" s="34">
        <f t="shared" si="9"/>
        <v>296.14</v>
      </c>
      <c r="CJ6" s="34">
        <f t="shared" si="9"/>
        <v>283.17</v>
      </c>
      <c r="CK6" s="34">
        <f t="shared" si="9"/>
        <v>263.76</v>
      </c>
      <c r="CL6" s="33" t="str">
        <f>IF(CL7="","",IF(CL7="-","【-】","【"&amp;SUBSTITUTE(TEXT(CL7,"#,##0.00"),"-","△")&amp;"】"))</f>
        <v>【255.52】</v>
      </c>
      <c r="CM6" s="34">
        <f>IF(CM7="",NA(),CM7)</f>
        <v>51.46</v>
      </c>
      <c r="CN6" s="34">
        <f t="shared" ref="CN6:CV6" si="10">IF(CN7="",NA(),CN7)</f>
        <v>53.38</v>
      </c>
      <c r="CO6" s="34">
        <f t="shared" si="10"/>
        <v>53.29</v>
      </c>
      <c r="CP6" s="34">
        <f t="shared" si="10"/>
        <v>51.62</v>
      </c>
      <c r="CQ6" s="34">
        <f t="shared" si="10"/>
        <v>52.41</v>
      </c>
      <c r="CR6" s="34">
        <f t="shared" si="10"/>
        <v>53.78</v>
      </c>
      <c r="CS6" s="34">
        <f t="shared" si="10"/>
        <v>53.24</v>
      </c>
      <c r="CT6" s="34">
        <f t="shared" si="10"/>
        <v>52.31</v>
      </c>
      <c r="CU6" s="34">
        <f t="shared" si="10"/>
        <v>60.65</v>
      </c>
      <c r="CV6" s="34">
        <f t="shared" si="10"/>
        <v>51.75</v>
      </c>
      <c r="CW6" s="33" t="str">
        <f>IF(CW7="","",IF(CW7="-","【-】","【"&amp;SUBSTITUTE(TEXT(CW7,"#,##0.00"),"-","△")&amp;"】"))</f>
        <v>【52.49】</v>
      </c>
      <c r="CX6" s="34">
        <f>IF(CX7="",NA(),CX7)</f>
        <v>79.37</v>
      </c>
      <c r="CY6" s="34">
        <f t="shared" ref="CY6:DG6" si="11">IF(CY7="",NA(),CY7)</f>
        <v>79.59</v>
      </c>
      <c r="CZ6" s="34">
        <f t="shared" si="11"/>
        <v>83</v>
      </c>
      <c r="DA6" s="34">
        <f t="shared" si="11"/>
        <v>83.67</v>
      </c>
      <c r="DB6" s="34">
        <f t="shared" si="11"/>
        <v>86.76</v>
      </c>
      <c r="DC6" s="34">
        <f t="shared" si="11"/>
        <v>84.06</v>
      </c>
      <c r="DD6" s="34">
        <f t="shared" si="11"/>
        <v>84.07</v>
      </c>
      <c r="DE6" s="34">
        <f t="shared" si="11"/>
        <v>84.32</v>
      </c>
      <c r="DF6" s="34">
        <f t="shared" si="11"/>
        <v>84.58</v>
      </c>
      <c r="DG6" s="34">
        <f t="shared" si="11"/>
        <v>84.84</v>
      </c>
      <c r="DH6" s="33" t="str">
        <f>IF(DH7="","",IF(DH7="-","【-】","【"&amp;SUBSTITUTE(TEXT(DH7,"#,##0.00"),"-","△")&amp;"】"))</f>
        <v>【85.49】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0.03</v>
      </c>
      <c r="EK6" s="34">
        <f t="shared" si="14"/>
        <v>0.02</v>
      </c>
      <c r="EL6" s="34">
        <f t="shared" si="14"/>
        <v>0.01</v>
      </c>
      <c r="EM6" s="34">
        <f t="shared" si="14"/>
        <v>2.0499999999999998</v>
      </c>
      <c r="EN6" s="34">
        <f t="shared" si="14"/>
        <v>0.01</v>
      </c>
      <c r="EO6" s="33" t="str">
        <f>IF(EO7="","",IF(EO7="-","【-】","【"&amp;SUBSTITUTE(TEXT(EO7,"#,##0.00"),"-","△")&amp;"】"))</f>
        <v>【0.11】</v>
      </c>
    </row>
    <row r="7" spans="1:145" s="35" customFormat="1" x14ac:dyDescent="0.15">
      <c r="A7" s="27"/>
      <c r="B7" s="36">
        <v>2017</v>
      </c>
      <c r="C7" s="36">
        <v>342092</v>
      </c>
      <c r="D7" s="36">
        <v>47</v>
      </c>
      <c r="E7" s="36">
        <v>17</v>
      </c>
      <c r="F7" s="36">
        <v>5</v>
      </c>
      <c r="G7" s="36">
        <v>0</v>
      </c>
      <c r="H7" s="36" t="s">
        <v>110</v>
      </c>
      <c r="I7" s="36" t="s">
        <v>111</v>
      </c>
      <c r="J7" s="36" t="s">
        <v>112</v>
      </c>
      <c r="K7" s="36" t="s">
        <v>113</v>
      </c>
      <c r="L7" s="36" t="s">
        <v>114</v>
      </c>
      <c r="M7" s="36" t="s">
        <v>115</v>
      </c>
      <c r="N7" s="37" t="s">
        <v>116</v>
      </c>
      <c r="O7" s="37" t="s">
        <v>117</v>
      </c>
      <c r="P7" s="37">
        <v>12.42</v>
      </c>
      <c r="Q7" s="37">
        <v>100</v>
      </c>
      <c r="R7" s="37">
        <v>4914</v>
      </c>
      <c r="S7" s="37">
        <v>53204</v>
      </c>
      <c r="T7" s="37">
        <v>778.14</v>
      </c>
      <c r="U7" s="37">
        <v>68.37</v>
      </c>
      <c r="V7" s="37">
        <v>6557</v>
      </c>
      <c r="W7" s="37">
        <v>3.38</v>
      </c>
      <c r="X7" s="37">
        <v>1939.94</v>
      </c>
      <c r="Y7" s="37">
        <v>58.28</v>
      </c>
      <c r="Z7" s="37">
        <v>67.180000000000007</v>
      </c>
      <c r="AA7" s="37">
        <v>67.39</v>
      </c>
      <c r="AB7" s="37">
        <v>72.59</v>
      </c>
      <c r="AC7" s="37">
        <v>76.27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3263.33</v>
      </c>
      <c r="BG7" s="37">
        <v>2823.8</v>
      </c>
      <c r="BH7" s="37">
        <v>1319.98</v>
      </c>
      <c r="BI7" s="37">
        <v>101.29</v>
      </c>
      <c r="BJ7" s="37">
        <v>0</v>
      </c>
      <c r="BK7" s="37">
        <v>1126.77</v>
      </c>
      <c r="BL7" s="37">
        <v>1044.8</v>
      </c>
      <c r="BM7" s="37">
        <v>1081.8</v>
      </c>
      <c r="BN7" s="37">
        <v>974.93</v>
      </c>
      <c r="BO7" s="37">
        <v>855.8</v>
      </c>
      <c r="BP7" s="37">
        <v>814.89</v>
      </c>
      <c r="BQ7" s="37">
        <v>45.61</v>
      </c>
      <c r="BR7" s="37">
        <v>43.18</v>
      </c>
      <c r="BS7" s="37">
        <v>42.38</v>
      </c>
      <c r="BT7" s="37">
        <v>58.27</v>
      </c>
      <c r="BU7" s="37">
        <v>56.2</v>
      </c>
      <c r="BV7" s="37">
        <v>50.9</v>
      </c>
      <c r="BW7" s="37">
        <v>50.82</v>
      </c>
      <c r="BX7" s="37">
        <v>52.19</v>
      </c>
      <c r="BY7" s="37">
        <v>55.32</v>
      </c>
      <c r="BZ7" s="37">
        <v>59.8</v>
      </c>
      <c r="CA7" s="37">
        <v>60.64</v>
      </c>
      <c r="CB7" s="37">
        <v>459.88</v>
      </c>
      <c r="CC7" s="37">
        <v>521.35</v>
      </c>
      <c r="CD7" s="37">
        <v>537.19000000000005</v>
      </c>
      <c r="CE7" s="37">
        <v>390.31</v>
      </c>
      <c r="CF7" s="37">
        <v>402.54</v>
      </c>
      <c r="CG7" s="37">
        <v>293.27</v>
      </c>
      <c r="CH7" s="37">
        <v>300.52</v>
      </c>
      <c r="CI7" s="37">
        <v>296.14</v>
      </c>
      <c r="CJ7" s="37">
        <v>283.17</v>
      </c>
      <c r="CK7" s="37">
        <v>263.76</v>
      </c>
      <c r="CL7" s="37">
        <v>255.52</v>
      </c>
      <c r="CM7" s="37">
        <v>51.46</v>
      </c>
      <c r="CN7" s="37">
        <v>53.38</v>
      </c>
      <c r="CO7" s="37">
        <v>53.29</v>
      </c>
      <c r="CP7" s="37">
        <v>51.62</v>
      </c>
      <c r="CQ7" s="37">
        <v>52.41</v>
      </c>
      <c r="CR7" s="37">
        <v>53.78</v>
      </c>
      <c r="CS7" s="37">
        <v>53.24</v>
      </c>
      <c r="CT7" s="37">
        <v>52.31</v>
      </c>
      <c r="CU7" s="37">
        <v>60.65</v>
      </c>
      <c r="CV7" s="37">
        <v>51.75</v>
      </c>
      <c r="CW7" s="37">
        <v>52.49</v>
      </c>
      <c r="CX7" s="37">
        <v>79.37</v>
      </c>
      <c r="CY7" s="37">
        <v>79.59</v>
      </c>
      <c r="CZ7" s="37">
        <v>83</v>
      </c>
      <c r="DA7" s="37">
        <v>83.67</v>
      </c>
      <c r="DB7" s="37">
        <v>86.76</v>
      </c>
      <c r="DC7" s="37">
        <v>84.06</v>
      </c>
      <c r="DD7" s="37">
        <v>84.07</v>
      </c>
      <c r="DE7" s="37">
        <v>84.32</v>
      </c>
      <c r="DF7" s="37">
        <v>84.58</v>
      </c>
      <c r="DG7" s="37">
        <v>84.84</v>
      </c>
      <c r="DH7" s="37">
        <v>85.49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0.03</v>
      </c>
      <c r="EK7" s="37">
        <v>0.02</v>
      </c>
      <c r="EL7" s="37">
        <v>0.01</v>
      </c>
      <c r="EM7" s="37">
        <v>2.0499999999999998</v>
      </c>
      <c r="EN7" s="37">
        <v>0.01</v>
      </c>
      <c r="EO7" s="37">
        <v>0.11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118</v>
      </c>
      <c r="C9" s="39" t="s">
        <v>119</v>
      </c>
      <c r="D9" s="39" t="s">
        <v>120</v>
      </c>
      <c r="E9" s="39" t="s">
        <v>121</v>
      </c>
      <c r="F9" s="39" t="s">
        <v>122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60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h.matsuie3594</cp:lastModifiedBy>
  <cp:lastPrinted>2019-01-22T06:50:09Z</cp:lastPrinted>
  <dcterms:created xsi:type="dcterms:W3CDTF">2018-12-03T09:28:23Z</dcterms:created>
  <dcterms:modified xsi:type="dcterms:W3CDTF">2019-01-22T06:52:36Z</dcterms:modified>
  <cp:category/>
</cp:coreProperties>
</file>