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qByojv9qQniiYmQj4vzdWWlepM7Oih40QvSHf+T7X0ojiHcP9LnRr9QBLRFng4BN7z2gIOq7BFCe1DecY2gQkw==" workbookSaltValue="SVShIx5a1D0DiQctV8XR5Q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AD10" i="4"/>
  <c r="P10" i="4"/>
  <c r="I10" i="4"/>
  <c r="B10" i="4"/>
  <c r="AT8" i="4"/>
  <c r="AL8" i="4"/>
  <c r="W8" i="4"/>
  <c r="P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<sst xmlns="http://schemas.openxmlformats.org/spreadsheetml/2006/main" count="240" uniqueCount="126">
  <si>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</si>
  <si>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</si>
  <si>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</si>
  <si>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</si>
  <si>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</si>
  <si>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</si>
  <si>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</si>
  <si>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</si>
  <si>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</si>
  <si>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</si>
  <si>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</si>
  <si>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</si>
  <si>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</si>
  <si>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</si>
  <si>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</si>
  <si>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</si>
  <si>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</si>
  <si>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</si>
  <si>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</si>
  <si>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</si>
  <si>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</si>
  <si>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</si>
  <si>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</si>
  <si>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</si>
  <si>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</si>
  <si>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</si>
  <si>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</si>
  <si>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</si>
  <si>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</si>
  <si>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</si>
  <si>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</si>
  <si>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</si>
  <si>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</si>
  <si>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</si>
  <si>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</si>
  <si>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</si>
  <si>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</si>
  <si>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</si>
  <si>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</si>
  <si>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</si>
  <si>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</si>
  <si>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</si>
  <si>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</si>
  <si>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</si>
  <si>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</si>
  <si>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</si>
  <si>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</si>
  <si>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</si>
  <si>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</si>
  <si>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</si>
  <si>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</si>
  <si>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</si>
  <si>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</si>
  <si>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</si>
  <si>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</si>
  <si>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</si>
  <si>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</si>
  <si>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</si>
  <si>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</si>
  <si>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</si>
  <si>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</si>
  <si>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</si>
  <si>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</si>
  <si>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</si>
  <si>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</si>
  <si>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</si>
  <si>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</si>
  <si>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</si>
  <si>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</si>
  <si>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</si>
  <si>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</si>
  <si>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</si>
  <si>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</si>
  <si>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</si>
  <si>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</si>
  <si>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</si>
  <si>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</si>
  <si>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</si>
  <si>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</si>
  <si>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</si>
  <si>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</si>
  <si>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</si>
  <si>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</si>
  <si>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</si>
  <si>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</si>
  <si>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</si>
  <si>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</si>
  <si>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</si>
  <si>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</si>
  <si>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</si>
  <si>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</si>
  <si>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</si>
  <si>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</si>
  <si>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</si>
  <si>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</si>
  <si>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</si>
  <si>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</si>
  <si>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</si>
  <si>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</si>
  <si>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</si>
  <si>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</si>
  <si>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</si>
  <si>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</si>
  <si>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</si>
  <si>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</si>
  <si>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</si>
  <si>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</si>
  <si>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</si>
  <si>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</si>
  <si>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</si>
  <si>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福山市</t>
  </si>
  <si>
    <t>法非適用</t>
  </si>
  <si>
    <t>下水道事業</t>
  </si>
  <si>
    <t>農業集落排水</t>
  </si>
  <si>
    <t>F3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</si>
  <si>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</si>
  <si>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</si>
  <si>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</si>
  <si>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</si>
  <si>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</si>
  <si>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</si>
  <si>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</si>
  <si>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</si>
  <si>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本市においては，平成15年度に供用を開始し，管渠の耐用年数の50年と比較して，経過年数が14年と短く，老朽化対策や更新は具体的に発生しておらず，「管渠改善率」は0％となっています。
　今後は経過年数が増えていくことを踏まえて，事故の未然防止や維持管理・改修費用の抑制のため，長寿命化や更新投資を計画的に実施していく必要があります。</t>
    <rPh sb="1" eb="2">
      <t>ホン</t>
    </rPh>
    <rPh sb="2" eb="3">
      <t>シ</t>
    </rPh>
    <rPh sb="9" eb="11">
      <t>ヘイセイ</t>
    </rPh>
    <rPh sb="13" eb="15">
      <t>ネンド</t>
    </rPh>
    <rPh sb="16" eb="18">
      <t>キョウヨウ</t>
    </rPh>
    <rPh sb="19" eb="21">
      <t>カイシ</t>
    </rPh>
    <rPh sb="23" eb="24">
      <t>カン</t>
    </rPh>
    <rPh sb="24" eb="25">
      <t>キョ</t>
    </rPh>
    <rPh sb="26" eb="28">
      <t>タイヨウ</t>
    </rPh>
    <rPh sb="28" eb="30">
      <t>ネンスウ</t>
    </rPh>
    <rPh sb="33" eb="34">
      <t>ネン</t>
    </rPh>
    <rPh sb="35" eb="37">
      <t>ヒカク</t>
    </rPh>
    <rPh sb="40" eb="42">
      <t>ケイカ</t>
    </rPh>
    <rPh sb="42" eb="44">
      <t>ネンスウ</t>
    </rPh>
    <rPh sb="47" eb="48">
      <t>ネン</t>
    </rPh>
    <rPh sb="49" eb="50">
      <t>ミジカ</t>
    </rPh>
    <rPh sb="52" eb="55">
      <t>ロウキュウカ</t>
    </rPh>
    <rPh sb="55" eb="57">
      <t>タイサク</t>
    </rPh>
    <rPh sb="58" eb="60">
      <t>コウシン</t>
    </rPh>
    <rPh sb="61" eb="64">
      <t>グタイテキ</t>
    </rPh>
    <rPh sb="65" eb="67">
      <t>ハッセイ</t>
    </rPh>
    <rPh sb="74" eb="75">
      <t>カン</t>
    </rPh>
    <rPh sb="75" eb="76">
      <t>キョ</t>
    </rPh>
    <rPh sb="76" eb="78">
      <t>カイゼン</t>
    </rPh>
    <rPh sb="78" eb="79">
      <t>リツ</t>
    </rPh>
    <rPh sb="93" eb="95">
      <t>コンゴ</t>
    </rPh>
    <rPh sb="96" eb="98">
      <t>ケイカ</t>
    </rPh>
    <rPh sb="98" eb="100">
      <t>ネンスウ</t>
    </rPh>
    <rPh sb="101" eb="102">
      <t>フ</t>
    </rPh>
    <rPh sb="109" eb="110">
      <t>フ</t>
    </rPh>
    <rPh sb="114" eb="116">
      <t>ジコ</t>
    </rPh>
    <rPh sb="117" eb="119">
      <t>ミゼン</t>
    </rPh>
    <rPh sb="119" eb="121">
      <t>ボウシ</t>
    </rPh>
    <rPh sb="122" eb="124">
      <t>イジ</t>
    </rPh>
    <rPh sb="124" eb="126">
      <t>カンリ</t>
    </rPh>
    <rPh sb="127" eb="129">
      <t>カイシュウ</t>
    </rPh>
    <rPh sb="129" eb="131">
      <t>ヒヨウ</t>
    </rPh>
    <rPh sb="132" eb="134">
      <t>ヨクセイ</t>
    </rPh>
    <rPh sb="138" eb="139">
      <t>チョウ</t>
    </rPh>
    <rPh sb="139" eb="142">
      <t>ジュミョウカ</t>
    </rPh>
    <rPh sb="143" eb="145">
      <t>コウシン</t>
    </rPh>
    <rPh sb="145" eb="147">
      <t>トウシ</t>
    </rPh>
    <rPh sb="148" eb="151">
      <t>ケイカクテキ</t>
    </rPh>
    <rPh sb="152" eb="154">
      <t>ジッシ</t>
    </rPh>
    <rPh sb="158" eb="160">
      <t>ヒツヨウ</t>
    </rPh>
    <phoneticPr fontId="4"/>
  </si>
  <si>
    <t>　農業集落排水事業においては，収益と経費のバランスの均衡が図られつつありますが、地区の過疎化に伴う人口減の動向を注視しつつ，今後も経営戦略に沿って，健全性・効率性の向上に努めます。
　また，利用者の公平性の観点から，処理施設使用料の滞納には厳正に対処するとともに，経営の財源たる収納率の向上に努めます。</t>
    <rPh sb="1" eb="3">
      <t>ノウギョウ</t>
    </rPh>
    <rPh sb="3" eb="5">
      <t>シュウラク</t>
    </rPh>
    <rPh sb="5" eb="7">
      <t>ハイスイ</t>
    </rPh>
    <rPh sb="7" eb="9">
      <t>ジギョウ</t>
    </rPh>
    <rPh sb="15" eb="17">
      <t>シュウエキ</t>
    </rPh>
    <rPh sb="18" eb="20">
      <t>ケイヒ</t>
    </rPh>
    <rPh sb="26" eb="28">
      <t>キンコウ</t>
    </rPh>
    <rPh sb="29" eb="30">
      <t>ハカ</t>
    </rPh>
    <rPh sb="40" eb="42">
      <t>チク</t>
    </rPh>
    <rPh sb="43" eb="46">
      <t>カソカ</t>
    </rPh>
    <rPh sb="47" eb="48">
      <t>トモナ</t>
    </rPh>
    <rPh sb="49" eb="52">
      <t>ジンコウゲン</t>
    </rPh>
    <rPh sb="53" eb="55">
      <t>ドウコウ</t>
    </rPh>
    <rPh sb="56" eb="58">
      <t>チュウシ</t>
    </rPh>
    <rPh sb="62" eb="64">
      <t>コンゴ</t>
    </rPh>
    <rPh sb="65" eb="67">
      <t>ケイエイ</t>
    </rPh>
    <rPh sb="67" eb="69">
      <t>センリャク</t>
    </rPh>
    <rPh sb="70" eb="71">
      <t>ソ</t>
    </rPh>
    <rPh sb="74" eb="77">
      <t>ケンゼンセイ</t>
    </rPh>
    <rPh sb="78" eb="81">
      <t>コウリツセイ</t>
    </rPh>
    <rPh sb="82" eb="84">
      <t>コウジョウ</t>
    </rPh>
    <rPh sb="85" eb="86">
      <t>ツト</t>
    </rPh>
    <rPh sb="95" eb="98">
      <t>リヨウシャ</t>
    </rPh>
    <rPh sb="99" eb="102">
      <t>コウヘイセイ</t>
    </rPh>
    <rPh sb="103" eb="105">
      <t>カンテン</t>
    </rPh>
    <rPh sb="108" eb="110">
      <t>ショリ</t>
    </rPh>
    <rPh sb="110" eb="112">
      <t>シセツ</t>
    </rPh>
    <rPh sb="112" eb="114">
      <t>シヨウ</t>
    </rPh>
    <rPh sb="114" eb="115">
      <t>リョウ</t>
    </rPh>
    <rPh sb="116" eb="118">
      <t>タイノウ</t>
    </rPh>
    <rPh sb="120" eb="122">
      <t>ゲンセイ</t>
    </rPh>
    <rPh sb="123" eb="125">
      <t>タイショ</t>
    </rPh>
    <rPh sb="132" eb="134">
      <t>ケイエイ</t>
    </rPh>
    <rPh sb="135" eb="137">
      <t>ザイゲン</t>
    </rPh>
    <rPh sb="139" eb="141">
      <t>シュウノウ</t>
    </rPh>
    <rPh sb="141" eb="142">
      <t>リツ</t>
    </rPh>
    <rPh sb="143" eb="145">
      <t>コウジョウ</t>
    </rPh>
    <rPh sb="146" eb="147">
      <t>ツト</t>
    </rPh>
    <phoneticPr fontId="4"/>
  </si>
  <si>
    <t>　本市においては，平成8年度から整備をすすめ，平成13・14年度に建設事業費の縮減のために，経済比較検討の結果，公共下水道への接続工事を行い，平成15年度に供用を開始しました。
　①収益的収支比率は，使用料徴収システム更新により経費が一時的に増加したため，前年と比較して減少しているものの黒字となっており，使用料収入で施設の維持管理費が賄えていることを表しています。
　④企業債残高対事業規模比率は，当該地区においては建設事業が終了しており，使用料収入が安定していることから，今後も類似団体平均値を下回って推移することが予想されます。
　⑤経費回収率は，収益的収支比率の減少に伴い減少するも，⑦⑧いずれも類似団体平均値を上回っており，⑥汚水処理原価は前年よりも増加しているものの，平均より低廉に抑えられています。
　来年度は，システム更新が終了したため，収益的収支比率が改善すると見込まれますが，引き続き動向を注視していきます。</t>
    <rPh sb="1" eb="2">
      <t>ホン</t>
    </rPh>
    <rPh sb="2" eb="3">
      <t>シ</t>
    </rPh>
    <rPh sb="9" eb="11">
      <t>ヘイセイ</t>
    </rPh>
    <rPh sb="12" eb="14">
      <t>ネンド</t>
    </rPh>
    <rPh sb="16" eb="18">
      <t>セイビ</t>
    </rPh>
    <rPh sb="23" eb="25">
      <t>ヘイセイ</t>
    </rPh>
    <rPh sb="30" eb="32">
      <t>ネンド</t>
    </rPh>
    <rPh sb="33" eb="35">
      <t>ケンセツ</t>
    </rPh>
    <rPh sb="35" eb="38">
      <t>ジギョウヒ</t>
    </rPh>
    <rPh sb="39" eb="41">
      <t>シュクゲン</t>
    </rPh>
    <rPh sb="46" eb="48">
      <t>ケイザイ</t>
    </rPh>
    <rPh sb="48" eb="50">
      <t>ヒカク</t>
    </rPh>
    <rPh sb="50" eb="52">
      <t>ケントウ</t>
    </rPh>
    <rPh sb="53" eb="55">
      <t>ケッカ</t>
    </rPh>
    <rPh sb="56" eb="58">
      <t>コウキョウ</t>
    </rPh>
    <rPh sb="58" eb="61">
      <t>ゲスイドウ</t>
    </rPh>
    <rPh sb="63" eb="65">
      <t>セツゾク</t>
    </rPh>
    <rPh sb="65" eb="67">
      <t>コウジ</t>
    </rPh>
    <rPh sb="68" eb="69">
      <t>オコナ</t>
    </rPh>
    <rPh sb="71" eb="73">
      <t>ヘイセイ</t>
    </rPh>
    <rPh sb="75" eb="77">
      <t>ネンド</t>
    </rPh>
    <rPh sb="78" eb="80">
      <t>キョウヨウ</t>
    </rPh>
    <rPh sb="81" eb="83">
      <t>カイシ</t>
    </rPh>
    <rPh sb="91" eb="94">
      <t>シュウエキテキ</t>
    </rPh>
    <rPh sb="94" eb="96">
      <t>シュウシ</t>
    </rPh>
    <rPh sb="96" eb="98">
      <t>ヒリツ</t>
    </rPh>
    <rPh sb="100" eb="102">
      <t>シヨウ</t>
    </rPh>
    <rPh sb="102" eb="103">
      <t>リョウ</t>
    </rPh>
    <rPh sb="103" eb="105">
      <t>チョウシュウ</t>
    </rPh>
    <rPh sb="109" eb="111">
      <t>コウシン</t>
    </rPh>
    <rPh sb="114" eb="116">
      <t>ケイヒ</t>
    </rPh>
    <rPh sb="117" eb="120">
      <t>イチジテキ</t>
    </rPh>
    <rPh sb="121" eb="123">
      <t>ゾウカ</t>
    </rPh>
    <rPh sb="128" eb="130">
      <t>ゼンネン</t>
    </rPh>
    <rPh sb="131" eb="133">
      <t>ヒカク</t>
    </rPh>
    <rPh sb="135" eb="137">
      <t>ゲンショウ</t>
    </rPh>
    <rPh sb="144" eb="146">
      <t>クロジ</t>
    </rPh>
    <rPh sb="153" eb="155">
      <t>シヨウ</t>
    </rPh>
    <rPh sb="155" eb="156">
      <t>リョウ</t>
    </rPh>
    <rPh sb="156" eb="158">
      <t>シュウニュウ</t>
    </rPh>
    <rPh sb="159" eb="161">
      <t>シセツ</t>
    </rPh>
    <rPh sb="162" eb="164">
      <t>イジ</t>
    </rPh>
    <rPh sb="164" eb="166">
      <t>カンリ</t>
    </rPh>
    <rPh sb="166" eb="167">
      <t>ヒ</t>
    </rPh>
    <rPh sb="168" eb="169">
      <t>マカナ</t>
    </rPh>
    <rPh sb="176" eb="177">
      <t>アラワ</t>
    </rPh>
    <rPh sb="186" eb="188">
      <t>キギョウ</t>
    </rPh>
    <rPh sb="270" eb="272">
      <t>ケイヒ</t>
    </rPh>
    <rPh sb="272" eb="274">
      <t>カイシュウ</t>
    </rPh>
    <rPh sb="274" eb="275">
      <t>リツ</t>
    </rPh>
    <rPh sb="277" eb="280">
      <t>シュウエキテキ</t>
    </rPh>
    <rPh sb="280" eb="282">
      <t>シュウシ</t>
    </rPh>
    <rPh sb="282" eb="284">
      <t>ヒリツ</t>
    </rPh>
    <rPh sb="285" eb="287">
      <t>ゲンショウ</t>
    </rPh>
    <rPh sb="288" eb="289">
      <t>トモナ</t>
    </rPh>
    <rPh sb="290" eb="292">
      <t>ゲンショウ</t>
    </rPh>
    <rPh sb="302" eb="304">
      <t>ルイジ</t>
    </rPh>
    <rPh sb="304" eb="306">
      <t>ダンタイ</t>
    </rPh>
    <rPh sb="306" eb="309">
      <t>ヘイキンチ</t>
    </rPh>
    <rPh sb="310" eb="312">
      <t>ウワマワ</t>
    </rPh>
    <rPh sb="318" eb="320">
      <t>オスイ</t>
    </rPh>
    <rPh sb="320" eb="322">
      <t>ショリ</t>
    </rPh>
    <rPh sb="322" eb="324">
      <t>ゲンカ</t>
    </rPh>
    <rPh sb="325" eb="327">
      <t>ゼンネン</t>
    </rPh>
    <rPh sb="330" eb="332">
      <t>ゾウカ</t>
    </rPh>
    <rPh sb="340" eb="342">
      <t>ヘイキン</t>
    </rPh>
    <rPh sb="344" eb="346">
      <t>テイレン</t>
    </rPh>
    <rPh sb="347" eb="348">
      <t>オサ</t>
    </rPh>
    <rPh sb="358" eb="361">
      <t>ライネンド</t>
    </rPh>
    <rPh sb="367" eb="369">
      <t>コウシン</t>
    </rPh>
    <rPh sb="370" eb="372">
      <t>シュウリョウ</t>
    </rPh>
    <rPh sb="377" eb="380">
      <t>シュウエキテキ</t>
    </rPh>
    <rPh sb="380" eb="382">
      <t>シュウシ</t>
    </rPh>
    <rPh sb="382" eb="384">
      <t>ヒリツ</t>
    </rPh>
    <rPh sb="385" eb="387">
      <t>カイゼン</t>
    </rPh>
    <rPh sb="390" eb="392">
      <t>ミコ</t>
    </rPh>
    <rPh sb="398" eb="399">
      <t>ヒ</t>
    </rPh>
    <rPh sb="400" eb="401">
      <t>ツヅ</t>
    </rPh>
    <rPh sb="402" eb="404">
      <t>ドウコウ</t>
    </rPh>
    <rPh sb="405" eb="407">
      <t>チュウシ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</si>
</sst>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10-47F0-8A4E-BBA40FFE4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385536"/>
        <c:axId val="82395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0.04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0.03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110-47F0-8A4E-BBA40FFE4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385536"/>
        <c:axId val="82395904"/>
      </c:lineChart>
      <c:dateAx>
        <c:axId val="823855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2395904"/>
        <c:crosses val="autoZero"/>
        <c:auto val="1"/>
        <c:lblOffset val="100"/>
        <c:baseTimeUnit val="years"/>
      </c:dateAx>
      <c:valAx>
        <c:axId val="82395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3855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43.2</c:v>
                </c:pt>
                <c:pt idx="1">
                  <c:v>41.93</c:v>
                </c:pt>
                <c:pt idx="2">
                  <c:v>41.36</c:v>
                </c:pt>
                <c:pt idx="3">
                  <c:v>40.65</c:v>
                </c:pt>
                <c:pt idx="4">
                  <c:v>41.78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8F-4351-947C-D9F7632AA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95968"/>
        <c:axId val="84202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45.95</c:v>
                </c:pt>
                <c:pt idx="1">
                  <c:v>44.69</c:v>
                </c:pt>
                <c:pt idx="2">
                  <c:v>44.69</c:v>
                </c:pt>
                <c:pt idx="3">
                  <c:v>42.84</c:v>
                </c:pt>
                <c:pt idx="4">
                  <c:v>40.93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98F-4351-947C-D9F7632AA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95968"/>
        <c:axId val="84202240"/>
      </c:lineChart>
      <c:dateAx>
        <c:axId val="84195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202240"/>
        <c:crosses val="autoZero"/>
        <c:auto val="1"/>
        <c:lblOffset val="100"/>
        <c:baseTimeUnit val="years"/>
      </c:dateAx>
      <c:valAx>
        <c:axId val="84202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195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68.7</c:v>
                </c:pt>
                <c:pt idx="1">
                  <c:v>71.790000000000006</c:v>
                </c:pt>
                <c:pt idx="2">
                  <c:v>71.86</c:v>
                </c:pt>
                <c:pt idx="3">
                  <c:v>71.040000000000006</c:v>
                </c:pt>
                <c:pt idx="4">
                  <c:v>73.84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65-4DCF-88C0-7FADE0ECA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253696"/>
        <c:axId val="84255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71.97</c:v>
                </c:pt>
                <c:pt idx="1">
                  <c:v>70.59</c:v>
                </c:pt>
                <c:pt idx="2">
                  <c:v>69.67</c:v>
                </c:pt>
                <c:pt idx="3">
                  <c:v>66.3</c:v>
                </c:pt>
                <c:pt idx="4">
                  <c:v>62.73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65-4DCF-88C0-7FADE0ECA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53696"/>
        <c:axId val="84255872"/>
      </c:lineChart>
      <c:dateAx>
        <c:axId val="84253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255872"/>
        <c:crosses val="autoZero"/>
        <c:auto val="1"/>
        <c:lblOffset val="100"/>
        <c:baseTimeUnit val="years"/>
      </c:dateAx>
      <c:valAx>
        <c:axId val="84255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253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100.71</c:v>
                </c:pt>
                <c:pt idx="1">
                  <c:v>102.09</c:v>
                </c:pt>
                <c:pt idx="2">
                  <c:v>108.82</c:v>
                </c:pt>
                <c:pt idx="3">
                  <c:v>109.56</c:v>
                </c:pt>
                <c:pt idx="4">
                  <c:v>100.06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8D-40FB-87C6-7F7C79ECF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414592"/>
        <c:axId val="82433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8D-40FB-87C6-7F7C79ECF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14592"/>
        <c:axId val="82433152"/>
      </c:lineChart>
      <c:dateAx>
        <c:axId val="82414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2433152"/>
        <c:crosses val="autoZero"/>
        <c:auto val="1"/>
        <c:lblOffset val="100"/>
        <c:baseTimeUnit val="years"/>
      </c:dateAx>
      <c:valAx>
        <c:axId val="82433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414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31-4CDC-9716-7F6CD9CCA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521472"/>
        <c:axId val="825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31-4CDC-9716-7F6CD9CCA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21472"/>
        <c:axId val="82548224"/>
      </c:lineChart>
      <c:dateAx>
        <c:axId val="825214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2548224"/>
        <c:crosses val="autoZero"/>
        <c:auto val="1"/>
        <c:lblOffset val="100"/>
        <c:baseTimeUnit val="years"/>
      </c:dateAx>
      <c:valAx>
        <c:axId val="825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2521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45-4DEF-BB41-1C385D28E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61216"/>
        <c:axId val="84363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B45-4DEF-BB41-1C385D28E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361216"/>
        <c:axId val="84363136"/>
      </c:lineChart>
      <c:dateAx>
        <c:axId val="84361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363136"/>
        <c:crosses val="autoZero"/>
        <c:auto val="1"/>
        <c:lblOffset val="100"/>
        <c:baseTimeUnit val="years"/>
      </c:dateAx>
      <c:valAx>
        <c:axId val="84363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361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4A-49B6-A41A-B0F8009BD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16768"/>
        <c:axId val="84418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74A-49B6-A41A-B0F8009BD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16768"/>
        <c:axId val="84418944"/>
      </c:lineChart>
      <c:dateAx>
        <c:axId val="84416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418944"/>
        <c:crosses val="autoZero"/>
        <c:auto val="1"/>
        <c:lblOffset val="100"/>
        <c:baseTimeUnit val="years"/>
      </c:dateAx>
      <c:valAx>
        <c:axId val="84418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416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C4-4705-BFD4-C9A0BE8DE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38016"/>
        <c:axId val="84448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C4-4705-BFD4-C9A0BE8DE0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38016"/>
        <c:axId val="84448384"/>
      </c:lineChart>
      <c:dateAx>
        <c:axId val="84438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448384"/>
        <c:crosses val="autoZero"/>
        <c:auto val="1"/>
        <c:lblOffset val="100"/>
        <c:baseTimeUnit val="years"/>
      </c:dateAx>
      <c:valAx>
        <c:axId val="84448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438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508.59</c:v>
                </c:pt>
                <c:pt idx="1">
                  <c:v>754.92</c:v>
                </c:pt>
                <c:pt idx="2">
                  <c:v>42.93</c:v>
                </c:pt>
                <c:pt idx="3">
                  <c:v>38.11</c:v>
                </c:pt>
                <c:pt idx="4">
                  <c:v>35.51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2F-4CC8-A0F7-3F2E40456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87552"/>
        <c:axId val="8449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1117.1099999999999</c:v>
                </c:pt>
                <c:pt idx="1">
                  <c:v>1161.05</c:v>
                </c:pt>
                <c:pt idx="2">
                  <c:v>979.89</c:v>
                </c:pt>
                <c:pt idx="3">
                  <c:v>1051.43</c:v>
                </c:pt>
                <c:pt idx="4">
                  <c:v>982.29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42F-4CC8-A0F7-3F2E40456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87552"/>
        <c:axId val="84493824"/>
      </c:lineChart>
      <c:dateAx>
        <c:axId val="84487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493824"/>
        <c:crosses val="autoZero"/>
        <c:auto val="1"/>
        <c:lblOffset val="100"/>
        <c:baseTimeUnit val="years"/>
      </c:dateAx>
      <c:valAx>
        <c:axId val="8449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487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103.19</c:v>
                </c:pt>
                <c:pt idx="1">
                  <c:v>105.37</c:v>
                </c:pt>
                <c:pt idx="2">
                  <c:v>126.91</c:v>
                </c:pt>
                <c:pt idx="3">
                  <c:v>131.65</c:v>
                </c:pt>
                <c:pt idx="4">
                  <c:v>98.07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4F-42C2-B29E-21BBCB7FD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502784"/>
        <c:axId val="84533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41.04</c:v>
                </c:pt>
                <c:pt idx="1">
                  <c:v>41.08</c:v>
                </c:pt>
                <c:pt idx="2">
                  <c:v>41.34</c:v>
                </c:pt>
                <c:pt idx="3">
                  <c:v>40.06</c:v>
                </c:pt>
                <c:pt idx="4">
                  <c:v>41.25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54F-42C2-B29E-21BBCB7FD2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02784"/>
        <c:axId val="84533632"/>
      </c:lineChart>
      <c:dateAx>
        <c:axId val="84502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533632"/>
        <c:crosses val="autoZero"/>
        <c:auto val="1"/>
        <c:lblOffset val="100"/>
        <c:baseTimeUnit val="years"/>
      </c:dateAx>
      <c:valAx>
        <c:axId val="84533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502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178.11</c:v>
                </c:pt>
                <c:pt idx="1">
                  <c:v>180.19</c:v>
                </c:pt>
                <c:pt idx="2">
                  <c:v>149.77000000000001</c:v>
                </c:pt>
                <c:pt idx="3">
                  <c:v>146.08000000000001</c:v>
                </c:pt>
                <c:pt idx="4">
                  <c:v>190.96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E4-4493-9047-CCC6F6BF3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67296"/>
        <c:axId val="841735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357.08</c:v>
                </c:pt>
                <c:pt idx="1">
                  <c:v>378.08</c:v>
                </c:pt>
                <c:pt idx="2">
                  <c:v>357.49</c:v>
                </c:pt>
                <c:pt idx="3">
                  <c:v>355.22</c:v>
                </c:pt>
                <c:pt idx="4">
                  <c:v>334.48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9E4-4493-9047-CCC6F6BF3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67296"/>
        <c:axId val="84173568"/>
      </c:lineChart>
      <c:dateAx>
        <c:axId val="841672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84173568"/>
        <c:crosses val="autoZero"/>
        <c:auto val="1"/>
        <c:lblOffset val="100"/>
        <c:baseTimeUnit val="years"/>
      </c:dateAx>
      <c:valAx>
        <c:axId val="841735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841672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【814.89】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【255.52】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T10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広島県　福山市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2" t="s">
        <v>1</v>
      </c>
      <c r="C7" s="62"/>
      <c r="D7" s="62"/>
      <c r="E7" s="62"/>
      <c r="F7" s="62"/>
      <c r="G7" s="62"/>
      <c r="H7" s="62"/>
      <c r="I7" s="62" t="s">
        <v>2</v>
      </c>
      <c r="J7" s="62"/>
      <c r="K7" s="62"/>
      <c r="L7" s="62"/>
      <c r="M7" s="62"/>
      <c r="N7" s="62"/>
      <c r="O7" s="62"/>
      <c r="P7" s="62" t="s">
        <v>3</v>
      </c>
      <c r="Q7" s="62"/>
      <c r="R7" s="62"/>
      <c r="S7" s="62"/>
      <c r="T7" s="62"/>
      <c r="U7" s="62"/>
      <c r="V7" s="62"/>
      <c r="W7" s="62" t="s">
        <v>4</v>
      </c>
      <c r="X7" s="62"/>
      <c r="Y7" s="62"/>
      <c r="Z7" s="62"/>
      <c r="AA7" s="62"/>
      <c r="AB7" s="62"/>
      <c r="AC7" s="62"/>
      <c r="AD7" s="62" t="s">
        <v>5</v>
      </c>
      <c r="AE7" s="62"/>
      <c r="AF7" s="62"/>
      <c r="AG7" s="62"/>
      <c r="AH7" s="62"/>
      <c r="AI7" s="62"/>
      <c r="AJ7" s="62"/>
      <c r="AK7" s="3"/>
      <c r="AL7" s="62" t="s">
        <v>6</v>
      </c>
      <c r="AM7" s="62"/>
      <c r="AN7" s="62"/>
      <c r="AO7" s="62"/>
      <c r="AP7" s="62"/>
      <c r="AQ7" s="62"/>
      <c r="AR7" s="62"/>
      <c r="AS7" s="62"/>
      <c r="AT7" s="62" t="s">
        <v>7</v>
      </c>
      <c r="AU7" s="62"/>
      <c r="AV7" s="62"/>
      <c r="AW7" s="62"/>
      <c r="AX7" s="62"/>
      <c r="AY7" s="62"/>
      <c r="AZ7" s="62"/>
      <c r="BA7" s="62"/>
      <c r="BB7" s="62" t="s">
        <v>8</v>
      </c>
      <c r="BC7" s="62"/>
      <c r="BD7" s="62"/>
      <c r="BE7" s="62"/>
      <c r="BF7" s="62"/>
      <c r="BG7" s="62"/>
      <c r="BH7" s="62"/>
      <c r="BI7" s="62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農業集落排水</v>
      </c>
      <c r="Q8" s="71"/>
      <c r="R8" s="71"/>
      <c r="S8" s="71"/>
      <c r="T8" s="71"/>
      <c r="U8" s="71"/>
      <c r="V8" s="71"/>
      <c r="W8" s="71" t="str">
        <f>データ!L6</f>
        <v>F3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6">
        <f>データ!S6</f>
        <v>470786</v>
      </c>
      <c r="AM8" s="66"/>
      <c r="AN8" s="66"/>
      <c r="AO8" s="66"/>
      <c r="AP8" s="66"/>
      <c r="AQ8" s="66"/>
      <c r="AR8" s="66"/>
      <c r="AS8" s="66"/>
      <c r="AT8" s="65">
        <f>データ!T6</f>
        <v>518.14</v>
      </c>
      <c r="AU8" s="65"/>
      <c r="AV8" s="65"/>
      <c r="AW8" s="65"/>
      <c r="AX8" s="65"/>
      <c r="AY8" s="65"/>
      <c r="AZ8" s="65"/>
      <c r="BA8" s="65"/>
      <c r="BB8" s="65">
        <f>データ!U6</f>
        <v>908.61</v>
      </c>
      <c r="BC8" s="65"/>
      <c r="BD8" s="65"/>
      <c r="BE8" s="65"/>
      <c r="BF8" s="65"/>
      <c r="BG8" s="65"/>
      <c r="BH8" s="65"/>
      <c r="BI8" s="65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2" t="s">
        <v>12</v>
      </c>
      <c r="C9" s="62"/>
      <c r="D9" s="62"/>
      <c r="E9" s="62"/>
      <c r="F9" s="62"/>
      <c r="G9" s="62"/>
      <c r="H9" s="62"/>
      <c r="I9" s="62" t="s">
        <v>13</v>
      </c>
      <c r="J9" s="62"/>
      <c r="K9" s="62"/>
      <c r="L9" s="62"/>
      <c r="M9" s="62"/>
      <c r="N9" s="62"/>
      <c r="O9" s="62"/>
      <c r="P9" s="62" t="s">
        <v>14</v>
      </c>
      <c r="Q9" s="62"/>
      <c r="R9" s="62"/>
      <c r="S9" s="62"/>
      <c r="T9" s="62"/>
      <c r="U9" s="62"/>
      <c r="V9" s="62"/>
      <c r="W9" s="62" t="s">
        <v>15</v>
      </c>
      <c r="X9" s="62"/>
      <c r="Y9" s="62"/>
      <c r="Z9" s="62"/>
      <c r="AA9" s="62"/>
      <c r="AB9" s="62"/>
      <c r="AC9" s="62"/>
      <c r="AD9" s="62" t="s">
        <v>16</v>
      </c>
      <c r="AE9" s="62"/>
      <c r="AF9" s="62"/>
      <c r="AG9" s="62"/>
      <c r="AH9" s="62"/>
      <c r="AI9" s="62"/>
      <c r="AJ9" s="62"/>
      <c r="AK9" s="3"/>
      <c r="AL9" s="62" t="s">
        <v>17</v>
      </c>
      <c r="AM9" s="62"/>
      <c r="AN9" s="62"/>
      <c r="AO9" s="62"/>
      <c r="AP9" s="62"/>
      <c r="AQ9" s="62"/>
      <c r="AR9" s="62"/>
      <c r="AS9" s="62"/>
      <c r="AT9" s="62" t="s">
        <v>18</v>
      </c>
      <c r="AU9" s="62"/>
      <c r="AV9" s="62"/>
      <c r="AW9" s="62"/>
      <c r="AX9" s="62"/>
      <c r="AY9" s="62"/>
      <c r="AZ9" s="62"/>
      <c r="BA9" s="62"/>
      <c r="BB9" s="62" t="s">
        <v>19</v>
      </c>
      <c r="BC9" s="62"/>
      <c r="BD9" s="62"/>
      <c r="BE9" s="62"/>
      <c r="BF9" s="62"/>
      <c r="BG9" s="62"/>
      <c r="BH9" s="62"/>
      <c r="BI9" s="62"/>
      <c r="BJ9" s="3"/>
      <c r="BK9" s="3"/>
      <c r="BL9" s="63" t="s">
        <v>20</v>
      </c>
      <c r="BM9" s="64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5" t="str">
        <f>データ!N6</f>
        <v>-</v>
      </c>
      <c r="C10" s="65"/>
      <c r="D10" s="65"/>
      <c r="E10" s="65"/>
      <c r="F10" s="65"/>
      <c r="G10" s="65"/>
      <c r="H10" s="65"/>
      <c r="I10" s="65" t="str">
        <f>データ!O6</f>
        <v>該当数値なし</v>
      </c>
      <c r="J10" s="65"/>
      <c r="K10" s="65"/>
      <c r="L10" s="65"/>
      <c r="M10" s="65"/>
      <c r="N10" s="65"/>
      <c r="O10" s="65"/>
      <c r="P10" s="65">
        <f>データ!P6</f>
        <v>0.31</v>
      </c>
      <c r="Q10" s="65"/>
      <c r="R10" s="65"/>
      <c r="S10" s="65"/>
      <c r="T10" s="65"/>
      <c r="U10" s="65"/>
      <c r="V10" s="65"/>
      <c r="W10" s="65">
        <f>データ!Q6</f>
        <v>100</v>
      </c>
      <c r="X10" s="65"/>
      <c r="Y10" s="65"/>
      <c r="Z10" s="65"/>
      <c r="AA10" s="65"/>
      <c r="AB10" s="65"/>
      <c r="AC10" s="65"/>
      <c r="AD10" s="66">
        <f>データ!R6</f>
        <v>4320</v>
      </c>
      <c r="AE10" s="66"/>
      <c r="AF10" s="66"/>
      <c r="AG10" s="66"/>
      <c r="AH10" s="66"/>
      <c r="AI10" s="66"/>
      <c r="AJ10" s="66"/>
      <c r="AK10" s="2"/>
      <c r="AL10" s="66">
        <f>データ!V6</f>
        <v>1464</v>
      </c>
      <c r="AM10" s="66"/>
      <c r="AN10" s="66"/>
      <c r="AO10" s="66"/>
      <c r="AP10" s="66"/>
      <c r="AQ10" s="66"/>
      <c r="AR10" s="66"/>
      <c r="AS10" s="66"/>
      <c r="AT10" s="65">
        <f>データ!W6</f>
        <v>0.78</v>
      </c>
      <c r="AU10" s="65"/>
      <c r="AV10" s="65"/>
      <c r="AW10" s="65"/>
      <c r="AX10" s="65"/>
      <c r="AY10" s="65"/>
      <c r="AZ10" s="65"/>
      <c r="BA10" s="65"/>
      <c r="BB10" s="65">
        <f>データ!X6</f>
        <v>1876.92</v>
      </c>
      <c r="BC10" s="65"/>
      <c r="BD10" s="65"/>
      <c r="BE10" s="65"/>
      <c r="BF10" s="65"/>
      <c r="BG10" s="65"/>
      <c r="BH10" s="65"/>
      <c r="BI10" s="65"/>
      <c r="BJ10" s="2"/>
      <c r="BK10" s="2"/>
      <c r="BL10" s="67" t="s">
        <v>22</v>
      </c>
      <c r="BM10" s="6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125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0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2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123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124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55</v>
      </c>
      <c r="H86" s="25" t="str">
        <f>データ!BP6</f>
        <v>【814.89】</v>
      </c>
      <c r="I86" s="25" t="str">
        <f>データ!CA6</f>
        <v>【60.64】</v>
      </c>
      <c r="J86" s="25" t="str">
        <f>データ!CL6</f>
        <v>【255.52】</v>
      </c>
      <c r="K86" s="25" t="str">
        <f>データ!CW6</f>
        <v>【52.49】</v>
      </c>
      <c r="L86" s="25" t="str">
        <f>データ!DH6</f>
        <v>【85.49】</v>
      </c>
      <c r="M86" s="25" t="s">
        <v>56</v>
      </c>
      <c r="N86" s="25" t="s">
        <v>56</v>
      </c>
      <c r="O86" s="25" t="str">
        <f>データ!EO6</f>
        <v>【0.11】</v>
      </c>
    </row>
  </sheetData>
  <sheetProtection algorithmName="SHA-512" hashValue="290KxiBX9UG6xTUbsLCrDGK0Olaq658GT2XzXAdyYoviWys+w2LlkQ5zYVE+ZPVxmXxQdtn1VEi0um0NcVEB5g==" saltValue="g6o3N1hT6wF64ztuexVMzw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57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58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59</v>
      </c>
      <c r="B3" s="28" t="s">
        <v>60</v>
      </c>
      <c r="C3" s="28" t="s">
        <v>61</v>
      </c>
      <c r="D3" s="28" t="s">
        <v>62</v>
      </c>
      <c r="E3" s="28" t="s">
        <v>63</v>
      </c>
      <c r="F3" s="28" t="s">
        <v>64</v>
      </c>
      <c r="G3" s="28" t="s">
        <v>65</v>
      </c>
      <c r="H3" s="76" t="s">
        <v>66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67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68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69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70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71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72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73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74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75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76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77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78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79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80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81</v>
      </c>
      <c r="B5" s="30"/>
      <c r="C5" s="30"/>
      <c r="D5" s="30"/>
      <c r="E5" s="30"/>
      <c r="F5" s="30"/>
      <c r="G5" s="30"/>
      <c r="H5" s="31" t="s">
        <v>82</v>
      </c>
      <c r="I5" s="31" t="s">
        <v>83</v>
      </c>
      <c r="J5" s="31" t="s">
        <v>84</v>
      </c>
      <c r="K5" s="31" t="s">
        <v>85</v>
      </c>
      <c r="L5" s="31" t="s">
        <v>86</v>
      </c>
      <c r="M5" s="31" t="s">
        <v>5</v>
      </c>
      <c r="N5" s="31" t="s">
        <v>87</v>
      </c>
      <c r="O5" s="31" t="s">
        <v>88</v>
      </c>
      <c r="P5" s="31" t="s">
        <v>89</v>
      </c>
      <c r="Q5" s="31" t="s">
        <v>90</v>
      </c>
      <c r="R5" s="31" t="s">
        <v>91</v>
      </c>
      <c r="S5" s="31" t="s">
        <v>92</v>
      </c>
      <c r="T5" s="31" t="s">
        <v>93</v>
      </c>
      <c r="U5" s="31" t="s">
        <v>94</v>
      </c>
      <c r="V5" s="31" t="s">
        <v>95</v>
      </c>
      <c r="W5" s="31" t="s">
        <v>96</v>
      </c>
      <c r="X5" s="31" t="s">
        <v>97</v>
      </c>
      <c r="Y5" s="31" t="s">
        <v>98</v>
      </c>
      <c r="Z5" s="31" t="s">
        <v>99</v>
      </c>
      <c r="AA5" s="31" t="s">
        <v>100</v>
      </c>
      <c r="AB5" s="31" t="s">
        <v>101</v>
      </c>
      <c r="AC5" s="31" t="s">
        <v>102</v>
      </c>
      <c r="AD5" s="31" t="s">
        <v>103</v>
      </c>
      <c r="AE5" s="31" t="s">
        <v>104</v>
      </c>
      <c r="AF5" s="31" t="s">
        <v>105</v>
      </c>
      <c r="AG5" s="31" t="s">
        <v>106</v>
      </c>
      <c r="AH5" s="31" t="s">
        <v>107</v>
      </c>
      <c r="AI5" s="31" t="s">
        <v>43</v>
      </c>
      <c r="AJ5" s="31" t="s">
        <v>98</v>
      </c>
      <c r="AK5" s="31" t="s">
        <v>99</v>
      </c>
      <c r="AL5" s="31" t="s">
        <v>100</v>
      </c>
      <c r="AM5" s="31" t="s">
        <v>101</v>
      </c>
      <c r="AN5" s="31" t="s">
        <v>102</v>
      </c>
      <c r="AO5" s="31" t="s">
        <v>103</v>
      </c>
      <c r="AP5" s="31" t="s">
        <v>104</v>
      </c>
      <c r="AQ5" s="31" t="s">
        <v>105</v>
      </c>
      <c r="AR5" s="31" t="s">
        <v>106</v>
      </c>
      <c r="AS5" s="31" t="s">
        <v>107</v>
      </c>
      <c r="AT5" s="31" t="s">
        <v>108</v>
      </c>
      <c r="AU5" s="31" t="s">
        <v>98</v>
      </c>
      <c r="AV5" s="31" t="s">
        <v>99</v>
      </c>
      <c r="AW5" s="31" t="s">
        <v>100</v>
      </c>
      <c r="AX5" s="31" t="s">
        <v>101</v>
      </c>
      <c r="AY5" s="31" t="s">
        <v>102</v>
      </c>
      <c r="AZ5" s="31" t="s">
        <v>103</v>
      </c>
      <c r="BA5" s="31" t="s">
        <v>104</v>
      </c>
      <c r="BB5" s="31" t="s">
        <v>105</v>
      </c>
      <c r="BC5" s="31" t="s">
        <v>106</v>
      </c>
      <c r="BD5" s="31" t="s">
        <v>107</v>
      </c>
      <c r="BE5" s="31" t="s">
        <v>108</v>
      </c>
      <c r="BF5" s="31" t="s">
        <v>98</v>
      </c>
      <c r="BG5" s="31" t="s">
        <v>99</v>
      </c>
      <c r="BH5" s="31" t="s">
        <v>100</v>
      </c>
      <c r="BI5" s="31" t="s">
        <v>101</v>
      </c>
      <c r="BJ5" s="31" t="s">
        <v>102</v>
      </c>
      <c r="BK5" s="31" t="s">
        <v>103</v>
      </c>
      <c r="BL5" s="31" t="s">
        <v>104</v>
      </c>
      <c r="BM5" s="31" t="s">
        <v>105</v>
      </c>
      <c r="BN5" s="31" t="s">
        <v>106</v>
      </c>
      <c r="BO5" s="31" t="s">
        <v>107</v>
      </c>
      <c r="BP5" s="31" t="s">
        <v>108</v>
      </c>
      <c r="BQ5" s="31" t="s">
        <v>98</v>
      </c>
      <c r="BR5" s="31" t="s">
        <v>99</v>
      </c>
      <c r="BS5" s="31" t="s">
        <v>100</v>
      </c>
      <c r="BT5" s="31" t="s">
        <v>101</v>
      </c>
      <c r="BU5" s="31" t="s">
        <v>102</v>
      </c>
      <c r="BV5" s="31" t="s">
        <v>103</v>
      </c>
      <c r="BW5" s="31" t="s">
        <v>104</v>
      </c>
      <c r="BX5" s="31" t="s">
        <v>105</v>
      </c>
      <c r="BY5" s="31" t="s">
        <v>106</v>
      </c>
      <c r="BZ5" s="31" t="s">
        <v>107</v>
      </c>
      <c r="CA5" s="31" t="s">
        <v>108</v>
      </c>
      <c r="CB5" s="31" t="s">
        <v>98</v>
      </c>
      <c r="CC5" s="31" t="s">
        <v>99</v>
      </c>
      <c r="CD5" s="31" t="s">
        <v>100</v>
      </c>
      <c r="CE5" s="31" t="s">
        <v>101</v>
      </c>
      <c r="CF5" s="31" t="s">
        <v>102</v>
      </c>
      <c r="CG5" s="31" t="s">
        <v>103</v>
      </c>
      <c r="CH5" s="31" t="s">
        <v>104</v>
      </c>
      <c r="CI5" s="31" t="s">
        <v>105</v>
      </c>
      <c r="CJ5" s="31" t="s">
        <v>106</v>
      </c>
      <c r="CK5" s="31" t="s">
        <v>107</v>
      </c>
      <c r="CL5" s="31" t="s">
        <v>108</v>
      </c>
      <c r="CM5" s="31" t="s">
        <v>98</v>
      </c>
      <c r="CN5" s="31" t="s">
        <v>99</v>
      </c>
      <c r="CO5" s="31" t="s">
        <v>100</v>
      </c>
      <c r="CP5" s="31" t="s">
        <v>101</v>
      </c>
      <c r="CQ5" s="31" t="s">
        <v>102</v>
      </c>
      <c r="CR5" s="31" t="s">
        <v>103</v>
      </c>
      <c r="CS5" s="31" t="s">
        <v>104</v>
      </c>
      <c r="CT5" s="31" t="s">
        <v>105</v>
      </c>
      <c r="CU5" s="31" t="s">
        <v>106</v>
      </c>
      <c r="CV5" s="31" t="s">
        <v>107</v>
      </c>
      <c r="CW5" s="31" t="s">
        <v>108</v>
      </c>
      <c r="CX5" s="31" t="s">
        <v>98</v>
      </c>
      <c r="CY5" s="31" t="s">
        <v>99</v>
      </c>
      <c r="CZ5" s="31" t="s">
        <v>100</v>
      </c>
      <c r="DA5" s="31" t="s">
        <v>101</v>
      </c>
      <c r="DB5" s="31" t="s">
        <v>102</v>
      </c>
      <c r="DC5" s="31" t="s">
        <v>103</v>
      </c>
      <c r="DD5" s="31" t="s">
        <v>104</v>
      </c>
      <c r="DE5" s="31" t="s">
        <v>105</v>
      </c>
      <c r="DF5" s="31" t="s">
        <v>106</v>
      </c>
      <c r="DG5" s="31" t="s">
        <v>107</v>
      </c>
      <c r="DH5" s="31" t="s">
        <v>108</v>
      </c>
      <c r="DI5" s="31" t="s">
        <v>98</v>
      </c>
      <c r="DJ5" s="31" t="s">
        <v>99</v>
      </c>
      <c r="DK5" s="31" t="s">
        <v>100</v>
      </c>
      <c r="DL5" s="31" t="s">
        <v>101</v>
      </c>
      <c r="DM5" s="31" t="s">
        <v>102</v>
      </c>
      <c r="DN5" s="31" t="s">
        <v>103</v>
      </c>
      <c r="DO5" s="31" t="s">
        <v>104</v>
      </c>
      <c r="DP5" s="31" t="s">
        <v>105</v>
      </c>
      <c r="DQ5" s="31" t="s">
        <v>106</v>
      </c>
      <c r="DR5" s="31" t="s">
        <v>107</v>
      </c>
      <c r="DS5" s="31" t="s">
        <v>108</v>
      </c>
      <c r="DT5" s="31" t="s">
        <v>98</v>
      </c>
      <c r="DU5" s="31" t="s">
        <v>99</v>
      </c>
      <c r="DV5" s="31" t="s">
        <v>100</v>
      </c>
      <c r="DW5" s="31" t="s">
        <v>101</v>
      </c>
      <c r="DX5" s="31" t="s">
        <v>102</v>
      </c>
      <c r="DY5" s="31" t="s">
        <v>103</v>
      </c>
      <c r="DZ5" s="31" t="s">
        <v>104</v>
      </c>
      <c r="EA5" s="31" t="s">
        <v>105</v>
      </c>
      <c r="EB5" s="31" t="s">
        <v>106</v>
      </c>
      <c r="EC5" s="31" t="s">
        <v>107</v>
      </c>
      <c r="ED5" s="31" t="s">
        <v>108</v>
      </c>
      <c r="EE5" s="31" t="s">
        <v>98</v>
      </c>
      <c r="EF5" s="31" t="s">
        <v>99</v>
      </c>
      <c r="EG5" s="31" t="s">
        <v>100</v>
      </c>
      <c r="EH5" s="31" t="s">
        <v>101</v>
      </c>
      <c r="EI5" s="31" t="s">
        <v>102</v>
      </c>
      <c r="EJ5" s="31" t="s">
        <v>103</v>
      </c>
      <c r="EK5" s="31" t="s">
        <v>104</v>
      </c>
      <c r="EL5" s="31" t="s">
        <v>105</v>
      </c>
      <c r="EM5" s="31" t="s">
        <v>106</v>
      </c>
      <c r="EN5" s="31" t="s">
        <v>107</v>
      </c>
      <c r="EO5" s="31" t="s">
        <v>108</v>
      </c>
    </row>
    <row r="6" spans="1:145" s="35" customFormat="1" x14ac:dyDescent="0.15">
      <c r="A6" s="27" t="s">
        <v>109</v>
      </c>
      <c r="B6" s="32">
        <f>B7</f>
        <v>2017</v>
      </c>
      <c r="C6" s="32">
        <f t="shared" ref="C6:X6" si="3">C7</f>
        <v>342076</v>
      </c>
      <c r="D6" s="32">
        <f t="shared" si="3"/>
        <v>47</v>
      </c>
      <c r="E6" s="32">
        <f t="shared" si="3"/>
        <v>17</v>
      </c>
      <c r="F6" s="32">
        <f t="shared" si="3"/>
        <v>5</v>
      </c>
      <c r="G6" s="32">
        <f t="shared" si="3"/>
        <v>0</v>
      </c>
      <c r="H6" s="32" t="str">
        <f t="shared" si="3"/>
        <v>広島県　福山市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農業集落排水</v>
      </c>
      <c r="L6" s="32" t="str">
        <f t="shared" si="3"/>
        <v>F3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0.31</v>
      </c>
      <c r="Q6" s="33">
        <f t="shared" si="3"/>
        <v>100</v>
      </c>
      <c r="R6" s="33">
        <f t="shared" si="3"/>
        <v>4320</v>
      </c>
      <c r="S6" s="33">
        <f t="shared" si="3"/>
        <v>470786</v>
      </c>
      <c r="T6" s="33">
        <f t="shared" si="3"/>
        <v>518.14</v>
      </c>
      <c r="U6" s="33">
        <f t="shared" si="3"/>
        <v>908.61</v>
      </c>
      <c r="V6" s="33">
        <f t="shared" si="3"/>
        <v>1464</v>
      </c>
      <c r="W6" s="33">
        <f t="shared" si="3"/>
        <v>0.78</v>
      </c>
      <c r="X6" s="33">
        <f t="shared" si="3"/>
        <v>1876.92</v>
      </c>
      <c r="Y6" s="34">
        <f>IF(Y7="",NA(),Y7)</f>
        <v>100.71</v>
      </c>
      <c r="Z6" s="34">
        <f t="shared" ref="Z6:AH6" si="4">IF(Z7="",NA(),Z7)</f>
        <v>102.09</v>
      </c>
      <c r="AA6" s="34">
        <f t="shared" si="4"/>
        <v>108.82</v>
      </c>
      <c r="AB6" s="34">
        <f t="shared" si="4"/>
        <v>109.56</v>
      </c>
      <c r="AC6" s="34">
        <f t="shared" si="4"/>
        <v>100.06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508.59</v>
      </c>
      <c r="BG6" s="34">
        <f t="shared" ref="BG6:BO6" si="7">IF(BG7="",NA(),BG7)</f>
        <v>754.92</v>
      </c>
      <c r="BH6" s="34">
        <f t="shared" si="7"/>
        <v>42.93</v>
      </c>
      <c r="BI6" s="34">
        <f t="shared" si="7"/>
        <v>38.11</v>
      </c>
      <c r="BJ6" s="34">
        <f t="shared" si="7"/>
        <v>35.51</v>
      </c>
      <c r="BK6" s="34">
        <f t="shared" si="7"/>
        <v>1117.1099999999999</v>
      </c>
      <c r="BL6" s="34">
        <f t="shared" si="7"/>
        <v>1161.05</v>
      </c>
      <c r="BM6" s="34">
        <f t="shared" si="7"/>
        <v>979.89</v>
      </c>
      <c r="BN6" s="34">
        <f t="shared" si="7"/>
        <v>1051.43</v>
      </c>
      <c r="BO6" s="34">
        <f t="shared" si="7"/>
        <v>982.29</v>
      </c>
      <c r="BP6" s="33" t="str">
        <f>IF(BP7="","",IF(BP7="-","【-】","【"&amp;SUBSTITUTE(TEXT(BP7,"#,##0.00"),"-","△")&amp;"】"))</f>
        <v>【814.89】</v>
      </c>
      <c r="BQ6" s="34">
        <f>IF(BQ7="",NA(),BQ7)</f>
        <v>103.19</v>
      </c>
      <c r="BR6" s="34">
        <f t="shared" ref="BR6:BZ6" si="8">IF(BR7="",NA(),BR7)</f>
        <v>105.37</v>
      </c>
      <c r="BS6" s="34">
        <f t="shared" si="8"/>
        <v>126.91</v>
      </c>
      <c r="BT6" s="34">
        <f t="shared" si="8"/>
        <v>131.65</v>
      </c>
      <c r="BU6" s="34">
        <f t="shared" si="8"/>
        <v>98.07</v>
      </c>
      <c r="BV6" s="34">
        <f t="shared" si="8"/>
        <v>41.04</v>
      </c>
      <c r="BW6" s="34">
        <f t="shared" si="8"/>
        <v>41.08</v>
      </c>
      <c r="BX6" s="34">
        <f t="shared" si="8"/>
        <v>41.34</v>
      </c>
      <c r="BY6" s="34">
        <f t="shared" si="8"/>
        <v>40.06</v>
      </c>
      <c r="BZ6" s="34">
        <f t="shared" si="8"/>
        <v>41.25</v>
      </c>
      <c r="CA6" s="33" t="str">
        <f>IF(CA7="","",IF(CA7="-","【-】","【"&amp;SUBSTITUTE(TEXT(CA7,"#,##0.00"),"-","△")&amp;"】"))</f>
        <v>【60.64】</v>
      </c>
      <c r="CB6" s="34">
        <f>IF(CB7="",NA(),CB7)</f>
        <v>178.11</v>
      </c>
      <c r="CC6" s="34">
        <f t="shared" ref="CC6:CK6" si="9">IF(CC7="",NA(),CC7)</f>
        <v>180.19</v>
      </c>
      <c r="CD6" s="34">
        <f t="shared" si="9"/>
        <v>149.77000000000001</v>
      </c>
      <c r="CE6" s="34">
        <f t="shared" si="9"/>
        <v>146.08000000000001</v>
      </c>
      <c r="CF6" s="34">
        <f t="shared" si="9"/>
        <v>190.96</v>
      </c>
      <c r="CG6" s="34">
        <f t="shared" si="9"/>
        <v>357.08</v>
      </c>
      <c r="CH6" s="34">
        <f t="shared" si="9"/>
        <v>378.08</v>
      </c>
      <c r="CI6" s="34">
        <f t="shared" si="9"/>
        <v>357.49</v>
      </c>
      <c r="CJ6" s="34">
        <f t="shared" si="9"/>
        <v>355.22</v>
      </c>
      <c r="CK6" s="34">
        <f t="shared" si="9"/>
        <v>334.48</v>
      </c>
      <c r="CL6" s="33" t="str">
        <f>IF(CL7="","",IF(CL7="-","【-】","【"&amp;SUBSTITUTE(TEXT(CL7,"#,##0.00"),"-","△")&amp;"】"))</f>
        <v>【255.52】</v>
      </c>
      <c r="CM6" s="34">
        <f>IF(CM7="",NA(),CM7)</f>
        <v>43.2</v>
      </c>
      <c r="CN6" s="34">
        <f t="shared" ref="CN6:CV6" si="10">IF(CN7="",NA(),CN7)</f>
        <v>41.93</v>
      </c>
      <c r="CO6" s="34">
        <f t="shared" si="10"/>
        <v>41.36</v>
      </c>
      <c r="CP6" s="34">
        <f t="shared" si="10"/>
        <v>40.65</v>
      </c>
      <c r="CQ6" s="34">
        <f t="shared" si="10"/>
        <v>41.78</v>
      </c>
      <c r="CR6" s="34">
        <f t="shared" si="10"/>
        <v>45.95</v>
      </c>
      <c r="CS6" s="34">
        <f t="shared" si="10"/>
        <v>44.69</v>
      </c>
      <c r="CT6" s="34">
        <f t="shared" si="10"/>
        <v>44.69</v>
      </c>
      <c r="CU6" s="34">
        <f t="shared" si="10"/>
        <v>42.84</v>
      </c>
      <c r="CV6" s="34">
        <f t="shared" si="10"/>
        <v>40.93</v>
      </c>
      <c r="CW6" s="33" t="str">
        <f>IF(CW7="","",IF(CW7="-","【-】","【"&amp;SUBSTITUTE(TEXT(CW7,"#,##0.00"),"-","△")&amp;"】"))</f>
        <v>【52.49】</v>
      </c>
      <c r="CX6" s="34">
        <f>IF(CX7="",NA(),CX7)</f>
        <v>68.7</v>
      </c>
      <c r="CY6" s="34">
        <f t="shared" ref="CY6:DG6" si="11">IF(CY7="",NA(),CY7)</f>
        <v>71.790000000000006</v>
      </c>
      <c r="CZ6" s="34">
        <f t="shared" si="11"/>
        <v>71.86</v>
      </c>
      <c r="DA6" s="34">
        <f t="shared" si="11"/>
        <v>71.040000000000006</v>
      </c>
      <c r="DB6" s="34">
        <f t="shared" si="11"/>
        <v>73.84</v>
      </c>
      <c r="DC6" s="34">
        <f t="shared" si="11"/>
        <v>71.97</v>
      </c>
      <c r="DD6" s="34">
        <f t="shared" si="11"/>
        <v>70.59</v>
      </c>
      <c r="DE6" s="34">
        <f t="shared" si="11"/>
        <v>69.67</v>
      </c>
      <c r="DF6" s="34">
        <f t="shared" si="11"/>
        <v>66.3</v>
      </c>
      <c r="DG6" s="34">
        <f t="shared" si="11"/>
        <v>62.73</v>
      </c>
      <c r="DH6" s="33" t="str">
        <f>IF(DH7="","",IF(DH7="-","【-】","【"&amp;SUBSTITUTE(TEXT(DH7,"#,##0.00"),"-","△")&amp;"】"))</f>
        <v>【85.49】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0.04</v>
      </c>
      <c r="EK6" s="34">
        <f t="shared" si="14"/>
        <v>7.0000000000000007E-2</v>
      </c>
      <c r="EL6" s="34">
        <f t="shared" si="14"/>
        <v>0.02</v>
      </c>
      <c r="EM6" s="34">
        <f t="shared" si="14"/>
        <v>0.03</v>
      </c>
      <c r="EN6" s="33">
        <f t="shared" si="14"/>
        <v>0</v>
      </c>
      <c r="EO6" s="33" t="str">
        <f>IF(EO7="","",IF(EO7="-","【-】","【"&amp;SUBSTITUTE(TEXT(EO7,"#,##0.00"),"-","△")&amp;"】"))</f>
        <v>【0.11】</v>
      </c>
    </row>
    <row r="7" spans="1:145" s="35" customFormat="1" x14ac:dyDescent="0.15">
      <c r="A7" s="27"/>
      <c r="B7" s="36">
        <v>2017</v>
      </c>
      <c r="C7" s="36">
        <v>342076</v>
      </c>
      <c r="D7" s="36">
        <v>47</v>
      </c>
      <c r="E7" s="36">
        <v>17</v>
      </c>
      <c r="F7" s="36">
        <v>5</v>
      </c>
      <c r="G7" s="36">
        <v>0</v>
      </c>
      <c r="H7" s="36" t="s">
        <v>110</v>
      </c>
      <c r="I7" s="36" t="s">
        <v>111</v>
      </c>
      <c r="J7" s="36" t="s">
        <v>112</v>
      </c>
      <c r="K7" s="36" t="s">
        <v>113</v>
      </c>
      <c r="L7" s="36" t="s">
        <v>114</v>
      </c>
      <c r="M7" s="36" t="s">
        <v>115</v>
      </c>
      <c r="N7" s="37" t="s">
        <v>116</v>
      </c>
      <c r="O7" s="37" t="s">
        <v>117</v>
      </c>
      <c r="P7" s="37">
        <v>0.31</v>
      </c>
      <c r="Q7" s="37">
        <v>100</v>
      </c>
      <c r="R7" s="37">
        <v>4320</v>
      </c>
      <c r="S7" s="37">
        <v>470786</v>
      </c>
      <c r="T7" s="37">
        <v>518.14</v>
      </c>
      <c r="U7" s="37">
        <v>908.61</v>
      </c>
      <c r="V7" s="37">
        <v>1464</v>
      </c>
      <c r="W7" s="37">
        <v>0.78</v>
      </c>
      <c r="X7" s="37">
        <v>1876.92</v>
      </c>
      <c r="Y7" s="37">
        <v>100.71</v>
      </c>
      <c r="Z7" s="37">
        <v>102.09</v>
      </c>
      <c r="AA7" s="37">
        <v>108.82</v>
      </c>
      <c r="AB7" s="37">
        <v>109.56</v>
      </c>
      <c r="AC7" s="37">
        <v>100.06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508.59</v>
      </c>
      <c r="BG7" s="37">
        <v>754.92</v>
      </c>
      <c r="BH7" s="37">
        <v>42.93</v>
      </c>
      <c r="BI7" s="37">
        <v>38.11</v>
      </c>
      <c r="BJ7" s="37">
        <v>35.51</v>
      </c>
      <c r="BK7" s="37">
        <v>1117.1099999999999</v>
      </c>
      <c r="BL7" s="37">
        <v>1161.05</v>
      </c>
      <c r="BM7" s="37">
        <v>979.89</v>
      </c>
      <c r="BN7" s="37">
        <v>1051.43</v>
      </c>
      <c r="BO7" s="37">
        <v>982.29</v>
      </c>
      <c r="BP7" s="37">
        <v>814.89</v>
      </c>
      <c r="BQ7" s="37">
        <v>103.19</v>
      </c>
      <c r="BR7" s="37">
        <v>105.37</v>
      </c>
      <c r="BS7" s="37">
        <v>126.91</v>
      </c>
      <c r="BT7" s="37">
        <v>131.65</v>
      </c>
      <c r="BU7" s="37">
        <v>98.07</v>
      </c>
      <c r="BV7" s="37">
        <v>41.04</v>
      </c>
      <c r="BW7" s="37">
        <v>41.08</v>
      </c>
      <c r="BX7" s="37">
        <v>41.34</v>
      </c>
      <c r="BY7" s="37">
        <v>40.06</v>
      </c>
      <c r="BZ7" s="37">
        <v>41.25</v>
      </c>
      <c r="CA7" s="37">
        <v>60.64</v>
      </c>
      <c r="CB7" s="37">
        <v>178.11</v>
      </c>
      <c r="CC7" s="37">
        <v>180.19</v>
      </c>
      <c r="CD7" s="37">
        <v>149.77000000000001</v>
      </c>
      <c r="CE7" s="37">
        <v>146.08000000000001</v>
      </c>
      <c r="CF7" s="37">
        <v>190.96</v>
      </c>
      <c r="CG7" s="37">
        <v>357.08</v>
      </c>
      <c r="CH7" s="37">
        <v>378.08</v>
      </c>
      <c r="CI7" s="37">
        <v>357.49</v>
      </c>
      <c r="CJ7" s="37">
        <v>355.22</v>
      </c>
      <c r="CK7" s="37">
        <v>334.48</v>
      </c>
      <c r="CL7" s="37">
        <v>255.52</v>
      </c>
      <c r="CM7" s="37">
        <v>43.2</v>
      </c>
      <c r="CN7" s="37">
        <v>41.93</v>
      </c>
      <c r="CO7" s="37">
        <v>41.36</v>
      </c>
      <c r="CP7" s="37">
        <v>40.65</v>
      </c>
      <c r="CQ7" s="37">
        <v>41.78</v>
      </c>
      <c r="CR7" s="37">
        <v>45.95</v>
      </c>
      <c r="CS7" s="37">
        <v>44.69</v>
      </c>
      <c r="CT7" s="37">
        <v>44.69</v>
      </c>
      <c r="CU7" s="37">
        <v>42.84</v>
      </c>
      <c r="CV7" s="37">
        <v>40.93</v>
      </c>
      <c r="CW7" s="37">
        <v>52.49</v>
      </c>
      <c r="CX7" s="37">
        <v>68.7</v>
      </c>
      <c r="CY7" s="37">
        <v>71.790000000000006</v>
      </c>
      <c r="CZ7" s="37">
        <v>71.86</v>
      </c>
      <c r="DA7" s="37">
        <v>71.040000000000006</v>
      </c>
      <c r="DB7" s="37">
        <v>73.84</v>
      </c>
      <c r="DC7" s="37">
        <v>71.97</v>
      </c>
      <c r="DD7" s="37">
        <v>70.59</v>
      </c>
      <c r="DE7" s="37">
        <v>69.67</v>
      </c>
      <c r="DF7" s="37">
        <v>66.3</v>
      </c>
      <c r="DG7" s="37">
        <v>62.73</v>
      </c>
      <c r="DH7" s="37">
        <v>85.49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0.04</v>
      </c>
      <c r="EK7" s="37">
        <v>7.0000000000000007E-2</v>
      </c>
      <c r="EL7" s="37">
        <v>0.02</v>
      </c>
      <c r="EM7" s="37">
        <v>0.03</v>
      </c>
      <c r="EN7" s="37">
        <v>0</v>
      </c>
      <c r="EO7" s="37">
        <v>0.11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118</v>
      </c>
      <c r="C9" s="39" t="s">
        <v>119</v>
      </c>
      <c r="D9" s="39" t="s">
        <v>120</v>
      </c>
      <c r="E9" s="39" t="s">
        <v>121</v>
      </c>
      <c r="F9" s="39" t="s">
        <v>122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60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cp:lastPrinted>2019-02-26T04:30:47Z</cp:lastPrinted>
  <dcterms:created xsi:type="dcterms:W3CDTF">2018-12-03T09:28:21Z</dcterms:created>
  <dcterms:modified xsi:type="dcterms:W3CDTF">2019-02-26T04:30:48Z</dcterms:modified>
  <cp:category/>
</cp:coreProperties>
</file>