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7.50.31\全庁\050015-daiwa-chiikishinkoka\000000MASTER\◇産業建設係（建設中）\C 財務\020 決算\00 庶務\公営企業に係る経営⽐較分析表\H29年度決算\財政課へ提出\"/>
    </mc:Choice>
  </mc:AlternateContent>
  <workbookProtection workbookAlgorithmName="SHA-512" workbookHashValue="xJa4hqT5iHi3bCFos+4pNaERkSThWgUdfnpV/FtqvQ6e9fcLpxaIztKC3ZhIK3MNPuqWeXGL6G3Ghd/ODpKltg==" workbookSaltValue="ja8g4JWwceqQu+fxWa1ElQ==" workbookSpinCount="100000" lockStructure="1"/>
  <bookViews>
    <workbookView xWindow="0" yWindow="0" windowWidth="20490" windowHeight="7710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T6" i="5"/>
  <c r="AT8" i="4" s="1"/>
  <c r="S6" i="5"/>
  <c r="R6" i="5"/>
  <c r="Q6" i="5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AD10" i="4"/>
  <c r="W10" i="4"/>
  <c r="I10" i="4"/>
  <c r="B10" i="4"/>
  <c r="BB8" i="4"/>
  <c r="AL8" i="4"/>
  <c r="P8" i="4"/>
  <c r="I8" i="4"/>
  <c r="C10" i="5" l="1"/>
  <c r="D10" i="5"/>
  <c r="E10" i="5"/>
  <c r="B10" i="5"/>
</calcChain>
</file>

<file path=xl/sharedStrings.xml><?xml version="1.0" encoding="utf-8"?>
<sst xmlns="http://schemas.openxmlformats.org/spreadsheetml/2006/main" count="240" uniqueCount="127">
  <si>
    <t>経営比較分析表（平成29年度決算）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</si>
  <si>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</si>
  <si>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</si>
  <si>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</si>
  <si>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</si>
  <si>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</si>
  <si>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</si>
  <si>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</si>
  <si>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</si>
  <si>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</si>
  <si>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</si>
  <si>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</si>
  <si>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</si>
  <si>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</si>
  <si>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</si>
  <si>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</si>
  <si>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</si>
  <si>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</si>
  <si>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</si>
  <si>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</si>
  <si>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</si>
  <si>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</si>
  <si>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</si>
  <si>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平成29年度全国平均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</si>
  <si>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</si>
  <si>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</si>
  <si>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</si>
  <si>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</si>
  <si>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</si>
  <si>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</si>
  <si>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</si>
  <si>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</si>
  <si>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</si>
  <si>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</si>
  <si>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</si>
  <si>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</si>
  <si>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</si>
  <si>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</si>
  <si>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</si>
  <si>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</si>
  <si>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</si>
  <si>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</si>
  <si>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</si>
  <si>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</si>
  <si>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</si>
  <si>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</si>
  <si>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</si>
  <si>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</si>
  <si>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</si>
  <si>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</si>
  <si>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</si>
  <si>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</si>
  <si>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</si>
  <si>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</si>
  <si>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</si>
  <si>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</si>
  <si>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</si>
  <si>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</si>
  <si>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</si>
  <si>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</si>
  <si>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</si>
  <si>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</si>
  <si>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</si>
  <si>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</si>
  <si>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</si>
  <si>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</si>
  <si>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</si>
  <si>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</si>
  <si>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</si>
  <si>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</si>
  <si>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</si>
  <si>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</si>
  <si>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</si>
  <si>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</si>
  <si>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</si>
  <si>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</si>
  <si>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</si>
  <si>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</si>
  <si>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</si>
  <si>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</si>
  <si>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</si>
  <si>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</si>
  <si>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</si>
  <si>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</si>
  <si>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</si>
  <si>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</si>
  <si>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</si>
  <si>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</si>
  <si>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</si>
  <si>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</si>
  <si>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</si>
  <si>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</si>
  <si>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</si>
  <si>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</si>
  <si>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</si>
  <si>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</si>
  <si>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</si>
  <si>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</si>
  <si>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</si>
  <si>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</si>
  <si>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</si>
  <si>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</si>
  <si>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</si>
  <si>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</si>
  <si>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</si>
  <si>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</si>
  <si>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</si>
  <si>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</si>
  <si>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</si>
  <si>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</si>
  <si>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</si>
  <si>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三原市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</si>
  <si>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</si>
  <si>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</si>
  <si>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</si>
  <si>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</si>
  <si>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</si>
  <si>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</si>
  <si>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</si>
  <si>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</si>
  <si>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</si>
  <si>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</si>
  <si>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</si>
  <si>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</si>
  <si>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経年劣化により維持管理費が増大していくため，長寿命化及びコスト削減が課題です。また，施設更新の際には施設規模の再検討が必要です。</t>
    <rPh sb="1" eb="3">
      <t>ケイネン</t>
    </rPh>
    <rPh sb="3" eb="5">
      <t>レッカ</t>
    </rPh>
    <rPh sb="8" eb="10">
      <t>イジ</t>
    </rPh>
    <rPh sb="10" eb="13">
      <t>カンリヒ</t>
    </rPh>
    <rPh sb="14" eb="16">
      <t>ゾウダイ</t>
    </rPh>
    <rPh sb="23" eb="24">
      <t>チョウ</t>
    </rPh>
    <rPh sb="24" eb="27">
      <t>ジュミョウカ</t>
    </rPh>
    <rPh sb="27" eb="28">
      <t>オヨ</t>
    </rPh>
    <rPh sb="32" eb="34">
      <t>サクゲン</t>
    </rPh>
    <rPh sb="35" eb="37">
      <t>カダイ</t>
    </rPh>
    <rPh sb="43" eb="45">
      <t>シセツ</t>
    </rPh>
    <rPh sb="45" eb="47">
      <t>コウシン</t>
    </rPh>
    <rPh sb="48" eb="49">
      <t>サイ</t>
    </rPh>
    <rPh sb="51" eb="53">
      <t>シセツ</t>
    </rPh>
    <rPh sb="53" eb="55">
      <t>キボ</t>
    </rPh>
    <rPh sb="56" eb="59">
      <t>サイケントウ</t>
    </rPh>
    <rPh sb="60" eb="62">
      <t>ヒツヨウ</t>
    </rPh>
    <phoneticPr fontId="4"/>
  </si>
  <si>
    <t>　将来にわたり持続的に下水道事業を運営するため，長期的視点にたち現状や課題を踏まえたうえで，経営基盤の強化推進の基本となる【三原市下水道事業経営戦略】を平成28年12月に策定し，平成29年1月からホームページで公開しております。
　収益的収支比率向上を図るため，経費節減に取り組んでまいります。
　平成32年度に下水道事業を公営企業会計へ移行することから，経営の健全性，透明性を図るとともに平成31年度に改めて，見直し計画を策定します。</t>
    <rPh sb="1" eb="3">
      <t>ショウライ</t>
    </rPh>
    <rPh sb="7" eb="9">
      <t>ジゾク</t>
    </rPh>
    <rPh sb="9" eb="10">
      <t>テキ</t>
    </rPh>
    <rPh sb="11" eb="14">
      <t>ゲスイドウ</t>
    </rPh>
    <rPh sb="14" eb="16">
      <t>ジギョウ</t>
    </rPh>
    <rPh sb="17" eb="19">
      <t>ウンエイ</t>
    </rPh>
    <rPh sb="24" eb="27">
      <t>チョウキテキ</t>
    </rPh>
    <rPh sb="27" eb="29">
      <t>シテン</t>
    </rPh>
    <rPh sb="32" eb="34">
      <t>ゲンジョウ</t>
    </rPh>
    <rPh sb="35" eb="37">
      <t>カダイ</t>
    </rPh>
    <rPh sb="38" eb="39">
      <t>フ</t>
    </rPh>
    <rPh sb="46" eb="48">
      <t>ケイエイ</t>
    </rPh>
    <rPh sb="48" eb="50">
      <t>キバン</t>
    </rPh>
    <rPh sb="51" eb="53">
      <t>キョウカ</t>
    </rPh>
    <rPh sb="53" eb="55">
      <t>スイシン</t>
    </rPh>
    <rPh sb="56" eb="58">
      <t>キホン</t>
    </rPh>
    <rPh sb="62" eb="65">
      <t>ミハラシ</t>
    </rPh>
    <rPh sb="65" eb="68">
      <t>ゲスイドウ</t>
    </rPh>
    <rPh sb="68" eb="70">
      <t>ジギョウ</t>
    </rPh>
    <rPh sb="70" eb="72">
      <t>ケイエイ</t>
    </rPh>
    <rPh sb="72" eb="74">
      <t>センリャク</t>
    </rPh>
    <rPh sb="85" eb="87">
      <t>サクテイ</t>
    </rPh>
    <rPh sb="89" eb="91">
      <t>ヘイセイ</t>
    </rPh>
    <rPh sb="93" eb="94">
      <t>ネン</t>
    </rPh>
    <rPh sb="95" eb="96">
      <t>ツキ</t>
    </rPh>
    <rPh sb="105" eb="107">
      <t>コウカイ</t>
    </rPh>
    <rPh sb="116" eb="118">
      <t>シュウエキ</t>
    </rPh>
    <rPh sb="118" eb="119">
      <t>テキ</t>
    </rPh>
    <rPh sb="119" eb="121">
      <t>シュウシ</t>
    </rPh>
    <rPh sb="121" eb="123">
      <t>ヒリツ</t>
    </rPh>
    <rPh sb="123" eb="125">
      <t>コウジョウ</t>
    </rPh>
    <rPh sb="126" eb="127">
      <t>ハカ</t>
    </rPh>
    <rPh sb="131" eb="133">
      <t>ケイヒ</t>
    </rPh>
    <rPh sb="133" eb="135">
      <t>セツゲン</t>
    </rPh>
    <rPh sb="136" eb="137">
      <t>ト</t>
    </rPh>
    <rPh sb="138" eb="139">
      <t>ク</t>
    </rPh>
    <rPh sb="149" eb="151">
      <t>ヘイセイ</t>
    </rPh>
    <rPh sb="153" eb="155">
      <t>ネンド</t>
    </rPh>
    <rPh sb="156" eb="159">
      <t>ゲスイドウ</t>
    </rPh>
    <rPh sb="159" eb="161">
      <t>ジギョウ</t>
    </rPh>
    <rPh sb="162" eb="164">
      <t>コウエイ</t>
    </rPh>
    <rPh sb="164" eb="166">
      <t>キギョウ</t>
    </rPh>
    <rPh sb="166" eb="168">
      <t>カイケイ</t>
    </rPh>
    <rPh sb="169" eb="171">
      <t>イコウ</t>
    </rPh>
    <rPh sb="189" eb="190">
      <t>ハカ</t>
    </rPh>
    <rPh sb="195" eb="197">
      <t>ヘイセイ</t>
    </rPh>
    <rPh sb="199" eb="201">
      <t>ネンド</t>
    </rPh>
    <rPh sb="202" eb="203">
      <t>アラタ</t>
    </rPh>
    <rPh sb="206" eb="208">
      <t>ミナオ</t>
    </rPh>
    <rPh sb="209" eb="211">
      <t>ケイカク</t>
    </rPh>
    <rPh sb="212" eb="214">
      <t>サクテイ</t>
    </rPh>
    <phoneticPr fontId="4"/>
  </si>
  <si>
    <t>●収益的収支比率が上昇
【要因】
　経費節減によるものです。
●企業債残高対事業規模比率の減少
【要因】
　分流式下水道に要する経費の繰出基準を市として見直し，企業債元本償還に係るものを全額繰入にしたためです。
●経費回収率が上昇
●汚水処理原価が低下
【要因】
　経費節減によるものです。
【今後】
　経費節減に努めます。
●水洗化率は高いが施設利用率が類似団体平均に比べ低い
【要因】
　人口減少により計画規模までに達していないと考えられます。
【今後】
　最大稼働率・負荷率を判断し適正施設規模の把握が必要です。</t>
    <rPh sb="4" eb="6">
      <t>シュウシ</t>
    </rPh>
    <rPh sb="9" eb="11">
      <t>ジョウショウ</t>
    </rPh>
    <rPh sb="13" eb="15">
      <t>ヨウイン</t>
    </rPh>
    <rPh sb="18" eb="20">
      <t>ケイヒ</t>
    </rPh>
    <rPh sb="20" eb="22">
      <t>セツゲン</t>
    </rPh>
    <rPh sb="45" eb="47">
      <t>ゲンショウ</t>
    </rPh>
    <rPh sb="49" eb="51">
      <t>ヨウイン</t>
    </rPh>
    <rPh sb="113" eb="115">
      <t>ジョウショウ</t>
    </rPh>
    <rPh sb="128" eb="130">
      <t>ヨウイン</t>
    </rPh>
    <rPh sb="133" eb="135">
      <t>ケイヒ</t>
    </rPh>
    <rPh sb="135" eb="137">
      <t>セツゲン</t>
    </rPh>
    <rPh sb="147" eb="149">
      <t>コンゴ</t>
    </rPh>
    <rPh sb="152" eb="154">
      <t>ケイヒ</t>
    </rPh>
    <rPh sb="154" eb="156">
      <t>セツゲン</t>
    </rPh>
    <rPh sb="157" eb="158">
      <t>ツト</t>
    </rPh>
    <rPh sb="164" eb="167">
      <t>スイセンカ</t>
    </rPh>
    <rPh sb="167" eb="168">
      <t>リツ</t>
    </rPh>
    <rPh sb="169" eb="170">
      <t>タカ</t>
    </rPh>
    <rPh sb="191" eb="193">
      <t>ヨウイン</t>
    </rPh>
    <rPh sb="196" eb="198">
      <t>ジンコウ</t>
    </rPh>
    <rPh sb="198" eb="200">
      <t>ゲンショウ</t>
    </rPh>
    <rPh sb="203" eb="205">
      <t>ケイカク</t>
    </rPh>
    <rPh sb="205" eb="207">
      <t>キボ</t>
    </rPh>
    <rPh sb="210" eb="211">
      <t>タッ</t>
    </rPh>
    <rPh sb="217" eb="218">
      <t>カンガ</t>
    </rPh>
    <rPh sb="226" eb="228">
      <t>コンゴ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</si>
</sst>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08F-4372-9B11-C4ED50CEA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923520"/>
        <c:axId val="422922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0.03</c:v>
                </c:pt>
                <c:pt idx="1">
                  <c:v>0.02</c:v>
                </c:pt>
                <c:pt idx="2">
                  <c:v>0.11</c:v>
                </c:pt>
                <c:pt idx="3">
                  <c:v>0.05</c:v>
                </c:pt>
                <c:pt idx="4">
                  <c:v>0.44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8F-4372-9B11-C4ED50CEA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923520"/>
        <c:axId val="422922736"/>
      </c:lineChart>
      <c:dateAx>
        <c:axId val="4229235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2922736"/>
        <c:crosses val="autoZero"/>
        <c:auto val="1"/>
        <c:lblOffset val="100"/>
        <c:baseTimeUnit val="years"/>
      </c:dateAx>
      <c:valAx>
        <c:axId val="422922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29235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41</c:v>
                </c:pt>
                <c:pt idx="1">
                  <c:v>42.84</c:v>
                </c:pt>
                <c:pt idx="2">
                  <c:v>42.84</c:v>
                </c:pt>
                <c:pt idx="3">
                  <c:v>42.38</c:v>
                </c:pt>
                <c:pt idx="4">
                  <c:v>43.4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36-4F16-83B1-2847DC3BA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540808"/>
        <c:axId val="421541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53.78</c:v>
                </c:pt>
                <c:pt idx="1">
                  <c:v>53.24</c:v>
                </c:pt>
                <c:pt idx="2">
                  <c:v>57.3</c:v>
                </c:pt>
                <c:pt idx="3">
                  <c:v>56</c:v>
                </c:pt>
                <c:pt idx="4">
                  <c:v>56.01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B36-4F16-83B1-2847DC3BA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540808"/>
        <c:axId val="421541200"/>
      </c:lineChart>
      <c:dateAx>
        <c:axId val="421540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541200"/>
        <c:crosses val="autoZero"/>
        <c:auto val="1"/>
        <c:lblOffset val="100"/>
        <c:baseTimeUnit val="years"/>
      </c:dateAx>
      <c:valAx>
        <c:axId val="421541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540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90.57</c:v>
                </c:pt>
                <c:pt idx="1">
                  <c:v>91.56</c:v>
                </c:pt>
                <c:pt idx="2">
                  <c:v>92.4</c:v>
                </c:pt>
                <c:pt idx="3">
                  <c:v>91.53</c:v>
                </c:pt>
                <c:pt idx="4">
                  <c:v>91.96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D6-4D6B-8F8A-3EE5010B1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542376"/>
        <c:axId val="421542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84.06</c:v>
                </c:pt>
                <c:pt idx="1">
                  <c:v>84.07</c:v>
                </c:pt>
                <c:pt idx="2">
                  <c:v>89.43</c:v>
                </c:pt>
                <c:pt idx="3">
                  <c:v>89.51</c:v>
                </c:pt>
                <c:pt idx="4">
                  <c:v>89.77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9D6-4D6B-8F8A-3EE5010B1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542376"/>
        <c:axId val="421542768"/>
      </c:lineChart>
      <c:dateAx>
        <c:axId val="421542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542768"/>
        <c:crosses val="autoZero"/>
        <c:auto val="1"/>
        <c:lblOffset val="100"/>
        <c:baseTimeUnit val="years"/>
      </c:dateAx>
      <c:valAx>
        <c:axId val="421542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542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77.91</c:v>
                </c:pt>
                <c:pt idx="1">
                  <c:v>74.5</c:v>
                </c:pt>
                <c:pt idx="2">
                  <c:v>76.5</c:v>
                </c:pt>
                <c:pt idx="3">
                  <c:v>75.44</c:v>
                </c:pt>
                <c:pt idx="4">
                  <c:v>80.16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86-4763-839B-7AFA62262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486872"/>
        <c:axId val="423485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486-4763-839B-7AFA62262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86872"/>
        <c:axId val="423485304"/>
      </c:lineChart>
      <c:dateAx>
        <c:axId val="423486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3485304"/>
        <c:crosses val="autoZero"/>
        <c:auto val="1"/>
        <c:lblOffset val="100"/>
        <c:baseTimeUnit val="years"/>
      </c:dateAx>
      <c:valAx>
        <c:axId val="423485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3486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28-4F89-BF1E-C67BB639F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3488440"/>
        <c:axId val="423486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28-4F89-BF1E-C67BB639F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3488440"/>
        <c:axId val="423486088"/>
      </c:lineChart>
      <c:dateAx>
        <c:axId val="4234884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3486088"/>
        <c:crosses val="autoZero"/>
        <c:auto val="1"/>
        <c:lblOffset val="100"/>
        <c:baseTimeUnit val="years"/>
      </c:dateAx>
      <c:valAx>
        <c:axId val="423486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34884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BA-4E96-AD96-95724A91B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78624"/>
        <c:axId val="2467782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BA-4E96-AD96-95724A91B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78624"/>
        <c:axId val="246778232"/>
      </c:lineChart>
      <c:dateAx>
        <c:axId val="2467786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778232"/>
        <c:crosses val="autoZero"/>
        <c:auto val="1"/>
        <c:lblOffset val="100"/>
        <c:baseTimeUnit val="years"/>
      </c:dateAx>
      <c:valAx>
        <c:axId val="2467782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778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49-4683-B4B2-EA1585A36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773920"/>
        <c:axId val="246774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649-4683-B4B2-EA1585A36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773920"/>
        <c:axId val="246774312"/>
      </c:lineChart>
      <c:dateAx>
        <c:axId val="246773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6774312"/>
        <c:crosses val="autoZero"/>
        <c:auto val="1"/>
        <c:lblOffset val="100"/>
        <c:baseTimeUnit val="years"/>
      </c:dateAx>
      <c:valAx>
        <c:axId val="246774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6773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46-4EEF-8F3C-A25FA2677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594152"/>
        <c:axId val="42832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D46-4EEF-8F3C-A25FA2677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594152"/>
        <c:axId val="428320856"/>
      </c:lineChart>
      <c:dateAx>
        <c:axId val="4705941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8320856"/>
        <c:crosses val="autoZero"/>
        <c:auto val="1"/>
        <c:lblOffset val="100"/>
        <c:baseTimeUnit val="years"/>
      </c:dateAx>
      <c:valAx>
        <c:axId val="428320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705941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455.59</c:v>
                </c:pt>
                <c:pt idx="1">
                  <c:v>535.49</c:v>
                </c:pt>
                <c:pt idx="2">
                  <c:v>579.03</c:v>
                </c:pt>
                <c:pt idx="3">
                  <c:v>554.35</c:v>
                </c:pt>
                <c:pt idx="4" formatCode="#,##0.00;&quot;△&quot;#,##0.0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63-43A9-B25D-A2044C001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41128"/>
        <c:axId val="4210415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1126.77</c:v>
                </c:pt>
                <c:pt idx="1">
                  <c:v>1044.8</c:v>
                </c:pt>
                <c:pt idx="2">
                  <c:v>721.43</c:v>
                </c:pt>
                <c:pt idx="3">
                  <c:v>685.34</c:v>
                </c:pt>
                <c:pt idx="4">
                  <c:v>684.74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263-43A9-B25D-A2044C001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41128"/>
        <c:axId val="421041520"/>
      </c:lineChart>
      <c:dateAx>
        <c:axId val="421041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041520"/>
        <c:crosses val="autoZero"/>
        <c:auto val="1"/>
        <c:lblOffset val="100"/>
        <c:baseTimeUnit val="years"/>
      </c:dateAx>
      <c:valAx>
        <c:axId val="4210415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041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59.63</c:v>
                </c:pt>
                <c:pt idx="1">
                  <c:v>49.85</c:v>
                </c:pt>
                <c:pt idx="2">
                  <c:v>53.02</c:v>
                </c:pt>
                <c:pt idx="3">
                  <c:v>60.69</c:v>
                </c:pt>
                <c:pt idx="4">
                  <c:v>66.47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38-4309-9E5F-F042B7B6C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42696"/>
        <c:axId val="421043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50.9</c:v>
                </c:pt>
                <c:pt idx="1">
                  <c:v>50.82</c:v>
                </c:pt>
                <c:pt idx="2">
                  <c:v>59.3</c:v>
                </c:pt>
                <c:pt idx="3">
                  <c:v>59.83</c:v>
                </c:pt>
                <c:pt idx="4">
                  <c:v>65.33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738-4309-9E5F-F042B7B6C6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42696"/>
        <c:axId val="421043088"/>
      </c:lineChart>
      <c:dateAx>
        <c:axId val="4210426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043088"/>
        <c:crosses val="autoZero"/>
        <c:auto val="1"/>
        <c:lblOffset val="100"/>
        <c:baseTimeUnit val="years"/>
      </c:dateAx>
      <c:valAx>
        <c:axId val="421043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042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41275</c:v>
                </c:pt>
                <c:pt idx="1">
                  <c:v>41640</c:v>
                </c:pt>
                <c:pt idx="2">
                  <c:v>42005</c:v>
                </c:pt>
                <c:pt idx="3">
                  <c:v>42370</c:v>
                </c:pt>
                <c:pt idx="4">
                  <c:v>42736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280.69</c:v>
                </c:pt>
                <c:pt idx="1">
                  <c:v>334.24</c:v>
                </c:pt>
                <c:pt idx="2">
                  <c:v>388.95</c:v>
                </c:pt>
                <c:pt idx="3">
                  <c:v>267.98</c:v>
                </c:pt>
                <c:pt idx="4">
                  <c:v>242.51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26-4CCB-B380-6C4456328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1044264"/>
        <c:axId val="4215396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293.27</c:v>
                </c:pt>
                <c:pt idx="1">
                  <c:v>300.52</c:v>
                </c:pt>
                <c:pt idx="2">
                  <c:v>248.14</c:v>
                </c:pt>
                <c:pt idx="3">
                  <c:v>246.66</c:v>
                </c:pt>
                <c:pt idx="4">
                  <c:v>227.43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326-4CCB-B380-6C4456328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044264"/>
        <c:axId val="421539632"/>
      </c:lineChart>
      <c:dateAx>
        <c:axId val="4210442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421539632"/>
        <c:crosses val="autoZero"/>
        <c:auto val="1"/>
        <c:lblOffset val="100"/>
        <c:baseTimeUnit val="years"/>
      </c:dateAx>
      <c:valAx>
        <c:axId val="4215396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210442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【814.89】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【85.49】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【255.52】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G10" zoomScaleNormal="10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</row>
    <row r="3" spans="1:78" ht="9.75" customHeight="1" x14ac:dyDescent="0.15">
      <c r="A3" s="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</row>
    <row r="4" spans="1:78" ht="9.75" customHeight="1" x14ac:dyDescent="0.15">
      <c r="A4" s="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4" t="str">
        <f>データ!H6</f>
        <v>広島県　三原市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2" t="s">
        <v>1</v>
      </c>
      <c r="C7" s="62"/>
      <c r="D7" s="62"/>
      <c r="E7" s="62"/>
      <c r="F7" s="62"/>
      <c r="G7" s="62"/>
      <c r="H7" s="62"/>
      <c r="I7" s="62" t="s">
        <v>2</v>
      </c>
      <c r="J7" s="62"/>
      <c r="K7" s="62"/>
      <c r="L7" s="62"/>
      <c r="M7" s="62"/>
      <c r="N7" s="62"/>
      <c r="O7" s="62"/>
      <c r="P7" s="62" t="s">
        <v>3</v>
      </c>
      <c r="Q7" s="62"/>
      <c r="R7" s="62"/>
      <c r="S7" s="62"/>
      <c r="T7" s="62"/>
      <c r="U7" s="62"/>
      <c r="V7" s="62"/>
      <c r="W7" s="62" t="s">
        <v>4</v>
      </c>
      <c r="X7" s="62"/>
      <c r="Y7" s="62"/>
      <c r="Z7" s="62"/>
      <c r="AA7" s="62"/>
      <c r="AB7" s="62"/>
      <c r="AC7" s="62"/>
      <c r="AD7" s="62" t="s">
        <v>5</v>
      </c>
      <c r="AE7" s="62"/>
      <c r="AF7" s="62"/>
      <c r="AG7" s="62"/>
      <c r="AH7" s="62"/>
      <c r="AI7" s="62"/>
      <c r="AJ7" s="62"/>
      <c r="AK7" s="3"/>
      <c r="AL7" s="62" t="s">
        <v>6</v>
      </c>
      <c r="AM7" s="62"/>
      <c r="AN7" s="62"/>
      <c r="AO7" s="62"/>
      <c r="AP7" s="62"/>
      <c r="AQ7" s="62"/>
      <c r="AR7" s="62"/>
      <c r="AS7" s="62"/>
      <c r="AT7" s="62" t="s">
        <v>7</v>
      </c>
      <c r="AU7" s="62"/>
      <c r="AV7" s="62"/>
      <c r="AW7" s="62"/>
      <c r="AX7" s="62"/>
      <c r="AY7" s="62"/>
      <c r="AZ7" s="62"/>
      <c r="BA7" s="62"/>
      <c r="BB7" s="62" t="s">
        <v>8</v>
      </c>
      <c r="BC7" s="62"/>
      <c r="BD7" s="62"/>
      <c r="BE7" s="62"/>
      <c r="BF7" s="62"/>
      <c r="BG7" s="62"/>
      <c r="BH7" s="62"/>
      <c r="BI7" s="62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1" t="str">
        <f>データ!I6</f>
        <v>法非適用</v>
      </c>
      <c r="C8" s="71"/>
      <c r="D8" s="71"/>
      <c r="E8" s="71"/>
      <c r="F8" s="71"/>
      <c r="G8" s="71"/>
      <c r="H8" s="71"/>
      <c r="I8" s="71" t="str">
        <f>データ!J6</f>
        <v>下水道事業</v>
      </c>
      <c r="J8" s="71"/>
      <c r="K8" s="71"/>
      <c r="L8" s="71"/>
      <c r="M8" s="71"/>
      <c r="N8" s="71"/>
      <c r="O8" s="71"/>
      <c r="P8" s="71" t="str">
        <f>データ!K6</f>
        <v>農業集落排水</v>
      </c>
      <c r="Q8" s="71"/>
      <c r="R8" s="71"/>
      <c r="S8" s="71"/>
      <c r="T8" s="71"/>
      <c r="U8" s="71"/>
      <c r="V8" s="71"/>
      <c r="W8" s="71" t="str">
        <f>データ!L6</f>
        <v>F1</v>
      </c>
      <c r="X8" s="71"/>
      <c r="Y8" s="71"/>
      <c r="Z8" s="71"/>
      <c r="AA8" s="71"/>
      <c r="AB8" s="71"/>
      <c r="AC8" s="71"/>
      <c r="AD8" s="72" t="str">
        <f>データ!$M$6</f>
        <v>非設置</v>
      </c>
      <c r="AE8" s="72"/>
      <c r="AF8" s="72"/>
      <c r="AG8" s="72"/>
      <c r="AH8" s="72"/>
      <c r="AI8" s="72"/>
      <c r="AJ8" s="72"/>
      <c r="AK8" s="3"/>
      <c r="AL8" s="66">
        <f>データ!S6</f>
        <v>95687</v>
      </c>
      <c r="AM8" s="66"/>
      <c r="AN8" s="66"/>
      <c r="AO8" s="66"/>
      <c r="AP8" s="66"/>
      <c r="AQ8" s="66"/>
      <c r="AR8" s="66"/>
      <c r="AS8" s="66"/>
      <c r="AT8" s="65">
        <f>データ!T6</f>
        <v>471.55</v>
      </c>
      <c r="AU8" s="65"/>
      <c r="AV8" s="65"/>
      <c r="AW8" s="65"/>
      <c r="AX8" s="65"/>
      <c r="AY8" s="65"/>
      <c r="AZ8" s="65"/>
      <c r="BA8" s="65"/>
      <c r="BB8" s="65">
        <f>データ!U6</f>
        <v>202.92</v>
      </c>
      <c r="BC8" s="65"/>
      <c r="BD8" s="65"/>
      <c r="BE8" s="65"/>
      <c r="BF8" s="65"/>
      <c r="BG8" s="65"/>
      <c r="BH8" s="65"/>
      <c r="BI8" s="65"/>
      <c r="BJ8" s="3"/>
      <c r="BK8" s="3"/>
      <c r="BL8" s="69" t="s">
        <v>10</v>
      </c>
      <c r="BM8" s="70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2" t="s">
        <v>12</v>
      </c>
      <c r="C9" s="62"/>
      <c r="D9" s="62"/>
      <c r="E9" s="62"/>
      <c r="F9" s="62"/>
      <c r="G9" s="62"/>
      <c r="H9" s="62"/>
      <c r="I9" s="62" t="s">
        <v>13</v>
      </c>
      <c r="J9" s="62"/>
      <c r="K9" s="62"/>
      <c r="L9" s="62"/>
      <c r="M9" s="62"/>
      <c r="N9" s="62"/>
      <c r="O9" s="62"/>
      <c r="P9" s="62" t="s">
        <v>14</v>
      </c>
      <c r="Q9" s="62"/>
      <c r="R9" s="62"/>
      <c r="S9" s="62"/>
      <c r="T9" s="62"/>
      <c r="U9" s="62"/>
      <c r="V9" s="62"/>
      <c r="W9" s="62" t="s">
        <v>15</v>
      </c>
      <c r="X9" s="62"/>
      <c r="Y9" s="62"/>
      <c r="Z9" s="62"/>
      <c r="AA9" s="62"/>
      <c r="AB9" s="62"/>
      <c r="AC9" s="62"/>
      <c r="AD9" s="62" t="s">
        <v>16</v>
      </c>
      <c r="AE9" s="62"/>
      <c r="AF9" s="62"/>
      <c r="AG9" s="62"/>
      <c r="AH9" s="62"/>
      <c r="AI9" s="62"/>
      <c r="AJ9" s="62"/>
      <c r="AK9" s="3"/>
      <c r="AL9" s="62" t="s">
        <v>17</v>
      </c>
      <c r="AM9" s="62"/>
      <c r="AN9" s="62"/>
      <c r="AO9" s="62"/>
      <c r="AP9" s="62"/>
      <c r="AQ9" s="62"/>
      <c r="AR9" s="62"/>
      <c r="AS9" s="62"/>
      <c r="AT9" s="62" t="s">
        <v>18</v>
      </c>
      <c r="AU9" s="62"/>
      <c r="AV9" s="62"/>
      <c r="AW9" s="62"/>
      <c r="AX9" s="62"/>
      <c r="AY9" s="62"/>
      <c r="AZ9" s="62"/>
      <c r="BA9" s="62"/>
      <c r="BB9" s="62" t="s">
        <v>19</v>
      </c>
      <c r="BC9" s="62"/>
      <c r="BD9" s="62"/>
      <c r="BE9" s="62"/>
      <c r="BF9" s="62"/>
      <c r="BG9" s="62"/>
      <c r="BH9" s="62"/>
      <c r="BI9" s="62"/>
      <c r="BJ9" s="3"/>
      <c r="BK9" s="3"/>
      <c r="BL9" s="63" t="s">
        <v>20</v>
      </c>
      <c r="BM9" s="64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5" t="str">
        <f>データ!N6</f>
        <v>-</v>
      </c>
      <c r="C10" s="65"/>
      <c r="D10" s="65"/>
      <c r="E10" s="65"/>
      <c r="F10" s="65"/>
      <c r="G10" s="65"/>
      <c r="H10" s="65"/>
      <c r="I10" s="65" t="str">
        <f>データ!O6</f>
        <v>該当数値なし</v>
      </c>
      <c r="J10" s="65"/>
      <c r="K10" s="65"/>
      <c r="L10" s="65"/>
      <c r="M10" s="65"/>
      <c r="N10" s="65"/>
      <c r="O10" s="65"/>
      <c r="P10" s="65">
        <f>データ!P6</f>
        <v>1.24</v>
      </c>
      <c r="Q10" s="65"/>
      <c r="R10" s="65"/>
      <c r="S10" s="65"/>
      <c r="T10" s="65"/>
      <c r="U10" s="65"/>
      <c r="V10" s="65"/>
      <c r="W10" s="65">
        <f>データ!Q6</f>
        <v>90</v>
      </c>
      <c r="X10" s="65"/>
      <c r="Y10" s="65"/>
      <c r="Z10" s="65"/>
      <c r="AA10" s="65"/>
      <c r="AB10" s="65"/>
      <c r="AC10" s="65"/>
      <c r="AD10" s="66">
        <f>データ!R6</f>
        <v>4212</v>
      </c>
      <c r="AE10" s="66"/>
      <c r="AF10" s="66"/>
      <c r="AG10" s="66"/>
      <c r="AH10" s="66"/>
      <c r="AI10" s="66"/>
      <c r="AJ10" s="66"/>
      <c r="AK10" s="2"/>
      <c r="AL10" s="66">
        <f>データ!V6</f>
        <v>1181</v>
      </c>
      <c r="AM10" s="66"/>
      <c r="AN10" s="66"/>
      <c r="AO10" s="66"/>
      <c r="AP10" s="66"/>
      <c r="AQ10" s="66"/>
      <c r="AR10" s="66"/>
      <c r="AS10" s="66"/>
      <c r="AT10" s="65">
        <f>データ!W6</f>
        <v>0.73</v>
      </c>
      <c r="AU10" s="65"/>
      <c r="AV10" s="65"/>
      <c r="AW10" s="65"/>
      <c r="AX10" s="65"/>
      <c r="AY10" s="65"/>
      <c r="AZ10" s="65"/>
      <c r="BA10" s="65"/>
      <c r="BB10" s="65">
        <f>データ!X6</f>
        <v>1617.81</v>
      </c>
      <c r="BC10" s="65"/>
      <c r="BD10" s="65"/>
      <c r="BE10" s="65"/>
      <c r="BF10" s="65"/>
      <c r="BG10" s="65"/>
      <c r="BH10" s="65"/>
      <c r="BI10" s="65"/>
      <c r="BJ10" s="2"/>
      <c r="BK10" s="2"/>
      <c r="BL10" s="67" t="s">
        <v>22</v>
      </c>
      <c r="BM10" s="68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1" t="s">
        <v>26</v>
      </c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3"/>
    </row>
    <row r="15" spans="1:78" ht="13.5" customHeight="1" x14ac:dyDescent="0.15">
      <c r="A15" s="2"/>
      <c r="B15" s="54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6"/>
      <c r="BK15" s="2"/>
      <c r="BL15" s="44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6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7" t="s">
        <v>126</v>
      </c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9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7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9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7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9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7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9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7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9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7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9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7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9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7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9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7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9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7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9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7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9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7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9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7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9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7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9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7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9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7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9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7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9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7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9"/>
    </row>
    <row r="34" spans="1:78" ht="13.5" customHeight="1" x14ac:dyDescent="0.15">
      <c r="A34" s="2"/>
      <c r="B34" s="16"/>
      <c r="C34" s="53" t="s">
        <v>27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19"/>
      <c r="R34" s="53" t="s">
        <v>28</v>
      </c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19"/>
      <c r="AG34" s="53" t="s">
        <v>29</v>
      </c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19"/>
      <c r="AV34" s="53" t="s">
        <v>30</v>
      </c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18"/>
      <c r="BK34" s="2"/>
      <c r="BL34" s="4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9"/>
    </row>
    <row r="35" spans="1:78" ht="13.5" customHeight="1" x14ac:dyDescent="0.15">
      <c r="A35" s="2"/>
      <c r="B35" s="1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19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19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19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18"/>
      <c r="BK35" s="2"/>
      <c r="BL35" s="47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9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7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9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7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9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7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9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7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9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7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9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7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9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7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9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7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9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0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2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1" t="s">
        <v>31</v>
      </c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3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4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6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7" t="s">
        <v>124</v>
      </c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9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7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9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7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9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7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9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7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9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7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9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7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9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7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9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7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9"/>
    </row>
    <row r="56" spans="1:78" ht="13.5" customHeight="1" x14ac:dyDescent="0.15">
      <c r="A56" s="2"/>
      <c r="B56" s="16"/>
      <c r="C56" s="53" t="s">
        <v>32</v>
      </c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19"/>
      <c r="R56" s="53" t="s">
        <v>33</v>
      </c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9"/>
      <c r="AG56" s="53" t="s">
        <v>34</v>
      </c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19"/>
      <c r="AV56" s="53" t="s">
        <v>35</v>
      </c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18"/>
      <c r="BK56" s="2"/>
      <c r="BL56" s="47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9"/>
    </row>
    <row r="57" spans="1:78" ht="13.5" customHeight="1" x14ac:dyDescent="0.15">
      <c r="A57" s="2"/>
      <c r="B57" s="16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19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9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19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18"/>
      <c r="BK57" s="2"/>
      <c r="BL57" s="47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9"/>
    </row>
    <row r="58" spans="1:78" ht="13.5" customHeight="1" x14ac:dyDescent="0.15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7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9"/>
    </row>
    <row r="59" spans="1:78" ht="13.5" customHeight="1" x14ac:dyDescent="0.15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7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9"/>
    </row>
    <row r="60" spans="1:78" ht="13.5" customHeight="1" x14ac:dyDescent="0.15">
      <c r="A60" s="2"/>
      <c r="B60" s="54" t="s">
        <v>36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6"/>
      <c r="BK60" s="2"/>
      <c r="BL60" s="47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9"/>
    </row>
    <row r="61" spans="1:78" ht="13.5" customHeight="1" x14ac:dyDescent="0.15">
      <c r="A61" s="2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6"/>
      <c r="BK61" s="2"/>
      <c r="BL61" s="47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9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7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9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0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2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1" t="s">
        <v>37</v>
      </c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3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4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6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7" t="s">
        <v>125</v>
      </c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9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7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9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7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9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7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9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7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9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7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9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7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9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7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9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7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9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7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9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7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9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7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9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7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9"/>
    </row>
    <row r="79" spans="1:78" ht="13.5" customHeight="1" x14ac:dyDescent="0.15">
      <c r="A79" s="2"/>
      <c r="B79" s="16"/>
      <c r="C79" s="53" t="s">
        <v>38</v>
      </c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19"/>
      <c r="V79" s="19"/>
      <c r="W79" s="53" t="s">
        <v>39</v>
      </c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19"/>
      <c r="AP79" s="19"/>
      <c r="AQ79" s="53" t="s">
        <v>40</v>
      </c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17"/>
      <c r="BJ79" s="18"/>
      <c r="BK79" s="2"/>
      <c r="BL79" s="47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9"/>
    </row>
    <row r="80" spans="1:78" ht="13.5" customHeight="1" x14ac:dyDescent="0.15">
      <c r="A80" s="2"/>
      <c r="B80" s="16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19"/>
      <c r="V80" s="19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19"/>
      <c r="AP80" s="19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17"/>
      <c r="BJ80" s="18"/>
      <c r="BK80" s="2"/>
      <c r="BL80" s="47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9"/>
    </row>
    <row r="81" spans="1:78" ht="13.5" customHeight="1" x14ac:dyDescent="0.15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7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9"/>
    </row>
    <row r="82" spans="1:78" ht="13.5" customHeight="1" x14ac:dyDescent="0.15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50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2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5" t="s">
        <v>43</v>
      </c>
      <c r="C85" s="25"/>
      <c r="D85" s="25"/>
      <c r="E85" s="25" t="s">
        <v>44</v>
      </c>
      <c r="F85" s="25" t="s">
        <v>45</v>
      </c>
      <c r="G85" s="25" t="s">
        <v>46</v>
      </c>
      <c r="H85" s="25" t="s">
        <v>47</v>
      </c>
      <c r="I85" s="25" t="s">
        <v>48</v>
      </c>
      <c r="J85" s="25" t="s">
        <v>49</v>
      </c>
      <c r="K85" s="25" t="s">
        <v>50</v>
      </c>
      <c r="L85" s="25" t="s">
        <v>51</v>
      </c>
      <c r="M85" s="25" t="s">
        <v>52</v>
      </c>
      <c r="N85" s="25" t="s">
        <v>53</v>
      </c>
      <c r="O85" s="25" t="s">
        <v>54</v>
      </c>
    </row>
    <row r="86" spans="1:78" hidden="1" x14ac:dyDescent="0.15">
      <c r="B86" s="25"/>
      <c r="C86" s="25"/>
      <c r="D86" s="25"/>
      <c r="E86" s="25" t="str">
        <f>データ!AI6</f>
        <v/>
      </c>
      <c r="F86" s="25" t="s">
        <v>55</v>
      </c>
      <c r="G86" s="25" t="s">
        <v>56</v>
      </c>
      <c r="H86" s="25" t="str">
        <f>データ!BP6</f>
        <v>【814.89】</v>
      </c>
      <c r="I86" s="25" t="str">
        <f>データ!CA6</f>
        <v>【60.64】</v>
      </c>
      <c r="J86" s="25" t="str">
        <f>データ!CL6</f>
        <v>【255.52】</v>
      </c>
      <c r="K86" s="25" t="str">
        <f>データ!CW6</f>
        <v>【52.49】</v>
      </c>
      <c r="L86" s="25" t="str">
        <f>データ!DH6</f>
        <v>【85.49】</v>
      </c>
      <c r="M86" s="25" t="s">
        <v>55</v>
      </c>
      <c r="N86" s="25" t="s">
        <v>57</v>
      </c>
      <c r="O86" s="25" t="str">
        <f>データ!EO6</f>
        <v>【0.11】</v>
      </c>
    </row>
  </sheetData>
  <sheetProtection algorithmName="SHA-512" hashValue="1s7Qzqyi4Q1hQ2rCnLqTFmI1VK55PTR2KaGcQwpgE2YaGGmrND8dUQm2UumFl2eHItEAG50izWW26m/ns92gUg==" saltValue="baZNPtlj4Dgb+j+f1yaoIg==" spinCount="100000" sheet="1" objects="1" scenarios="1" formatCells="0" formatColumns="0" formatRows="0"/>
  <mergeCells count="57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topLeftCell="BF1" workbookViewId="0">
      <selection activeCell="BI8" sqref="BI8"/>
    </sheetView>
  </sheetViews>
  <sheetFormatPr defaultRowHeight="13.5" x14ac:dyDescent="0.15"/>
  <cols>
    <col min="2" max="144" width="11.875" customWidth="1"/>
  </cols>
  <sheetData>
    <row r="1" spans="1:145" x14ac:dyDescent="0.15">
      <c r="A1" t="s">
        <v>58</v>
      </c>
      <c r="Y1" s="26">
        <v>1</v>
      </c>
      <c r="Z1" s="26">
        <v>1</v>
      </c>
      <c r="AA1" s="26">
        <v>1</v>
      </c>
      <c r="AB1" s="26">
        <v>1</v>
      </c>
      <c r="AC1" s="26">
        <v>1</v>
      </c>
      <c r="AD1" s="26">
        <v>1</v>
      </c>
      <c r="AE1" s="26">
        <v>1</v>
      </c>
      <c r="AF1" s="26">
        <v>1</v>
      </c>
      <c r="AG1" s="26">
        <v>1</v>
      </c>
      <c r="AH1" s="26">
        <v>1</v>
      </c>
      <c r="AI1" s="26"/>
      <c r="AJ1" s="26">
        <v>1</v>
      </c>
      <c r="AK1" s="26">
        <v>1</v>
      </c>
      <c r="AL1" s="26">
        <v>1</v>
      </c>
      <c r="AM1" s="26">
        <v>1</v>
      </c>
      <c r="AN1" s="26">
        <v>1</v>
      </c>
      <c r="AO1" s="26">
        <v>1</v>
      </c>
      <c r="AP1" s="26">
        <v>1</v>
      </c>
      <c r="AQ1" s="26">
        <v>1</v>
      </c>
      <c r="AR1" s="26">
        <v>1</v>
      </c>
      <c r="AS1" s="26">
        <v>1</v>
      </c>
      <c r="AT1" s="26"/>
      <c r="AU1" s="26">
        <v>1</v>
      </c>
      <c r="AV1" s="26">
        <v>1</v>
      </c>
      <c r="AW1" s="26">
        <v>1</v>
      </c>
      <c r="AX1" s="26">
        <v>1</v>
      </c>
      <c r="AY1" s="26">
        <v>1</v>
      </c>
      <c r="AZ1" s="26">
        <v>1</v>
      </c>
      <c r="BA1" s="26">
        <v>1</v>
      </c>
      <c r="BB1" s="26">
        <v>1</v>
      </c>
      <c r="BC1" s="26">
        <v>1</v>
      </c>
      <c r="BD1" s="26">
        <v>1</v>
      </c>
      <c r="BE1" s="26"/>
      <c r="BF1" s="26">
        <v>1</v>
      </c>
      <c r="BG1" s="26">
        <v>1</v>
      </c>
      <c r="BH1" s="26">
        <v>1</v>
      </c>
      <c r="BI1" s="26">
        <v>1</v>
      </c>
      <c r="BJ1" s="26">
        <v>1</v>
      </c>
      <c r="BK1" s="26">
        <v>1</v>
      </c>
      <c r="BL1" s="26">
        <v>1</v>
      </c>
      <c r="BM1" s="26">
        <v>1</v>
      </c>
      <c r="BN1" s="26">
        <v>1</v>
      </c>
      <c r="BO1" s="26">
        <v>1</v>
      </c>
      <c r="BP1" s="26"/>
      <c r="BQ1" s="26">
        <v>1</v>
      </c>
      <c r="BR1" s="26">
        <v>1</v>
      </c>
      <c r="BS1" s="26">
        <v>1</v>
      </c>
      <c r="BT1" s="26">
        <v>1</v>
      </c>
      <c r="BU1" s="26">
        <v>1</v>
      </c>
      <c r="BV1" s="26">
        <v>1</v>
      </c>
      <c r="BW1" s="26">
        <v>1</v>
      </c>
      <c r="BX1" s="26">
        <v>1</v>
      </c>
      <c r="BY1" s="26">
        <v>1</v>
      </c>
      <c r="BZ1" s="26">
        <v>1</v>
      </c>
      <c r="CA1" s="26"/>
      <c r="CB1" s="26">
        <v>1</v>
      </c>
      <c r="CC1" s="26">
        <v>1</v>
      </c>
      <c r="CD1" s="26">
        <v>1</v>
      </c>
      <c r="CE1" s="26">
        <v>1</v>
      </c>
      <c r="CF1" s="26">
        <v>1</v>
      </c>
      <c r="CG1" s="26">
        <v>1</v>
      </c>
      <c r="CH1" s="26">
        <v>1</v>
      </c>
      <c r="CI1" s="26">
        <v>1</v>
      </c>
      <c r="CJ1" s="26">
        <v>1</v>
      </c>
      <c r="CK1" s="26">
        <v>1</v>
      </c>
      <c r="CL1" s="26"/>
      <c r="CM1" s="26">
        <v>1</v>
      </c>
      <c r="CN1" s="26">
        <v>1</v>
      </c>
      <c r="CO1" s="26">
        <v>1</v>
      </c>
      <c r="CP1" s="26">
        <v>1</v>
      </c>
      <c r="CQ1" s="26">
        <v>1</v>
      </c>
      <c r="CR1" s="26">
        <v>1</v>
      </c>
      <c r="CS1" s="26">
        <v>1</v>
      </c>
      <c r="CT1" s="26">
        <v>1</v>
      </c>
      <c r="CU1" s="26">
        <v>1</v>
      </c>
      <c r="CV1" s="26">
        <v>1</v>
      </c>
      <c r="CW1" s="26"/>
      <c r="CX1" s="26">
        <v>1</v>
      </c>
      <c r="CY1" s="26">
        <v>1</v>
      </c>
      <c r="CZ1" s="26">
        <v>1</v>
      </c>
      <c r="DA1" s="26">
        <v>1</v>
      </c>
      <c r="DB1" s="26">
        <v>1</v>
      </c>
      <c r="DC1" s="26">
        <v>1</v>
      </c>
      <c r="DD1" s="26">
        <v>1</v>
      </c>
      <c r="DE1" s="26">
        <v>1</v>
      </c>
      <c r="DF1" s="26">
        <v>1</v>
      </c>
      <c r="DG1" s="26">
        <v>1</v>
      </c>
      <c r="DH1" s="26"/>
      <c r="DI1" s="26">
        <v>1</v>
      </c>
      <c r="DJ1" s="26">
        <v>1</v>
      </c>
      <c r="DK1" s="26">
        <v>1</v>
      </c>
      <c r="DL1" s="26">
        <v>1</v>
      </c>
      <c r="DM1" s="26">
        <v>1</v>
      </c>
      <c r="DN1" s="26">
        <v>1</v>
      </c>
      <c r="DO1" s="26">
        <v>1</v>
      </c>
      <c r="DP1" s="26">
        <v>1</v>
      </c>
      <c r="DQ1" s="26">
        <v>1</v>
      </c>
      <c r="DR1" s="26">
        <v>1</v>
      </c>
      <c r="DS1" s="26"/>
      <c r="DT1" s="26">
        <v>1</v>
      </c>
      <c r="DU1" s="26">
        <v>1</v>
      </c>
      <c r="DV1" s="26">
        <v>1</v>
      </c>
      <c r="DW1" s="26">
        <v>1</v>
      </c>
      <c r="DX1" s="26">
        <v>1</v>
      </c>
      <c r="DY1" s="26">
        <v>1</v>
      </c>
      <c r="DZ1" s="26">
        <v>1</v>
      </c>
      <c r="EA1" s="26">
        <v>1</v>
      </c>
      <c r="EB1" s="26">
        <v>1</v>
      </c>
      <c r="EC1" s="26">
        <v>1</v>
      </c>
      <c r="ED1" s="26"/>
      <c r="EE1" s="26">
        <v>1</v>
      </c>
      <c r="EF1" s="26">
        <v>1</v>
      </c>
      <c r="EG1" s="26">
        <v>1</v>
      </c>
      <c r="EH1" s="26">
        <v>1</v>
      </c>
      <c r="EI1" s="26">
        <v>1</v>
      </c>
      <c r="EJ1" s="26">
        <v>1</v>
      </c>
      <c r="EK1" s="26">
        <v>1</v>
      </c>
      <c r="EL1" s="26">
        <v>1</v>
      </c>
      <c r="EM1" s="26">
        <v>1</v>
      </c>
      <c r="EN1" s="26">
        <v>1</v>
      </c>
      <c r="EO1" s="26"/>
    </row>
    <row r="2" spans="1:145" x14ac:dyDescent="0.15">
      <c r="A2" s="27" t="s">
        <v>59</v>
      </c>
      <c r="B2" s="27">
        <f>COLUMN()-1</f>
        <v>1</v>
      </c>
      <c r="C2" s="27">
        <f t="shared" ref="C2:BS2" si="0">COLUMN()-1</f>
        <v>2</v>
      </c>
      <c r="D2" s="27">
        <f t="shared" si="0"/>
        <v>3</v>
      </c>
      <c r="E2" s="27">
        <f t="shared" si="0"/>
        <v>4</v>
      </c>
      <c r="F2" s="27">
        <f t="shared" si="0"/>
        <v>5</v>
      </c>
      <c r="G2" s="27">
        <f t="shared" si="0"/>
        <v>6</v>
      </c>
      <c r="H2" s="27">
        <f t="shared" si="0"/>
        <v>7</v>
      </c>
      <c r="I2" s="27">
        <f t="shared" si="0"/>
        <v>8</v>
      </c>
      <c r="J2" s="27">
        <f t="shared" si="0"/>
        <v>9</v>
      </c>
      <c r="K2" s="27">
        <f t="shared" si="0"/>
        <v>10</v>
      </c>
      <c r="L2" s="27">
        <f t="shared" si="0"/>
        <v>11</v>
      </c>
      <c r="M2" s="27">
        <f t="shared" si="0"/>
        <v>12</v>
      </c>
      <c r="N2" s="27">
        <f t="shared" si="0"/>
        <v>13</v>
      </c>
      <c r="O2" s="27">
        <f t="shared" si="0"/>
        <v>14</v>
      </c>
      <c r="P2" s="27">
        <f t="shared" si="0"/>
        <v>15</v>
      </c>
      <c r="Q2" s="27">
        <f t="shared" si="0"/>
        <v>16</v>
      </c>
      <c r="R2" s="27">
        <f t="shared" si="0"/>
        <v>17</v>
      </c>
      <c r="S2" s="27">
        <f t="shared" si="0"/>
        <v>18</v>
      </c>
      <c r="T2" s="27">
        <f t="shared" si="0"/>
        <v>19</v>
      </c>
      <c r="U2" s="27">
        <f t="shared" si="0"/>
        <v>20</v>
      </c>
      <c r="V2" s="27">
        <f t="shared" si="0"/>
        <v>21</v>
      </c>
      <c r="W2" s="27">
        <f t="shared" si="0"/>
        <v>22</v>
      </c>
      <c r="X2" s="27">
        <f t="shared" si="0"/>
        <v>23</v>
      </c>
      <c r="Y2" s="27">
        <f t="shared" si="0"/>
        <v>24</v>
      </c>
      <c r="Z2" s="27">
        <f t="shared" si="0"/>
        <v>25</v>
      </c>
      <c r="AA2" s="27">
        <f t="shared" si="0"/>
        <v>26</v>
      </c>
      <c r="AB2" s="27">
        <f t="shared" si="0"/>
        <v>27</v>
      </c>
      <c r="AC2" s="27">
        <f t="shared" si="0"/>
        <v>28</v>
      </c>
      <c r="AD2" s="27">
        <f t="shared" si="0"/>
        <v>29</v>
      </c>
      <c r="AE2" s="27">
        <f t="shared" si="0"/>
        <v>30</v>
      </c>
      <c r="AF2" s="27">
        <f t="shared" si="0"/>
        <v>31</v>
      </c>
      <c r="AG2" s="27">
        <f t="shared" si="0"/>
        <v>32</v>
      </c>
      <c r="AH2" s="27">
        <f t="shared" si="0"/>
        <v>33</v>
      </c>
      <c r="AI2" s="27">
        <f t="shared" si="0"/>
        <v>34</v>
      </c>
      <c r="AJ2" s="27">
        <f t="shared" si="0"/>
        <v>35</v>
      </c>
      <c r="AK2" s="27">
        <f t="shared" si="0"/>
        <v>36</v>
      </c>
      <c r="AL2" s="27">
        <f t="shared" si="0"/>
        <v>37</v>
      </c>
      <c r="AM2" s="27">
        <f t="shared" si="0"/>
        <v>38</v>
      </c>
      <c r="AN2" s="27">
        <f t="shared" si="0"/>
        <v>39</v>
      </c>
      <c r="AO2" s="27">
        <f t="shared" si="0"/>
        <v>40</v>
      </c>
      <c r="AP2" s="27">
        <f t="shared" si="0"/>
        <v>41</v>
      </c>
      <c r="AQ2" s="27">
        <f t="shared" si="0"/>
        <v>42</v>
      </c>
      <c r="AR2" s="27">
        <f t="shared" si="0"/>
        <v>43</v>
      </c>
      <c r="AS2" s="27">
        <f t="shared" si="0"/>
        <v>44</v>
      </c>
      <c r="AT2" s="27">
        <f t="shared" si="0"/>
        <v>45</v>
      </c>
      <c r="AU2" s="27">
        <f t="shared" si="0"/>
        <v>46</v>
      </c>
      <c r="AV2" s="27">
        <f t="shared" si="0"/>
        <v>47</v>
      </c>
      <c r="AW2" s="27">
        <f t="shared" si="0"/>
        <v>48</v>
      </c>
      <c r="AX2" s="27">
        <f t="shared" si="0"/>
        <v>49</v>
      </c>
      <c r="AY2" s="27">
        <f t="shared" si="0"/>
        <v>50</v>
      </c>
      <c r="AZ2" s="27">
        <f t="shared" si="0"/>
        <v>51</v>
      </c>
      <c r="BA2" s="27">
        <f t="shared" si="0"/>
        <v>52</v>
      </c>
      <c r="BB2" s="27">
        <f t="shared" si="0"/>
        <v>53</v>
      </c>
      <c r="BC2" s="27">
        <f t="shared" si="0"/>
        <v>54</v>
      </c>
      <c r="BD2" s="27">
        <f t="shared" si="0"/>
        <v>55</v>
      </c>
      <c r="BE2" s="27">
        <f t="shared" si="0"/>
        <v>56</v>
      </c>
      <c r="BF2" s="27">
        <f t="shared" si="0"/>
        <v>57</v>
      </c>
      <c r="BG2" s="27">
        <f t="shared" si="0"/>
        <v>58</v>
      </c>
      <c r="BH2" s="27">
        <f t="shared" si="0"/>
        <v>59</v>
      </c>
      <c r="BI2" s="27">
        <f t="shared" si="0"/>
        <v>60</v>
      </c>
      <c r="BJ2" s="27">
        <f t="shared" si="0"/>
        <v>61</v>
      </c>
      <c r="BK2" s="27">
        <f t="shared" si="0"/>
        <v>62</v>
      </c>
      <c r="BL2" s="27">
        <f t="shared" si="0"/>
        <v>63</v>
      </c>
      <c r="BM2" s="27">
        <f t="shared" si="0"/>
        <v>64</v>
      </c>
      <c r="BN2" s="27">
        <f t="shared" si="0"/>
        <v>65</v>
      </c>
      <c r="BO2" s="27">
        <f t="shared" si="0"/>
        <v>66</v>
      </c>
      <c r="BP2" s="27">
        <f t="shared" si="0"/>
        <v>67</v>
      </c>
      <c r="BQ2" s="27">
        <f t="shared" si="0"/>
        <v>68</v>
      </c>
      <c r="BR2" s="27">
        <f t="shared" si="0"/>
        <v>69</v>
      </c>
      <c r="BS2" s="27">
        <f t="shared" si="0"/>
        <v>70</v>
      </c>
      <c r="BT2" s="27">
        <f t="shared" ref="BT2:EE2" si="1">COLUMN()-1</f>
        <v>71</v>
      </c>
      <c r="BU2" s="27">
        <f t="shared" si="1"/>
        <v>72</v>
      </c>
      <c r="BV2" s="27">
        <f t="shared" si="1"/>
        <v>73</v>
      </c>
      <c r="BW2" s="27">
        <f t="shared" si="1"/>
        <v>74</v>
      </c>
      <c r="BX2" s="27">
        <f t="shared" si="1"/>
        <v>75</v>
      </c>
      <c r="BY2" s="27">
        <f t="shared" si="1"/>
        <v>76</v>
      </c>
      <c r="BZ2" s="27">
        <f t="shared" si="1"/>
        <v>77</v>
      </c>
      <c r="CA2" s="27">
        <f t="shared" si="1"/>
        <v>78</v>
      </c>
      <c r="CB2" s="27">
        <f t="shared" si="1"/>
        <v>79</v>
      </c>
      <c r="CC2" s="27">
        <f t="shared" si="1"/>
        <v>80</v>
      </c>
      <c r="CD2" s="27">
        <f t="shared" si="1"/>
        <v>81</v>
      </c>
      <c r="CE2" s="27">
        <f t="shared" si="1"/>
        <v>82</v>
      </c>
      <c r="CF2" s="27">
        <f t="shared" si="1"/>
        <v>83</v>
      </c>
      <c r="CG2" s="27">
        <f t="shared" si="1"/>
        <v>84</v>
      </c>
      <c r="CH2" s="27">
        <f t="shared" si="1"/>
        <v>85</v>
      </c>
      <c r="CI2" s="27">
        <f t="shared" si="1"/>
        <v>86</v>
      </c>
      <c r="CJ2" s="27">
        <f t="shared" si="1"/>
        <v>87</v>
      </c>
      <c r="CK2" s="27">
        <f t="shared" si="1"/>
        <v>88</v>
      </c>
      <c r="CL2" s="27">
        <f t="shared" si="1"/>
        <v>89</v>
      </c>
      <c r="CM2" s="27">
        <f t="shared" si="1"/>
        <v>90</v>
      </c>
      <c r="CN2" s="27">
        <f t="shared" si="1"/>
        <v>91</v>
      </c>
      <c r="CO2" s="27">
        <f t="shared" si="1"/>
        <v>92</v>
      </c>
      <c r="CP2" s="27">
        <f t="shared" si="1"/>
        <v>93</v>
      </c>
      <c r="CQ2" s="27">
        <f t="shared" si="1"/>
        <v>94</v>
      </c>
      <c r="CR2" s="27">
        <f t="shared" si="1"/>
        <v>95</v>
      </c>
      <c r="CS2" s="27">
        <f t="shared" si="1"/>
        <v>96</v>
      </c>
      <c r="CT2" s="27">
        <f t="shared" si="1"/>
        <v>97</v>
      </c>
      <c r="CU2" s="27">
        <f t="shared" si="1"/>
        <v>98</v>
      </c>
      <c r="CV2" s="27">
        <f t="shared" si="1"/>
        <v>99</v>
      </c>
      <c r="CW2" s="27">
        <f t="shared" si="1"/>
        <v>100</v>
      </c>
      <c r="CX2" s="27">
        <f t="shared" si="1"/>
        <v>101</v>
      </c>
      <c r="CY2" s="27">
        <f t="shared" si="1"/>
        <v>102</v>
      </c>
      <c r="CZ2" s="27">
        <f t="shared" si="1"/>
        <v>103</v>
      </c>
      <c r="DA2" s="27">
        <f t="shared" si="1"/>
        <v>104</v>
      </c>
      <c r="DB2" s="27">
        <f t="shared" si="1"/>
        <v>105</v>
      </c>
      <c r="DC2" s="27">
        <f t="shared" si="1"/>
        <v>106</v>
      </c>
      <c r="DD2" s="27">
        <f t="shared" si="1"/>
        <v>107</v>
      </c>
      <c r="DE2" s="27">
        <f t="shared" si="1"/>
        <v>108</v>
      </c>
      <c r="DF2" s="27">
        <f t="shared" si="1"/>
        <v>109</v>
      </c>
      <c r="DG2" s="27">
        <f t="shared" si="1"/>
        <v>110</v>
      </c>
      <c r="DH2" s="27">
        <f t="shared" si="1"/>
        <v>111</v>
      </c>
      <c r="DI2" s="27">
        <f t="shared" si="1"/>
        <v>112</v>
      </c>
      <c r="DJ2" s="27">
        <f t="shared" si="1"/>
        <v>113</v>
      </c>
      <c r="DK2" s="27">
        <f t="shared" si="1"/>
        <v>114</v>
      </c>
      <c r="DL2" s="27">
        <f t="shared" si="1"/>
        <v>115</v>
      </c>
      <c r="DM2" s="27">
        <f t="shared" si="1"/>
        <v>116</v>
      </c>
      <c r="DN2" s="27">
        <f t="shared" si="1"/>
        <v>117</v>
      </c>
      <c r="DO2" s="27">
        <f t="shared" si="1"/>
        <v>118</v>
      </c>
      <c r="DP2" s="27">
        <f t="shared" si="1"/>
        <v>119</v>
      </c>
      <c r="DQ2" s="27">
        <f t="shared" si="1"/>
        <v>120</v>
      </c>
      <c r="DR2" s="27">
        <f t="shared" si="1"/>
        <v>121</v>
      </c>
      <c r="DS2" s="27">
        <f t="shared" si="1"/>
        <v>122</v>
      </c>
      <c r="DT2" s="27">
        <f t="shared" si="1"/>
        <v>123</v>
      </c>
      <c r="DU2" s="27">
        <f t="shared" si="1"/>
        <v>124</v>
      </c>
      <c r="DV2" s="27">
        <f t="shared" si="1"/>
        <v>125</v>
      </c>
      <c r="DW2" s="27">
        <f t="shared" si="1"/>
        <v>126</v>
      </c>
      <c r="DX2" s="27">
        <f t="shared" si="1"/>
        <v>127</v>
      </c>
      <c r="DY2" s="27">
        <f t="shared" si="1"/>
        <v>128</v>
      </c>
      <c r="DZ2" s="27">
        <f t="shared" si="1"/>
        <v>129</v>
      </c>
      <c r="EA2" s="27">
        <f t="shared" si="1"/>
        <v>130</v>
      </c>
      <c r="EB2" s="27">
        <f t="shared" si="1"/>
        <v>131</v>
      </c>
      <c r="EC2" s="27">
        <f t="shared" si="1"/>
        <v>132</v>
      </c>
      <c r="ED2" s="27">
        <f t="shared" si="1"/>
        <v>133</v>
      </c>
      <c r="EE2" s="27">
        <f t="shared" si="1"/>
        <v>134</v>
      </c>
      <c r="EF2" s="27">
        <f t="shared" ref="EF2:EO2" si="2">COLUMN()-1</f>
        <v>135</v>
      </c>
      <c r="EG2" s="27">
        <f t="shared" si="2"/>
        <v>136</v>
      </c>
      <c r="EH2" s="27">
        <f t="shared" si="2"/>
        <v>137</v>
      </c>
      <c r="EI2" s="27">
        <f t="shared" si="2"/>
        <v>138</v>
      </c>
      <c r="EJ2" s="27">
        <f t="shared" si="2"/>
        <v>139</v>
      </c>
      <c r="EK2" s="27">
        <f t="shared" si="2"/>
        <v>140</v>
      </c>
      <c r="EL2" s="27">
        <f t="shared" si="2"/>
        <v>141</v>
      </c>
      <c r="EM2" s="27">
        <f t="shared" si="2"/>
        <v>142</v>
      </c>
      <c r="EN2" s="27">
        <f t="shared" si="2"/>
        <v>143</v>
      </c>
      <c r="EO2" s="27">
        <f t="shared" si="2"/>
        <v>144</v>
      </c>
    </row>
    <row r="3" spans="1:145" x14ac:dyDescent="0.15">
      <c r="A3" s="27" t="s">
        <v>60</v>
      </c>
      <c r="B3" s="28" t="s">
        <v>61</v>
      </c>
      <c r="C3" s="28" t="s">
        <v>62</v>
      </c>
      <c r="D3" s="28" t="s">
        <v>63</v>
      </c>
      <c r="E3" s="28" t="s">
        <v>64</v>
      </c>
      <c r="F3" s="28" t="s">
        <v>65</v>
      </c>
      <c r="G3" s="28" t="s">
        <v>66</v>
      </c>
      <c r="H3" s="76" t="s">
        <v>67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68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69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7" t="s">
        <v>70</v>
      </c>
      <c r="B4" s="29"/>
      <c r="C4" s="29"/>
      <c r="D4" s="29"/>
      <c r="E4" s="29"/>
      <c r="F4" s="29"/>
      <c r="G4" s="29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71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72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73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74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75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76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77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78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79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80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81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7" t="s">
        <v>82</v>
      </c>
      <c r="B5" s="30"/>
      <c r="C5" s="30"/>
      <c r="D5" s="30"/>
      <c r="E5" s="30"/>
      <c r="F5" s="30"/>
      <c r="G5" s="30"/>
      <c r="H5" s="31" t="s">
        <v>83</v>
      </c>
      <c r="I5" s="31" t="s">
        <v>84</v>
      </c>
      <c r="J5" s="31" t="s">
        <v>85</v>
      </c>
      <c r="K5" s="31" t="s">
        <v>86</v>
      </c>
      <c r="L5" s="31" t="s">
        <v>87</v>
      </c>
      <c r="M5" s="31" t="s">
        <v>5</v>
      </c>
      <c r="N5" s="31" t="s">
        <v>88</v>
      </c>
      <c r="O5" s="31" t="s">
        <v>89</v>
      </c>
      <c r="P5" s="31" t="s">
        <v>90</v>
      </c>
      <c r="Q5" s="31" t="s">
        <v>91</v>
      </c>
      <c r="R5" s="31" t="s">
        <v>92</v>
      </c>
      <c r="S5" s="31" t="s">
        <v>93</v>
      </c>
      <c r="T5" s="31" t="s">
        <v>94</v>
      </c>
      <c r="U5" s="31" t="s">
        <v>95</v>
      </c>
      <c r="V5" s="31" t="s">
        <v>96</v>
      </c>
      <c r="W5" s="31" t="s">
        <v>97</v>
      </c>
      <c r="X5" s="31" t="s">
        <v>98</v>
      </c>
      <c r="Y5" s="31" t="s">
        <v>99</v>
      </c>
      <c r="Z5" s="31" t="s">
        <v>100</v>
      </c>
      <c r="AA5" s="31" t="s">
        <v>101</v>
      </c>
      <c r="AB5" s="31" t="s">
        <v>102</v>
      </c>
      <c r="AC5" s="31" t="s">
        <v>103</v>
      </c>
      <c r="AD5" s="31" t="s">
        <v>104</v>
      </c>
      <c r="AE5" s="31" t="s">
        <v>105</v>
      </c>
      <c r="AF5" s="31" t="s">
        <v>106</v>
      </c>
      <c r="AG5" s="31" t="s">
        <v>107</v>
      </c>
      <c r="AH5" s="31" t="s">
        <v>108</v>
      </c>
      <c r="AI5" s="31" t="s">
        <v>43</v>
      </c>
      <c r="AJ5" s="31" t="s">
        <v>99</v>
      </c>
      <c r="AK5" s="31" t="s">
        <v>100</v>
      </c>
      <c r="AL5" s="31" t="s">
        <v>101</v>
      </c>
      <c r="AM5" s="31" t="s">
        <v>102</v>
      </c>
      <c r="AN5" s="31" t="s">
        <v>103</v>
      </c>
      <c r="AO5" s="31" t="s">
        <v>104</v>
      </c>
      <c r="AP5" s="31" t="s">
        <v>105</v>
      </c>
      <c r="AQ5" s="31" t="s">
        <v>106</v>
      </c>
      <c r="AR5" s="31" t="s">
        <v>107</v>
      </c>
      <c r="AS5" s="31" t="s">
        <v>108</v>
      </c>
      <c r="AT5" s="31" t="s">
        <v>109</v>
      </c>
      <c r="AU5" s="31" t="s">
        <v>99</v>
      </c>
      <c r="AV5" s="31" t="s">
        <v>100</v>
      </c>
      <c r="AW5" s="31" t="s">
        <v>101</v>
      </c>
      <c r="AX5" s="31" t="s">
        <v>102</v>
      </c>
      <c r="AY5" s="31" t="s">
        <v>103</v>
      </c>
      <c r="AZ5" s="31" t="s">
        <v>104</v>
      </c>
      <c r="BA5" s="31" t="s">
        <v>105</v>
      </c>
      <c r="BB5" s="31" t="s">
        <v>106</v>
      </c>
      <c r="BC5" s="31" t="s">
        <v>107</v>
      </c>
      <c r="BD5" s="31" t="s">
        <v>108</v>
      </c>
      <c r="BE5" s="31" t="s">
        <v>109</v>
      </c>
      <c r="BF5" s="31" t="s">
        <v>99</v>
      </c>
      <c r="BG5" s="31" t="s">
        <v>100</v>
      </c>
      <c r="BH5" s="31" t="s">
        <v>101</v>
      </c>
      <c r="BI5" s="31" t="s">
        <v>102</v>
      </c>
      <c r="BJ5" s="31" t="s">
        <v>103</v>
      </c>
      <c r="BK5" s="31" t="s">
        <v>104</v>
      </c>
      <c r="BL5" s="31" t="s">
        <v>105</v>
      </c>
      <c r="BM5" s="31" t="s">
        <v>106</v>
      </c>
      <c r="BN5" s="31" t="s">
        <v>107</v>
      </c>
      <c r="BO5" s="31" t="s">
        <v>108</v>
      </c>
      <c r="BP5" s="31" t="s">
        <v>109</v>
      </c>
      <c r="BQ5" s="31" t="s">
        <v>99</v>
      </c>
      <c r="BR5" s="31" t="s">
        <v>100</v>
      </c>
      <c r="BS5" s="31" t="s">
        <v>101</v>
      </c>
      <c r="BT5" s="31" t="s">
        <v>102</v>
      </c>
      <c r="BU5" s="31" t="s">
        <v>103</v>
      </c>
      <c r="BV5" s="31" t="s">
        <v>104</v>
      </c>
      <c r="BW5" s="31" t="s">
        <v>105</v>
      </c>
      <c r="BX5" s="31" t="s">
        <v>106</v>
      </c>
      <c r="BY5" s="31" t="s">
        <v>107</v>
      </c>
      <c r="BZ5" s="31" t="s">
        <v>108</v>
      </c>
      <c r="CA5" s="31" t="s">
        <v>109</v>
      </c>
      <c r="CB5" s="31" t="s">
        <v>99</v>
      </c>
      <c r="CC5" s="31" t="s">
        <v>100</v>
      </c>
      <c r="CD5" s="31" t="s">
        <v>101</v>
      </c>
      <c r="CE5" s="31" t="s">
        <v>102</v>
      </c>
      <c r="CF5" s="31" t="s">
        <v>103</v>
      </c>
      <c r="CG5" s="31" t="s">
        <v>104</v>
      </c>
      <c r="CH5" s="31" t="s">
        <v>105</v>
      </c>
      <c r="CI5" s="31" t="s">
        <v>106</v>
      </c>
      <c r="CJ5" s="31" t="s">
        <v>107</v>
      </c>
      <c r="CK5" s="31" t="s">
        <v>108</v>
      </c>
      <c r="CL5" s="31" t="s">
        <v>109</v>
      </c>
      <c r="CM5" s="31" t="s">
        <v>99</v>
      </c>
      <c r="CN5" s="31" t="s">
        <v>100</v>
      </c>
      <c r="CO5" s="31" t="s">
        <v>101</v>
      </c>
      <c r="CP5" s="31" t="s">
        <v>102</v>
      </c>
      <c r="CQ5" s="31" t="s">
        <v>103</v>
      </c>
      <c r="CR5" s="31" t="s">
        <v>104</v>
      </c>
      <c r="CS5" s="31" t="s">
        <v>105</v>
      </c>
      <c r="CT5" s="31" t="s">
        <v>106</v>
      </c>
      <c r="CU5" s="31" t="s">
        <v>107</v>
      </c>
      <c r="CV5" s="31" t="s">
        <v>108</v>
      </c>
      <c r="CW5" s="31" t="s">
        <v>109</v>
      </c>
      <c r="CX5" s="31" t="s">
        <v>99</v>
      </c>
      <c r="CY5" s="31" t="s">
        <v>100</v>
      </c>
      <c r="CZ5" s="31" t="s">
        <v>101</v>
      </c>
      <c r="DA5" s="31" t="s">
        <v>102</v>
      </c>
      <c r="DB5" s="31" t="s">
        <v>103</v>
      </c>
      <c r="DC5" s="31" t="s">
        <v>104</v>
      </c>
      <c r="DD5" s="31" t="s">
        <v>105</v>
      </c>
      <c r="DE5" s="31" t="s">
        <v>106</v>
      </c>
      <c r="DF5" s="31" t="s">
        <v>107</v>
      </c>
      <c r="DG5" s="31" t="s">
        <v>108</v>
      </c>
      <c r="DH5" s="31" t="s">
        <v>109</v>
      </c>
      <c r="DI5" s="31" t="s">
        <v>99</v>
      </c>
      <c r="DJ5" s="31" t="s">
        <v>100</v>
      </c>
      <c r="DK5" s="31" t="s">
        <v>101</v>
      </c>
      <c r="DL5" s="31" t="s">
        <v>102</v>
      </c>
      <c r="DM5" s="31" t="s">
        <v>103</v>
      </c>
      <c r="DN5" s="31" t="s">
        <v>104</v>
      </c>
      <c r="DO5" s="31" t="s">
        <v>105</v>
      </c>
      <c r="DP5" s="31" t="s">
        <v>106</v>
      </c>
      <c r="DQ5" s="31" t="s">
        <v>107</v>
      </c>
      <c r="DR5" s="31" t="s">
        <v>108</v>
      </c>
      <c r="DS5" s="31" t="s">
        <v>109</v>
      </c>
      <c r="DT5" s="31" t="s">
        <v>99</v>
      </c>
      <c r="DU5" s="31" t="s">
        <v>100</v>
      </c>
      <c r="DV5" s="31" t="s">
        <v>101</v>
      </c>
      <c r="DW5" s="31" t="s">
        <v>102</v>
      </c>
      <c r="DX5" s="31" t="s">
        <v>103</v>
      </c>
      <c r="DY5" s="31" t="s">
        <v>104</v>
      </c>
      <c r="DZ5" s="31" t="s">
        <v>105</v>
      </c>
      <c r="EA5" s="31" t="s">
        <v>106</v>
      </c>
      <c r="EB5" s="31" t="s">
        <v>107</v>
      </c>
      <c r="EC5" s="31" t="s">
        <v>108</v>
      </c>
      <c r="ED5" s="31" t="s">
        <v>109</v>
      </c>
      <c r="EE5" s="31" t="s">
        <v>99</v>
      </c>
      <c r="EF5" s="31" t="s">
        <v>100</v>
      </c>
      <c r="EG5" s="31" t="s">
        <v>101</v>
      </c>
      <c r="EH5" s="31" t="s">
        <v>102</v>
      </c>
      <c r="EI5" s="31" t="s">
        <v>103</v>
      </c>
      <c r="EJ5" s="31" t="s">
        <v>104</v>
      </c>
      <c r="EK5" s="31" t="s">
        <v>105</v>
      </c>
      <c r="EL5" s="31" t="s">
        <v>106</v>
      </c>
      <c r="EM5" s="31" t="s">
        <v>107</v>
      </c>
      <c r="EN5" s="31" t="s">
        <v>108</v>
      </c>
      <c r="EO5" s="31" t="s">
        <v>109</v>
      </c>
    </row>
    <row r="6" spans="1:145" s="35" customFormat="1" x14ac:dyDescent="0.15">
      <c r="A6" s="27" t="s">
        <v>110</v>
      </c>
      <c r="B6" s="32">
        <f>B7</f>
        <v>2017</v>
      </c>
      <c r="C6" s="32">
        <f t="shared" ref="C6:X6" si="3">C7</f>
        <v>342041</v>
      </c>
      <c r="D6" s="32">
        <f t="shared" si="3"/>
        <v>47</v>
      </c>
      <c r="E6" s="32">
        <f t="shared" si="3"/>
        <v>17</v>
      </c>
      <c r="F6" s="32">
        <f t="shared" si="3"/>
        <v>5</v>
      </c>
      <c r="G6" s="32">
        <f t="shared" si="3"/>
        <v>0</v>
      </c>
      <c r="H6" s="32" t="str">
        <f t="shared" si="3"/>
        <v>広島県　三原市</v>
      </c>
      <c r="I6" s="32" t="str">
        <f t="shared" si="3"/>
        <v>法非適用</v>
      </c>
      <c r="J6" s="32" t="str">
        <f t="shared" si="3"/>
        <v>下水道事業</v>
      </c>
      <c r="K6" s="32" t="str">
        <f t="shared" si="3"/>
        <v>農業集落排水</v>
      </c>
      <c r="L6" s="32" t="str">
        <f t="shared" si="3"/>
        <v>F1</v>
      </c>
      <c r="M6" s="32" t="str">
        <f t="shared" si="3"/>
        <v>非設置</v>
      </c>
      <c r="N6" s="33" t="str">
        <f t="shared" si="3"/>
        <v>-</v>
      </c>
      <c r="O6" s="33" t="str">
        <f t="shared" si="3"/>
        <v>該当数値なし</v>
      </c>
      <c r="P6" s="33">
        <f t="shared" si="3"/>
        <v>1.24</v>
      </c>
      <c r="Q6" s="33">
        <f t="shared" si="3"/>
        <v>90</v>
      </c>
      <c r="R6" s="33">
        <f t="shared" si="3"/>
        <v>4212</v>
      </c>
      <c r="S6" s="33">
        <f t="shared" si="3"/>
        <v>95687</v>
      </c>
      <c r="T6" s="33">
        <f t="shared" si="3"/>
        <v>471.55</v>
      </c>
      <c r="U6" s="33">
        <f t="shared" si="3"/>
        <v>202.92</v>
      </c>
      <c r="V6" s="33">
        <f t="shared" si="3"/>
        <v>1181</v>
      </c>
      <c r="W6" s="33">
        <f t="shared" si="3"/>
        <v>0.73</v>
      </c>
      <c r="X6" s="33">
        <f t="shared" si="3"/>
        <v>1617.81</v>
      </c>
      <c r="Y6" s="34">
        <f>IF(Y7="",NA(),Y7)</f>
        <v>77.91</v>
      </c>
      <c r="Z6" s="34">
        <f t="shared" ref="Z6:AH6" si="4">IF(Z7="",NA(),Z7)</f>
        <v>74.5</v>
      </c>
      <c r="AA6" s="34">
        <f t="shared" si="4"/>
        <v>76.5</v>
      </c>
      <c r="AB6" s="34">
        <f t="shared" si="4"/>
        <v>75.44</v>
      </c>
      <c r="AC6" s="34">
        <f t="shared" si="4"/>
        <v>80.16</v>
      </c>
      <c r="AD6" s="33" t="e">
        <f t="shared" si="4"/>
        <v>#N/A</v>
      </c>
      <c r="AE6" s="33" t="e">
        <f t="shared" si="4"/>
        <v>#N/A</v>
      </c>
      <c r="AF6" s="33" t="e">
        <f t="shared" si="4"/>
        <v>#N/A</v>
      </c>
      <c r="AG6" s="33" t="e">
        <f t="shared" si="4"/>
        <v>#N/A</v>
      </c>
      <c r="AH6" s="33" t="e">
        <f t="shared" si="4"/>
        <v>#N/A</v>
      </c>
      <c r="AI6" s="33" t="str">
        <f>IF(AI7="","",IF(AI7="-","【-】","【"&amp;SUBSTITUTE(TEXT(AI7,"#,##0.00"),"-","△")&amp;"】"))</f>
        <v/>
      </c>
      <c r="AJ6" s="33" t="e">
        <f>IF(AJ7="",NA(),AJ7)</f>
        <v>#N/A</v>
      </c>
      <c r="AK6" s="33" t="e">
        <f t="shared" ref="AK6:AS6" si="5">IF(AK7="",NA(),AK7)</f>
        <v>#N/A</v>
      </c>
      <c r="AL6" s="33" t="e">
        <f t="shared" si="5"/>
        <v>#N/A</v>
      </c>
      <c r="AM6" s="33" t="e">
        <f t="shared" si="5"/>
        <v>#N/A</v>
      </c>
      <c r="AN6" s="33" t="e">
        <f t="shared" si="5"/>
        <v>#N/A</v>
      </c>
      <c r="AO6" s="33" t="e">
        <f t="shared" si="5"/>
        <v>#N/A</v>
      </c>
      <c r="AP6" s="33" t="e">
        <f t="shared" si="5"/>
        <v>#N/A</v>
      </c>
      <c r="AQ6" s="33" t="e">
        <f t="shared" si="5"/>
        <v>#N/A</v>
      </c>
      <c r="AR6" s="33" t="e">
        <f t="shared" si="5"/>
        <v>#N/A</v>
      </c>
      <c r="AS6" s="33" t="e">
        <f t="shared" si="5"/>
        <v>#N/A</v>
      </c>
      <c r="AT6" s="33" t="str">
        <f>IF(AT7="","",IF(AT7="-","【-】","【"&amp;SUBSTITUTE(TEXT(AT7,"#,##0.00"),"-","△")&amp;"】"))</f>
        <v/>
      </c>
      <c r="AU6" s="33" t="e">
        <f>IF(AU7="",NA(),AU7)</f>
        <v>#N/A</v>
      </c>
      <c r="AV6" s="33" t="e">
        <f t="shared" ref="AV6:BD6" si="6">IF(AV7="",NA(),AV7)</f>
        <v>#N/A</v>
      </c>
      <c r="AW6" s="33" t="e">
        <f t="shared" si="6"/>
        <v>#N/A</v>
      </c>
      <c r="AX6" s="33" t="e">
        <f t="shared" si="6"/>
        <v>#N/A</v>
      </c>
      <c r="AY6" s="33" t="e">
        <f t="shared" si="6"/>
        <v>#N/A</v>
      </c>
      <c r="AZ6" s="33" t="e">
        <f t="shared" si="6"/>
        <v>#N/A</v>
      </c>
      <c r="BA6" s="33" t="e">
        <f t="shared" si="6"/>
        <v>#N/A</v>
      </c>
      <c r="BB6" s="33" t="e">
        <f t="shared" si="6"/>
        <v>#N/A</v>
      </c>
      <c r="BC6" s="33" t="e">
        <f t="shared" si="6"/>
        <v>#N/A</v>
      </c>
      <c r="BD6" s="33" t="e">
        <f t="shared" si="6"/>
        <v>#N/A</v>
      </c>
      <c r="BE6" s="33" t="str">
        <f>IF(BE7="","",IF(BE7="-","【-】","【"&amp;SUBSTITUTE(TEXT(BE7,"#,##0.00"),"-","△")&amp;"】"))</f>
        <v/>
      </c>
      <c r="BF6" s="34">
        <f>IF(BF7="",NA(),BF7)</f>
        <v>455.59</v>
      </c>
      <c r="BG6" s="34">
        <f t="shared" ref="BG6:BO6" si="7">IF(BG7="",NA(),BG7)</f>
        <v>535.49</v>
      </c>
      <c r="BH6" s="34">
        <f t="shared" si="7"/>
        <v>579.03</v>
      </c>
      <c r="BI6" s="34">
        <f t="shared" si="7"/>
        <v>554.35</v>
      </c>
      <c r="BJ6" s="33">
        <f t="shared" si="7"/>
        <v>0</v>
      </c>
      <c r="BK6" s="34">
        <f t="shared" si="7"/>
        <v>1126.77</v>
      </c>
      <c r="BL6" s="34">
        <f t="shared" si="7"/>
        <v>1044.8</v>
      </c>
      <c r="BM6" s="34">
        <f t="shared" si="7"/>
        <v>721.43</v>
      </c>
      <c r="BN6" s="34">
        <f t="shared" si="7"/>
        <v>685.34</v>
      </c>
      <c r="BO6" s="34">
        <f t="shared" si="7"/>
        <v>684.74</v>
      </c>
      <c r="BP6" s="33" t="str">
        <f>IF(BP7="","",IF(BP7="-","【-】","【"&amp;SUBSTITUTE(TEXT(BP7,"#,##0.00"),"-","△")&amp;"】"))</f>
        <v>【814.89】</v>
      </c>
      <c r="BQ6" s="34">
        <f>IF(BQ7="",NA(),BQ7)</f>
        <v>59.63</v>
      </c>
      <c r="BR6" s="34">
        <f t="shared" ref="BR6:BZ6" si="8">IF(BR7="",NA(),BR7)</f>
        <v>49.85</v>
      </c>
      <c r="BS6" s="34">
        <f t="shared" si="8"/>
        <v>53.02</v>
      </c>
      <c r="BT6" s="34">
        <f t="shared" si="8"/>
        <v>60.69</v>
      </c>
      <c r="BU6" s="34">
        <f t="shared" si="8"/>
        <v>66.47</v>
      </c>
      <c r="BV6" s="34">
        <f t="shared" si="8"/>
        <v>50.9</v>
      </c>
      <c r="BW6" s="34">
        <f t="shared" si="8"/>
        <v>50.82</v>
      </c>
      <c r="BX6" s="34">
        <f t="shared" si="8"/>
        <v>59.3</v>
      </c>
      <c r="BY6" s="34">
        <f t="shared" si="8"/>
        <v>59.83</v>
      </c>
      <c r="BZ6" s="34">
        <f t="shared" si="8"/>
        <v>65.33</v>
      </c>
      <c r="CA6" s="33" t="str">
        <f>IF(CA7="","",IF(CA7="-","【-】","【"&amp;SUBSTITUTE(TEXT(CA7,"#,##0.00"),"-","△")&amp;"】"))</f>
        <v>【60.64】</v>
      </c>
      <c r="CB6" s="34">
        <f>IF(CB7="",NA(),CB7)</f>
        <v>280.69</v>
      </c>
      <c r="CC6" s="34">
        <f t="shared" ref="CC6:CK6" si="9">IF(CC7="",NA(),CC7)</f>
        <v>334.24</v>
      </c>
      <c r="CD6" s="34">
        <f t="shared" si="9"/>
        <v>388.95</v>
      </c>
      <c r="CE6" s="34">
        <f t="shared" si="9"/>
        <v>267.98</v>
      </c>
      <c r="CF6" s="34">
        <f t="shared" si="9"/>
        <v>242.51</v>
      </c>
      <c r="CG6" s="34">
        <f t="shared" si="9"/>
        <v>293.27</v>
      </c>
      <c r="CH6" s="34">
        <f t="shared" si="9"/>
        <v>300.52</v>
      </c>
      <c r="CI6" s="34">
        <f t="shared" si="9"/>
        <v>248.14</v>
      </c>
      <c r="CJ6" s="34">
        <f t="shared" si="9"/>
        <v>246.66</v>
      </c>
      <c r="CK6" s="34">
        <f t="shared" si="9"/>
        <v>227.43</v>
      </c>
      <c r="CL6" s="33" t="str">
        <f>IF(CL7="","",IF(CL7="-","【-】","【"&amp;SUBSTITUTE(TEXT(CL7,"#,##0.00"),"-","△")&amp;"】"))</f>
        <v>【255.52】</v>
      </c>
      <c r="CM6" s="34">
        <f>IF(CM7="",NA(),CM7)</f>
        <v>41</v>
      </c>
      <c r="CN6" s="34">
        <f t="shared" ref="CN6:CV6" si="10">IF(CN7="",NA(),CN7)</f>
        <v>42.84</v>
      </c>
      <c r="CO6" s="34">
        <f t="shared" si="10"/>
        <v>42.84</v>
      </c>
      <c r="CP6" s="34">
        <f t="shared" si="10"/>
        <v>42.38</v>
      </c>
      <c r="CQ6" s="34">
        <f t="shared" si="10"/>
        <v>43.4</v>
      </c>
      <c r="CR6" s="34">
        <f t="shared" si="10"/>
        <v>53.78</v>
      </c>
      <c r="CS6" s="34">
        <f t="shared" si="10"/>
        <v>53.24</v>
      </c>
      <c r="CT6" s="34">
        <f t="shared" si="10"/>
        <v>57.3</v>
      </c>
      <c r="CU6" s="34">
        <f t="shared" si="10"/>
        <v>56</v>
      </c>
      <c r="CV6" s="34">
        <f t="shared" si="10"/>
        <v>56.01</v>
      </c>
      <c r="CW6" s="33" t="str">
        <f>IF(CW7="","",IF(CW7="-","【-】","【"&amp;SUBSTITUTE(TEXT(CW7,"#,##0.00"),"-","△")&amp;"】"))</f>
        <v>【52.49】</v>
      </c>
      <c r="CX6" s="34">
        <f>IF(CX7="",NA(),CX7)</f>
        <v>90.57</v>
      </c>
      <c r="CY6" s="34">
        <f t="shared" ref="CY6:DG6" si="11">IF(CY7="",NA(),CY7)</f>
        <v>91.56</v>
      </c>
      <c r="CZ6" s="34">
        <f t="shared" si="11"/>
        <v>92.4</v>
      </c>
      <c r="DA6" s="34">
        <f t="shared" si="11"/>
        <v>91.53</v>
      </c>
      <c r="DB6" s="34">
        <f t="shared" si="11"/>
        <v>91.96</v>
      </c>
      <c r="DC6" s="34">
        <f t="shared" si="11"/>
        <v>84.06</v>
      </c>
      <c r="DD6" s="34">
        <f t="shared" si="11"/>
        <v>84.07</v>
      </c>
      <c r="DE6" s="34">
        <f t="shared" si="11"/>
        <v>89.43</v>
      </c>
      <c r="DF6" s="34">
        <f t="shared" si="11"/>
        <v>89.51</v>
      </c>
      <c r="DG6" s="34">
        <f t="shared" si="11"/>
        <v>89.77</v>
      </c>
      <c r="DH6" s="33" t="str">
        <f>IF(DH7="","",IF(DH7="-","【-】","【"&amp;SUBSTITUTE(TEXT(DH7,"#,##0.00"),"-","△")&amp;"】"))</f>
        <v>【85.49】</v>
      </c>
      <c r="DI6" s="33" t="e">
        <f>IF(DI7="",NA(),DI7)</f>
        <v>#N/A</v>
      </c>
      <c r="DJ6" s="33" t="e">
        <f t="shared" ref="DJ6:DR6" si="12">IF(DJ7="",NA(),DJ7)</f>
        <v>#N/A</v>
      </c>
      <c r="DK6" s="33" t="e">
        <f t="shared" si="12"/>
        <v>#N/A</v>
      </c>
      <c r="DL6" s="33" t="e">
        <f t="shared" si="12"/>
        <v>#N/A</v>
      </c>
      <c r="DM6" s="33" t="e">
        <f t="shared" si="12"/>
        <v>#N/A</v>
      </c>
      <c r="DN6" s="33" t="e">
        <f t="shared" si="12"/>
        <v>#N/A</v>
      </c>
      <c r="DO6" s="33" t="e">
        <f t="shared" si="12"/>
        <v>#N/A</v>
      </c>
      <c r="DP6" s="33" t="e">
        <f t="shared" si="12"/>
        <v>#N/A</v>
      </c>
      <c r="DQ6" s="33" t="e">
        <f t="shared" si="12"/>
        <v>#N/A</v>
      </c>
      <c r="DR6" s="33" t="e">
        <f t="shared" si="12"/>
        <v>#N/A</v>
      </c>
      <c r="DS6" s="33" t="str">
        <f>IF(DS7="","",IF(DS7="-","【-】","【"&amp;SUBSTITUTE(TEXT(DS7,"#,##0.00"),"-","△")&amp;"】"))</f>
        <v/>
      </c>
      <c r="DT6" s="33" t="e">
        <f>IF(DT7="",NA(),DT7)</f>
        <v>#N/A</v>
      </c>
      <c r="DU6" s="33" t="e">
        <f t="shared" ref="DU6:EC6" si="13">IF(DU7="",NA(),DU7)</f>
        <v>#N/A</v>
      </c>
      <c r="DV6" s="33" t="e">
        <f t="shared" si="13"/>
        <v>#N/A</v>
      </c>
      <c r="DW6" s="33" t="e">
        <f t="shared" si="13"/>
        <v>#N/A</v>
      </c>
      <c r="DX6" s="33" t="e">
        <f t="shared" si="13"/>
        <v>#N/A</v>
      </c>
      <c r="DY6" s="33" t="e">
        <f t="shared" si="13"/>
        <v>#N/A</v>
      </c>
      <c r="DZ6" s="33" t="e">
        <f t="shared" si="13"/>
        <v>#N/A</v>
      </c>
      <c r="EA6" s="33" t="e">
        <f t="shared" si="13"/>
        <v>#N/A</v>
      </c>
      <c r="EB6" s="33" t="e">
        <f t="shared" si="13"/>
        <v>#N/A</v>
      </c>
      <c r="EC6" s="33" t="e">
        <f t="shared" si="13"/>
        <v>#N/A</v>
      </c>
      <c r="ED6" s="33" t="str">
        <f>IF(ED7="","",IF(ED7="-","【-】","【"&amp;SUBSTITUTE(TEXT(ED7,"#,##0.00"),"-","△")&amp;"】"))</f>
        <v/>
      </c>
      <c r="EE6" s="33">
        <f>IF(EE7="",NA(),EE7)</f>
        <v>0</v>
      </c>
      <c r="EF6" s="33">
        <f t="shared" ref="EF6:EN6" si="14">IF(EF7="",NA(),EF7)</f>
        <v>0</v>
      </c>
      <c r="EG6" s="33">
        <f t="shared" si="14"/>
        <v>0</v>
      </c>
      <c r="EH6" s="33">
        <f t="shared" si="14"/>
        <v>0</v>
      </c>
      <c r="EI6" s="33">
        <f t="shared" si="14"/>
        <v>0</v>
      </c>
      <c r="EJ6" s="34">
        <f t="shared" si="14"/>
        <v>0.03</v>
      </c>
      <c r="EK6" s="34">
        <f t="shared" si="14"/>
        <v>0.02</v>
      </c>
      <c r="EL6" s="34">
        <f t="shared" si="14"/>
        <v>0.11</v>
      </c>
      <c r="EM6" s="34">
        <f t="shared" si="14"/>
        <v>0.05</v>
      </c>
      <c r="EN6" s="34">
        <f t="shared" si="14"/>
        <v>0.44</v>
      </c>
      <c r="EO6" s="33" t="str">
        <f>IF(EO7="","",IF(EO7="-","【-】","【"&amp;SUBSTITUTE(TEXT(EO7,"#,##0.00"),"-","△")&amp;"】"))</f>
        <v>【0.11】</v>
      </c>
    </row>
    <row r="7" spans="1:145" s="35" customFormat="1" x14ac:dyDescent="0.15">
      <c r="A7" s="27"/>
      <c r="B7" s="36">
        <v>2017</v>
      </c>
      <c r="C7" s="36">
        <v>342041</v>
      </c>
      <c r="D7" s="36">
        <v>47</v>
      </c>
      <c r="E7" s="36">
        <v>17</v>
      </c>
      <c r="F7" s="36">
        <v>5</v>
      </c>
      <c r="G7" s="36">
        <v>0</v>
      </c>
      <c r="H7" s="36" t="s">
        <v>111</v>
      </c>
      <c r="I7" s="36" t="s">
        <v>112</v>
      </c>
      <c r="J7" s="36" t="s">
        <v>113</v>
      </c>
      <c r="K7" s="36" t="s">
        <v>114</v>
      </c>
      <c r="L7" s="36" t="s">
        <v>115</v>
      </c>
      <c r="M7" s="36" t="s">
        <v>116</v>
      </c>
      <c r="N7" s="37" t="s">
        <v>117</v>
      </c>
      <c r="O7" s="37" t="s">
        <v>118</v>
      </c>
      <c r="P7" s="37">
        <v>1.24</v>
      </c>
      <c r="Q7" s="37">
        <v>90</v>
      </c>
      <c r="R7" s="37">
        <v>4212</v>
      </c>
      <c r="S7" s="37">
        <v>95687</v>
      </c>
      <c r="T7" s="37">
        <v>471.55</v>
      </c>
      <c r="U7" s="37">
        <v>202.92</v>
      </c>
      <c r="V7" s="37">
        <v>1181</v>
      </c>
      <c r="W7" s="37">
        <v>0.73</v>
      </c>
      <c r="X7" s="37">
        <v>1617.81</v>
      </c>
      <c r="Y7" s="37">
        <v>77.91</v>
      </c>
      <c r="Z7" s="37">
        <v>74.5</v>
      </c>
      <c r="AA7" s="37">
        <v>76.5</v>
      </c>
      <c r="AB7" s="37">
        <v>75.44</v>
      </c>
      <c r="AC7" s="37">
        <v>80.16</v>
      </c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>
        <v>455.59</v>
      </c>
      <c r="BG7" s="37">
        <v>535.49</v>
      </c>
      <c r="BH7" s="37">
        <v>579.03</v>
      </c>
      <c r="BI7" s="37">
        <v>554.35</v>
      </c>
      <c r="BJ7" s="37">
        <v>0</v>
      </c>
      <c r="BK7" s="37">
        <v>1126.77</v>
      </c>
      <c r="BL7" s="37">
        <v>1044.8</v>
      </c>
      <c r="BM7" s="37">
        <v>721.43</v>
      </c>
      <c r="BN7" s="37">
        <v>685.34</v>
      </c>
      <c r="BO7" s="37">
        <v>684.74</v>
      </c>
      <c r="BP7" s="37">
        <v>814.89</v>
      </c>
      <c r="BQ7" s="37">
        <v>59.63</v>
      </c>
      <c r="BR7" s="37">
        <v>49.85</v>
      </c>
      <c r="BS7" s="37">
        <v>53.02</v>
      </c>
      <c r="BT7" s="37">
        <v>60.69</v>
      </c>
      <c r="BU7" s="37">
        <v>66.47</v>
      </c>
      <c r="BV7" s="37">
        <v>50.9</v>
      </c>
      <c r="BW7" s="37">
        <v>50.82</v>
      </c>
      <c r="BX7" s="37">
        <v>59.3</v>
      </c>
      <c r="BY7" s="37">
        <v>59.83</v>
      </c>
      <c r="BZ7" s="37">
        <v>65.33</v>
      </c>
      <c r="CA7" s="37">
        <v>60.64</v>
      </c>
      <c r="CB7" s="37">
        <v>280.69</v>
      </c>
      <c r="CC7" s="37">
        <v>334.24</v>
      </c>
      <c r="CD7" s="37">
        <v>388.95</v>
      </c>
      <c r="CE7" s="37">
        <v>267.98</v>
      </c>
      <c r="CF7" s="37">
        <v>242.51</v>
      </c>
      <c r="CG7" s="37">
        <v>293.27</v>
      </c>
      <c r="CH7" s="37">
        <v>300.52</v>
      </c>
      <c r="CI7" s="37">
        <v>248.14</v>
      </c>
      <c r="CJ7" s="37">
        <v>246.66</v>
      </c>
      <c r="CK7" s="37">
        <v>227.43</v>
      </c>
      <c r="CL7" s="37">
        <v>255.52</v>
      </c>
      <c r="CM7" s="37">
        <v>41</v>
      </c>
      <c r="CN7" s="37">
        <v>42.84</v>
      </c>
      <c r="CO7" s="37">
        <v>42.84</v>
      </c>
      <c r="CP7" s="37">
        <v>42.38</v>
      </c>
      <c r="CQ7" s="37">
        <v>43.4</v>
      </c>
      <c r="CR7" s="37">
        <v>53.78</v>
      </c>
      <c r="CS7" s="37">
        <v>53.24</v>
      </c>
      <c r="CT7" s="37">
        <v>57.3</v>
      </c>
      <c r="CU7" s="37">
        <v>56</v>
      </c>
      <c r="CV7" s="37">
        <v>56.01</v>
      </c>
      <c r="CW7" s="37">
        <v>52.49</v>
      </c>
      <c r="CX7" s="37">
        <v>90.57</v>
      </c>
      <c r="CY7" s="37">
        <v>91.56</v>
      </c>
      <c r="CZ7" s="37">
        <v>92.4</v>
      </c>
      <c r="DA7" s="37">
        <v>91.53</v>
      </c>
      <c r="DB7" s="37">
        <v>91.96</v>
      </c>
      <c r="DC7" s="37">
        <v>84.06</v>
      </c>
      <c r="DD7" s="37">
        <v>84.07</v>
      </c>
      <c r="DE7" s="37">
        <v>89.43</v>
      </c>
      <c r="DF7" s="37">
        <v>89.51</v>
      </c>
      <c r="DG7" s="37">
        <v>89.77</v>
      </c>
      <c r="DH7" s="37">
        <v>85.49</v>
      </c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>
        <v>0</v>
      </c>
      <c r="EF7" s="37">
        <v>0</v>
      </c>
      <c r="EG7" s="37">
        <v>0</v>
      </c>
      <c r="EH7" s="37">
        <v>0</v>
      </c>
      <c r="EI7" s="37">
        <v>0</v>
      </c>
      <c r="EJ7" s="37">
        <v>0.03</v>
      </c>
      <c r="EK7" s="37">
        <v>0.02</v>
      </c>
      <c r="EL7" s="37">
        <v>0.11</v>
      </c>
      <c r="EM7" s="37">
        <v>0.05</v>
      </c>
      <c r="EN7" s="37">
        <v>0.44</v>
      </c>
      <c r="EO7" s="37">
        <v>0.11</v>
      </c>
    </row>
    <row r="8" spans="1:145" x14ac:dyDescent="0.15"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</row>
    <row r="9" spans="1:145" x14ac:dyDescent="0.15">
      <c r="A9" s="39"/>
      <c r="B9" s="39" t="s">
        <v>119</v>
      </c>
      <c r="C9" s="39" t="s">
        <v>120</v>
      </c>
      <c r="D9" s="39" t="s">
        <v>121</v>
      </c>
      <c r="E9" s="39" t="s">
        <v>122</v>
      </c>
      <c r="F9" s="39" t="s">
        <v>123</v>
      </c>
      <c r="R9" s="38"/>
      <c r="Y9" s="38"/>
      <c r="Z9" s="38"/>
      <c r="AA9" s="38"/>
      <c r="AB9" s="38"/>
      <c r="AC9" s="38"/>
      <c r="AD9" s="38"/>
      <c r="AE9" s="38"/>
      <c r="AF9" s="38"/>
      <c r="AG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D9" s="38"/>
      <c r="EE9" s="38"/>
      <c r="EF9" s="38"/>
      <c r="EG9" s="38"/>
      <c r="EH9" s="38"/>
      <c r="EI9" s="38"/>
      <c r="EJ9" s="38"/>
      <c r="EK9" s="38"/>
      <c r="EL9" s="38"/>
      <c r="EM9" s="38"/>
    </row>
    <row r="10" spans="1:145" x14ac:dyDescent="0.15">
      <c r="A10" s="39" t="s">
        <v>61</v>
      </c>
      <c r="B10" s="40">
        <f>DATEVALUE($B$6-4&amp;"年1月1日")</f>
        <v>41275</v>
      </c>
      <c r="C10" s="40">
        <f>DATEVALUE($B$6-3&amp;"年1月1日")</f>
        <v>41640</v>
      </c>
      <c r="D10" s="40">
        <f>DATEVALUE($B$6-2&amp;"年1月1日")</f>
        <v>42005</v>
      </c>
      <c r="E10" s="40">
        <f>DATEVALUE($B$6-1&amp;"年1月1日")</f>
        <v>42370</v>
      </c>
      <c r="F10" s="40">
        <f>DATEVALUE($B$6&amp;"年1月1日")</f>
        <v>42736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廣谷 陽一</cp:lastModifiedBy>
  <cp:lastPrinted>2019-02-08T05:37:21Z</cp:lastPrinted>
  <dcterms:created xsi:type="dcterms:W3CDTF">2018-12-03T09:28:19Z</dcterms:created>
  <dcterms:modified xsi:type="dcterms:W3CDTF">2019-02-08T05:37:25Z</dcterms:modified>
  <cp:category/>
</cp:coreProperties>
</file>