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050 財政課［共有］\財政係\公営企業\H30\20190115公営企業に係る経営分析表について\県回答\"/>
    </mc:Choice>
  </mc:AlternateContent>
  <workbookProtection workbookAlgorithmName="SHA-512" workbookHashValue="p62RHCESzIg0VbnfyvMcFRhMWkxZKwoz39DAMeqgXAxsl/YZwVGXOaaB+wdcxSD3W6SwBudBV5JwHcO6hC5bxQ==" workbookSaltValue="yDfVts1htKhn2H7Bw0UvYg==" workbookSpinCount="100000" lockStructure="1"/>
  <bookViews>
    <workbookView xWindow="0" yWindow="0" windowWidth="26640" windowHeight="73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B10" i="5" l="1"/>
  <c r="F10" i="5"/>
  <c r="C10" i="5"/>
  <c r="D10" i="5"/>
</calcChain>
</file>

<file path=xl/sharedStrings.xml><?xml version="1.0" encoding="utf-8"?>
<sst xmlns="http://schemas.openxmlformats.org/spreadsheetml/2006/main" count="257" uniqueCount="126">
  <si>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</si>
  <si>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</si>
  <si>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</si>
  <si>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</si>
  <si>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</si>
  <si>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</si>
  <si>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</si>
  <si>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</si>
  <si>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</si>
  <si>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</si>
  <si>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</si>
  <si>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</si>
  <si>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</si>
  <si>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</si>
  <si>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</si>
  <si>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</si>
  <si>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</si>
  <si>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</si>
  <si>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</si>
  <si>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</si>
  <si>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</si>
  <si>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</si>
  <si>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</si>
  <si>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</si>
  <si>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</si>
  <si>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</si>
  <si>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</si>
  <si>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</si>
  <si>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</si>
  <si>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</si>
  <si>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</si>
  <si>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</si>
  <si>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</si>
  <si>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</si>
  <si>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</si>
  <si>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</si>
  <si>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</si>
  <si>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</si>
  <si>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</si>
  <si>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</si>
  <si>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</si>
  <si>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</si>
  <si>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</si>
  <si>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</si>
  <si>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</si>
  <si>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</si>
  <si>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</si>
  <si>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</si>
  <si>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</si>
  <si>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</si>
  <si>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</si>
  <si>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</si>
  <si>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</si>
  <si>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</si>
  <si>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</si>
  <si>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</si>
  <si>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</si>
  <si>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</si>
  <si>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</si>
  <si>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</si>
  <si>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</si>
  <si>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</si>
  <si>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</si>
  <si>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</si>
  <si>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</si>
  <si>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</si>
  <si>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</si>
  <si>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</si>
  <si>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</si>
  <si>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</si>
  <si>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</si>
  <si>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</si>
  <si>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</si>
  <si>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</si>
  <si>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</si>
  <si>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</si>
  <si>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</si>
  <si>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</si>
  <si>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</si>
  <si>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</si>
  <si>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</si>
  <si>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</si>
  <si>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</si>
  <si>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</si>
  <si>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</si>
  <si>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</si>
  <si>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</si>
  <si>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</si>
  <si>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</si>
  <si>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</si>
  <si>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</si>
  <si>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</si>
  <si>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</si>
  <si>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</si>
  <si>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</si>
  <si>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</si>
  <si>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</si>
  <si>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</si>
  <si>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</si>
  <si>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</si>
  <si>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</si>
  <si>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</si>
  <si>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</si>
  <si>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</si>
  <si>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</si>
  <si>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</si>
  <si>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</si>
  <si>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</si>
  <si>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</si>
  <si>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</si>
  <si>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</si>
  <si>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法非適用</t>
  </si>
  <si>
    <t>下水道事業</t>
  </si>
  <si>
    <t>特定環境保全公共下水道</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</si>
  <si>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</si>
  <si>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</si>
  <si>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</si>
  <si>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</si>
  <si>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</si>
  <si>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</si>
  <si>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</si>
  <si>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</si>
  <si>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</si>
  <si>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収益的収支比率は100％となっているものの，供用開始後間もないため，企業債の償還が始まった場合，低下することが見込まれている。
　汚水処理に係る経費回収率は，平成26年の供用開始から4年が経過し，水洗化率が向上していることにより前年度に比べ改善されている。類似団体平均を上回っているものの，さらなる水洗化率の向上と適正な使用料収入の確保，汚水処理費の削減に取り組む必要がある。
　企業債残高対事業規模比率は類似団体平均を上回っており，供用開始後間もないことから，使用料収入に比べ企業債残高の規模が大きくなっている。
　水洗化率は，類似団体平均とほぼ同じであるものの，料金収入の確保を図るため，さらなる有収水量の向上に努める必要がある。</t>
    <phoneticPr fontId="4"/>
  </si>
  <si>
    <r>
      <t>　平成25年度に事業着手し，平成26年度から</t>
    </r>
    <r>
      <rPr>
        <sz val="11"/>
        <color rgb="FFFF0000"/>
        <rFont val="ＭＳ ゴシック"/>
        <family val="3"/>
        <charset val="128"/>
      </rPr>
      <t>供用開始している。</t>
    </r>
    <r>
      <rPr>
        <sz val="11"/>
        <color theme="1"/>
        <rFont val="ＭＳ ゴシック"/>
        <family val="3"/>
        <charset val="128"/>
      </rPr>
      <t xml:space="preserve">
　管渠や施設・設備などにおいて耐用年数を経過した資産が無い状況であるものの，適切な修繕による施設・設備の長寿命化に取り組むとともに，計画的かつ効率的な維持修繕・改築更新に努める。</t>
    </r>
    <phoneticPr fontId="4"/>
  </si>
  <si>
    <r>
      <t>　平成26年度から供用開始し，下水道整備区域の拡大を図っている。さらなる水洗化率向上による有収水量の増加と，使用料収入の確保，維持管理費用の縮減に取り組む必要がある。
　企業債残高対事業規模比率は，類似団体平均を上回っており，供用開始から間もなく整備区域拡大に取り組んでいることや地理的要因等により</t>
    </r>
    <r>
      <rPr>
        <sz val="11"/>
        <color rgb="FFFF0000"/>
        <rFont val="ＭＳ ゴシック"/>
        <family val="3"/>
        <charset val="128"/>
      </rPr>
      <t>建設費が増加し，</t>
    </r>
    <r>
      <rPr>
        <sz val="11"/>
        <color theme="1"/>
        <rFont val="ＭＳ ゴシック"/>
        <family val="3"/>
        <charset val="128"/>
      </rPr>
      <t>企業債残高の増となっているため，さらなる建設コストの縮減に取り組む必要がある。
　今後は，下水道事業計画の適時見直しを行うとともに，平成32年度から地方公営企業法（財務適用）の適用に向けて取り組むなかで，さらなる経費削減や使用料の適正化など経営の健全化に努める。</t>
    </r>
    <rPh sb="210" eb="212">
      <t>テキジ</t>
    </rPh>
    <rPh sb="212" eb="214">
      <t>ミナオ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</si>
</sst>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858-4410-8EF7-BBA6F245BFC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0.08</c:v>
                </c:pt>
                <c:pt idx="2">
                  <c:v>0.26</c:v>
                </c:pt>
                <c:pt idx="3">
                  <c:v>0.13</c:v>
                </c:pt>
                <c:pt idx="4">
                  <c:v>0.13</c:v>
                </c:pt>
              </c:numCache>
            </c:numRef>
          </c:val>
          <c:smooth val="0"/>
          <c:extLst>
            <c:ext xmlns:c16="http://schemas.microsoft.com/office/drawing/2014/chart" uri="{C3380CC4-5D6E-409C-BE32-E72D297353CC}">
              <c16:uniqueId val="{00000001-E858-4410-8EF7-BBA6F245BFC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53D-4987-B366-4CA03967DA8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34.74</c:v>
                </c:pt>
                <c:pt idx="2">
                  <c:v>36.65</c:v>
                </c:pt>
                <c:pt idx="3">
                  <c:v>37.72</c:v>
                </c:pt>
                <c:pt idx="4">
                  <c:v>37.08</c:v>
                </c:pt>
              </c:numCache>
            </c:numRef>
          </c:val>
          <c:smooth val="0"/>
          <c:extLst>
            <c:ext xmlns:c16="http://schemas.microsoft.com/office/drawing/2014/chart" uri="{C3380CC4-5D6E-409C-BE32-E72D297353CC}">
              <c16:uniqueId val="{00000001-F53D-4987-B366-4CA03967DA8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0</c:v>
                </c:pt>
                <c:pt idx="1">
                  <c:v>35.590000000000003</c:v>
                </c:pt>
                <c:pt idx="2">
                  <c:v>72.3</c:v>
                </c:pt>
                <c:pt idx="3">
                  <c:v>70.650000000000006</c:v>
                </c:pt>
                <c:pt idx="4">
                  <c:v>75.12</c:v>
                </c:pt>
              </c:numCache>
            </c:numRef>
          </c:val>
          <c:extLst>
            <c:ext xmlns:c16="http://schemas.microsoft.com/office/drawing/2014/chart" uri="{C3380CC4-5D6E-409C-BE32-E72D297353CC}">
              <c16:uniqueId val="{00000000-0902-46E9-AE67-C4154593A9E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70.14</c:v>
                </c:pt>
                <c:pt idx="2">
                  <c:v>68.83</c:v>
                </c:pt>
                <c:pt idx="3">
                  <c:v>68.459999999999994</c:v>
                </c:pt>
                <c:pt idx="4">
                  <c:v>67.22</c:v>
                </c:pt>
              </c:numCache>
            </c:numRef>
          </c:val>
          <c:smooth val="0"/>
          <c:extLst>
            <c:ext xmlns:c16="http://schemas.microsoft.com/office/drawing/2014/chart" uri="{C3380CC4-5D6E-409C-BE32-E72D297353CC}">
              <c16:uniqueId val="{00000001-0902-46E9-AE67-C4154593A9E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6577-404E-AE7D-DD5D20FB623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77-404E-AE7D-DD5D20FB623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52E-4703-9936-F3B79A433BE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2E-4703-9936-F3B79A433BE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29-45A6-BCBC-973965995C0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29-45A6-BCBC-973965995C0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BBF-4987-A9B0-D3D203A4290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BBF-4987-A9B0-D3D203A4290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EC6-4179-A517-00B38340456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C6-4179-A517-00B38340456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17195.099999999999</c:v>
                </c:pt>
                <c:pt idx="2">
                  <c:v>2894.72</c:v>
                </c:pt>
                <c:pt idx="3">
                  <c:v>5714.6</c:v>
                </c:pt>
                <c:pt idx="4">
                  <c:v>6019.32</c:v>
                </c:pt>
              </c:numCache>
            </c:numRef>
          </c:val>
          <c:extLst>
            <c:ext xmlns:c16="http://schemas.microsoft.com/office/drawing/2014/chart" uri="{C3380CC4-5D6E-409C-BE32-E72D297353CC}">
              <c16:uniqueId val="{00000000-ACB9-4A40-A8EC-949BEF465B7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1671.86</c:v>
                </c:pt>
                <c:pt idx="2">
                  <c:v>1673.47</c:v>
                </c:pt>
                <c:pt idx="3">
                  <c:v>1592.72</c:v>
                </c:pt>
                <c:pt idx="4">
                  <c:v>1223.96</c:v>
                </c:pt>
              </c:numCache>
            </c:numRef>
          </c:val>
          <c:smooth val="0"/>
          <c:extLst>
            <c:ext xmlns:c16="http://schemas.microsoft.com/office/drawing/2014/chart" uri="{C3380CC4-5D6E-409C-BE32-E72D297353CC}">
              <c16:uniqueId val="{00000001-ACB9-4A40-A8EC-949BEF465B7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0</c:v>
                </c:pt>
                <c:pt idx="1">
                  <c:v>19.46</c:v>
                </c:pt>
                <c:pt idx="2">
                  <c:v>28.68</c:v>
                </c:pt>
                <c:pt idx="3">
                  <c:v>67.25</c:v>
                </c:pt>
                <c:pt idx="4">
                  <c:v>76.34</c:v>
                </c:pt>
              </c:numCache>
            </c:numRef>
          </c:val>
          <c:extLst>
            <c:ext xmlns:c16="http://schemas.microsoft.com/office/drawing/2014/chart" uri="{C3380CC4-5D6E-409C-BE32-E72D297353CC}">
              <c16:uniqueId val="{00000000-E4EF-467D-8F89-2A1CDDB0EA7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50.54</c:v>
                </c:pt>
                <c:pt idx="2">
                  <c:v>49.22</c:v>
                </c:pt>
                <c:pt idx="3">
                  <c:v>53.7</c:v>
                </c:pt>
                <c:pt idx="4">
                  <c:v>61.54</c:v>
                </c:pt>
              </c:numCache>
            </c:numRef>
          </c:val>
          <c:smooth val="0"/>
          <c:extLst>
            <c:ext xmlns:c16="http://schemas.microsoft.com/office/drawing/2014/chart" uri="{C3380CC4-5D6E-409C-BE32-E72D297353CC}">
              <c16:uniqueId val="{00000001-E4EF-467D-8F89-2A1CDDB0EA7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0</c:v>
                </c:pt>
                <c:pt idx="1">
                  <c:v>959.55</c:v>
                </c:pt>
                <c:pt idx="2">
                  <c:v>563.53</c:v>
                </c:pt>
                <c:pt idx="3">
                  <c:v>212.08</c:v>
                </c:pt>
                <c:pt idx="4">
                  <c:v>211.41</c:v>
                </c:pt>
              </c:numCache>
            </c:numRef>
          </c:val>
          <c:extLst>
            <c:ext xmlns:c16="http://schemas.microsoft.com/office/drawing/2014/chart" uri="{C3380CC4-5D6E-409C-BE32-E72D297353CC}">
              <c16:uniqueId val="{00000000-4B7F-4492-8B3F-98CA07A78A3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320.36</c:v>
                </c:pt>
                <c:pt idx="2">
                  <c:v>332.02</c:v>
                </c:pt>
                <c:pt idx="3">
                  <c:v>300.35000000000002</c:v>
                </c:pt>
                <c:pt idx="4">
                  <c:v>267.86</c:v>
                </c:pt>
              </c:numCache>
            </c:numRef>
          </c:val>
          <c:smooth val="0"/>
          <c:extLst>
            <c:ext xmlns:c16="http://schemas.microsoft.com/office/drawing/2014/chart" uri="{C3380CC4-5D6E-409C-BE32-E72D297353CC}">
              <c16:uniqueId val="{00000001-4B7F-4492-8B3F-98CA07A78A3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W37"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竹原市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D3</v>
      </c>
      <c r="X8" s="47"/>
      <c r="Y8" s="47"/>
      <c r="Z8" s="47"/>
      <c r="AA8" s="47"/>
      <c r="AB8" s="47"/>
      <c r="AC8" s="47"/>
      <c r="AD8" s="48" t="str">
        <f>データ!$M$6</f>
        <v>非設置</v>
      </c>
      <c r="AE8" s="48"/>
      <c r="AF8" s="48"/>
      <c r="AG8" s="48"/>
      <c r="AH8" s="48"/>
      <c r="AI8" s="48"/>
      <c r="AJ8" s="48"/>
      <c r="AK8" s="3"/>
      <c r="AL8" s="49">
        <f>データ!S6</f>
        <v>26280</v>
      </c>
      <c r="AM8" s="49"/>
      <c r="AN8" s="49"/>
      <c r="AO8" s="49"/>
      <c r="AP8" s="49"/>
      <c r="AQ8" s="49"/>
      <c r="AR8" s="49"/>
      <c r="AS8" s="49"/>
      <c r="AT8" s="44">
        <f>データ!T6</f>
        <v>118.23</v>
      </c>
      <c r="AU8" s="44"/>
      <c r="AV8" s="44"/>
      <c r="AW8" s="44"/>
      <c r="AX8" s="44"/>
      <c r="AY8" s="44"/>
      <c r="AZ8" s="44"/>
      <c r="BA8" s="44"/>
      <c r="BB8" s="44">
        <f>データ!U6</f>
        <v>222.28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0.79</v>
      </c>
      <c r="Q10" s="44"/>
      <c r="R10" s="44"/>
      <c r="S10" s="44"/>
      <c r="T10" s="44"/>
      <c r="U10" s="44"/>
      <c r="V10" s="44"/>
      <c r="W10" s="44">
        <f>データ!Q6</f>
        <v>93.87</v>
      </c>
      <c r="X10" s="44"/>
      <c r="Y10" s="44"/>
      <c r="Z10" s="44"/>
      <c r="AA10" s="44"/>
      <c r="AB10" s="44"/>
      <c r="AC10" s="44"/>
      <c r="AD10" s="49">
        <f>データ!R6</f>
        <v>2678</v>
      </c>
      <c r="AE10" s="49"/>
      <c r="AF10" s="49"/>
      <c r="AG10" s="49"/>
      <c r="AH10" s="49"/>
      <c r="AI10" s="49"/>
      <c r="AJ10" s="49"/>
      <c r="AK10" s="2"/>
      <c r="AL10" s="49">
        <f>データ!V6</f>
        <v>205</v>
      </c>
      <c r="AM10" s="49"/>
      <c r="AN10" s="49"/>
      <c r="AO10" s="49"/>
      <c r="AP10" s="49"/>
      <c r="AQ10" s="49"/>
      <c r="AR10" s="49"/>
      <c r="AS10" s="49"/>
      <c r="AT10" s="44">
        <f>データ!W6</f>
        <v>0.05</v>
      </c>
      <c r="AU10" s="44"/>
      <c r="AV10" s="44"/>
      <c r="AW10" s="44"/>
      <c r="AX10" s="44"/>
      <c r="AY10" s="44"/>
      <c r="AZ10" s="44"/>
      <c r="BA10" s="44"/>
      <c r="BB10" s="44">
        <f>データ!X6</f>
        <v>4100</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55</v>
      </c>
      <c r="N86" s="25" t="s">
        <v>56</v>
      </c>
      <c r="O86" s="25" t="str">
        <f>データ!EO6</f>
        <v>【0.10】</v>
      </c>
    </row>
  </sheetData>
  <sheetProtection algorithmName="SHA-512" hashValue="A8491kPweD/lt7qE1RoVoKG9dKFucggqLmkhHckxOlbxlV2jPYNityePje/FgYTJksBySD/hsJvVxoRboAwrWA==" saltValue="n0N7LqXLUij98NvncUl0B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342033</v>
      </c>
      <c r="D6" s="32">
        <f t="shared" si="3"/>
        <v>47</v>
      </c>
      <c r="E6" s="32">
        <f t="shared" si="3"/>
        <v>17</v>
      </c>
      <c r="F6" s="32">
        <f t="shared" si="3"/>
        <v>4</v>
      </c>
      <c r="G6" s="32">
        <f t="shared" si="3"/>
        <v>0</v>
      </c>
      <c r="H6" s="32" t="str">
        <f t="shared" si="3"/>
        <v>広島県　竹原市</v>
      </c>
      <c r="I6" s="32" t="str">
        <f t="shared" si="3"/>
        <v>法非適用</v>
      </c>
      <c r="J6" s="32" t="str">
        <f t="shared" si="3"/>
        <v>下水道事業</v>
      </c>
      <c r="K6" s="32" t="str">
        <f t="shared" si="3"/>
        <v>特定環境保全公共下水道</v>
      </c>
      <c r="L6" s="32" t="str">
        <f t="shared" si="3"/>
        <v>D3</v>
      </c>
      <c r="M6" s="32" t="str">
        <f t="shared" si="3"/>
        <v>非設置</v>
      </c>
      <c r="N6" s="33" t="str">
        <f t="shared" si="3"/>
        <v>-</v>
      </c>
      <c r="O6" s="33" t="str">
        <f t="shared" si="3"/>
        <v>該当数値なし</v>
      </c>
      <c r="P6" s="33">
        <f t="shared" si="3"/>
        <v>0.79</v>
      </c>
      <c r="Q6" s="33">
        <f t="shared" si="3"/>
        <v>93.87</v>
      </c>
      <c r="R6" s="33">
        <f t="shared" si="3"/>
        <v>2678</v>
      </c>
      <c r="S6" s="33">
        <f t="shared" si="3"/>
        <v>26280</v>
      </c>
      <c r="T6" s="33">
        <f t="shared" si="3"/>
        <v>118.23</v>
      </c>
      <c r="U6" s="33">
        <f t="shared" si="3"/>
        <v>222.28</v>
      </c>
      <c r="V6" s="33">
        <f t="shared" si="3"/>
        <v>205</v>
      </c>
      <c r="W6" s="33">
        <f t="shared" si="3"/>
        <v>0.05</v>
      </c>
      <c r="X6" s="33">
        <f t="shared" si="3"/>
        <v>4100</v>
      </c>
      <c r="Y6" s="34" t="str">
        <f>IF(Y7="",NA(),Y7)</f>
        <v>-</v>
      </c>
      <c r="Z6" s="34">
        <f t="shared" ref="Z6:AH6" si="4">IF(Z7="",NA(),Z7)</f>
        <v>100</v>
      </c>
      <c r="AA6" s="34">
        <f t="shared" si="4"/>
        <v>100</v>
      </c>
      <c r="AB6" s="34">
        <f t="shared" si="4"/>
        <v>100</v>
      </c>
      <c r="AC6" s="34">
        <f t="shared" si="4"/>
        <v>100</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t="str">
        <f>IF(BF7="",NA(),BF7)</f>
        <v>-</v>
      </c>
      <c r="BG6" s="34">
        <f t="shared" ref="BG6:BO6" si="7">IF(BG7="",NA(),BG7)</f>
        <v>17195.099999999999</v>
      </c>
      <c r="BH6" s="34">
        <f t="shared" si="7"/>
        <v>2894.72</v>
      </c>
      <c r="BI6" s="34">
        <f t="shared" si="7"/>
        <v>5714.6</v>
      </c>
      <c r="BJ6" s="34">
        <f t="shared" si="7"/>
        <v>6019.32</v>
      </c>
      <c r="BK6" s="34" t="str">
        <f t="shared" si="7"/>
        <v>-</v>
      </c>
      <c r="BL6" s="34">
        <f t="shared" si="7"/>
        <v>1671.86</v>
      </c>
      <c r="BM6" s="34">
        <f t="shared" si="7"/>
        <v>1673.47</v>
      </c>
      <c r="BN6" s="34">
        <f t="shared" si="7"/>
        <v>1592.72</v>
      </c>
      <c r="BO6" s="34">
        <f t="shared" si="7"/>
        <v>1223.96</v>
      </c>
      <c r="BP6" s="33" t="str">
        <f>IF(BP7="","",IF(BP7="-","【-】","【"&amp;SUBSTITUTE(TEXT(BP7,"#,##0.00"),"-","△")&amp;"】"))</f>
        <v>【1,225.44】</v>
      </c>
      <c r="BQ6" s="34" t="str">
        <f>IF(BQ7="",NA(),BQ7)</f>
        <v>-</v>
      </c>
      <c r="BR6" s="34">
        <f t="shared" ref="BR6:BZ6" si="8">IF(BR7="",NA(),BR7)</f>
        <v>19.46</v>
      </c>
      <c r="BS6" s="34">
        <f t="shared" si="8"/>
        <v>28.68</v>
      </c>
      <c r="BT6" s="34">
        <f t="shared" si="8"/>
        <v>67.25</v>
      </c>
      <c r="BU6" s="34">
        <f t="shared" si="8"/>
        <v>76.34</v>
      </c>
      <c r="BV6" s="34" t="str">
        <f t="shared" si="8"/>
        <v>-</v>
      </c>
      <c r="BW6" s="34">
        <f t="shared" si="8"/>
        <v>50.54</v>
      </c>
      <c r="BX6" s="34">
        <f t="shared" si="8"/>
        <v>49.22</v>
      </c>
      <c r="BY6" s="34">
        <f t="shared" si="8"/>
        <v>53.7</v>
      </c>
      <c r="BZ6" s="34">
        <f t="shared" si="8"/>
        <v>61.54</v>
      </c>
      <c r="CA6" s="33" t="str">
        <f>IF(CA7="","",IF(CA7="-","【-】","【"&amp;SUBSTITUTE(TEXT(CA7,"#,##0.00"),"-","△")&amp;"】"))</f>
        <v>【75.58】</v>
      </c>
      <c r="CB6" s="34" t="str">
        <f>IF(CB7="",NA(),CB7)</f>
        <v>-</v>
      </c>
      <c r="CC6" s="34">
        <f t="shared" ref="CC6:CK6" si="9">IF(CC7="",NA(),CC7)</f>
        <v>959.55</v>
      </c>
      <c r="CD6" s="34">
        <f t="shared" si="9"/>
        <v>563.53</v>
      </c>
      <c r="CE6" s="34">
        <f t="shared" si="9"/>
        <v>212.08</v>
      </c>
      <c r="CF6" s="34">
        <f t="shared" si="9"/>
        <v>211.41</v>
      </c>
      <c r="CG6" s="34" t="str">
        <f t="shared" si="9"/>
        <v>-</v>
      </c>
      <c r="CH6" s="34">
        <f t="shared" si="9"/>
        <v>320.36</v>
      </c>
      <c r="CI6" s="34">
        <f t="shared" si="9"/>
        <v>332.02</v>
      </c>
      <c r="CJ6" s="34">
        <f t="shared" si="9"/>
        <v>300.35000000000002</v>
      </c>
      <c r="CK6" s="34">
        <f t="shared" si="9"/>
        <v>267.86</v>
      </c>
      <c r="CL6" s="33" t="str">
        <f>IF(CL7="","",IF(CL7="-","【-】","【"&amp;SUBSTITUTE(TEXT(CL7,"#,##0.00"),"-","△")&amp;"】"))</f>
        <v>【215.23】</v>
      </c>
      <c r="CM6" s="34" t="str">
        <f>IF(CM7="",NA(),CM7)</f>
        <v>-</v>
      </c>
      <c r="CN6" s="34" t="str">
        <f t="shared" ref="CN6:CV6" si="10">IF(CN7="",NA(),CN7)</f>
        <v>-</v>
      </c>
      <c r="CO6" s="34" t="str">
        <f t="shared" si="10"/>
        <v>-</v>
      </c>
      <c r="CP6" s="34" t="str">
        <f t="shared" si="10"/>
        <v>-</v>
      </c>
      <c r="CQ6" s="34" t="str">
        <f t="shared" si="10"/>
        <v>-</v>
      </c>
      <c r="CR6" s="34" t="str">
        <f t="shared" si="10"/>
        <v>-</v>
      </c>
      <c r="CS6" s="34">
        <f t="shared" si="10"/>
        <v>34.74</v>
      </c>
      <c r="CT6" s="34">
        <f t="shared" si="10"/>
        <v>36.65</v>
      </c>
      <c r="CU6" s="34">
        <f t="shared" si="10"/>
        <v>37.72</v>
      </c>
      <c r="CV6" s="34">
        <f t="shared" si="10"/>
        <v>37.08</v>
      </c>
      <c r="CW6" s="33" t="str">
        <f>IF(CW7="","",IF(CW7="-","【-】","【"&amp;SUBSTITUTE(TEXT(CW7,"#,##0.00"),"-","△")&amp;"】"))</f>
        <v>【42.66】</v>
      </c>
      <c r="CX6" s="34" t="str">
        <f>IF(CX7="",NA(),CX7)</f>
        <v>-</v>
      </c>
      <c r="CY6" s="34">
        <f t="shared" ref="CY6:DG6" si="11">IF(CY7="",NA(),CY7)</f>
        <v>35.590000000000003</v>
      </c>
      <c r="CZ6" s="34">
        <f t="shared" si="11"/>
        <v>72.3</v>
      </c>
      <c r="DA6" s="34">
        <f t="shared" si="11"/>
        <v>70.650000000000006</v>
      </c>
      <c r="DB6" s="34">
        <f t="shared" si="11"/>
        <v>75.12</v>
      </c>
      <c r="DC6" s="34" t="str">
        <f t="shared" si="11"/>
        <v>-</v>
      </c>
      <c r="DD6" s="34">
        <f t="shared" si="11"/>
        <v>70.14</v>
      </c>
      <c r="DE6" s="34">
        <f t="shared" si="11"/>
        <v>68.83</v>
      </c>
      <c r="DF6" s="34">
        <f t="shared" si="11"/>
        <v>68.459999999999994</v>
      </c>
      <c r="DG6" s="34">
        <f t="shared" si="11"/>
        <v>67.22</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3">
        <f t="shared" ref="EF6:EN6" si="14">IF(EF7="",NA(),EF7)</f>
        <v>0</v>
      </c>
      <c r="EG6" s="33">
        <f t="shared" si="14"/>
        <v>0</v>
      </c>
      <c r="EH6" s="33">
        <f t="shared" si="14"/>
        <v>0</v>
      </c>
      <c r="EI6" s="33">
        <f t="shared" si="14"/>
        <v>0</v>
      </c>
      <c r="EJ6" s="34" t="str">
        <f t="shared" si="14"/>
        <v>-</v>
      </c>
      <c r="EK6" s="34">
        <f t="shared" si="14"/>
        <v>0.08</v>
      </c>
      <c r="EL6" s="34">
        <f t="shared" si="14"/>
        <v>0.26</v>
      </c>
      <c r="EM6" s="34">
        <f t="shared" si="14"/>
        <v>0.13</v>
      </c>
      <c r="EN6" s="34">
        <f t="shared" si="14"/>
        <v>0.13</v>
      </c>
      <c r="EO6" s="33" t="str">
        <f>IF(EO7="","",IF(EO7="-","【-】","【"&amp;SUBSTITUTE(TEXT(EO7,"#,##0.00"),"-","△")&amp;"】"))</f>
        <v>【0.10】</v>
      </c>
    </row>
    <row r="7" spans="1:145" s="35" customFormat="1" x14ac:dyDescent="0.15">
      <c r="A7" s="27"/>
      <c r="B7" s="36">
        <v>2017</v>
      </c>
      <c r="C7" s="36">
        <v>342033</v>
      </c>
      <c r="D7" s="36">
        <v>47</v>
      </c>
      <c r="E7" s="36">
        <v>17</v>
      </c>
      <c r="F7" s="36">
        <v>4</v>
      </c>
      <c r="G7" s="36">
        <v>0</v>
      </c>
      <c r="H7" s="36" t="s">
        <v>110</v>
      </c>
      <c r="I7" s="36" t="s">
        <v>111</v>
      </c>
      <c r="J7" s="36" t="s">
        <v>112</v>
      </c>
      <c r="K7" s="36" t="s">
        <v>113</v>
      </c>
      <c r="L7" s="36" t="s">
        <v>114</v>
      </c>
      <c r="M7" s="36" t="s">
        <v>115</v>
      </c>
      <c r="N7" s="37" t="s">
        <v>116</v>
      </c>
      <c r="O7" s="37" t="s">
        <v>117</v>
      </c>
      <c r="P7" s="37">
        <v>0.79</v>
      </c>
      <c r="Q7" s="37">
        <v>93.87</v>
      </c>
      <c r="R7" s="37">
        <v>2678</v>
      </c>
      <c r="S7" s="37">
        <v>26280</v>
      </c>
      <c r="T7" s="37">
        <v>118.23</v>
      </c>
      <c r="U7" s="37">
        <v>222.28</v>
      </c>
      <c r="V7" s="37">
        <v>205</v>
      </c>
      <c r="W7" s="37">
        <v>0.05</v>
      </c>
      <c r="X7" s="37">
        <v>4100</v>
      </c>
      <c r="Y7" s="37" t="s">
        <v>116</v>
      </c>
      <c r="Z7" s="37">
        <v>100</v>
      </c>
      <c r="AA7" s="37">
        <v>100</v>
      </c>
      <c r="AB7" s="37">
        <v>100</v>
      </c>
      <c r="AC7" s="37">
        <v>100</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t="s">
        <v>116</v>
      </c>
      <c r="BG7" s="37">
        <v>17195.099999999999</v>
      </c>
      <c r="BH7" s="37">
        <v>2894.72</v>
      </c>
      <c r="BI7" s="37">
        <v>5714.6</v>
      </c>
      <c r="BJ7" s="37">
        <v>6019.32</v>
      </c>
      <c r="BK7" s="37" t="s">
        <v>116</v>
      </c>
      <c r="BL7" s="37">
        <v>1671.86</v>
      </c>
      <c r="BM7" s="37">
        <v>1673.47</v>
      </c>
      <c r="BN7" s="37">
        <v>1592.72</v>
      </c>
      <c r="BO7" s="37">
        <v>1223.96</v>
      </c>
      <c r="BP7" s="37">
        <v>1225.44</v>
      </c>
      <c r="BQ7" s="37" t="s">
        <v>116</v>
      </c>
      <c r="BR7" s="37">
        <v>19.46</v>
      </c>
      <c r="BS7" s="37">
        <v>28.68</v>
      </c>
      <c r="BT7" s="37">
        <v>67.25</v>
      </c>
      <c r="BU7" s="37">
        <v>76.34</v>
      </c>
      <c r="BV7" s="37" t="s">
        <v>116</v>
      </c>
      <c r="BW7" s="37">
        <v>50.54</v>
      </c>
      <c r="BX7" s="37">
        <v>49.22</v>
      </c>
      <c r="BY7" s="37">
        <v>53.7</v>
      </c>
      <c r="BZ7" s="37">
        <v>61.54</v>
      </c>
      <c r="CA7" s="37">
        <v>75.58</v>
      </c>
      <c r="CB7" s="37" t="s">
        <v>116</v>
      </c>
      <c r="CC7" s="37">
        <v>959.55</v>
      </c>
      <c r="CD7" s="37">
        <v>563.53</v>
      </c>
      <c r="CE7" s="37">
        <v>212.08</v>
      </c>
      <c r="CF7" s="37">
        <v>211.41</v>
      </c>
      <c r="CG7" s="37" t="s">
        <v>116</v>
      </c>
      <c r="CH7" s="37">
        <v>320.36</v>
      </c>
      <c r="CI7" s="37">
        <v>332.02</v>
      </c>
      <c r="CJ7" s="37">
        <v>300.35000000000002</v>
      </c>
      <c r="CK7" s="37">
        <v>267.86</v>
      </c>
      <c r="CL7" s="37">
        <v>215.23</v>
      </c>
      <c r="CM7" s="37" t="s">
        <v>116</v>
      </c>
      <c r="CN7" s="37" t="s">
        <v>116</v>
      </c>
      <c r="CO7" s="37" t="s">
        <v>116</v>
      </c>
      <c r="CP7" s="37" t="s">
        <v>116</v>
      </c>
      <c r="CQ7" s="37" t="s">
        <v>116</v>
      </c>
      <c r="CR7" s="37" t="s">
        <v>116</v>
      </c>
      <c r="CS7" s="37">
        <v>34.74</v>
      </c>
      <c r="CT7" s="37">
        <v>36.65</v>
      </c>
      <c r="CU7" s="37">
        <v>37.72</v>
      </c>
      <c r="CV7" s="37">
        <v>37.08</v>
      </c>
      <c r="CW7" s="37">
        <v>42.66</v>
      </c>
      <c r="CX7" s="37" t="s">
        <v>116</v>
      </c>
      <c r="CY7" s="37">
        <v>35.590000000000003</v>
      </c>
      <c r="CZ7" s="37">
        <v>72.3</v>
      </c>
      <c r="DA7" s="37">
        <v>70.650000000000006</v>
      </c>
      <c r="DB7" s="37">
        <v>75.12</v>
      </c>
      <c r="DC7" s="37" t="s">
        <v>116</v>
      </c>
      <c r="DD7" s="37">
        <v>70.14</v>
      </c>
      <c r="DE7" s="37">
        <v>68.83</v>
      </c>
      <c r="DF7" s="37">
        <v>68.459999999999994</v>
      </c>
      <c r="DG7" s="37">
        <v>67.22</v>
      </c>
      <c r="DH7" s="37">
        <v>82.67</v>
      </c>
      <c r="DI7" s="37"/>
      <c r="DJ7" s="37"/>
      <c r="DK7" s="37"/>
      <c r="DL7" s="37"/>
      <c r="DM7" s="37"/>
      <c r="DN7" s="37"/>
      <c r="DO7" s="37"/>
      <c r="DP7" s="37"/>
      <c r="DQ7" s="37"/>
      <c r="DR7" s="37"/>
      <c r="DS7" s="37"/>
      <c r="DT7" s="37"/>
      <c r="DU7" s="37"/>
      <c r="DV7" s="37"/>
      <c r="DW7" s="37"/>
      <c r="DX7" s="37"/>
      <c r="DY7" s="37"/>
      <c r="DZ7" s="37"/>
      <c r="EA7" s="37"/>
      <c r="EB7" s="37"/>
      <c r="EC7" s="37"/>
      <c r="ED7" s="37"/>
      <c r="EE7" s="37" t="s">
        <v>116</v>
      </c>
      <c r="EF7" s="37">
        <v>0</v>
      </c>
      <c r="EG7" s="37">
        <v>0</v>
      </c>
      <c r="EH7" s="37">
        <v>0</v>
      </c>
      <c r="EI7" s="37">
        <v>0</v>
      </c>
      <c r="EJ7" s="37" t="s">
        <v>116</v>
      </c>
      <c r="EK7" s="37">
        <v>0.08</v>
      </c>
      <c r="EL7" s="37">
        <v>0.26</v>
      </c>
      <c r="EM7" s="37">
        <v>0.13</v>
      </c>
      <c r="EN7" s="37">
        <v>0.13</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竹原市</cp:lastModifiedBy>
  <dcterms:created xsi:type="dcterms:W3CDTF">2018-12-03T09:16:53Z</dcterms:created>
  <dcterms:modified xsi:type="dcterms:W3CDTF">2019-02-07T23:49:52Z</dcterms:modified>
  <cp:category/>
</cp:coreProperties>
</file>