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2IUGmCz1cZhSflj3g/IoNVCW9rg8X9fIwJsMiPJMEeUJwsdsEg0o2Lh2e338ZRFdWwU2LPl/znx8HLJPdkJJA==" workbookSaltValue="7b7629bxewif2N1lxmW7cw==" workbookSpinCount="100000" lockStructure="1"/>
  <bookViews>
    <workbookView xWindow="0" yWindow="0" windowWidth="18690" windowHeight="603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76" i="4"/>
  <c r="ML52" i="4"/>
  <c r="BV30" i="4"/>
  <c r="BV76" i="4"/>
  <c r="FJ52" i="4"/>
  <c r="IX30" i="4"/>
  <c r="ML76" i="4"/>
  <c r="BV52" i="4"/>
  <c r="FJ30" i="4"/>
  <c r="C11" i="5"/>
  <c r="D11" i="5"/>
  <c r="E11" i="5"/>
  <c r="B11" i="5"/>
  <c r="LJ76" i="4" l="1"/>
  <c r="AT52" i="4"/>
  <c r="EH30" i="4"/>
  <c r="AT76" i="4"/>
  <c r="HV76" i="4"/>
  <c r="LJ52" i="4"/>
  <c r="AT30" i="4"/>
  <c r="EH52" i="4"/>
  <c r="HV52" i="4"/>
  <c r="HV30" i="4"/>
  <c r="AF76" i="4"/>
  <c r="DT52" i="4"/>
  <c r="HH30" i="4"/>
  <c r="HH52" i="4"/>
  <c r="KV76" i="4"/>
  <c r="AF52" i="4"/>
  <c r="DT30" i="4"/>
  <c r="HH76" i="4"/>
  <c r="KV52" i="4"/>
  <c r="AF30" i="4"/>
  <c r="GT52" i="4"/>
  <c r="R76" i="4"/>
  <c r="DF52" i="4"/>
  <c r="GT30" i="4"/>
  <c r="DF30" i="4"/>
  <c r="KH76" i="4"/>
  <c r="R52" i="4"/>
  <c r="GT76" i="4"/>
  <c r="KH52" i="4"/>
  <c r="R30" i="4"/>
  <c r="IJ76" i="4"/>
  <c r="LX52" i="4"/>
  <c r="BH30" i="4"/>
  <c r="IJ30" i="4"/>
  <c r="LX76" i="4"/>
  <c r="IJ52" i="4"/>
  <c r="EV30" i="4"/>
  <c r="BH76" i="4"/>
  <c r="EV52" i="4"/>
  <c r="BH52" i="4"/>
</calcChain>
</file>

<file path=xl/sharedStrings.xml><?xml version="1.0" encoding="utf-8"?>
<sst xmlns="http://schemas.openxmlformats.org/spreadsheetml/2006/main" count="314" uniqueCount="162">
  <si>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</si>
  <si>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</si>
  <si>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</si>
  <si>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</si>
  <si>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</si>
  <si>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</si>
  <si>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</si>
  <si>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</si>
  <si>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</si>
  <si>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</si>
  <si>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</si>
  <si>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</si>
  <si>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</si>
  <si>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</si>
  <si>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</si>
  <si>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</si>
  <si>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</si>
  <si>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</si>
  <si>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</si>
  <si>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</si>
  <si>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</si>
  <si>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</si>
  <si>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</si>
  <si>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</si>
  <si>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</si>
  <si>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</si>
  <si>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</si>
  <si>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</si>
  <si>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</si>
  <si>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</si>
  <si>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</si>
  <si>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</si>
  <si>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</si>
  <si>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</si>
  <si>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</si>
  <si>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</si>
  <si>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</si>
  <si>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</si>
  <si>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</si>
  <si>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</si>
  <si>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</si>
  <si>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</si>
  <si>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</si>
  <si>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</si>
  <si>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</si>
  <si>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</si>
  <si>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</si>
  <si>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</si>
  <si>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</si>
  <si>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</si>
  <si>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</si>
  <si>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</si>
  <si>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</si>
  <si>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</si>
  <si>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</si>
  <si>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</si>
  <si>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</si>
  <si>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</si>
  <si>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</si>
  <si>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</si>
  <si>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</si>
  <si>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</si>
  <si>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</si>
  <si>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</si>
  <si>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</si>
  <si>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</si>
  <si>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</si>
  <si>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</si>
  <si>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</si>
  <si>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</si>
  <si>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</si>
  <si>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</si>
  <si>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</si>
  <si>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</si>
  <si>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</si>
  <si>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</si>
  <si>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</si>
  <si>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</si>
  <si>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</si>
  <si>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</si>
  <si>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</si>
  <si>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</si>
  <si>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</si>
  <si>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</si>
  <si>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</si>
  <si>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</si>
  <si>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</si>
  <si>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</si>
  <si>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</si>
  <si>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</si>
  <si>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</si>
  <si>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</si>
  <si>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</si>
  <si>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</si>
  <si>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</si>
  <si>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</si>
  <si>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</si>
  <si>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</si>
  <si>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</si>
  <si>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</si>
  <si>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</si>
  <si>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</si>
  <si>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</si>
  <si>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</si>
  <si>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</si>
  <si>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</si>
  <si>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</si>
  <si>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</si>
  <si>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</si>
  <si>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</si>
  <si>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</si>
  <si>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</si>
  <si>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</si>
  <si>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</si>
  <si>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</si>
  <si>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</si>
  <si>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</si>
  <si>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</si>
  <si>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</si>
  <si>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</si>
  <si>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</si>
  <si>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</si>
  <si>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当該値(N-3)</t>
    <phoneticPr fontId="5"/>
  </si>
  <si>
    <t>当該値(N-4)</t>
    <phoneticPr fontId="5"/>
  </si>
  <si>
    <t>当該値(N-1)</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</si>
  <si>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</si>
  <si>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</si>
  <si>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</si>
  <si>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</si>
  <si>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</si>
  <si>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</si>
  <si>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</si>
  <si>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</si>
  <si>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</si>
  <si>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</si>
  <si>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</si>
  <si>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</si>
  <si>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</si>
  <si>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</si>
  <si>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</si>
  <si>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</si>
  <si>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</si>
  <si>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広島県　呉市</t>
  </si>
  <si>
    <t>野呂高原ロッジ</t>
  </si>
  <si>
    <t>法非適用</t>
  </si>
  <si>
    <t>観光施設事業</t>
  </si>
  <si>
    <t>休養宿泊施設</t>
  </si>
  <si>
    <t>Ａ１Ｂ１</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</si>
  <si>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</si>
  <si>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</si>
  <si>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</si>
  <si>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</si>
  <si>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</si>
  <si>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</si>
  <si>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</si>
  <si>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</si>
  <si>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</si>
  <si>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</si>
  <si>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建築から５０年を経過し、現状の施設を維持するためには多額の設備投資が不可欠な状況である。
　運営における固定費の割合も高く、老朽化した現状の施設を管理するために多額の経費が必要となっており、利用者の減少と併せ、収益性の減少という状況につながっているものと考えられる。
　今後、経営の改善と併せ、必要な設備投資額を見込んでいく必要がある。</t>
    <rPh sb="1" eb="3">
      <t>ケンチク</t>
    </rPh>
    <rPh sb="7" eb="8">
      <t>ネン</t>
    </rPh>
    <rPh sb="9" eb="11">
      <t>ケイカ</t>
    </rPh>
    <rPh sb="13" eb="15">
      <t>ゲンジョウ</t>
    </rPh>
    <rPh sb="16" eb="18">
      <t>シセツ</t>
    </rPh>
    <rPh sb="19" eb="21">
      <t>イジ</t>
    </rPh>
    <rPh sb="27" eb="29">
      <t>タガク</t>
    </rPh>
    <rPh sb="30" eb="32">
      <t>セツビ</t>
    </rPh>
    <rPh sb="32" eb="34">
      <t>トウシ</t>
    </rPh>
    <rPh sb="35" eb="38">
      <t>フカケツ</t>
    </rPh>
    <rPh sb="39" eb="41">
      <t>ジョウキョウ</t>
    </rPh>
    <rPh sb="47" eb="49">
      <t>ウンエイ</t>
    </rPh>
    <rPh sb="57" eb="59">
      <t>ワリアイ</t>
    </rPh>
    <rPh sb="60" eb="61">
      <t>タカ</t>
    </rPh>
    <rPh sb="63" eb="66">
      <t>ロウキュウカ</t>
    </rPh>
    <rPh sb="68" eb="70">
      <t>ゲンジョウ</t>
    </rPh>
    <rPh sb="71" eb="73">
      <t>シセツ</t>
    </rPh>
    <rPh sb="74" eb="76">
      <t>カンリ</t>
    </rPh>
    <rPh sb="81" eb="83">
      <t>タガク</t>
    </rPh>
    <rPh sb="84" eb="86">
      <t>ケイヒ</t>
    </rPh>
    <rPh sb="87" eb="89">
      <t>ヒツヨウ</t>
    </rPh>
    <rPh sb="96" eb="99">
      <t>リヨウシャ</t>
    </rPh>
    <rPh sb="100" eb="102">
      <t>ゲンショウ</t>
    </rPh>
    <rPh sb="103" eb="104">
      <t>アワ</t>
    </rPh>
    <rPh sb="106" eb="109">
      <t>シュウエキセイ</t>
    </rPh>
    <rPh sb="110" eb="112">
      <t>ゲンショウ</t>
    </rPh>
    <rPh sb="115" eb="117">
      <t>ジョウキョウ</t>
    </rPh>
    <rPh sb="128" eb="129">
      <t>カンガ</t>
    </rPh>
    <rPh sb="136" eb="138">
      <t>コンゴ</t>
    </rPh>
    <rPh sb="139" eb="141">
      <t>ケイエイ</t>
    </rPh>
    <rPh sb="142" eb="144">
      <t>カイゼン</t>
    </rPh>
    <rPh sb="145" eb="146">
      <t>アワ</t>
    </rPh>
    <rPh sb="148" eb="150">
      <t>ヒツヨウ</t>
    </rPh>
    <rPh sb="151" eb="153">
      <t>セツビ</t>
    </rPh>
    <rPh sb="153" eb="156">
      <t>トウシガク</t>
    </rPh>
    <rPh sb="157" eb="159">
      <t>ミコ</t>
    </rPh>
    <rPh sb="163" eb="165">
      <t>ヒツヨウ</t>
    </rPh>
    <phoneticPr fontId="14"/>
  </si>
  <si>
    <t>　瀬戸内沿岸部の高原型リゾートとしての特色を持ち、年間を通じて一定規模の利用者を確保し、定員稼働率も平均値よりも高率で推移している。
　しかしながら、近年、利用者は減少傾向となっていることに加え、平成３０年豪雨災害の影響が残る中、今後の運営も厳しい状況が予想されることから、利用者の確保に向けて営業面の改善や新たな取り組みが必要となっている。</t>
    <rPh sb="1" eb="4">
      <t>セトウチ</t>
    </rPh>
    <rPh sb="4" eb="7">
      <t>エンガンブ</t>
    </rPh>
    <rPh sb="8" eb="10">
      <t>コウゲン</t>
    </rPh>
    <rPh sb="10" eb="11">
      <t>カタ</t>
    </rPh>
    <rPh sb="19" eb="21">
      <t>トクショク</t>
    </rPh>
    <rPh sb="22" eb="23">
      <t>モ</t>
    </rPh>
    <rPh sb="25" eb="27">
      <t>ネンカン</t>
    </rPh>
    <rPh sb="28" eb="29">
      <t>ツウ</t>
    </rPh>
    <rPh sb="31" eb="33">
      <t>イッテイ</t>
    </rPh>
    <rPh sb="33" eb="35">
      <t>キボ</t>
    </rPh>
    <rPh sb="36" eb="39">
      <t>リヨウシャ</t>
    </rPh>
    <rPh sb="40" eb="42">
      <t>カクホ</t>
    </rPh>
    <rPh sb="44" eb="46">
      <t>テイイン</t>
    </rPh>
    <rPh sb="46" eb="49">
      <t>カドウリツ</t>
    </rPh>
    <rPh sb="50" eb="53">
      <t>ヘイキンチ</t>
    </rPh>
    <rPh sb="56" eb="58">
      <t>コウリツ</t>
    </rPh>
    <rPh sb="59" eb="61">
      <t>スイイ</t>
    </rPh>
    <rPh sb="75" eb="77">
      <t>キンネン</t>
    </rPh>
    <rPh sb="78" eb="81">
      <t>リヨウシャ</t>
    </rPh>
    <rPh sb="82" eb="84">
      <t>ゲンショウ</t>
    </rPh>
    <rPh sb="84" eb="86">
      <t>ケイコウ</t>
    </rPh>
    <rPh sb="95" eb="96">
      <t>クワ</t>
    </rPh>
    <rPh sb="98" eb="100">
      <t>ヘイセイ</t>
    </rPh>
    <rPh sb="102" eb="103">
      <t>ネン</t>
    </rPh>
    <rPh sb="103" eb="105">
      <t>ゴウウ</t>
    </rPh>
    <rPh sb="105" eb="107">
      <t>サイガイ</t>
    </rPh>
    <rPh sb="108" eb="110">
      <t>エイキョウ</t>
    </rPh>
    <rPh sb="111" eb="112">
      <t>ノコ</t>
    </rPh>
    <rPh sb="113" eb="114">
      <t>ナカ</t>
    </rPh>
    <rPh sb="115" eb="117">
      <t>コンゴ</t>
    </rPh>
    <rPh sb="118" eb="120">
      <t>ウンエイ</t>
    </rPh>
    <rPh sb="121" eb="122">
      <t>キビ</t>
    </rPh>
    <rPh sb="124" eb="126">
      <t>ジョウキョウ</t>
    </rPh>
    <rPh sb="127" eb="129">
      <t>ヨソウ</t>
    </rPh>
    <rPh sb="137" eb="140">
      <t>リヨウシャ</t>
    </rPh>
    <rPh sb="141" eb="143">
      <t>カクホ</t>
    </rPh>
    <rPh sb="144" eb="145">
      <t>ム</t>
    </rPh>
    <rPh sb="147" eb="150">
      <t>エイギョウメン</t>
    </rPh>
    <rPh sb="151" eb="153">
      <t>カイゼン</t>
    </rPh>
    <rPh sb="154" eb="155">
      <t>アラ</t>
    </rPh>
    <rPh sb="157" eb="158">
      <t>ト</t>
    </rPh>
    <rPh sb="159" eb="160">
      <t>ク</t>
    </rPh>
    <rPh sb="162" eb="164">
      <t>ヒツヨウ</t>
    </rPh>
    <phoneticPr fontId="14"/>
  </si>
  <si>
    <t>　地域に定着した施設であり一定程度の利用料金収入はあるものの、施設の規模や老朽化に伴い、施設の維持のために多くの経費を要し、その不足分を、一般会計からの繰入れによって充当する状況となっている。
　支出部分における固定費の割合も高く、指定管理者に対する管理料への依存度は平均値よりも低率ではあるものの固定化している。
　営業収益が減少していることから、今後、経営の改善等により運営面・施設面で抜本的な見直しを図る必要がある。</t>
    <rPh sb="1" eb="3">
      <t>チイキ</t>
    </rPh>
    <rPh sb="4" eb="6">
      <t>テイチャク</t>
    </rPh>
    <rPh sb="8" eb="10">
      <t>シセツ</t>
    </rPh>
    <rPh sb="13" eb="15">
      <t>イッテイ</t>
    </rPh>
    <rPh sb="15" eb="17">
      <t>テイド</t>
    </rPh>
    <rPh sb="18" eb="20">
      <t>リヨウ</t>
    </rPh>
    <rPh sb="20" eb="22">
      <t>リョウキン</t>
    </rPh>
    <rPh sb="22" eb="24">
      <t>シュウニュウ</t>
    </rPh>
    <rPh sb="31" eb="33">
      <t>シセツ</t>
    </rPh>
    <rPh sb="34" eb="36">
      <t>キボ</t>
    </rPh>
    <rPh sb="37" eb="40">
      <t>ロウキュウカ</t>
    </rPh>
    <rPh sb="41" eb="42">
      <t>トモナ</t>
    </rPh>
    <rPh sb="44" eb="46">
      <t>シセツ</t>
    </rPh>
    <rPh sb="47" eb="49">
      <t>イジ</t>
    </rPh>
    <rPh sb="53" eb="54">
      <t>オオ</t>
    </rPh>
    <rPh sb="56" eb="58">
      <t>ケイヒ</t>
    </rPh>
    <rPh sb="59" eb="60">
      <t>ヨウ</t>
    </rPh>
    <rPh sb="64" eb="67">
      <t>フソクブン</t>
    </rPh>
    <rPh sb="69" eb="71">
      <t>イッパン</t>
    </rPh>
    <rPh sb="71" eb="73">
      <t>カイケイ</t>
    </rPh>
    <rPh sb="76" eb="77">
      <t>ク</t>
    </rPh>
    <rPh sb="77" eb="78">
      <t>イ</t>
    </rPh>
    <rPh sb="83" eb="85">
      <t>ジュウトウ</t>
    </rPh>
    <rPh sb="87" eb="89">
      <t>ジョウキョウ</t>
    </rPh>
    <rPh sb="98" eb="100">
      <t>シシュツ</t>
    </rPh>
    <rPh sb="100" eb="102">
      <t>ブブン</t>
    </rPh>
    <rPh sb="106" eb="109">
      <t>コテイヒ</t>
    </rPh>
    <rPh sb="110" eb="112">
      <t>ワリアイ</t>
    </rPh>
    <rPh sb="113" eb="114">
      <t>タカ</t>
    </rPh>
    <rPh sb="116" eb="118">
      <t>シテイ</t>
    </rPh>
    <rPh sb="118" eb="120">
      <t>カンリ</t>
    </rPh>
    <rPh sb="120" eb="121">
      <t>シャ</t>
    </rPh>
    <rPh sb="122" eb="123">
      <t>タイ</t>
    </rPh>
    <rPh sb="125" eb="128">
      <t>カンリリョウ</t>
    </rPh>
    <rPh sb="130" eb="133">
      <t>イゾンド</t>
    </rPh>
    <rPh sb="134" eb="137">
      <t>ヘイキンチ</t>
    </rPh>
    <rPh sb="140" eb="142">
      <t>テイリツ</t>
    </rPh>
    <rPh sb="149" eb="152">
      <t>コテイカ</t>
    </rPh>
    <rPh sb="159" eb="161">
      <t>エイギョウ</t>
    </rPh>
    <rPh sb="161" eb="163">
      <t>シュウエキ</t>
    </rPh>
    <rPh sb="164" eb="166">
      <t>ゲンショウ</t>
    </rPh>
    <rPh sb="175" eb="177">
      <t>コンゴ</t>
    </rPh>
    <rPh sb="178" eb="180">
      <t>ケイエイ</t>
    </rPh>
    <rPh sb="181" eb="183">
      <t>カイゼン</t>
    </rPh>
    <rPh sb="183" eb="184">
      <t>トウ</t>
    </rPh>
    <rPh sb="187" eb="189">
      <t>ウンエイ</t>
    </rPh>
    <rPh sb="189" eb="190">
      <t>メン</t>
    </rPh>
    <rPh sb="191" eb="194">
      <t>シセツメン</t>
    </rPh>
    <rPh sb="195" eb="197">
      <t>バッポン</t>
    </rPh>
    <rPh sb="197" eb="198">
      <t>テキ</t>
    </rPh>
    <rPh sb="199" eb="201">
      <t>ミナオ</t>
    </rPh>
    <rPh sb="203" eb="204">
      <t>ハカ</t>
    </rPh>
    <rPh sb="205" eb="207">
      <t>ヒツヨウ</t>
    </rPh>
    <phoneticPr fontId="14"/>
  </si>
  <si>
    <t>　地域における唯一の高原型リゾートエリアである野呂山の観光諸施設の中核的な施設である。
　建設から５０年が経過しているものの、一年を通じて一定の利用者がある一方で、運営に伴う人件費等の経費負担の固定化、さらには、平成３０年豪雨災害の影響から、今後、収益性の悪化に伴い一般会計からの繰入金も増加することが予想される。
　その立地条件から大幅な利用者の増加は見込めない中、今後、維持していくためには、運営手法の抜本的な見直しを図り、費用の削減や収益性を高める等の経営改善をすることが必須である。</t>
    <rPh sb="1" eb="3">
      <t>チイキ</t>
    </rPh>
    <rPh sb="7" eb="9">
      <t>ユイイツ</t>
    </rPh>
    <rPh sb="10" eb="12">
      <t>コウゲン</t>
    </rPh>
    <rPh sb="12" eb="13">
      <t>ガタ</t>
    </rPh>
    <rPh sb="23" eb="26">
      <t>ノロサン</t>
    </rPh>
    <rPh sb="27" eb="29">
      <t>カンコウ</t>
    </rPh>
    <rPh sb="29" eb="32">
      <t>ショシセツ</t>
    </rPh>
    <rPh sb="33" eb="36">
      <t>チュウカクテキ</t>
    </rPh>
    <rPh sb="37" eb="39">
      <t>シセツ</t>
    </rPh>
    <rPh sb="45" eb="47">
      <t>ケンセツ</t>
    </rPh>
    <rPh sb="51" eb="52">
      <t>ネン</t>
    </rPh>
    <rPh sb="53" eb="55">
      <t>ケイカ</t>
    </rPh>
    <rPh sb="63" eb="65">
      <t>イチネン</t>
    </rPh>
    <rPh sb="66" eb="67">
      <t>ツウ</t>
    </rPh>
    <rPh sb="69" eb="71">
      <t>イッテイ</t>
    </rPh>
    <rPh sb="72" eb="75">
      <t>リヨウシャ</t>
    </rPh>
    <rPh sb="78" eb="80">
      <t>イッポウ</t>
    </rPh>
    <rPh sb="82" eb="84">
      <t>ウンエイ</t>
    </rPh>
    <rPh sb="85" eb="86">
      <t>トモナ</t>
    </rPh>
    <rPh sb="87" eb="90">
      <t>ジンケンヒ</t>
    </rPh>
    <rPh sb="90" eb="91">
      <t>トウ</t>
    </rPh>
    <rPh sb="92" eb="94">
      <t>ケイヒ</t>
    </rPh>
    <rPh sb="94" eb="96">
      <t>フタン</t>
    </rPh>
    <rPh sb="97" eb="100">
      <t>コテイカ</t>
    </rPh>
    <rPh sb="106" eb="108">
      <t>ヘイセイ</t>
    </rPh>
    <rPh sb="110" eb="111">
      <t>ネン</t>
    </rPh>
    <rPh sb="111" eb="113">
      <t>ゴウウ</t>
    </rPh>
    <rPh sb="113" eb="115">
      <t>サイガイ</t>
    </rPh>
    <rPh sb="116" eb="118">
      <t>エイキョウ</t>
    </rPh>
    <rPh sb="121" eb="123">
      <t>コンゴ</t>
    </rPh>
    <rPh sb="124" eb="126">
      <t>シュウエキ</t>
    </rPh>
    <rPh sb="126" eb="127">
      <t>セイ</t>
    </rPh>
    <rPh sb="128" eb="130">
      <t>アッカ</t>
    </rPh>
    <rPh sb="131" eb="132">
      <t>トモナ</t>
    </rPh>
    <rPh sb="133" eb="135">
      <t>イッパン</t>
    </rPh>
    <rPh sb="135" eb="137">
      <t>カイケイ</t>
    </rPh>
    <rPh sb="140" eb="141">
      <t>ク</t>
    </rPh>
    <rPh sb="141" eb="142">
      <t>イ</t>
    </rPh>
    <rPh sb="142" eb="143">
      <t>キン</t>
    </rPh>
    <rPh sb="144" eb="146">
      <t>ゾウカ</t>
    </rPh>
    <rPh sb="151" eb="153">
      <t>ヨソウ</t>
    </rPh>
    <rPh sb="182" eb="183">
      <t>ナカ</t>
    </rPh>
    <rPh sb="184" eb="186">
      <t>コンゴ</t>
    </rPh>
    <rPh sb="187" eb="189">
      <t>イジ</t>
    </rPh>
    <rPh sb="198" eb="200">
      <t>ウンエイ</t>
    </rPh>
    <rPh sb="200" eb="202">
      <t>シュホウ</t>
    </rPh>
    <rPh sb="203" eb="206">
      <t>バッポンテキ</t>
    </rPh>
    <rPh sb="207" eb="209">
      <t>ミナオ</t>
    </rPh>
    <rPh sb="211" eb="212">
      <t>ハカ</t>
    </rPh>
    <rPh sb="214" eb="216">
      <t>ヒヨウ</t>
    </rPh>
    <rPh sb="217" eb="219">
      <t>サクゲン</t>
    </rPh>
    <rPh sb="220" eb="223">
      <t>シュウエキセイ</t>
    </rPh>
    <rPh sb="224" eb="225">
      <t>タカ</t>
    </rPh>
    <rPh sb="227" eb="228">
      <t>トウ</t>
    </rPh>
    <rPh sb="229" eb="231">
      <t>ケイエイ</t>
    </rPh>
    <rPh sb="231" eb="233">
      <t>カイゼン</t>
    </rPh>
    <rPh sb="239" eb="241">
      <t>ヒッス</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</si>
</sst>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3152</c:v>
                </c:pt>
                <c:pt idx="1">
                  <c:v>3087</c:v>
                </c:pt>
                <c:pt idx="2">
                  <c:v>2885</c:v>
                </c:pt>
                <c:pt idx="3">
                  <c:v>2690</c:v>
                </c:pt>
                <c:pt idx="4">
                  <c:v>2820</c:v>
                </c:pt>
              </c:numCache>
            </c:numRef>
          </c:val>
          <c:extLst xmlns:c16r2="http://schemas.microsoft.com/office/drawing/2015/06/chart">
            <c:ext xmlns:c16="http://schemas.microsoft.com/office/drawing/2014/chart" uri="{C3380CC4-5D6E-409C-BE32-E72D297353CC}">
              <c16:uniqueId val="{00000000-CCE8-40E4-B189-E449DFDE850A}"/>
            </c:ext>
          </c:extLst>
        </c:ser>
        <c:dLbls>
          <c:showLegendKey val="0"/>
          <c:showVal val="0"/>
          <c:showCatName val="0"/>
          <c:showSerName val="0"/>
          <c:showPercent val="0"/>
          <c:showBubbleSize val="0"/>
        </c:dLbls>
        <c:gapWidth val="150"/>
        <c:axId val="103495552"/>
        <c:axId val="1035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CCE8-40E4-B189-E449DFDE850A}"/>
            </c:ext>
          </c:extLst>
        </c:ser>
        <c:dLbls>
          <c:showLegendKey val="0"/>
          <c:showVal val="0"/>
          <c:showCatName val="0"/>
          <c:showSerName val="0"/>
          <c:showPercent val="0"/>
          <c:showBubbleSize val="0"/>
        </c:dLbls>
        <c:marker val="1"/>
        <c:smooth val="0"/>
        <c:axId val="103495552"/>
        <c:axId val="103510016"/>
      </c:lineChart>
      <c:dateAx>
        <c:axId val="103495552"/>
        <c:scaling>
          <c:orientation val="minMax"/>
        </c:scaling>
        <c:delete val="1"/>
        <c:axPos val="b"/>
        <c:numFmt formatCode="ge" sourceLinked="1"/>
        <c:majorTickMark val="none"/>
        <c:minorTickMark val="none"/>
        <c:tickLblPos val="none"/>
        <c:crossAx val="103510016"/>
        <c:crosses val="autoZero"/>
        <c:auto val="1"/>
        <c:lblOffset val="100"/>
        <c:baseTimeUnit val="years"/>
      </c:dateAx>
      <c:valAx>
        <c:axId val="10351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4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5D1F-43E8-968F-EB4443B93F76}"/>
            </c:ext>
          </c:extLst>
        </c:ser>
        <c:dLbls>
          <c:showLegendKey val="0"/>
          <c:showVal val="0"/>
          <c:showCatName val="0"/>
          <c:showSerName val="0"/>
          <c:showPercent val="0"/>
          <c:showBubbleSize val="0"/>
        </c:dLbls>
        <c:gapWidth val="150"/>
        <c:axId val="120994432"/>
        <c:axId val="1210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5D1F-43E8-968F-EB4443B93F76}"/>
            </c:ext>
          </c:extLst>
        </c:ser>
        <c:dLbls>
          <c:showLegendKey val="0"/>
          <c:showVal val="0"/>
          <c:showCatName val="0"/>
          <c:showSerName val="0"/>
          <c:showPercent val="0"/>
          <c:showBubbleSize val="0"/>
        </c:dLbls>
        <c:marker val="1"/>
        <c:smooth val="0"/>
        <c:axId val="120994432"/>
        <c:axId val="121008896"/>
      </c:lineChart>
      <c:dateAx>
        <c:axId val="120994432"/>
        <c:scaling>
          <c:orientation val="minMax"/>
        </c:scaling>
        <c:delete val="1"/>
        <c:axPos val="b"/>
        <c:numFmt formatCode="ge" sourceLinked="1"/>
        <c:majorTickMark val="none"/>
        <c:minorTickMark val="none"/>
        <c:tickLblPos val="none"/>
        <c:crossAx val="121008896"/>
        <c:crosses val="autoZero"/>
        <c:auto val="1"/>
        <c:lblOffset val="100"/>
        <c:baseTimeUnit val="years"/>
      </c:dateAx>
      <c:valAx>
        <c:axId val="12100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99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5.9900000000000002E-2</c:v>
                </c:pt>
                <c:pt idx="1">
                  <c:v>5.2600000000000001E-2</c:v>
                </c:pt>
                <c:pt idx="2">
                  <c:v>5.4800000000000001E-2</c:v>
                </c:pt>
                <c:pt idx="3">
                  <c:v>4.9700000000000001E-2</c:v>
                </c:pt>
                <c:pt idx="4">
                  <c:v>4.2299999999999997E-2</c:v>
                </c:pt>
              </c:numCache>
            </c:numRef>
          </c:val>
          <c:smooth val="0"/>
          <c:extLst xmlns:c16r2="http://schemas.microsoft.com/office/drawing/2015/06/chart">
            <c:ext xmlns:c16="http://schemas.microsoft.com/office/drawing/2014/chart" uri="{C3380CC4-5D6E-409C-BE32-E72D297353CC}">
              <c16:uniqueId val="{00000000-9CBB-4D83-A378-9485CAA2ADF2}"/>
            </c:ext>
          </c:extLst>
        </c:ser>
        <c:dLbls>
          <c:showLegendKey val="0"/>
          <c:showVal val="0"/>
          <c:showCatName val="0"/>
          <c:showSerName val="0"/>
          <c:showPercent val="0"/>
          <c:showBubbleSize val="0"/>
        </c:dLbls>
        <c:marker val="1"/>
        <c:smooth val="0"/>
        <c:axId val="121048448"/>
        <c:axId val="12105024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1.1999999999999999E-3</c:v>
                </c:pt>
                <c:pt idx="1">
                  <c:v>1.1999999999999999E-3</c:v>
                </c:pt>
                <c:pt idx="2">
                  <c:v>1.1000000000000001E-3</c:v>
                </c:pt>
                <c:pt idx="3">
                  <c:v>1.1000000000000001E-3</c:v>
                </c:pt>
                <c:pt idx="4">
                  <c:v>1E-3</c:v>
                </c:pt>
              </c:numCache>
            </c:numRef>
          </c:val>
          <c:smooth val="0"/>
          <c:extLst xmlns:c16r2="http://schemas.microsoft.com/office/drawing/2015/06/chart">
            <c:ext xmlns:c16="http://schemas.microsoft.com/office/drawing/2014/chart" uri="{C3380CC4-5D6E-409C-BE32-E72D297353CC}">
              <c16:uniqueId val="{00000001-9CBB-4D83-A378-9485CAA2ADF2}"/>
            </c:ext>
          </c:extLst>
        </c:ser>
        <c:dLbls>
          <c:showLegendKey val="0"/>
          <c:showVal val="0"/>
          <c:showCatName val="0"/>
          <c:showSerName val="0"/>
          <c:showPercent val="0"/>
          <c:showBubbleSize val="0"/>
        </c:dLbls>
        <c:marker val="1"/>
        <c:smooth val="0"/>
        <c:axId val="121065856"/>
        <c:axId val="121051776"/>
      </c:lineChart>
      <c:dateAx>
        <c:axId val="12104844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21050240"/>
        <c:crosses val="autoZero"/>
        <c:auto val="1"/>
        <c:lblOffset val="100"/>
        <c:baseTimeUnit val="years"/>
      </c:dateAx>
      <c:valAx>
        <c:axId val="1210502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048448"/>
        <c:crosses val="autoZero"/>
        <c:crossBetween val="between"/>
      </c:valAx>
      <c:valAx>
        <c:axId val="12105177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21065856"/>
        <c:crosses val="max"/>
        <c:crossBetween val="between"/>
      </c:valAx>
      <c:dateAx>
        <c:axId val="121065856"/>
        <c:scaling>
          <c:orientation val="minMax"/>
        </c:scaling>
        <c:delete val="1"/>
        <c:axPos val="b"/>
        <c:numFmt formatCode="ge" sourceLinked="1"/>
        <c:majorTickMark val="out"/>
        <c:minorTickMark val="none"/>
        <c:tickLblPos val="nextTo"/>
        <c:crossAx val="12105177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20</c:v>
                </c:pt>
                <c:pt idx="1">
                  <c:v>20</c:v>
                </c:pt>
                <c:pt idx="2">
                  <c:v>19</c:v>
                </c:pt>
                <c:pt idx="3">
                  <c:v>19</c:v>
                </c:pt>
                <c:pt idx="4">
                  <c:v>19.7</c:v>
                </c:pt>
              </c:numCache>
            </c:numRef>
          </c:val>
          <c:extLst xmlns:c16r2="http://schemas.microsoft.com/office/drawing/2015/06/chart">
            <c:ext xmlns:c16="http://schemas.microsoft.com/office/drawing/2014/chart" uri="{C3380CC4-5D6E-409C-BE32-E72D297353CC}">
              <c16:uniqueId val="{00000000-29FB-46C9-9F06-D1BD20D9EBBF}"/>
            </c:ext>
          </c:extLst>
        </c:ser>
        <c:dLbls>
          <c:showLegendKey val="0"/>
          <c:showVal val="0"/>
          <c:showCatName val="0"/>
          <c:showSerName val="0"/>
          <c:showPercent val="0"/>
          <c:showBubbleSize val="0"/>
        </c:dLbls>
        <c:gapWidth val="150"/>
        <c:axId val="106592128"/>
        <c:axId val="1065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29FB-46C9-9F06-D1BD20D9EBBF}"/>
            </c:ext>
          </c:extLst>
        </c:ser>
        <c:dLbls>
          <c:showLegendKey val="0"/>
          <c:showVal val="0"/>
          <c:showCatName val="0"/>
          <c:showSerName val="0"/>
          <c:showPercent val="0"/>
          <c:showBubbleSize val="0"/>
        </c:dLbls>
        <c:marker val="1"/>
        <c:smooth val="0"/>
        <c:axId val="106592128"/>
        <c:axId val="106598400"/>
      </c:lineChart>
      <c:dateAx>
        <c:axId val="106592128"/>
        <c:scaling>
          <c:orientation val="minMax"/>
        </c:scaling>
        <c:delete val="1"/>
        <c:axPos val="b"/>
        <c:numFmt formatCode="ge" sourceLinked="1"/>
        <c:majorTickMark val="none"/>
        <c:minorTickMark val="none"/>
        <c:tickLblPos val="none"/>
        <c:crossAx val="106598400"/>
        <c:crosses val="autoZero"/>
        <c:auto val="1"/>
        <c:lblOffset val="100"/>
        <c:baseTimeUnit val="years"/>
      </c:dateAx>
      <c:valAx>
        <c:axId val="10659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9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103</c:v>
                </c:pt>
                <c:pt idx="1">
                  <c:v>102</c:v>
                </c:pt>
                <c:pt idx="2">
                  <c:v>101</c:v>
                </c:pt>
                <c:pt idx="3">
                  <c:v>102</c:v>
                </c:pt>
                <c:pt idx="4">
                  <c:v>100</c:v>
                </c:pt>
              </c:numCache>
            </c:numRef>
          </c:val>
          <c:extLst xmlns:c16r2="http://schemas.microsoft.com/office/drawing/2015/06/chart">
            <c:ext xmlns:c16="http://schemas.microsoft.com/office/drawing/2014/chart" uri="{C3380CC4-5D6E-409C-BE32-E72D297353CC}">
              <c16:uniqueId val="{00000000-862D-47A1-97C2-416E8B2AD943}"/>
            </c:ext>
          </c:extLst>
        </c:ser>
        <c:dLbls>
          <c:showLegendKey val="0"/>
          <c:showVal val="0"/>
          <c:showCatName val="0"/>
          <c:showSerName val="0"/>
          <c:showPercent val="0"/>
          <c:showBubbleSize val="0"/>
        </c:dLbls>
        <c:gapWidth val="150"/>
        <c:axId val="106661376"/>
        <c:axId val="1066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862D-47A1-97C2-416E8B2AD943}"/>
            </c:ext>
          </c:extLst>
        </c:ser>
        <c:dLbls>
          <c:showLegendKey val="0"/>
          <c:showVal val="0"/>
          <c:showCatName val="0"/>
          <c:showSerName val="0"/>
          <c:showPercent val="0"/>
          <c:showBubbleSize val="0"/>
        </c:dLbls>
        <c:marker val="1"/>
        <c:smooth val="0"/>
        <c:axId val="106661376"/>
        <c:axId val="106663296"/>
      </c:lineChart>
      <c:dateAx>
        <c:axId val="106661376"/>
        <c:scaling>
          <c:orientation val="minMax"/>
        </c:scaling>
        <c:delete val="1"/>
        <c:axPos val="b"/>
        <c:numFmt formatCode="ge" sourceLinked="1"/>
        <c:majorTickMark val="none"/>
        <c:minorTickMark val="none"/>
        <c:tickLblPos val="none"/>
        <c:crossAx val="106663296"/>
        <c:crosses val="autoZero"/>
        <c:auto val="1"/>
        <c:lblOffset val="100"/>
        <c:baseTimeUnit val="years"/>
      </c:dateAx>
      <c:valAx>
        <c:axId val="10666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6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-25277</c:v>
                </c:pt>
                <c:pt idx="1">
                  <c:v>-27230</c:v>
                </c:pt>
                <c:pt idx="2">
                  <c:v>-28013</c:v>
                </c:pt>
                <c:pt idx="3">
                  <c:v>-25962</c:v>
                </c:pt>
                <c:pt idx="4">
                  <c:v>-27651</c:v>
                </c:pt>
              </c:numCache>
            </c:numRef>
          </c:val>
          <c:extLst xmlns:c16r2="http://schemas.microsoft.com/office/drawing/2015/06/chart">
            <c:ext xmlns:c16="http://schemas.microsoft.com/office/drawing/2014/chart" uri="{C3380CC4-5D6E-409C-BE32-E72D297353CC}">
              <c16:uniqueId val="{00000000-3B76-4D3B-AE37-023BC1F92E3C}"/>
            </c:ext>
          </c:extLst>
        </c:ser>
        <c:dLbls>
          <c:showLegendKey val="0"/>
          <c:showVal val="0"/>
          <c:showCatName val="0"/>
          <c:showSerName val="0"/>
          <c:showPercent val="0"/>
          <c:showBubbleSize val="0"/>
        </c:dLbls>
        <c:gapWidth val="150"/>
        <c:axId val="107881600"/>
        <c:axId val="1078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3B76-4D3B-AE37-023BC1F92E3C}"/>
            </c:ext>
          </c:extLst>
        </c:ser>
        <c:dLbls>
          <c:showLegendKey val="0"/>
          <c:showVal val="0"/>
          <c:showCatName val="0"/>
          <c:showSerName val="0"/>
          <c:showPercent val="0"/>
          <c:showBubbleSize val="0"/>
        </c:dLbls>
        <c:marker val="1"/>
        <c:smooth val="0"/>
        <c:axId val="107881600"/>
        <c:axId val="107883520"/>
      </c:lineChart>
      <c:dateAx>
        <c:axId val="107881600"/>
        <c:scaling>
          <c:orientation val="minMax"/>
        </c:scaling>
        <c:delete val="1"/>
        <c:axPos val="b"/>
        <c:numFmt formatCode="ge" sourceLinked="1"/>
        <c:majorTickMark val="none"/>
        <c:minorTickMark val="none"/>
        <c:tickLblPos val="none"/>
        <c:crossAx val="107883520"/>
        <c:crosses val="autoZero"/>
        <c:auto val="1"/>
        <c:lblOffset val="100"/>
        <c:baseTimeUnit val="years"/>
      </c:dateAx>
      <c:valAx>
        <c:axId val="10788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88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-20</c:v>
                </c:pt>
                <c:pt idx="1">
                  <c:v>-22</c:v>
                </c:pt>
                <c:pt idx="2">
                  <c:v>-22</c:v>
                </c:pt>
                <c:pt idx="3">
                  <c:v>-21</c:v>
                </c:pt>
                <c:pt idx="4">
                  <c:v>-24.6</c:v>
                </c:pt>
              </c:numCache>
            </c:numRef>
          </c:val>
          <c:extLst xmlns:c16r2="http://schemas.microsoft.com/office/drawing/2015/06/chart">
            <c:ext xmlns:c16="http://schemas.microsoft.com/office/drawing/2014/chart" uri="{C3380CC4-5D6E-409C-BE32-E72D297353CC}">
              <c16:uniqueId val="{00000000-3D0B-4624-820C-EAE4CE5A1797}"/>
            </c:ext>
          </c:extLst>
        </c:ser>
        <c:dLbls>
          <c:showLegendKey val="0"/>
          <c:showVal val="0"/>
          <c:showCatName val="0"/>
          <c:showSerName val="0"/>
          <c:showPercent val="0"/>
          <c:showBubbleSize val="0"/>
        </c:dLbls>
        <c:gapWidth val="150"/>
        <c:axId val="107926272"/>
        <c:axId val="1079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3D0B-4624-820C-EAE4CE5A1797}"/>
            </c:ext>
          </c:extLst>
        </c:ser>
        <c:dLbls>
          <c:showLegendKey val="0"/>
          <c:showVal val="0"/>
          <c:showCatName val="0"/>
          <c:showSerName val="0"/>
          <c:showPercent val="0"/>
          <c:showBubbleSize val="0"/>
        </c:dLbls>
        <c:marker val="1"/>
        <c:smooth val="0"/>
        <c:axId val="107926272"/>
        <c:axId val="107928192"/>
      </c:lineChart>
      <c:dateAx>
        <c:axId val="107926272"/>
        <c:scaling>
          <c:orientation val="minMax"/>
        </c:scaling>
        <c:delete val="1"/>
        <c:axPos val="b"/>
        <c:numFmt formatCode="ge" sourceLinked="1"/>
        <c:majorTickMark val="none"/>
        <c:minorTickMark val="none"/>
        <c:tickLblPos val="none"/>
        <c:crossAx val="107928192"/>
        <c:crosses val="autoZero"/>
        <c:auto val="1"/>
        <c:lblOffset val="100"/>
        <c:baseTimeUnit val="years"/>
      </c:dateAx>
      <c:valAx>
        <c:axId val="10792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9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49</c:v>
                </c:pt>
                <c:pt idx="1">
                  <c:v>51</c:v>
                </c:pt>
                <c:pt idx="2">
                  <c:v>50</c:v>
                </c:pt>
                <c:pt idx="3">
                  <c:v>50</c:v>
                </c:pt>
                <c:pt idx="4">
                  <c:v>53.5</c:v>
                </c:pt>
              </c:numCache>
            </c:numRef>
          </c:val>
          <c:extLst xmlns:c16r2="http://schemas.microsoft.com/office/drawing/2015/06/chart">
            <c:ext xmlns:c16="http://schemas.microsoft.com/office/drawing/2014/chart" uri="{C3380CC4-5D6E-409C-BE32-E72D297353CC}">
              <c16:uniqueId val="{00000000-BA99-4210-991F-4240DEBF9268}"/>
            </c:ext>
          </c:extLst>
        </c:ser>
        <c:dLbls>
          <c:showLegendKey val="0"/>
          <c:showVal val="0"/>
          <c:showCatName val="0"/>
          <c:showSerName val="0"/>
          <c:showPercent val="0"/>
          <c:showBubbleSize val="0"/>
        </c:dLbls>
        <c:gapWidth val="150"/>
        <c:axId val="108036480"/>
        <c:axId val="1080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BA99-4210-991F-4240DEBF9268}"/>
            </c:ext>
          </c:extLst>
        </c:ser>
        <c:dLbls>
          <c:showLegendKey val="0"/>
          <c:showVal val="0"/>
          <c:showCatName val="0"/>
          <c:showSerName val="0"/>
          <c:showPercent val="0"/>
          <c:showBubbleSize val="0"/>
        </c:dLbls>
        <c:marker val="1"/>
        <c:smooth val="0"/>
        <c:axId val="108036480"/>
        <c:axId val="108038400"/>
      </c:lineChart>
      <c:dateAx>
        <c:axId val="108036480"/>
        <c:scaling>
          <c:orientation val="minMax"/>
        </c:scaling>
        <c:delete val="1"/>
        <c:axPos val="b"/>
        <c:numFmt formatCode="ge" sourceLinked="1"/>
        <c:majorTickMark val="none"/>
        <c:minorTickMark val="none"/>
        <c:tickLblPos val="none"/>
        <c:crossAx val="108038400"/>
        <c:crosses val="autoZero"/>
        <c:auto val="1"/>
        <c:lblOffset val="100"/>
        <c:baseTimeUnit val="years"/>
      </c:dateAx>
      <c:valAx>
        <c:axId val="10803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3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31.8</c:v>
                </c:pt>
                <c:pt idx="1">
                  <c:v>33.5</c:v>
                </c:pt>
                <c:pt idx="2">
                  <c:v>34.4</c:v>
                </c:pt>
                <c:pt idx="3">
                  <c:v>36.4</c:v>
                </c:pt>
                <c:pt idx="4">
                  <c:v>33.1</c:v>
                </c:pt>
              </c:numCache>
            </c:numRef>
          </c:val>
          <c:extLst xmlns:c16r2="http://schemas.microsoft.com/office/drawing/2015/06/chart">
            <c:ext xmlns:c16="http://schemas.microsoft.com/office/drawing/2014/chart" uri="{C3380CC4-5D6E-409C-BE32-E72D297353CC}">
              <c16:uniqueId val="{00000000-85E1-4FA7-8858-2414BB7702D8}"/>
            </c:ext>
          </c:extLst>
        </c:ser>
        <c:dLbls>
          <c:showLegendKey val="0"/>
          <c:showVal val="0"/>
          <c:showCatName val="0"/>
          <c:showSerName val="0"/>
          <c:showPercent val="0"/>
          <c:showBubbleSize val="0"/>
        </c:dLbls>
        <c:gapWidth val="150"/>
        <c:axId val="108085248"/>
        <c:axId val="1080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85E1-4FA7-8858-2414BB7702D8}"/>
            </c:ext>
          </c:extLst>
        </c:ser>
        <c:dLbls>
          <c:showLegendKey val="0"/>
          <c:showVal val="0"/>
          <c:showCatName val="0"/>
          <c:showSerName val="0"/>
          <c:showPercent val="0"/>
          <c:showBubbleSize val="0"/>
        </c:dLbls>
        <c:marker val="1"/>
        <c:smooth val="0"/>
        <c:axId val="108085248"/>
        <c:axId val="108087168"/>
      </c:lineChart>
      <c:dateAx>
        <c:axId val="108085248"/>
        <c:scaling>
          <c:orientation val="minMax"/>
        </c:scaling>
        <c:delete val="1"/>
        <c:axPos val="b"/>
        <c:numFmt formatCode="ge" sourceLinked="1"/>
        <c:majorTickMark val="none"/>
        <c:minorTickMark val="none"/>
        <c:tickLblPos val="none"/>
        <c:crossAx val="108087168"/>
        <c:crosses val="autoZero"/>
        <c:auto val="1"/>
        <c:lblOffset val="100"/>
        <c:baseTimeUnit val="years"/>
      </c:dateAx>
      <c:valAx>
        <c:axId val="10808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8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24</c:v>
                </c:pt>
                <c:pt idx="1">
                  <c:v>24</c:v>
                </c:pt>
                <c:pt idx="2">
                  <c:v>23</c:v>
                </c:pt>
                <c:pt idx="3">
                  <c:v>23</c:v>
                </c:pt>
                <c:pt idx="4">
                  <c:v>0</c:v>
                </c:pt>
              </c:numCache>
            </c:numRef>
          </c:val>
          <c:extLst xmlns:c16r2="http://schemas.microsoft.com/office/drawing/2015/06/chart">
            <c:ext xmlns:c16="http://schemas.microsoft.com/office/drawing/2014/chart" uri="{C3380CC4-5D6E-409C-BE32-E72D297353CC}">
              <c16:uniqueId val="{00000000-21AB-4130-A882-6671E4A7334D}"/>
            </c:ext>
          </c:extLst>
        </c:ser>
        <c:dLbls>
          <c:showLegendKey val="0"/>
          <c:showVal val="0"/>
          <c:showCatName val="0"/>
          <c:showSerName val="0"/>
          <c:showPercent val="0"/>
          <c:showBubbleSize val="0"/>
        </c:dLbls>
        <c:gapWidth val="150"/>
        <c:axId val="108117376"/>
        <c:axId val="1081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21AB-4130-A882-6671E4A7334D}"/>
            </c:ext>
          </c:extLst>
        </c:ser>
        <c:dLbls>
          <c:showLegendKey val="0"/>
          <c:showVal val="0"/>
          <c:showCatName val="0"/>
          <c:showSerName val="0"/>
          <c:showPercent val="0"/>
          <c:showBubbleSize val="0"/>
        </c:dLbls>
        <c:marker val="1"/>
        <c:smooth val="0"/>
        <c:axId val="108117376"/>
        <c:axId val="108127744"/>
      </c:lineChart>
      <c:dateAx>
        <c:axId val="108117376"/>
        <c:scaling>
          <c:orientation val="minMax"/>
        </c:scaling>
        <c:delete val="1"/>
        <c:axPos val="b"/>
        <c:numFmt formatCode="ge" sourceLinked="1"/>
        <c:majorTickMark val="none"/>
        <c:minorTickMark val="none"/>
        <c:tickLblPos val="none"/>
        <c:crossAx val="108127744"/>
        <c:crosses val="autoZero"/>
        <c:auto val="1"/>
        <c:lblOffset val="100"/>
        <c:baseTimeUnit val="years"/>
      </c:dateAx>
      <c:valAx>
        <c:axId val="10812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11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E2E2-421B-825A-D5A905E807ED}"/>
            </c:ext>
          </c:extLst>
        </c:ser>
        <c:dLbls>
          <c:showLegendKey val="0"/>
          <c:showVal val="0"/>
          <c:showCatName val="0"/>
          <c:showSerName val="0"/>
          <c:showPercent val="0"/>
          <c:showBubbleSize val="0"/>
        </c:dLbls>
        <c:gapWidth val="150"/>
        <c:axId val="120949760"/>
        <c:axId val="1209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E2E2-421B-825A-D5A905E807ED}"/>
            </c:ext>
          </c:extLst>
        </c:ser>
        <c:dLbls>
          <c:showLegendKey val="0"/>
          <c:showVal val="0"/>
          <c:showCatName val="0"/>
          <c:showSerName val="0"/>
          <c:showPercent val="0"/>
          <c:showBubbleSize val="0"/>
        </c:dLbls>
        <c:marker val="1"/>
        <c:smooth val="0"/>
        <c:axId val="120949760"/>
        <c:axId val="120960128"/>
      </c:lineChart>
      <c:dateAx>
        <c:axId val="120949760"/>
        <c:scaling>
          <c:orientation val="minMax"/>
        </c:scaling>
        <c:delete val="1"/>
        <c:axPos val="b"/>
        <c:numFmt formatCode="ge" sourceLinked="1"/>
        <c:majorTickMark val="none"/>
        <c:minorTickMark val="none"/>
        <c:tickLblPos val="none"/>
        <c:crossAx val="120960128"/>
        <c:crosses val="autoZero"/>
        <c:auto val="1"/>
        <c:lblOffset val="100"/>
        <c:baseTimeUnit val="years"/>
      </c:dateAx>
      <c:valAx>
        <c:axId val="12096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94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HK1" zoomScaleNormal="100" zoomScaleSheetLayoutView="70" workbookViewId="0">
      <selection activeCell="MT82" sqref="MT82"/>
    </sheetView>
  </sheetViews>
  <sheetFormatPr defaultColWidth="2.625" defaultRowHeight="13.5"/>
  <cols>
    <col min="1" max="1" width="2.625" customWidth="1"/>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c r="A6" s="2"/>
      <c r="B6" s="82" t="str">
        <f>データ!H6&amp;"　"&amp;データ!I6</f>
        <v>広島県呉市　野呂高原ロッジ</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6956</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17.899999999999999</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2215</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81</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21.7</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160</v>
      </c>
      <c r="NJ15" s="117"/>
      <c r="NK15" s="117"/>
      <c r="NL15" s="117"/>
      <c r="NM15" s="117"/>
      <c r="NN15" s="117"/>
      <c r="NO15" s="117"/>
      <c r="NP15" s="117"/>
      <c r="NQ15" s="117"/>
      <c r="NR15" s="117"/>
      <c r="NS15" s="117"/>
      <c r="NT15" s="117"/>
      <c r="NU15" s="117"/>
      <c r="NV15" s="117"/>
      <c r="NW15" s="118"/>
    </row>
    <row r="16" spans="1:387" ht="13.5" customHeight="1">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c r="A31" s="2"/>
      <c r="B31" s="21"/>
      <c r="C31" s="4"/>
      <c r="D31" s="4"/>
      <c r="E31" s="4"/>
      <c r="F31" s="4"/>
      <c r="I31" s="123" t="s">
        <v>27</v>
      </c>
      <c r="J31" s="123"/>
      <c r="K31" s="123"/>
      <c r="L31" s="123"/>
      <c r="M31" s="123"/>
      <c r="N31" s="123"/>
      <c r="O31" s="123"/>
      <c r="P31" s="123"/>
      <c r="Q31" s="123"/>
      <c r="R31" s="124">
        <f>データ!Y7</f>
        <v>103</v>
      </c>
      <c r="S31" s="124"/>
      <c r="T31" s="124"/>
      <c r="U31" s="124"/>
      <c r="V31" s="124"/>
      <c r="W31" s="124"/>
      <c r="X31" s="124"/>
      <c r="Y31" s="124"/>
      <c r="Z31" s="124"/>
      <c r="AA31" s="124"/>
      <c r="AB31" s="124"/>
      <c r="AC31" s="124"/>
      <c r="AD31" s="124"/>
      <c r="AE31" s="124"/>
      <c r="AF31" s="124">
        <f>データ!Z7</f>
        <v>102</v>
      </c>
      <c r="AG31" s="124"/>
      <c r="AH31" s="124"/>
      <c r="AI31" s="124"/>
      <c r="AJ31" s="124"/>
      <c r="AK31" s="124"/>
      <c r="AL31" s="124"/>
      <c r="AM31" s="124"/>
      <c r="AN31" s="124"/>
      <c r="AO31" s="124"/>
      <c r="AP31" s="124"/>
      <c r="AQ31" s="124"/>
      <c r="AR31" s="124"/>
      <c r="AS31" s="124"/>
      <c r="AT31" s="124">
        <f>データ!AA7</f>
        <v>101</v>
      </c>
      <c r="AU31" s="124"/>
      <c r="AV31" s="124"/>
      <c r="AW31" s="124"/>
      <c r="AX31" s="124"/>
      <c r="AY31" s="124"/>
      <c r="AZ31" s="124"/>
      <c r="BA31" s="124"/>
      <c r="BB31" s="124"/>
      <c r="BC31" s="124"/>
      <c r="BD31" s="124"/>
      <c r="BE31" s="124"/>
      <c r="BF31" s="124"/>
      <c r="BG31" s="124"/>
      <c r="BH31" s="124">
        <f>データ!AB7</f>
        <v>102</v>
      </c>
      <c r="BI31" s="124"/>
      <c r="BJ31" s="124"/>
      <c r="BK31" s="124"/>
      <c r="BL31" s="124"/>
      <c r="BM31" s="124"/>
      <c r="BN31" s="124"/>
      <c r="BO31" s="124"/>
      <c r="BP31" s="124"/>
      <c r="BQ31" s="124"/>
      <c r="BR31" s="124"/>
      <c r="BS31" s="124"/>
      <c r="BT31" s="124"/>
      <c r="BU31" s="124"/>
      <c r="BV31" s="124">
        <f>データ!AC7</f>
        <v>100</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20</v>
      </c>
      <c r="DG31" s="124"/>
      <c r="DH31" s="124"/>
      <c r="DI31" s="124"/>
      <c r="DJ31" s="124"/>
      <c r="DK31" s="124"/>
      <c r="DL31" s="124"/>
      <c r="DM31" s="124"/>
      <c r="DN31" s="124"/>
      <c r="DO31" s="124"/>
      <c r="DP31" s="124"/>
      <c r="DQ31" s="124"/>
      <c r="DR31" s="124"/>
      <c r="DS31" s="124"/>
      <c r="DT31" s="124">
        <f>データ!AK7</f>
        <v>20</v>
      </c>
      <c r="DU31" s="124"/>
      <c r="DV31" s="124"/>
      <c r="DW31" s="124"/>
      <c r="DX31" s="124"/>
      <c r="DY31" s="124"/>
      <c r="DZ31" s="124"/>
      <c r="EA31" s="124"/>
      <c r="EB31" s="124"/>
      <c r="EC31" s="124"/>
      <c r="ED31" s="124"/>
      <c r="EE31" s="124"/>
      <c r="EF31" s="124"/>
      <c r="EG31" s="124"/>
      <c r="EH31" s="124">
        <f>データ!AL7</f>
        <v>19</v>
      </c>
      <c r="EI31" s="124"/>
      <c r="EJ31" s="124"/>
      <c r="EK31" s="124"/>
      <c r="EL31" s="124"/>
      <c r="EM31" s="124"/>
      <c r="EN31" s="124"/>
      <c r="EO31" s="124"/>
      <c r="EP31" s="124"/>
      <c r="EQ31" s="124"/>
      <c r="ER31" s="124"/>
      <c r="ES31" s="124"/>
      <c r="ET31" s="124"/>
      <c r="EU31" s="124"/>
      <c r="EV31" s="124">
        <f>データ!AM7</f>
        <v>19</v>
      </c>
      <c r="EW31" s="124"/>
      <c r="EX31" s="124"/>
      <c r="EY31" s="124"/>
      <c r="EZ31" s="124"/>
      <c r="FA31" s="124"/>
      <c r="FB31" s="124"/>
      <c r="FC31" s="124"/>
      <c r="FD31" s="124"/>
      <c r="FE31" s="124"/>
      <c r="FF31" s="124"/>
      <c r="FG31" s="124"/>
      <c r="FH31" s="124"/>
      <c r="FI31" s="124"/>
      <c r="FJ31" s="124">
        <f>データ!AN7</f>
        <v>19.7</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3152</v>
      </c>
      <c r="GU31" s="125"/>
      <c r="GV31" s="125"/>
      <c r="GW31" s="125"/>
      <c r="GX31" s="125"/>
      <c r="GY31" s="125"/>
      <c r="GZ31" s="125"/>
      <c r="HA31" s="125"/>
      <c r="HB31" s="125"/>
      <c r="HC31" s="125"/>
      <c r="HD31" s="125"/>
      <c r="HE31" s="125"/>
      <c r="HF31" s="125"/>
      <c r="HG31" s="125"/>
      <c r="HH31" s="125">
        <f>データ!AV7</f>
        <v>3087</v>
      </c>
      <c r="HI31" s="125"/>
      <c r="HJ31" s="125"/>
      <c r="HK31" s="125"/>
      <c r="HL31" s="125"/>
      <c r="HM31" s="125"/>
      <c r="HN31" s="125"/>
      <c r="HO31" s="125"/>
      <c r="HP31" s="125"/>
      <c r="HQ31" s="125"/>
      <c r="HR31" s="125"/>
      <c r="HS31" s="125"/>
      <c r="HT31" s="125"/>
      <c r="HU31" s="125"/>
      <c r="HV31" s="125">
        <f>データ!AW7</f>
        <v>2885</v>
      </c>
      <c r="HW31" s="125"/>
      <c r="HX31" s="125"/>
      <c r="HY31" s="125"/>
      <c r="HZ31" s="125"/>
      <c r="IA31" s="125"/>
      <c r="IB31" s="125"/>
      <c r="IC31" s="125"/>
      <c r="ID31" s="125"/>
      <c r="IE31" s="125"/>
      <c r="IF31" s="125"/>
      <c r="IG31" s="125"/>
      <c r="IH31" s="125"/>
      <c r="II31" s="125"/>
      <c r="IJ31" s="125">
        <f>データ!AX7</f>
        <v>2690</v>
      </c>
      <c r="IK31" s="125"/>
      <c r="IL31" s="125"/>
      <c r="IM31" s="125"/>
      <c r="IN31" s="125"/>
      <c r="IO31" s="125"/>
      <c r="IP31" s="125"/>
      <c r="IQ31" s="125"/>
      <c r="IR31" s="125"/>
      <c r="IS31" s="125"/>
      <c r="IT31" s="125"/>
      <c r="IU31" s="125"/>
      <c r="IV31" s="125"/>
      <c r="IW31" s="125"/>
      <c r="IX31" s="125">
        <f>データ!AY7</f>
        <v>2820</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c r="A32" s="2"/>
      <c r="B32" s="21"/>
      <c r="C32" s="4"/>
      <c r="D32" s="4"/>
      <c r="E32" s="4"/>
      <c r="F32" s="4"/>
      <c r="G32" s="4"/>
      <c r="H32" s="4"/>
      <c r="I32" s="123" t="s">
        <v>29</v>
      </c>
      <c r="J32" s="123"/>
      <c r="K32" s="123"/>
      <c r="L32" s="123"/>
      <c r="M32" s="123"/>
      <c r="N32" s="123"/>
      <c r="O32" s="123"/>
      <c r="P32" s="123"/>
      <c r="Q32" s="123"/>
      <c r="R32" s="124">
        <f>データ!AD7</f>
        <v>83.8</v>
      </c>
      <c r="S32" s="124"/>
      <c r="T32" s="124"/>
      <c r="U32" s="124"/>
      <c r="V32" s="124"/>
      <c r="W32" s="124"/>
      <c r="X32" s="124"/>
      <c r="Y32" s="124"/>
      <c r="Z32" s="124"/>
      <c r="AA32" s="124"/>
      <c r="AB32" s="124"/>
      <c r="AC32" s="124"/>
      <c r="AD32" s="124"/>
      <c r="AE32" s="124"/>
      <c r="AF32" s="124">
        <f>データ!AE7</f>
        <v>86.7</v>
      </c>
      <c r="AG32" s="124"/>
      <c r="AH32" s="124"/>
      <c r="AI32" s="124"/>
      <c r="AJ32" s="124"/>
      <c r="AK32" s="124"/>
      <c r="AL32" s="124"/>
      <c r="AM32" s="124"/>
      <c r="AN32" s="124"/>
      <c r="AO32" s="124"/>
      <c r="AP32" s="124"/>
      <c r="AQ32" s="124"/>
      <c r="AR32" s="124"/>
      <c r="AS32" s="124"/>
      <c r="AT32" s="124">
        <f>データ!AF7</f>
        <v>90.7</v>
      </c>
      <c r="AU32" s="124"/>
      <c r="AV32" s="124"/>
      <c r="AW32" s="124"/>
      <c r="AX32" s="124"/>
      <c r="AY32" s="124"/>
      <c r="AZ32" s="124"/>
      <c r="BA32" s="124"/>
      <c r="BB32" s="124"/>
      <c r="BC32" s="124"/>
      <c r="BD32" s="124"/>
      <c r="BE32" s="124"/>
      <c r="BF32" s="124"/>
      <c r="BG32" s="124"/>
      <c r="BH32" s="124">
        <f>データ!AG7</f>
        <v>86.4</v>
      </c>
      <c r="BI32" s="124"/>
      <c r="BJ32" s="124"/>
      <c r="BK32" s="124"/>
      <c r="BL32" s="124"/>
      <c r="BM32" s="124"/>
      <c r="BN32" s="124"/>
      <c r="BO32" s="124"/>
      <c r="BP32" s="124"/>
      <c r="BQ32" s="124"/>
      <c r="BR32" s="124"/>
      <c r="BS32" s="124"/>
      <c r="BT32" s="124"/>
      <c r="BU32" s="124"/>
      <c r="BV32" s="124">
        <f>データ!AH7</f>
        <v>93.1</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29.3</v>
      </c>
      <c r="DG32" s="124"/>
      <c r="DH32" s="124"/>
      <c r="DI32" s="124"/>
      <c r="DJ32" s="124"/>
      <c r="DK32" s="124"/>
      <c r="DL32" s="124"/>
      <c r="DM32" s="124"/>
      <c r="DN32" s="124"/>
      <c r="DO32" s="124"/>
      <c r="DP32" s="124"/>
      <c r="DQ32" s="124"/>
      <c r="DR32" s="124"/>
      <c r="DS32" s="124"/>
      <c r="DT32" s="124">
        <f>データ!AP7</f>
        <v>34.4</v>
      </c>
      <c r="DU32" s="124"/>
      <c r="DV32" s="124"/>
      <c r="DW32" s="124"/>
      <c r="DX32" s="124"/>
      <c r="DY32" s="124"/>
      <c r="DZ32" s="124"/>
      <c r="EA32" s="124"/>
      <c r="EB32" s="124"/>
      <c r="EC32" s="124"/>
      <c r="ED32" s="124"/>
      <c r="EE32" s="124"/>
      <c r="EF32" s="124"/>
      <c r="EG32" s="124"/>
      <c r="EH32" s="124">
        <f>データ!AQ7</f>
        <v>35.5</v>
      </c>
      <c r="EI32" s="124"/>
      <c r="EJ32" s="124"/>
      <c r="EK32" s="124"/>
      <c r="EL32" s="124"/>
      <c r="EM32" s="124"/>
      <c r="EN32" s="124"/>
      <c r="EO32" s="124"/>
      <c r="EP32" s="124"/>
      <c r="EQ32" s="124"/>
      <c r="ER32" s="124"/>
      <c r="ES32" s="124"/>
      <c r="ET32" s="124"/>
      <c r="EU32" s="124"/>
      <c r="EV32" s="124">
        <f>データ!AR7</f>
        <v>34.700000000000003</v>
      </c>
      <c r="EW32" s="124"/>
      <c r="EX32" s="124"/>
      <c r="EY32" s="124"/>
      <c r="EZ32" s="124"/>
      <c r="FA32" s="124"/>
      <c r="FB32" s="124"/>
      <c r="FC32" s="124"/>
      <c r="FD32" s="124"/>
      <c r="FE32" s="124"/>
      <c r="FF32" s="124"/>
      <c r="FG32" s="124"/>
      <c r="FH32" s="124"/>
      <c r="FI32" s="124"/>
      <c r="FJ32" s="124">
        <f>データ!AS7</f>
        <v>32.299999999999997</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29009</v>
      </c>
      <c r="GU32" s="125"/>
      <c r="GV32" s="125"/>
      <c r="GW32" s="125"/>
      <c r="GX32" s="125"/>
      <c r="GY32" s="125"/>
      <c r="GZ32" s="125"/>
      <c r="HA32" s="125"/>
      <c r="HB32" s="125"/>
      <c r="HC32" s="125"/>
      <c r="HD32" s="125"/>
      <c r="HE32" s="125"/>
      <c r="HF32" s="125"/>
      <c r="HG32" s="125"/>
      <c r="HH32" s="125">
        <f>データ!BA7</f>
        <v>4046</v>
      </c>
      <c r="HI32" s="125"/>
      <c r="HJ32" s="125"/>
      <c r="HK32" s="125"/>
      <c r="HL32" s="125"/>
      <c r="HM32" s="125"/>
      <c r="HN32" s="125"/>
      <c r="HO32" s="125"/>
      <c r="HP32" s="125"/>
      <c r="HQ32" s="125"/>
      <c r="HR32" s="125"/>
      <c r="HS32" s="125"/>
      <c r="HT32" s="125"/>
      <c r="HU32" s="125"/>
      <c r="HV32" s="125">
        <f>データ!BB7</f>
        <v>4096</v>
      </c>
      <c r="HW32" s="125"/>
      <c r="HX32" s="125"/>
      <c r="HY32" s="125"/>
      <c r="HZ32" s="125"/>
      <c r="IA32" s="125"/>
      <c r="IB32" s="125"/>
      <c r="IC32" s="125"/>
      <c r="ID32" s="125"/>
      <c r="IE32" s="125"/>
      <c r="IF32" s="125"/>
      <c r="IG32" s="125"/>
      <c r="IH32" s="125"/>
      <c r="II32" s="125"/>
      <c r="IJ32" s="125">
        <f>データ!BC7</f>
        <v>11889</v>
      </c>
      <c r="IK32" s="125"/>
      <c r="IL32" s="125"/>
      <c r="IM32" s="125"/>
      <c r="IN32" s="125"/>
      <c r="IO32" s="125"/>
      <c r="IP32" s="125"/>
      <c r="IQ32" s="125"/>
      <c r="IR32" s="125"/>
      <c r="IS32" s="125"/>
      <c r="IT32" s="125"/>
      <c r="IU32" s="125"/>
      <c r="IV32" s="125"/>
      <c r="IW32" s="125"/>
      <c r="IX32" s="125">
        <f>データ!BD7</f>
        <v>15661</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158</v>
      </c>
      <c r="NJ32" s="117"/>
      <c r="NK32" s="117"/>
      <c r="NL32" s="117"/>
      <c r="NM32" s="117"/>
      <c r="NN32" s="117"/>
      <c r="NO32" s="117"/>
      <c r="NP32" s="117"/>
      <c r="NQ32" s="117"/>
      <c r="NR32" s="117"/>
      <c r="NS32" s="117"/>
      <c r="NT32" s="117"/>
      <c r="NU32" s="117"/>
      <c r="NV32" s="117"/>
      <c r="NW32" s="118"/>
    </row>
    <row r="33" spans="1:387" ht="13.5" customHeight="1">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159</v>
      </c>
      <c r="NJ49" s="117"/>
      <c r="NK49" s="117"/>
      <c r="NL49" s="117"/>
      <c r="NM49" s="117"/>
      <c r="NN49" s="117"/>
      <c r="NO49" s="117"/>
      <c r="NP49" s="117"/>
      <c r="NQ49" s="117"/>
      <c r="NR49" s="117"/>
      <c r="NS49" s="117"/>
      <c r="NT49" s="117"/>
      <c r="NU49" s="117"/>
      <c r="NV49" s="117"/>
      <c r="NW49" s="118"/>
    </row>
    <row r="50" spans="1:387" ht="13.5" customHeight="1">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c r="A53" s="2"/>
      <c r="B53" s="21"/>
      <c r="C53" s="4"/>
      <c r="D53" s="4"/>
      <c r="E53" s="4"/>
      <c r="F53" s="4"/>
      <c r="I53" s="123" t="s">
        <v>27</v>
      </c>
      <c r="J53" s="123"/>
      <c r="K53" s="123"/>
      <c r="L53" s="123"/>
      <c r="M53" s="123"/>
      <c r="N53" s="123"/>
      <c r="O53" s="123"/>
      <c r="P53" s="123"/>
      <c r="Q53" s="123"/>
      <c r="R53" s="124">
        <f>データ!BF7</f>
        <v>31.8</v>
      </c>
      <c r="S53" s="124"/>
      <c r="T53" s="124"/>
      <c r="U53" s="124"/>
      <c r="V53" s="124"/>
      <c r="W53" s="124"/>
      <c r="X53" s="124"/>
      <c r="Y53" s="124"/>
      <c r="Z53" s="124"/>
      <c r="AA53" s="124"/>
      <c r="AB53" s="124"/>
      <c r="AC53" s="124"/>
      <c r="AD53" s="124"/>
      <c r="AE53" s="124"/>
      <c r="AF53" s="124">
        <f>データ!BG7</f>
        <v>33.5</v>
      </c>
      <c r="AG53" s="124"/>
      <c r="AH53" s="124"/>
      <c r="AI53" s="124"/>
      <c r="AJ53" s="124"/>
      <c r="AK53" s="124"/>
      <c r="AL53" s="124"/>
      <c r="AM53" s="124"/>
      <c r="AN53" s="124"/>
      <c r="AO53" s="124"/>
      <c r="AP53" s="124"/>
      <c r="AQ53" s="124"/>
      <c r="AR53" s="124"/>
      <c r="AS53" s="124"/>
      <c r="AT53" s="124">
        <f>データ!BH7</f>
        <v>34.4</v>
      </c>
      <c r="AU53" s="124"/>
      <c r="AV53" s="124"/>
      <c r="AW53" s="124"/>
      <c r="AX53" s="124"/>
      <c r="AY53" s="124"/>
      <c r="AZ53" s="124"/>
      <c r="BA53" s="124"/>
      <c r="BB53" s="124"/>
      <c r="BC53" s="124"/>
      <c r="BD53" s="124"/>
      <c r="BE53" s="124"/>
      <c r="BF53" s="124"/>
      <c r="BG53" s="124"/>
      <c r="BH53" s="124">
        <f>データ!BI7</f>
        <v>36.4</v>
      </c>
      <c r="BI53" s="124"/>
      <c r="BJ53" s="124"/>
      <c r="BK53" s="124"/>
      <c r="BL53" s="124"/>
      <c r="BM53" s="124"/>
      <c r="BN53" s="124"/>
      <c r="BO53" s="124"/>
      <c r="BP53" s="124"/>
      <c r="BQ53" s="124"/>
      <c r="BR53" s="124"/>
      <c r="BS53" s="124"/>
      <c r="BT53" s="124"/>
      <c r="BU53" s="124"/>
      <c r="BV53" s="124">
        <f>データ!BJ7</f>
        <v>33.1</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49</v>
      </c>
      <c r="DG53" s="124"/>
      <c r="DH53" s="124"/>
      <c r="DI53" s="124"/>
      <c r="DJ53" s="124"/>
      <c r="DK53" s="124"/>
      <c r="DL53" s="124"/>
      <c r="DM53" s="124"/>
      <c r="DN53" s="124"/>
      <c r="DO53" s="124"/>
      <c r="DP53" s="124"/>
      <c r="DQ53" s="124"/>
      <c r="DR53" s="124"/>
      <c r="DS53" s="124"/>
      <c r="DT53" s="124">
        <f>データ!BR7</f>
        <v>51</v>
      </c>
      <c r="DU53" s="124"/>
      <c r="DV53" s="124"/>
      <c r="DW53" s="124"/>
      <c r="DX53" s="124"/>
      <c r="DY53" s="124"/>
      <c r="DZ53" s="124"/>
      <c r="EA53" s="124"/>
      <c r="EB53" s="124"/>
      <c r="EC53" s="124"/>
      <c r="ED53" s="124"/>
      <c r="EE53" s="124"/>
      <c r="EF53" s="124"/>
      <c r="EG53" s="124"/>
      <c r="EH53" s="124">
        <f>データ!BS7</f>
        <v>50</v>
      </c>
      <c r="EI53" s="124"/>
      <c r="EJ53" s="124"/>
      <c r="EK53" s="124"/>
      <c r="EL53" s="124"/>
      <c r="EM53" s="124"/>
      <c r="EN53" s="124"/>
      <c r="EO53" s="124"/>
      <c r="EP53" s="124"/>
      <c r="EQ53" s="124"/>
      <c r="ER53" s="124"/>
      <c r="ES53" s="124"/>
      <c r="ET53" s="124"/>
      <c r="EU53" s="124"/>
      <c r="EV53" s="124">
        <f>データ!BT7</f>
        <v>50</v>
      </c>
      <c r="EW53" s="124"/>
      <c r="EX53" s="124"/>
      <c r="EY53" s="124"/>
      <c r="EZ53" s="124"/>
      <c r="FA53" s="124"/>
      <c r="FB53" s="124"/>
      <c r="FC53" s="124"/>
      <c r="FD53" s="124"/>
      <c r="FE53" s="124"/>
      <c r="FF53" s="124"/>
      <c r="FG53" s="124"/>
      <c r="FH53" s="124"/>
      <c r="FI53" s="124"/>
      <c r="FJ53" s="124">
        <f>データ!BU7</f>
        <v>53.5</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-20</v>
      </c>
      <c r="GU53" s="124"/>
      <c r="GV53" s="124"/>
      <c r="GW53" s="124"/>
      <c r="GX53" s="124"/>
      <c r="GY53" s="124"/>
      <c r="GZ53" s="124"/>
      <c r="HA53" s="124"/>
      <c r="HB53" s="124"/>
      <c r="HC53" s="124"/>
      <c r="HD53" s="124"/>
      <c r="HE53" s="124"/>
      <c r="HF53" s="124"/>
      <c r="HG53" s="124"/>
      <c r="HH53" s="124">
        <f>データ!CC7</f>
        <v>-22</v>
      </c>
      <c r="HI53" s="124"/>
      <c r="HJ53" s="124"/>
      <c r="HK53" s="124"/>
      <c r="HL53" s="124"/>
      <c r="HM53" s="124"/>
      <c r="HN53" s="124"/>
      <c r="HO53" s="124"/>
      <c r="HP53" s="124"/>
      <c r="HQ53" s="124"/>
      <c r="HR53" s="124"/>
      <c r="HS53" s="124"/>
      <c r="HT53" s="124"/>
      <c r="HU53" s="124"/>
      <c r="HV53" s="124">
        <f>データ!CD7</f>
        <v>-22</v>
      </c>
      <c r="HW53" s="124"/>
      <c r="HX53" s="124"/>
      <c r="HY53" s="124"/>
      <c r="HZ53" s="124"/>
      <c r="IA53" s="124"/>
      <c r="IB53" s="124"/>
      <c r="IC53" s="124"/>
      <c r="ID53" s="124"/>
      <c r="IE53" s="124"/>
      <c r="IF53" s="124"/>
      <c r="IG53" s="124"/>
      <c r="IH53" s="124"/>
      <c r="II53" s="124"/>
      <c r="IJ53" s="124">
        <f>データ!CE7</f>
        <v>-21</v>
      </c>
      <c r="IK53" s="124"/>
      <c r="IL53" s="124"/>
      <c r="IM53" s="124"/>
      <c r="IN53" s="124"/>
      <c r="IO53" s="124"/>
      <c r="IP53" s="124"/>
      <c r="IQ53" s="124"/>
      <c r="IR53" s="124"/>
      <c r="IS53" s="124"/>
      <c r="IT53" s="124"/>
      <c r="IU53" s="124"/>
      <c r="IV53" s="124"/>
      <c r="IW53" s="124"/>
      <c r="IX53" s="124">
        <f>データ!CF7</f>
        <v>-24.6</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-25277</v>
      </c>
      <c r="KI53" s="125"/>
      <c r="KJ53" s="125"/>
      <c r="KK53" s="125"/>
      <c r="KL53" s="125"/>
      <c r="KM53" s="125"/>
      <c r="KN53" s="125"/>
      <c r="KO53" s="125"/>
      <c r="KP53" s="125"/>
      <c r="KQ53" s="125"/>
      <c r="KR53" s="125"/>
      <c r="KS53" s="125"/>
      <c r="KT53" s="125"/>
      <c r="KU53" s="125"/>
      <c r="KV53" s="125">
        <f>データ!CN7</f>
        <v>-27230</v>
      </c>
      <c r="KW53" s="125"/>
      <c r="KX53" s="125"/>
      <c r="KY53" s="125"/>
      <c r="KZ53" s="125"/>
      <c r="LA53" s="125"/>
      <c r="LB53" s="125"/>
      <c r="LC53" s="125"/>
      <c r="LD53" s="125"/>
      <c r="LE53" s="125"/>
      <c r="LF53" s="125"/>
      <c r="LG53" s="125"/>
      <c r="LH53" s="125"/>
      <c r="LI53" s="125"/>
      <c r="LJ53" s="125">
        <f>データ!CO7</f>
        <v>-28013</v>
      </c>
      <c r="LK53" s="125"/>
      <c r="LL53" s="125"/>
      <c r="LM53" s="125"/>
      <c r="LN53" s="125"/>
      <c r="LO53" s="125"/>
      <c r="LP53" s="125"/>
      <c r="LQ53" s="125"/>
      <c r="LR53" s="125"/>
      <c r="LS53" s="125"/>
      <c r="LT53" s="125"/>
      <c r="LU53" s="125"/>
      <c r="LV53" s="125"/>
      <c r="LW53" s="125"/>
      <c r="LX53" s="125">
        <f>データ!CP7</f>
        <v>-25962</v>
      </c>
      <c r="LY53" s="125"/>
      <c r="LZ53" s="125"/>
      <c r="MA53" s="125"/>
      <c r="MB53" s="125"/>
      <c r="MC53" s="125"/>
      <c r="MD53" s="125"/>
      <c r="ME53" s="125"/>
      <c r="MF53" s="125"/>
      <c r="MG53" s="125"/>
      <c r="MH53" s="125"/>
      <c r="MI53" s="125"/>
      <c r="MJ53" s="125"/>
      <c r="MK53" s="125"/>
      <c r="ML53" s="125">
        <f>データ!CQ7</f>
        <v>-27651</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c r="A54" s="2"/>
      <c r="B54" s="21"/>
      <c r="C54" s="4"/>
      <c r="D54" s="4"/>
      <c r="E54" s="4"/>
      <c r="F54" s="4"/>
      <c r="G54" s="4"/>
      <c r="H54" s="4"/>
      <c r="I54" s="123" t="s">
        <v>29</v>
      </c>
      <c r="J54" s="123"/>
      <c r="K54" s="123"/>
      <c r="L54" s="123"/>
      <c r="M54" s="123"/>
      <c r="N54" s="123"/>
      <c r="O54" s="123"/>
      <c r="P54" s="123"/>
      <c r="Q54" s="123"/>
      <c r="R54" s="124">
        <f>データ!BK7</f>
        <v>17.3</v>
      </c>
      <c r="S54" s="124"/>
      <c r="T54" s="124"/>
      <c r="U54" s="124"/>
      <c r="V54" s="124"/>
      <c r="W54" s="124"/>
      <c r="X54" s="124"/>
      <c r="Y54" s="124"/>
      <c r="Z54" s="124"/>
      <c r="AA54" s="124"/>
      <c r="AB54" s="124"/>
      <c r="AC54" s="124"/>
      <c r="AD54" s="124"/>
      <c r="AE54" s="124"/>
      <c r="AF54" s="124">
        <f>データ!BL7</f>
        <v>16.7</v>
      </c>
      <c r="AG54" s="124"/>
      <c r="AH54" s="124"/>
      <c r="AI54" s="124"/>
      <c r="AJ54" s="124"/>
      <c r="AK54" s="124"/>
      <c r="AL54" s="124"/>
      <c r="AM54" s="124"/>
      <c r="AN54" s="124"/>
      <c r="AO54" s="124"/>
      <c r="AP54" s="124"/>
      <c r="AQ54" s="124"/>
      <c r="AR54" s="124"/>
      <c r="AS54" s="124"/>
      <c r="AT54" s="124">
        <f>データ!BM7</f>
        <v>17.399999999999999</v>
      </c>
      <c r="AU54" s="124"/>
      <c r="AV54" s="124"/>
      <c r="AW54" s="124"/>
      <c r="AX54" s="124"/>
      <c r="AY54" s="124"/>
      <c r="AZ54" s="124"/>
      <c r="BA54" s="124"/>
      <c r="BB54" s="124"/>
      <c r="BC54" s="124"/>
      <c r="BD54" s="124"/>
      <c r="BE54" s="124"/>
      <c r="BF54" s="124"/>
      <c r="BG54" s="124"/>
      <c r="BH54" s="124">
        <f>データ!BN7</f>
        <v>16</v>
      </c>
      <c r="BI54" s="124"/>
      <c r="BJ54" s="124"/>
      <c r="BK54" s="124"/>
      <c r="BL54" s="124"/>
      <c r="BM54" s="124"/>
      <c r="BN54" s="124"/>
      <c r="BO54" s="124"/>
      <c r="BP54" s="124"/>
      <c r="BQ54" s="124"/>
      <c r="BR54" s="124"/>
      <c r="BS54" s="124"/>
      <c r="BT54" s="124"/>
      <c r="BU54" s="124"/>
      <c r="BV54" s="124">
        <f>データ!BO7</f>
        <v>15.6</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39.9</v>
      </c>
      <c r="DG54" s="124"/>
      <c r="DH54" s="124"/>
      <c r="DI54" s="124"/>
      <c r="DJ54" s="124"/>
      <c r="DK54" s="124"/>
      <c r="DL54" s="124"/>
      <c r="DM54" s="124"/>
      <c r="DN54" s="124"/>
      <c r="DO54" s="124"/>
      <c r="DP54" s="124"/>
      <c r="DQ54" s="124"/>
      <c r="DR54" s="124"/>
      <c r="DS54" s="124"/>
      <c r="DT54" s="124">
        <f>データ!BW7</f>
        <v>38.4</v>
      </c>
      <c r="DU54" s="124"/>
      <c r="DV54" s="124"/>
      <c r="DW54" s="124"/>
      <c r="DX54" s="124"/>
      <c r="DY54" s="124"/>
      <c r="DZ54" s="124"/>
      <c r="EA54" s="124"/>
      <c r="EB54" s="124"/>
      <c r="EC54" s="124"/>
      <c r="ED54" s="124"/>
      <c r="EE54" s="124"/>
      <c r="EF54" s="124"/>
      <c r="EG54" s="124"/>
      <c r="EH54" s="124">
        <f>データ!BX7</f>
        <v>35.799999999999997</v>
      </c>
      <c r="EI54" s="124"/>
      <c r="EJ54" s="124"/>
      <c r="EK54" s="124"/>
      <c r="EL54" s="124"/>
      <c r="EM54" s="124"/>
      <c r="EN54" s="124"/>
      <c r="EO54" s="124"/>
      <c r="EP54" s="124"/>
      <c r="EQ54" s="124"/>
      <c r="ER54" s="124"/>
      <c r="ES54" s="124"/>
      <c r="ET54" s="124"/>
      <c r="EU54" s="124"/>
      <c r="EV54" s="124">
        <f>データ!BY7</f>
        <v>39.4</v>
      </c>
      <c r="EW54" s="124"/>
      <c r="EX54" s="124"/>
      <c r="EY54" s="124"/>
      <c r="EZ54" s="124"/>
      <c r="FA54" s="124"/>
      <c r="FB54" s="124"/>
      <c r="FC54" s="124"/>
      <c r="FD54" s="124"/>
      <c r="FE54" s="124"/>
      <c r="FF54" s="124"/>
      <c r="FG54" s="124"/>
      <c r="FH54" s="124"/>
      <c r="FI54" s="124"/>
      <c r="FJ54" s="124">
        <f>データ!BZ7</f>
        <v>41.5</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-23.1</v>
      </c>
      <c r="GU54" s="124"/>
      <c r="GV54" s="124"/>
      <c r="GW54" s="124"/>
      <c r="GX54" s="124"/>
      <c r="GY54" s="124"/>
      <c r="GZ54" s="124"/>
      <c r="HA54" s="124"/>
      <c r="HB54" s="124"/>
      <c r="HC54" s="124"/>
      <c r="HD54" s="124"/>
      <c r="HE54" s="124"/>
      <c r="HF54" s="124"/>
      <c r="HG54" s="124"/>
      <c r="HH54" s="124">
        <f>データ!CH7</f>
        <v>-22.8</v>
      </c>
      <c r="HI54" s="124"/>
      <c r="HJ54" s="124"/>
      <c r="HK54" s="124"/>
      <c r="HL54" s="124"/>
      <c r="HM54" s="124"/>
      <c r="HN54" s="124"/>
      <c r="HO54" s="124"/>
      <c r="HP54" s="124"/>
      <c r="HQ54" s="124"/>
      <c r="HR54" s="124"/>
      <c r="HS54" s="124"/>
      <c r="HT54" s="124"/>
      <c r="HU54" s="124"/>
      <c r="HV54" s="124">
        <f>データ!CI7</f>
        <v>-17.100000000000001</v>
      </c>
      <c r="HW54" s="124"/>
      <c r="HX54" s="124"/>
      <c r="HY54" s="124"/>
      <c r="HZ54" s="124"/>
      <c r="IA54" s="124"/>
      <c r="IB54" s="124"/>
      <c r="IC54" s="124"/>
      <c r="ID54" s="124"/>
      <c r="IE54" s="124"/>
      <c r="IF54" s="124"/>
      <c r="IG54" s="124"/>
      <c r="IH54" s="124"/>
      <c r="II54" s="124"/>
      <c r="IJ54" s="124">
        <f>データ!CJ7</f>
        <v>-18.899999999999999</v>
      </c>
      <c r="IK54" s="124"/>
      <c r="IL54" s="124"/>
      <c r="IM54" s="124"/>
      <c r="IN54" s="124"/>
      <c r="IO54" s="124"/>
      <c r="IP54" s="124"/>
      <c r="IQ54" s="124"/>
      <c r="IR54" s="124"/>
      <c r="IS54" s="124"/>
      <c r="IT54" s="124"/>
      <c r="IU54" s="124"/>
      <c r="IV54" s="124"/>
      <c r="IW54" s="124"/>
      <c r="IX54" s="124">
        <f>データ!CK7</f>
        <v>-20.100000000000001</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-7408</v>
      </c>
      <c r="KI54" s="132"/>
      <c r="KJ54" s="132"/>
      <c r="KK54" s="132"/>
      <c r="KL54" s="132"/>
      <c r="KM54" s="132"/>
      <c r="KN54" s="132"/>
      <c r="KO54" s="132"/>
      <c r="KP54" s="132"/>
      <c r="KQ54" s="132"/>
      <c r="KR54" s="132"/>
      <c r="KS54" s="132"/>
      <c r="KT54" s="132"/>
      <c r="KU54" s="133"/>
      <c r="KV54" s="131">
        <f>データ!CS7</f>
        <v>-10419</v>
      </c>
      <c r="KW54" s="132"/>
      <c r="KX54" s="132"/>
      <c r="KY54" s="132"/>
      <c r="KZ54" s="132"/>
      <c r="LA54" s="132"/>
      <c r="LB54" s="132"/>
      <c r="LC54" s="132"/>
      <c r="LD54" s="132"/>
      <c r="LE54" s="132"/>
      <c r="LF54" s="132"/>
      <c r="LG54" s="132"/>
      <c r="LH54" s="132"/>
      <c r="LI54" s="133"/>
      <c r="LJ54" s="131">
        <f>データ!CT7</f>
        <v>-9739</v>
      </c>
      <c r="LK54" s="132"/>
      <c r="LL54" s="132"/>
      <c r="LM54" s="132"/>
      <c r="LN54" s="132"/>
      <c r="LO54" s="132"/>
      <c r="LP54" s="132"/>
      <c r="LQ54" s="132"/>
      <c r="LR54" s="132"/>
      <c r="LS54" s="132"/>
      <c r="LT54" s="132"/>
      <c r="LU54" s="132"/>
      <c r="LV54" s="132"/>
      <c r="LW54" s="133"/>
      <c r="LX54" s="131">
        <f>データ!CU7</f>
        <v>-10274</v>
      </c>
      <c r="LY54" s="132"/>
      <c r="LZ54" s="132"/>
      <c r="MA54" s="132"/>
      <c r="MB54" s="132"/>
      <c r="MC54" s="132"/>
      <c r="MD54" s="132"/>
      <c r="ME54" s="132"/>
      <c r="MF54" s="132"/>
      <c r="MG54" s="132"/>
      <c r="MH54" s="132"/>
      <c r="MI54" s="132"/>
      <c r="MJ54" s="132"/>
      <c r="MK54" s="133"/>
      <c r="ML54" s="131">
        <f>データ!CV7</f>
        <v>-13530</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161</v>
      </c>
      <c r="NJ66" s="117"/>
      <c r="NK66" s="117"/>
      <c r="NL66" s="117"/>
      <c r="NM66" s="117"/>
      <c r="NN66" s="117"/>
      <c r="NO66" s="117"/>
      <c r="NP66" s="117"/>
      <c r="NQ66" s="117"/>
      <c r="NR66" s="117"/>
      <c r="NS66" s="117"/>
      <c r="NT66" s="117"/>
      <c r="NU66" s="117"/>
      <c r="NV66" s="117"/>
      <c r="NW66" s="118"/>
    </row>
    <row r="67" spans="1:387" ht="13.5" customHeight="1">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t="str">
        <f>データ!DI6</f>
        <v>-</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t="str">
        <f>データ!DJ6</f>
        <v>-</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24</v>
      </c>
      <c r="KI77" s="124"/>
      <c r="KJ77" s="124"/>
      <c r="KK77" s="124"/>
      <c r="KL77" s="124"/>
      <c r="KM77" s="124"/>
      <c r="KN77" s="124"/>
      <c r="KO77" s="124"/>
      <c r="KP77" s="124"/>
      <c r="KQ77" s="124"/>
      <c r="KR77" s="124"/>
      <c r="KS77" s="124"/>
      <c r="KT77" s="124"/>
      <c r="KU77" s="124"/>
      <c r="KV77" s="124">
        <f>データ!DW7</f>
        <v>24</v>
      </c>
      <c r="KW77" s="124"/>
      <c r="KX77" s="124"/>
      <c r="KY77" s="124"/>
      <c r="KZ77" s="124"/>
      <c r="LA77" s="124"/>
      <c r="LB77" s="124"/>
      <c r="LC77" s="124"/>
      <c r="LD77" s="124"/>
      <c r="LE77" s="124"/>
      <c r="LF77" s="124"/>
      <c r="LG77" s="124"/>
      <c r="LH77" s="124"/>
      <c r="LI77" s="124"/>
      <c r="LJ77" s="124">
        <f>データ!DX7</f>
        <v>23</v>
      </c>
      <c r="LK77" s="124"/>
      <c r="LL77" s="124"/>
      <c r="LM77" s="124"/>
      <c r="LN77" s="124"/>
      <c r="LO77" s="124"/>
      <c r="LP77" s="124"/>
      <c r="LQ77" s="124"/>
      <c r="LR77" s="124"/>
      <c r="LS77" s="124"/>
      <c r="LT77" s="124"/>
      <c r="LU77" s="124"/>
      <c r="LV77" s="124"/>
      <c r="LW77" s="124"/>
      <c r="LX77" s="124">
        <f>データ!DY7</f>
        <v>23</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48.8</v>
      </c>
      <c r="KI78" s="124"/>
      <c r="KJ78" s="124"/>
      <c r="KK78" s="124"/>
      <c r="KL78" s="124"/>
      <c r="KM78" s="124"/>
      <c r="KN78" s="124"/>
      <c r="KO78" s="124"/>
      <c r="KP78" s="124"/>
      <c r="KQ78" s="124"/>
      <c r="KR78" s="124"/>
      <c r="KS78" s="124"/>
      <c r="KT78" s="124"/>
      <c r="KU78" s="124"/>
      <c r="KV78" s="124">
        <f>データ!EB7</f>
        <v>48</v>
      </c>
      <c r="KW78" s="124"/>
      <c r="KX78" s="124"/>
      <c r="KY78" s="124"/>
      <c r="KZ78" s="124"/>
      <c r="LA78" s="124"/>
      <c r="LB78" s="124"/>
      <c r="LC78" s="124"/>
      <c r="LD78" s="124"/>
      <c r="LE78" s="124"/>
      <c r="LF78" s="124"/>
      <c r="LG78" s="124"/>
      <c r="LH78" s="124"/>
      <c r="LI78" s="124"/>
      <c r="LJ78" s="124">
        <f>データ!EC7</f>
        <v>41.2</v>
      </c>
      <c r="LK78" s="124"/>
      <c r="LL78" s="124"/>
      <c r="LM78" s="124"/>
      <c r="LN78" s="124"/>
      <c r="LO78" s="124"/>
      <c r="LP78" s="124"/>
      <c r="LQ78" s="124"/>
      <c r="LR78" s="124"/>
      <c r="LS78" s="124"/>
      <c r="LT78" s="124"/>
      <c r="LU78" s="124"/>
      <c r="LV78" s="124"/>
      <c r="LW78" s="124"/>
      <c r="LX78" s="124">
        <f>データ!ED7</f>
        <v>38.5</v>
      </c>
      <c r="LY78" s="124"/>
      <c r="LZ78" s="124"/>
      <c r="MA78" s="124"/>
      <c r="MB78" s="124"/>
      <c r="MC78" s="124"/>
      <c r="MD78" s="124"/>
      <c r="ME78" s="124"/>
      <c r="MF78" s="124"/>
      <c r="MG78" s="124"/>
      <c r="MH78" s="124"/>
      <c r="MI78" s="124"/>
      <c r="MJ78" s="124"/>
      <c r="MK78" s="124"/>
      <c r="ML78" s="124">
        <f>データ!EE7</f>
        <v>34.200000000000003</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c r="C83" s="2"/>
      <c r="BH83" s="2"/>
      <c r="GR83" s="2"/>
      <c r="IV83" s="2"/>
      <c r="LD83" s="2"/>
    </row>
    <row r="84" spans="1:387">
      <c r="C84" s="2"/>
      <c r="BH84" s="2"/>
      <c r="GR84" s="2"/>
      <c r="IV84" s="2"/>
      <c r="LD84" s="2"/>
    </row>
    <row r="86" spans="1:387" hidden="1">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nnk0frKKnWChDdEoBviQ1cZ9ko/XrgZAeuuicxuUSWUmfo6jpn6SHqW9FT1bFzf5by4P+ZD8zlDRcfOdjv4Kbw==" saltValue="UQrAVfRBiwd4VC5yFw9OJ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112</v>
      </c>
      <c r="AK5" s="53" t="s">
        <v>102</v>
      </c>
      <c r="AL5" s="53" t="s">
        <v>103</v>
      </c>
      <c r="AM5" s="53" t="s">
        <v>113</v>
      </c>
      <c r="AN5" s="53" t="s">
        <v>105</v>
      </c>
      <c r="AO5" s="53" t="s">
        <v>106</v>
      </c>
      <c r="AP5" s="53" t="s">
        <v>107</v>
      </c>
      <c r="AQ5" s="53" t="s">
        <v>108</v>
      </c>
      <c r="AR5" s="53" t="s">
        <v>109</v>
      </c>
      <c r="AS5" s="53" t="s">
        <v>110</v>
      </c>
      <c r="AT5" s="53" t="s">
        <v>111</v>
      </c>
      <c r="AU5" s="53" t="s">
        <v>101</v>
      </c>
      <c r="AV5" s="53" t="s">
        <v>114</v>
      </c>
      <c r="AW5" s="53" t="s">
        <v>103</v>
      </c>
      <c r="AX5" s="53" t="s">
        <v>115</v>
      </c>
      <c r="AY5" s="53" t="s">
        <v>116</v>
      </c>
      <c r="AZ5" s="53" t="s">
        <v>106</v>
      </c>
      <c r="BA5" s="53" t="s">
        <v>107</v>
      </c>
      <c r="BB5" s="53" t="s">
        <v>108</v>
      </c>
      <c r="BC5" s="53" t="s">
        <v>109</v>
      </c>
      <c r="BD5" s="53" t="s">
        <v>110</v>
      </c>
      <c r="BE5" s="53" t="s">
        <v>111</v>
      </c>
      <c r="BF5" s="53" t="s">
        <v>112</v>
      </c>
      <c r="BG5" s="53" t="s">
        <v>117</v>
      </c>
      <c r="BH5" s="53" t="s">
        <v>103</v>
      </c>
      <c r="BI5" s="53" t="s">
        <v>104</v>
      </c>
      <c r="BJ5" s="53" t="s">
        <v>116</v>
      </c>
      <c r="BK5" s="53" t="s">
        <v>106</v>
      </c>
      <c r="BL5" s="53" t="s">
        <v>107</v>
      </c>
      <c r="BM5" s="53" t="s">
        <v>108</v>
      </c>
      <c r="BN5" s="53" t="s">
        <v>109</v>
      </c>
      <c r="BO5" s="53" t="s">
        <v>110</v>
      </c>
      <c r="BP5" s="53" t="s">
        <v>111</v>
      </c>
      <c r="BQ5" s="53" t="s">
        <v>101</v>
      </c>
      <c r="BR5" s="53" t="s">
        <v>102</v>
      </c>
      <c r="BS5" s="53" t="s">
        <v>118</v>
      </c>
      <c r="BT5" s="53" t="s">
        <v>113</v>
      </c>
      <c r="BU5" s="53" t="s">
        <v>119</v>
      </c>
      <c r="BV5" s="53" t="s">
        <v>106</v>
      </c>
      <c r="BW5" s="53" t="s">
        <v>107</v>
      </c>
      <c r="BX5" s="53" t="s">
        <v>108</v>
      </c>
      <c r="BY5" s="53" t="s">
        <v>109</v>
      </c>
      <c r="BZ5" s="53" t="s">
        <v>110</v>
      </c>
      <c r="CA5" s="53" t="s">
        <v>111</v>
      </c>
      <c r="CB5" s="53" t="s">
        <v>120</v>
      </c>
      <c r="CC5" s="53" t="s">
        <v>102</v>
      </c>
      <c r="CD5" s="53" t="s">
        <v>118</v>
      </c>
      <c r="CE5" s="53" t="s">
        <v>113</v>
      </c>
      <c r="CF5" s="53" t="s">
        <v>105</v>
      </c>
      <c r="CG5" s="53" t="s">
        <v>106</v>
      </c>
      <c r="CH5" s="53" t="s">
        <v>107</v>
      </c>
      <c r="CI5" s="53" t="s">
        <v>108</v>
      </c>
      <c r="CJ5" s="53" t="s">
        <v>109</v>
      </c>
      <c r="CK5" s="53" t="s">
        <v>110</v>
      </c>
      <c r="CL5" s="53" t="s">
        <v>111</v>
      </c>
      <c r="CM5" s="53" t="s">
        <v>101</v>
      </c>
      <c r="CN5" s="53" t="s">
        <v>117</v>
      </c>
      <c r="CO5" s="53" t="s">
        <v>121</v>
      </c>
      <c r="CP5" s="53" t="s">
        <v>113</v>
      </c>
      <c r="CQ5" s="53" t="s">
        <v>116</v>
      </c>
      <c r="CR5" s="53" t="s">
        <v>106</v>
      </c>
      <c r="CS5" s="53" t="s">
        <v>107</v>
      </c>
      <c r="CT5" s="53" t="s">
        <v>108</v>
      </c>
      <c r="CU5" s="53" t="s">
        <v>109</v>
      </c>
      <c r="CV5" s="53" t="s">
        <v>110</v>
      </c>
      <c r="CW5" s="53" t="s">
        <v>111</v>
      </c>
      <c r="CX5" s="53" t="s">
        <v>120</v>
      </c>
      <c r="CY5" s="53" t="s">
        <v>122</v>
      </c>
      <c r="CZ5" s="53" t="s">
        <v>103</v>
      </c>
      <c r="DA5" s="53" t="s">
        <v>113</v>
      </c>
      <c r="DB5" s="53" t="s">
        <v>105</v>
      </c>
      <c r="DC5" s="53" t="s">
        <v>106</v>
      </c>
      <c r="DD5" s="53" t="s">
        <v>107</v>
      </c>
      <c r="DE5" s="53" t="s">
        <v>108</v>
      </c>
      <c r="DF5" s="53" t="s">
        <v>109</v>
      </c>
      <c r="DG5" s="53" t="s">
        <v>110</v>
      </c>
      <c r="DH5" s="53" t="s">
        <v>111</v>
      </c>
      <c r="DI5" s="146"/>
      <c r="DJ5" s="146"/>
      <c r="DK5" s="53" t="s">
        <v>123</v>
      </c>
      <c r="DL5" s="53" t="s">
        <v>117</v>
      </c>
      <c r="DM5" s="53" t="s">
        <v>103</v>
      </c>
      <c r="DN5" s="53" t="s">
        <v>124</v>
      </c>
      <c r="DO5" s="53" t="s">
        <v>116</v>
      </c>
      <c r="DP5" s="53" t="s">
        <v>106</v>
      </c>
      <c r="DQ5" s="53" t="s">
        <v>107</v>
      </c>
      <c r="DR5" s="53" t="s">
        <v>108</v>
      </c>
      <c r="DS5" s="53" t="s">
        <v>109</v>
      </c>
      <c r="DT5" s="53" t="s">
        <v>110</v>
      </c>
      <c r="DU5" s="53" t="s">
        <v>46</v>
      </c>
      <c r="DV5" s="53" t="s">
        <v>112</v>
      </c>
      <c r="DW5" s="53" t="s">
        <v>117</v>
      </c>
      <c r="DX5" s="53" t="s">
        <v>125</v>
      </c>
      <c r="DY5" s="53" t="s">
        <v>113</v>
      </c>
      <c r="DZ5" s="53" t="s">
        <v>105</v>
      </c>
      <c r="EA5" s="53" t="s">
        <v>106</v>
      </c>
      <c r="EB5" s="53" t="s">
        <v>107</v>
      </c>
      <c r="EC5" s="53" t="s">
        <v>108</v>
      </c>
      <c r="ED5" s="53" t="s">
        <v>109</v>
      </c>
      <c r="EE5" s="53" t="s">
        <v>110</v>
      </c>
      <c r="EF5" s="53" t="s">
        <v>111</v>
      </c>
      <c r="EG5" s="53" t="s">
        <v>126</v>
      </c>
      <c r="EH5" s="53" t="s">
        <v>127</v>
      </c>
      <c r="EI5" s="53" t="s">
        <v>128</v>
      </c>
      <c r="EJ5" s="53" t="s">
        <v>129</v>
      </c>
      <c r="EK5" s="53" t="s">
        <v>130</v>
      </c>
      <c r="EL5" s="53" t="s">
        <v>131</v>
      </c>
      <c r="EM5" s="53" t="s">
        <v>132</v>
      </c>
      <c r="EN5" s="53" t="s">
        <v>133</v>
      </c>
      <c r="EO5" s="53" t="s">
        <v>134</v>
      </c>
      <c r="EP5" s="53" t="s">
        <v>135</v>
      </c>
    </row>
    <row r="6" spans="1:146" s="63" customFormat="1">
      <c r="A6" s="39" t="s">
        <v>136</v>
      </c>
      <c r="B6" s="54">
        <f>B8</f>
        <v>2017</v>
      </c>
      <c r="C6" s="54">
        <f t="shared" ref="C6:X6" si="2">C8</f>
        <v>342025</v>
      </c>
      <c r="D6" s="54">
        <f t="shared" si="2"/>
        <v>47</v>
      </c>
      <c r="E6" s="54">
        <f t="shared" si="2"/>
        <v>11</v>
      </c>
      <c r="F6" s="54">
        <f t="shared" si="2"/>
        <v>1</v>
      </c>
      <c r="G6" s="54">
        <f t="shared" si="2"/>
        <v>1</v>
      </c>
      <c r="H6" s="54" t="str">
        <f>SUBSTITUTE(H8,"　","")</f>
        <v>広島県呉市</v>
      </c>
      <c r="I6" s="54" t="str">
        <f t="shared" si="2"/>
        <v>野呂高原ロッジ</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2215</v>
      </c>
      <c r="R6" s="57">
        <f t="shared" si="2"/>
        <v>81</v>
      </c>
      <c r="S6" s="58">
        <f t="shared" si="2"/>
        <v>6956</v>
      </c>
      <c r="T6" s="59" t="str">
        <f t="shared" si="2"/>
        <v>利用料金制</v>
      </c>
      <c r="U6" s="55">
        <f t="shared" si="2"/>
        <v>17.899999999999999</v>
      </c>
      <c r="V6" s="59" t="str">
        <f t="shared" si="2"/>
        <v>無</v>
      </c>
      <c r="W6" s="60">
        <f t="shared" si="2"/>
        <v>21.7</v>
      </c>
      <c r="X6" s="59" t="str">
        <f t="shared" si="2"/>
        <v>無</v>
      </c>
      <c r="Y6" s="61">
        <f>IF(Y8="-",NA(),Y8)</f>
        <v>103</v>
      </c>
      <c r="Z6" s="61">
        <f t="shared" ref="Z6:AH6" si="3">IF(Z8="-",NA(),Z8)</f>
        <v>102</v>
      </c>
      <c r="AA6" s="61">
        <f t="shared" si="3"/>
        <v>101</v>
      </c>
      <c r="AB6" s="61">
        <f t="shared" si="3"/>
        <v>102</v>
      </c>
      <c r="AC6" s="61">
        <f t="shared" si="3"/>
        <v>100</v>
      </c>
      <c r="AD6" s="61">
        <f t="shared" si="3"/>
        <v>83.8</v>
      </c>
      <c r="AE6" s="61">
        <f t="shared" si="3"/>
        <v>86.7</v>
      </c>
      <c r="AF6" s="61">
        <f t="shared" si="3"/>
        <v>90.7</v>
      </c>
      <c r="AG6" s="61">
        <f t="shared" si="3"/>
        <v>86.4</v>
      </c>
      <c r="AH6" s="61">
        <f t="shared" si="3"/>
        <v>93.1</v>
      </c>
      <c r="AI6" s="61" t="str">
        <f>IF(AI8="-","【-】","【"&amp;SUBSTITUTE(TEXT(AI8,"#,##0.0"),"-","△")&amp;"】")</f>
        <v>【108.5】</v>
      </c>
      <c r="AJ6" s="61">
        <f>IF(AJ8="-",NA(),AJ8)</f>
        <v>20</v>
      </c>
      <c r="AK6" s="61">
        <f t="shared" ref="AK6:AS6" si="4">IF(AK8="-",NA(),AK8)</f>
        <v>20</v>
      </c>
      <c r="AL6" s="61">
        <f t="shared" si="4"/>
        <v>19</v>
      </c>
      <c r="AM6" s="61">
        <f t="shared" si="4"/>
        <v>19</v>
      </c>
      <c r="AN6" s="61">
        <f t="shared" si="4"/>
        <v>19.7</v>
      </c>
      <c r="AO6" s="61">
        <f t="shared" si="4"/>
        <v>29.3</v>
      </c>
      <c r="AP6" s="61">
        <f t="shared" si="4"/>
        <v>34.4</v>
      </c>
      <c r="AQ6" s="61">
        <f t="shared" si="4"/>
        <v>35.5</v>
      </c>
      <c r="AR6" s="61">
        <f t="shared" si="4"/>
        <v>34.700000000000003</v>
      </c>
      <c r="AS6" s="61">
        <f t="shared" si="4"/>
        <v>32.299999999999997</v>
      </c>
      <c r="AT6" s="61" t="str">
        <f>IF(AT8="-","【-】","【"&amp;SUBSTITUTE(TEXT(AT8,"#,##0.0"),"-","△")&amp;"】")</f>
        <v>【25.4】</v>
      </c>
      <c r="AU6" s="56">
        <f>IF(AU8="-",NA(),AU8)</f>
        <v>3152</v>
      </c>
      <c r="AV6" s="56">
        <f t="shared" ref="AV6:BD6" si="5">IF(AV8="-",NA(),AV8)</f>
        <v>3087</v>
      </c>
      <c r="AW6" s="56">
        <f t="shared" si="5"/>
        <v>2885</v>
      </c>
      <c r="AX6" s="56">
        <f t="shared" si="5"/>
        <v>2690</v>
      </c>
      <c r="AY6" s="56">
        <f t="shared" si="5"/>
        <v>2820</v>
      </c>
      <c r="AZ6" s="56">
        <f t="shared" si="5"/>
        <v>29009</v>
      </c>
      <c r="BA6" s="56">
        <f t="shared" si="5"/>
        <v>4046</v>
      </c>
      <c r="BB6" s="56">
        <f t="shared" si="5"/>
        <v>4096</v>
      </c>
      <c r="BC6" s="56">
        <f t="shared" si="5"/>
        <v>11889</v>
      </c>
      <c r="BD6" s="56">
        <f t="shared" si="5"/>
        <v>15661</v>
      </c>
      <c r="BE6" s="56" t="str">
        <f>IF(BE8="-","【-】","【"&amp;SUBSTITUTE(TEXT(BE8,"#,##0"),"-","△")&amp;"】")</f>
        <v>【6,552】</v>
      </c>
      <c r="BF6" s="61">
        <f>IF(BF8="-",NA(),BF8)</f>
        <v>31.8</v>
      </c>
      <c r="BG6" s="61">
        <f t="shared" ref="BG6:BO6" si="6">IF(BG8="-",NA(),BG8)</f>
        <v>33.5</v>
      </c>
      <c r="BH6" s="61">
        <f t="shared" si="6"/>
        <v>34.4</v>
      </c>
      <c r="BI6" s="61">
        <f t="shared" si="6"/>
        <v>36.4</v>
      </c>
      <c r="BJ6" s="61">
        <f t="shared" si="6"/>
        <v>33.1</v>
      </c>
      <c r="BK6" s="61">
        <f t="shared" si="6"/>
        <v>17.3</v>
      </c>
      <c r="BL6" s="61">
        <f t="shared" si="6"/>
        <v>16.7</v>
      </c>
      <c r="BM6" s="61">
        <f t="shared" si="6"/>
        <v>17.399999999999999</v>
      </c>
      <c r="BN6" s="61">
        <f t="shared" si="6"/>
        <v>16</v>
      </c>
      <c r="BO6" s="61">
        <f t="shared" si="6"/>
        <v>15.6</v>
      </c>
      <c r="BP6" s="61" t="str">
        <f>IF(BP8="-","【-】","【"&amp;SUBSTITUTE(TEXT(BP8,"#,##0.0"),"-","△")&amp;"】")</f>
        <v>【22.1】</v>
      </c>
      <c r="BQ6" s="61">
        <f>IF(BQ8="-",NA(),BQ8)</f>
        <v>49</v>
      </c>
      <c r="BR6" s="61">
        <f t="shared" ref="BR6:BZ6" si="7">IF(BR8="-",NA(),BR8)</f>
        <v>51</v>
      </c>
      <c r="BS6" s="61">
        <f t="shared" si="7"/>
        <v>50</v>
      </c>
      <c r="BT6" s="61">
        <f t="shared" si="7"/>
        <v>50</v>
      </c>
      <c r="BU6" s="61">
        <f t="shared" si="7"/>
        <v>53.5</v>
      </c>
      <c r="BV6" s="61">
        <f t="shared" si="7"/>
        <v>39.9</v>
      </c>
      <c r="BW6" s="61">
        <f t="shared" si="7"/>
        <v>38.4</v>
      </c>
      <c r="BX6" s="61">
        <f t="shared" si="7"/>
        <v>35.799999999999997</v>
      </c>
      <c r="BY6" s="61">
        <f t="shared" si="7"/>
        <v>39.4</v>
      </c>
      <c r="BZ6" s="61">
        <f t="shared" si="7"/>
        <v>41.5</v>
      </c>
      <c r="CA6" s="61" t="str">
        <f>IF(CA8="-","【-】","【"&amp;SUBSTITUTE(TEXT(CA8,"#,##0.0"),"-","△")&amp;"】")</f>
        <v>【37.1】</v>
      </c>
      <c r="CB6" s="61">
        <f>IF(CB8="-",NA(),CB8)</f>
        <v>-20</v>
      </c>
      <c r="CC6" s="61">
        <f t="shared" ref="CC6:CK6" si="8">IF(CC8="-",NA(),CC8)</f>
        <v>-22</v>
      </c>
      <c r="CD6" s="61">
        <f t="shared" si="8"/>
        <v>-22</v>
      </c>
      <c r="CE6" s="61">
        <f t="shared" si="8"/>
        <v>-21</v>
      </c>
      <c r="CF6" s="61">
        <f t="shared" si="8"/>
        <v>-24.6</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-25277</v>
      </c>
      <c r="CN6" s="56">
        <f t="shared" ref="CN6:CV6" si="9">IF(CN8="-",NA(),CN8)</f>
        <v>-27230</v>
      </c>
      <c r="CO6" s="56">
        <f t="shared" si="9"/>
        <v>-28013</v>
      </c>
      <c r="CP6" s="56">
        <f t="shared" si="9"/>
        <v>-25962</v>
      </c>
      <c r="CQ6" s="56">
        <f t="shared" si="9"/>
        <v>-27651</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137</v>
      </c>
      <c r="DI6" s="57" t="str">
        <f t="shared" ref="DI6:DJ6" si="10">DI8</f>
        <v>-</v>
      </c>
      <c r="DJ6" s="57" t="str">
        <f t="shared" si="10"/>
        <v>-</v>
      </c>
      <c r="DK6" s="61"/>
      <c r="DL6" s="61"/>
      <c r="DM6" s="61"/>
      <c r="DN6" s="61"/>
      <c r="DO6" s="61"/>
      <c r="DP6" s="61"/>
      <c r="DQ6" s="61"/>
      <c r="DR6" s="61"/>
      <c r="DS6" s="61"/>
      <c r="DT6" s="61"/>
      <c r="DU6" s="61" t="s">
        <v>138</v>
      </c>
      <c r="DV6" s="61">
        <f>IF(DV8="-",NA(),DV8)</f>
        <v>24</v>
      </c>
      <c r="DW6" s="61">
        <f t="shared" ref="DW6:EE6" si="11">IF(DW8="-",NA(),DW8)</f>
        <v>24</v>
      </c>
      <c r="DX6" s="61">
        <f t="shared" si="11"/>
        <v>23</v>
      </c>
      <c r="DY6" s="61">
        <f t="shared" si="11"/>
        <v>23</v>
      </c>
      <c r="DZ6" s="61">
        <f t="shared" si="11"/>
        <v>0</v>
      </c>
      <c r="EA6" s="61">
        <f t="shared" si="11"/>
        <v>48.8</v>
      </c>
      <c r="EB6" s="61">
        <f t="shared" si="11"/>
        <v>48</v>
      </c>
      <c r="EC6" s="61">
        <f t="shared" si="11"/>
        <v>41.2</v>
      </c>
      <c r="ED6" s="61">
        <f t="shared" si="11"/>
        <v>38.5</v>
      </c>
      <c r="EE6" s="61">
        <f t="shared" si="11"/>
        <v>34.200000000000003</v>
      </c>
      <c r="EF6" s="61" t="str">
        <f>IF(EF8="-","【-】","【"&amp;SUBSTITUTE(TEXT(EF8,"#,##0.0"),"-","△")&amp;"】")</f>
        <v>【31.1】</v>
      </c>
      <c r="EG6" s="62">
        <f>IF(EG8="-",NA(),EG8)</f>
        <v>1.1999999999999999E-3</v>
      </c>
      <c r="EH6" s="62">
        <f t="shared" ref="EH6:EP6" si="12">IF(EH8="-",NA(),EH8)</f>
        <v>1.1999999999999999E-3</v>
      </c>
      <c r="EI6" s="62">
        <f t="shared" si="12"/>
        <v>1.1000000000000001E-3</v>
      </c>
      <c r="EJ6" s="62">
        <f t="shared" si="12"/>
        <v>1.1000000000000001E-3</v>
      </c>
      <c r="EK6" s="62">
        <f t="shared" si="12"/>
        <v>1E-3</v>
      </c>
      <c r="EL6" s="62">
        <f t="shared" si="12"/>
        <v>5.9900000000000002E-2</v>
      </c>
      <c r="EM6" s="62">
        <f t="shared" si="12"/>
        <v>5.2600000000000001E-2</v>
      </c>
      <c r="EN6" s="62">
        <f t="shared" si="12"/>
        <v>5.4800000000000001E-2</v>
      </c>
      <c r="EO6" s="62">
        <f t="shared" si="12"/>
        <v>4.9700000000000001E-2</v>
      </c>
      <c r="EP6" s="62">
        <f t="shared" si="12"/>
        <v>4.2299999999999997E-2</v>
      </c>
    </row>
    <row r="7" spans="1:146" s="63" customFormat="1">
      <c r="A7" s="39" t="s">
        <v>139</v>
      </c>
      <c r="B7" s="54">
        <f t="shared" ref="B7:X7" si="13">B8</f>
        <v>2017</v>
      </c>
      <c r="C7" s="54">
        <f t="shared" si="13"/>
        <v>342025</v>
      </c>
      <c r="D7" s="54">
        <f t="shared" si="13"/>
        <v>47</v>
      </c>
      <c r="E7" s="54">
        <f t="shared" si="13"/>
        <v>11</v>
      </c>
      <c r="F7" s="54">
        <f t="shared" si="13"/>
        <v>1</v>
      </c>
      <c r="G7" s="54">
        <f t="shared" si="13"/>
        <v>1</v>
      </c>
      <c r="H7" s="54" t="str">
        <f t="shared" si="13"/>
        <v>広島県　呉市</v>
      </c>
      <c r="I7" s="54" t="str">
        <f t="shared" si="13"/>
        <v>野呂高原ロッジ</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2215</v>
      </c>
      <c r="R7" s="57">
        <f t="shared" si="13"/>
        <v>81</v>
      </c>
      <c r="S7" s="58">
        <f t="shared" si="13"/>
        <v>6956</v>
      </c>
      <c r="T7" s="59" t="str">
        <f t="shared" si="13"/>
        <v>利用料金制</v>
      </c>
      <c r="U7" s="55">
        <f t="shared" si="13"/>
        <v>17.899999999999999</v>
      </c>
      <c r="V7" s="59" t="str">
        <f t="shared" si="13"/>
        <v>無</v>
      </c>
      <c r="W7" s="60">
        <f t="shared" si="13"/>
        <v>21.7</v>
      </c>
      <c r="X7" s="59" t="str">
        <f t="shared" si="13"/>
        <v>無</v>
      </c>
      <c r="Y7" s="61">
        <f>Y8</f>
        <v>103</v>
      </c>
      <c r="Z7" s="61">
        <f t="shared" ref="Z7:AH7" si="14">Z8</f>
        <v>102</v>
      </c>
      <c r="AA7" s="61">
        <f t="shared" si="14"/>
        <v>101</v>
      </c>
      <c r="AB7" s="61">
        <f t="shared" si="14"/>
        <v>102</v>
      </c>
      <c r="AC7" s="61">
        <f t="shared" si="14"/>
        <v>100</v>
      </c>
      <c r="AD7" s="61">
        <f t="shared" si="14"/>
        <v>83.8</v>
      </c>
      <c r="AE7" s="61">
        <f t="shared" si="14"/>
        <v>86.7</v>
      </c>
      <c r="AF7" s="61">
        <f t="shared" si="14"/>
        <v>90.7</v>
      </c>
      <c r="AG7" s="61">
        <f t="shared" si="14"/>
        <v>86.4</v>
      </c>
      <c r="AH7" s="61">
        <f t="shared" si="14"/>
        <v>93.1</v>
      </c>
      <c r="AI7" s="61"/>
      <c r="AJ7" s="61">
        <f>AJ8</f>
        <v>20</v>
      </c>
      <c r="AK7" s="61">
        <f t="shared" ref="AK7:AS7" si="15">AK8</f>
        <v>20</v>
      </c>
      <c r="AL7" s="61">
        <f t="shared" si="15"/>
        <v>19</v>
      </c>
      <c r="AM7" s="61">
        <f t="shared" si="15"/>
        <v>19</v>
      </c>
      <c r="AN7" s="61">
        <f t="shared" si="15"/>
        <v>19.7</v>
      </c>
      <c r="AO7" s="61">
        <f t="shared" si="15"/>
        <v>29.3</v>
      </c>
      <c r="AP7" s="61">
        <f t="shared" si="15"/>
        <v>34.4</v>
      </c>
      <c r="AQ7" s="61">
        <f t="shared" si="15"/>
        <v>35.5</v>
      </c>
      <c r="AR7" s="61">
        <f t="shared" si="15"/>
        <v>34.700000000000003</v>
      </c>
      <c r="AS7" s="61">
        <f t="shared" si="15"/>
        <v>32.299999999999997</v>
      </c>
      <c r="AT7" s="61"/>
      <c r="AU7" s="56">
        <f>AU8</f>
        <v>3152</v>
      </c>
      <c r="AV7" s="56">
        <f t="shared" ref="AV7:BD7" si="16">AV8</f>
        <v>3087</v>
      </c>
      <c r="AW7" s="56">
        <f t="shared" si="16"/>
        <v>2885</v>
      </c>
      <c r="AX7" s="56">
        <f t="shared" si="16"/>
        <v>2690</v>
      </c>
      <c r="AY7" s="56">
        <f t="shared" si="16"/>
        <v>2820</v>
      </c>
      <c r="AZ7" s="56">
        <f t="shared" si="16"/>
        <v>29009</v>
      </c>
      <c r="BA7" s="56">
        <f t="shared" si="16"/>
        <v>4046</v>
      </c>
      <c r="BB7" s="56">
        <f t="shared" si="16"/>
        <v>4096</v>
      </c>
      <c r="BC7" s="56">
        <f t="shared" si="16"/>
        <v>11889</v>
      </c>
      <c r="BD7" s="56">
        <f t="shared" si="16"/>
        <v>15661</v>
      </c>
      <c r="BE7" s="56"/>
      <c r="BF7" s="61">
        <f>BF8</f>
        <v>31.8</v>
      </c>
      <c r="BG7" s="61">
        <f t="shared" ref="BG7:BO7" si="17">BG8</f>
        <v>33.5</v>
      </c>
      <c r="BH7" s="61">
        <f t="shared" si="17"/>
        <v>34.4</v>
      </c>
      <c r="BI7" s="61">
        <f t="shared" si="17"/>
        <v>36.4</v>
      </c>
      <c r="BJ7" s="61">
        <f t="shared" si="17"/>
        <v>33.1</v>
      </c>
      <c r="BK7" s="61">
        <f t="shared" si="17"/>
        <v>17.3</v>
      </c>
      <c r="BL7" s="61">
        <f t="shared" si="17"/>
        <v>16.7</v>
      </c>
      <c r="BM7" s="61">
        <f t="shared" si="17"/>
        <v>17.399999999999999</v>
      </c>
      <c r="BN7" s="61">
        <f t="shared" si="17"/>
        <v>16</v>
      </c>
      <c r="BO7" s="61">
        <f t="shared" si="17"/>
        <v>15.6</v>
      </c>
      <c r="BP7" s="61"/>
      <c r="BQ7" s="61">
        <f>BQ8</f>
        <v>49</v>
      </c>
      <c r="BR7" s="61">
        <f t="shared" ref="BR7:BZ7" si="18">BR8</f>
        <v>51</v>
      </c>
      <c r="BS7" s="61">
        <f t="shared" si="18"/>
        <v>50</v>
      </c>
      <c r="BT7" s="61">
        <f t="shared" si="18"/>
        <v>50</v>
      </c>
      <c r="BU7" s="61">
        <f t="shared" si="18"/>
        <v>53.5</v>
      </c>
      <c r="BV7" s="61">
        <f t="shared" si="18"/>
        <v>39.9</v>
      </c>
      <c r="BW7" s="61">
        <f t="shared" si="18"/>
        <v>38.4</v>
      </c>
      <c r="BX7" s="61">
        <f t="shared" si="18"/>
        <v>35.799999999999997</v>
      </c>
      <c r="BY7" s="61">
        <f t="shared" si="18"/>
        <v>39.4</v>
      </c>
      <c r="BZ7" s="61">
        <f t="shared" si="18"/>
        <v>41.5</v>
      </c>
      <c r="CA7" s="61"/>
      <c r="CB7" s="61">
        <f>CB8</f>
        <v>-20</v>
      </c>
      <c r="CC7" s="61">
        <f t="shared" ref="CC7:CK7" si="19">CC8</f>
        <v>-22</v>
      </c>
      <c r="CD7" s="61">
        <f t="shared" si="19"/>
        <v>-22</v>
      </c>
      <c r="CE7" s="61">
        <f t="shared" si="19"/>
        <v>-21</v>
      </c>
      <c r="CF7" s="61">
        <f t="shared" si="19"/>
        <v>-24.6</v>
      </c>
      <c r="CG7" s="61">
        <f t="shared" si="19"/>
        <v>-23.1</v>
      </c>
      <c r="CH7" s="61">
        <f t="shared" si="19"/>
        <v>-22.8</v>
      </c>
      <c r="CI7" s="61">
        <f t="shared" si="19"/>
        <v>-17.100000000000001</v>
      </c>
      <c r="CJ7" s="61">
        <f t="shared" si="19"/>
        <v>-18.899999999999999</v>
      </c>
      <c r="CK7" s="61">
        <f t="shared" si="19"/>
        <v>-20.100000000000001</v>
      </c>
      <c r="CL7" s="61"/>
      <c r="CM7" s="56">
        <f>CM8</f>
        <v>-25277</v>
      </c>
      <c r="CN7" s="56">
        <f t="shared" ref="CN7:CV7" si="20">CN8</f>
        <v>-27230</v>
      </c>
      <c r="CO7" s="56">
        <f t="shared" si="20"/>
        <v>-28013</v>
      </c>
      <c r="CP7" s="56">
        <f t="shared" si="20"/>
        <v>-25962</v>
      </c>
      <c r="CQ7" s="56">
        <f t="shared" si="20"/>
        <v>-27651</v>
      </c>
      <c r="CR7" s="56">
        <f t="shared" si="20"/>
        <v>-7408</v>
      </c>
      <c r="CS7" s="56">
        <f t="shared" si="20"/>
        <v>-10419</v>
      </c>
      <c r="CT7" s="56">
        <f t="shared" si="20"/>
        <v>-9739</v>
      </c>
      <c r="CU7" s="56">
        <f t="shared" si="20"/>
        <v>-10274</v>
      </c>
      <c r="CV7" s="56">
        <f t="shared" si="20"/>
        <v>-13530</v>
      </c>
      <c r="CW7" s="56"/>
      <c r="CX7" s="61" t="s">
        <v>140</v>
      </c>
      <c r="CY7" s="61" t="s">
        <v>140</v>
      </c>
      <c r="CZ7" s="61" t="s">
        <v>140</v>
      </c>
      <c r="DA7" s="61" t="s">
        <v>140</v>
      </c>
      <c r="DB7" s="61" t="s">
        <v>140</v>
      </c>
      <c r="DC7" s="61" t="s">
        <v>140</v>
      </c>
      <c r="DD7" s="61" t="s">
        <v>140</v>
      </c>
      <c r="DE7" s="61" t="s">
        <v>140</v>
      </c>
      <c r="DF7" s="61" t="s">
        <v>140</v>
      </c>
      <c r="DG7" s="61" t="s">
        <v>138</v>
      </c>
      <c r="DH7" s="61"/>
      <c r="DI7" s="57" t="str">
        <f>DI8</f>
        <v>-</v>
      </c>
      <c r="DJ7" s="57" t="str">
        <f>DJ8</f>
        <v>-</v>
      </c>
      <c r="DK7" s="61" t="s">
        <v>140</v>
      </c>
      <c r="DL7" s="61" t="s">
        <v>140</v>
      </c>
      <c r="DM7" s="61" t="s">
        <v>140</v>
      </c>
      <c r="DN7" s="61" t="s">
        <v>140</v>
      </c>
      <c r="DO7" s="61" t="s">
        <v>140</v>
      </c>
      <c r="DP7" s="61" t="s">
        <v>140</v>
      </c>
      <c r="DQ7" s="61" t="s">
        <v>140</v>
      </c>
      <c r="DR7" s="61" t="s">
        <v>140</v>
      </c>
      <c r="DS7" s="61" t="s">
        <v>140</v>
      </c>
      <c r="DT7" s="61" t="s">
        <v>141</v>
      </c>
      <c r="DU7" s="61"/>
      <c r="DV7" s="61">
        <f>DV8</f>
        <v>24</v>
      </c>
      <c r="DW7" s="61">
        <f t="shared" ref="DW7:EE7" si="21">DW8</f>
        <v>24</v>
      </c>
      <c r="DX7" s="61">
        <f t="shared" si="21"/>
        <v>23</v>
      </c>
      <c r="DY7" s="61">
        <f t="shared" si="21"/>
        <v>23</v>
      </c>
      <c r="DZ7" s="61">
        <f t="shared" si="21"/>
        <v>0</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c r="A8" s="39"/>
      <c r="B8" s="64">
        <v>2017</v>
      </c>
      <c r="C8" s="64">
        <v>342025</v>
      </c>
      <c r="D8" s="64">
        <v>47</v>
      </c>
      <c r="E8" s="64">
        <v>11</v>
      </c>
      <c r="F8" s="64">
        <v>1</v>
      </c>
      <c r="G8" s="64">
        <v>1</v>
      </c>
      <c r="H8" s="64" t="s">
        <v>142</v>
      </c>
      <c r="I8" s="64" t="s">
        <v>143</v>
      </c>
      <c r="J8" s="64" t="s">
        <v>144</v>
      </c>
      <c r="K8" s="64" t="s">
        <v>145</v>
      </c>
      <c r="L8" s="64" t="s">
        <v>146</v>
      </c>
      <c r="M8" s="64" t="s">
        <v>147</v>
      </c>
      <c r="N8" s="64" t="s">
        <v>148</v>
      </c>
      <c r="O8" s="65" t="s">
        <v>149</v>
      </c>
      <c r="P8" s="65" t="s">
        <v>149</v>
      </c>
      <c r="Q8" s="66">
        <v>2215</v>
      </c>
      <c r="R8" s="66">
        <v>81</v>
      </c>
      <c r="S8" s="67">
        <v>6956</v>
      </c>
      <c r="T8" s="68" t="s">
        <v>150</v>
      </c>
      <c r="U8" s="65">
        <v>17.899999999999999</v>
      </c>
      <c r="V8" s="68" t="s">
        <v>151</v>
      </c>
      <c r="W8" s="69">
        <v>21.7</v>
      </c>
      <c r="X8" s="68" t="s">
        <v>151</v>
      </c>
      <c r="Y8" s="70">
        <v>103</v>
      </c>
      <c r="Z8" s="70">
        <v>102</v>
      </c>
      <c r="AA8" s="70">
        <v>101</v>
      </c>
      <c r="AB8" s="70">
        <v>102</v>
      </c>
      <c r="AC8" s="70">
        <v>100</v>
      </c>
      <c r="AD8" s="70">
        <v>83.8</v>
      </c>
      <c r="AE8" s="70">
        <v>86.7</v>
      </c>
      <c r="AF8" s="70">
        <v>90.7</v>
      </c>
      <c r="AG8" s="70">
        <v>86.4</v>
      </c>
      <c r="AH8" s="70">
        <v>93.1</v>
      </c>
      <c r="AI8" s="70">
        <v>108.5</v>
      </c>
      <c r="AJ8" s="70">
        <v>20</v>
      </c>
      <c r="AK8" s="70">
        <v>20</v>
      </c>
      <c r="AL8" s="70">
        <v>19</v>
      </c>
      <c r="AM8" s="70">
        <v>19</v>
      </c>
      <c r="AN8" s="70">
        <v>19.7</v>
      </c>
      <c r="AO8" s="70">
        <v>29.3</v>
      </c>
      <c r="AP8" s="70">
        <v>34.4</v>
      </c>
      <c r="AQ8" s="70">
        <v>35.5</v>
      </c>
      <c r="AR8" s="70">
        <v>34.700000000000003</v>
      </c>
      <c r="AS8" s="70">
        <v>32.299999999999997</v>
      </c>
      <c r="AT8" s="70">
        <v>25.4</v>
      </c>
      <c r="AU8" s="71">
        <v>3152</v>
      </c>
      <c r="AV8" s="71">
        <v>3087</v>
      </c>
      <c r="AW8" s="71">
        <v>2885</v>
      </c>
      <c r="AX8" s="71">
        <v>2690</v>
      </c>
      <c r="AY8" s="71">
        <v>2820</v>
      </c>
      <c r="AZ8" s="71">
        <v>29009</v>
      </c>
      <c r="BA8" s="71">
        <v>4046</v>
      </c>
      <c r="BB8" s="71">
        <v>4096</v>
      </c>
      <c r="BC8" s="71">
        <v>11889</v>
      </c>
      <c r="BD8" s="71">
        <v>15661</v>
      </c>
      <c r="BE8" s="71">
        <v>6552</v>
      </c>
      <c r="BF8" s="70">
        <v>31.8</v>
      </c>
      <c r="BG8" s="70">
        <v>33.5</v>
      </c>
      <c r="BH8" s="70">
        <v>34.4</v>
      </c>
      <c r="BI8" s="70">
        <v>36.4</v>
      </c>
      <c r="BJ8" s="70">
        <v>33.1</v>
      </c>
      <c r="BK8" s="70">
        <v>17.3</v>
      </c>
      <c r="BL8" s="70">
        <v>16.7</v>
      </c>
      <c r="BM8" s="70">
        <v>17.399999999999999</v>
      </c>
      <c r="BN8" s="70">
        <v>16</v>
      </c>
      <c r="BO8" s="70">
        <v>15.6</v>
      </c>
      <c r="BP8" s="70">
        <v>22.1</v>
      </c>
      <c r="BQ8" s="70">
        <v>49</v>
      </c>
      <c r="BR8" s="70">
        <v>51</v>
      </c>
      <c r="BS8" s="70">
        <v>50</v>
      </c>
      <c r="BT8" s="70">
        <v>50</v>
      </c>
      <c r="BU8" s="70">
        <v>53.5</v>
      </c>
      <c r="BV8" s="70">
        <v>39.9</v>
      </c>
      <c r="BW8" s="70">
        <v>38.4</v>
      </c>
      <c r="BX8" s="70">
        <v>35.799999999999997</v>
      </c>
      <c r="BY8" s="70">
        <v>39.4</v>
      </c>
      <c r="BZ8" s="70">
        <v>41.5</v>
      </c>
      <c r="CA8" s="70">
        <v>37.1</v>
      </c>
      <c r="CB8" s="70">
        <v>-20</v>
      </c>
      <c r="CC8" s="70">
        <v>-22</v>
      </c>
      <c r="CD8" s="70">
        <v>-22</v>
      </c>
      <c r="CE8" s="72">
        <v>-21</v>
      </c>
      <c r="CF8" s="72">
        <v>-24.6</v>
      </c>
      <c r="CG8" s="70">
        <v>-23.1</v>
      </c>
      <c r="CH8" s="70">
        <v>-22.8</v>
      </c>
      <c r="CI8" s="70">
        <v>-17.100000000000001</v>
      </c>
      <c r="CJ8" s="70">
        <v>-18.899999999999999</v>
      </c>
      <c r="CK8" s="70">
        <v>-20.100000000000001</v>
      </c>
      <c r="CL8" s="70">
        <v>-21.3</v>
      </c>
      <c r="CM8" s="71">
        <v>-25277</v>
      </c>
      <c r="CN8" s="71">
        <v>-27230</v>
      </c>
      <c r="CO8" s="71">
        <v>-28013</v>
      </c>
      <c r="CP8" s="71">
        <v>-25962</v>
      </c>
      <c r="CQ8" s="71">
        <v>-27651</v>
      </c>
      <c r="CR8" s="71">
        <v>-7408</v>
      </c>
      <c r="CS8" s="71">
        <v>-10419</v>
      </c>
      <c r="CT8" s="71">
        <v>-9739</v>
      </c>
      <c r="CU8" s="71">
        <v>-10274</v>
      </c>
      <c r="CV8" s="71">
        <v>-13530</v>
      </c>
      <c r="CW8" s="71">
        <v>-10266</v>
      </c>
      <c r="CX8" s="70" t="s">
        <v>152</v>
      </c>
      <c r="CY8" s="70" t="s">
        <v>152</v>
      </c>
      <c r="CZ8" s="70" t="s">
        <v>152</v>
      </c>
      <c r="DA8" s="70" t="s">
        <v>152</v>
      </c>
      <c r="DB8" s="70" t="s">
        <v>152</v>
      </c>
      <c r="DC8" s="70" t="s">
        <v>152</v>
      </c>
      <c r="DD8" s="70" t="s">
        <v>152</v>
      </c>
      <c r="DE8" s="70" t="s">
        <v>152</v>
      </c>
      <c r="DF8" s="70" t="s">
        <v>152</v>
      </c>
      <c r="DG8" s="70" t="s">
        <v>152</v>
      </c>
      <c r="DH8" s="70" t="s">
        <v>152</v>
      </c>
      <c r="DI8" s="66" t="s">
        <v>152</v>
      </c>
      <c r="DJ8" s="66" t="s">
        <v>152</v>
      </c>
      <c r="DK8" s="70" t="s">
        <v>152</v>
      </c>
      <c r="DL8" s="70" t="s">
        <v>152</v>
      </c>
      <c r="DM8" s="70" t="s">
        <v>152</v>
      </c>
      <c r="DN8" s="70" t="s">
        <v>152</v>
      </c>
      <c r="DO8" s="70" t="s">
        <v>152</v>
      </c>
      <c r="DP8" s="70" t="s">
        <v>152</v>
      </c>
      <c r="DQ8" s="70" t="s">
        <v>152</v>
      </c>
      <c r="DR8" s="70" t="s">
        <v>152</v>
      </c>
      <c r="DS8" s="70" t="s">
        <v>152</v>
      </c>
      <c r="DT8" s="70" t="s">
        <v>152</v>
      </c>
      <c r="DU8" s="70" t="s">
        <v>152</v>
      </c>
      <c r="DV8" s="70">
        <v>24</v>
      </c>
      <c r="DW8" s="70">
        <v>24</v>
      </c>
      <c r="DX8" s="70">
        <v>23</v>
      </c>
      <c r="DY8" s="70">
        <v>23</v>
      </c>
      <c r="DZ8" s="70">
        <v>0</v>
      </c>
      <c r="EA8" s="70">
        <v>48.8</v>
      </c>
      <c r="EB8" s="70">
        <v>48</v>
      </c>
      <c r="EC8" s="70">
        <v>41.2</v>
      </c>
      <c r="ED8" s="70">
        <v>38.5</v>
      </c>
      <c r="EE8" s="70">
        <v>34.200000000000003</v>
      </c>
      <c r="EF8" s="70">
        <v>31.1</v>
      </c>
      <c r="EG8" s="73">
        <v>1.1999999999999999E-3</v>
      </c>
      <c r="EH8" s="74">
        <v>1.1999999999999999E-3</v>
      </c>
      <c r="EI8" s="74">
        <v>1.1000000000000001E-3</v>
      </c>
      <c r="EJ8" s="74">
        <v>1.1000000000000001E-3</v>
      </c>
      <c r="EK8" s="74">
        <v>1E-3</v>
      </c>
      <c r="EL8" s="74">
        <v>5.9900000000000002E-2</v>
      </c>
      <c r="EM8" s="74">
        <v>5.2600000000000001E-2</v>
      </c>
      <c r="EN8" s="74">
        <v>5.4800000000000001E-2</v>
      </c>
      <c r="EO8" s="74">
        <v>4.9700000000000001E-2</v>
      </c>
      <c r="EP8" s="74">
        <v>4.2299999999999997E-2</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153</v>
      </c>
      <c r="C10" s="79" t="s">
        <v>154</v>
      </c>
      <c r="D10" s="79" t="s">
        <v>155</v>
      </c>
      <c r="E10" s="79" t="s">
        <v>156</v>
      </c>
      <c r="F10" s="79" t="s">
        <v>157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2019-02-26T04:11:05Z</cp:lastPrinted>
  <dcterms:created xsi:type="dcterms:W3CDTF">2018-12-07T10:26:17Z</dcterms:created>
  <dcterms:modified xsi:type="dcterms:W3CDTF">2019-02-26T04:11:08Z</dcterms:modified>
  <cp:category/>
</cp:coreProperties>
</file>