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1.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7125" yWindow="-150" windowWidth="17040" windowHeight="9930" tabRatio="925" activeTab="14"/>
  </bookViews>
  <sheets>
    <sheet name="表紙" sheetId="22" r:id="rId1"/>
    <sheet name="目次" sheetId="23" r:id="rId2"/>
    <sheet name="１" sheetId="24" r:id="rId3"/>
    <sheet name="1-ア" sheetId="1" r:id="rId4"/>
    <sheet name="1-イ" sheetId="33" r:id="rId5"/>
    <sheet name="1-ウ" sheetId="34" r:id="rId6"/>
    <sheet name="1-エ" sheetId="35" r:id="rId7"/>
    <sheet name="1-オ" sheetId="36" r:id="rId8"/>
    <sheet name="1-カ" sheetId="38" r:id="rId9"/>
    <sheet name="1-キ" sheetId="32" r:id="rId10"/>
    <sheet name="1-ク" sheetId="7" r:id="rId11"/>
    <sheet name="1-ケ" sheetId="29" r:id="rId12"/>
    <sheet name="2" sheetId="25" r:id="rId13"/>
    <sheet name="2-ア" sheetId="8" r:id="rId14"/>
    <sheet name="2-イ" sheetId="28" r:id="rId15"/>
    <sheet name="2-ウ" sheetId="9" r:id="rId16"/>
    <sheet name="2-エ" sheetId="10" r:id="rId17"/>
    <sheet name="2-オ" sheetId="11" r:id="rId18"/>
    <sheet name="2-カ" sheetId="12" r:id="rId19"/>
    <sheet name="2-カ2" sheetId="30" r:id="rId20"/>
    <sheet name="2-キ" sheetId="13" r:id="rId21"/>
    <sheet name="2-ク" sheetId="14" r:id="rId22"/>
    <sheet name="2-ケ" sheetId="16" r:id="rId23"/>
    <sheet name="2-コ" sheetId="15" r:id="rId24"/>
    <sheet name="2-サ" sheetId="17" r:id="rId25"/>
    <sheet name="2-シ" sheetId="18" r:id="rId26"/>
    <sheet name="2-ス" sheetId="19" r:id="rId27"/>
    <sheet name="3" sheetId="26" r:id="rId28"/>
    <sheet name="3-ア" sheetId="20" r:id="rId29"/>
    <sheet name="裏表紙" sheetId="27" r:id="rId30"/>
  </sheets>
  <definedNames>
    <definedName name="_xlnm._FilterDatabase" localSheetId="8" hidden="1">'1-カ'!$C$4:$N$4</definedName>
    <definedName name="_xlnm._FilterDatabase" localSheetId="9" hidden="1">'1-キ'!$C$4:$E$6</definedName>
    <definedName name="_xlnm._FilterDatabase" localSheetId="11" hidden="1">'1-ケ'!$B$4:$S$8</definedName>
    <definedName name="_xlnm._FilterDatabase" localSheetId="15" hidden="1">'2-ウ'!$A$7:$AM$106</definedName>
    <definedName name="_xlnm._FilterDatabase" localSheetId="16" hidden="1">'2-エ'!$B$4:$P$7</definedName>
    <definedName name="_xlnm._FilterDatabase" localSheetId="17" hidden="1">'2-オ'!$A$7:$AA$325</definedName>
    <definedName name="_xlnm._FilterDatabase" localSheetId="20" hidden="1">'2-キ'!$A$7:$AJ$1087</definedName>
    <definedName name="_xlnm._FilterDatabase" localSheetId="21" hidden="1">'2-ク'!$A$7:$AA$651</definedName>
    <definedName name="_xlnm._FilterDatabase" localSheetId="22" hidden="1">'2-ケ'!$A$7:$AA$107</definedName>
    <definedName name="_xlnm._FilterDatabase" localSheetId="23" hidden="1">'2-コ'!$A$7:$N$82</definedName>
    <definedName name="_xlnm._FilterDatabase" localSheetId="24" hidden="1">'2-サ'!$A$4:$P$4</definedName>
    <definedName name="_xlnm._FilterDatabase" localSheetId="25" hidden="1">'2-シ'!$A$7:$WVT$41</definedName>
    <definedName name="_xlnm._FilterDatabase" localSheetId="26" hidden="1">'2-ス'!$L$1:$L$299</definedName>
    <definedName name="_xlnm._FilterDatabase" localSheetId="28" hidden="1">'3-ア'!$A$6:$U$6</definedName>
    <definedName name="_xlnm.Print_Area" localSheetId="2">'１'!$A$1:$J$61</definedName>
    <definedName name="_xlnm.Print_Area" localSheetId="3">'1-ア'!$A$1:$K$30</definedName>
    <definedName name="_xlnm.Print_Area" localSheetId="4">'1-イ'!$A$1:$Q$34</definedName>
    <definedName name="_xlnm.Print_Area" localSheetId="5">'1-ウ'!$A$1:$Q$34</definedName>
    <definedName name="_xlnm.Print_Area" localSheetId="6">'1-エ'!$A$1:$Q$34</definedName>
    <definedName name="_xlnm.Print_Area" localSheetId="7">'1-オ'!$A$1:$M$30</definedName>
    <definedName name="_xlnm.Print_Area" localSheetId="8">'1-カ'!$A$1:$N$63</definedName>
    <definedName name="_xlnm.Print_Area" localSheetId="9">'1-キ'!$A$1:$F$30</definedName>
    <definedName name="_xlnm.Print_Area" localSheetId="10">'1-ク'!$A$1:$G$28</definedName>
    <definedName name="_xlnm.Print_Area" localSheetId="11">'1-ケ'!$A$1:$T$115</definedName>
    <definedName name="_xlnm.Print_Area" localSheetId="12">'2'!$A$1:$J$61</definedName>
    <definedName name="_xlnm.Print_Area" localSheetId="13">'2-ア'!$A$1:$U$35</definedName>
    <definedName name="_xlnm.Print_Area" localSheetId="14">'2-イ'!$A$1:$R$373</definedName>
    <definedName name="_xlnm.Print_Area" localSheetId="15">'2-ウ'!$A$1:$S$107</definedName>
    <definedName name="_xlnm.Print_Area" localSheetId="16">'2-エ'!$A$1:$Q$53</definedName>
    <definedName name="_xlnm.Print_Area" localSheetId="17">'2-オ'!$A$1:$R$325</definedName>
    <definedName name="_xlnm.Print_Area" localSheetId="18">'2-カ'!$A$1:$U$36</definedName>
    <definedName name="_xlnm.Print_Area" localSheetId="19">'2-カ2'!$A$1:$AA$32</definedName>
    <definedName name="_xlnm.Print_Area" localSheetId="20">'2-キ'!$A$1:$W$1088</definedName>
    <definedName name="_xlnm.Print_Area" localSheetId="21">'2-ク'!$A$1:$W$652</definedName>
    <definedName name="_xlnm.Print_Area" localSheetId="22">'2-ケ'!$A$1:$W$109</definedName>
    <definedName name="_xlnm.Print_Area" localSheetId="23">'2-コ'!$A$1:$N$83</definedName>
    <definedName name="_xlnm.Print_Area" localSheetId="24">'2-サ'!$A$1:$L$28</definedName>
    <definedName name="_xlnm.Print_Area" localSheetId="25">'2-シ'!$A$1:$O$42</definedName>
    <definedName name="_xlnm.Print_Area" localSheetId="26">'2-ス'!$A$1:$M$292</definedName>
    <definedName name="_xlnm.Print_Area" localSheetId="27">'3'!$A$1:$J$61</definedName>
    <definedName name="_xlnm.Print_Area" localSheetId="28">'3-ア'!$A$1:$U$36</definedName>
    <definedName name="_xlnm.Print_Area" localSheetId="0">表紙!$A$1:$J$61</definedName>
    <definedName name="_xlnm.Print_Area" localSheetId="1">目次!$A$1:$F$59</definedName>
    <definedName name="_xlnm.Print_Area" localSheetId="29">裏表紙!$A$2:$J$61</definedName>
    <definedName name="_xlnm.Print_Titles" localSheetId="4">'1-イ'!$1:$30</definedName>
    <definedName name="_xlnm.Print_Titles" localSheetId="7">'1-オ'!$1:$29</definedName>
    <definedName name="_xlnm.Print_Titles" localSheetId="8">'1-カ'!$1:$5</definedName>
    <definedName name="_xlnm.Print_Titles" localSheetId="9">'1-キ'!$1:$6</definedName>
    <definedName name="_xlnm.Print_Titles" localSheetId="11">'1-ケ'!$1:$8</definedName>
    <definedName name="_xlnm.Print_Titles" localSheetId="13">'2-ア'!$1:$6</definedName>
    <definedName name="_xlnm.Print_Titles" localSheetId="14">'2-イ'!$1:$7</definedName>
    <definedName name="_xlnm.Print_Titles" localSheetId="15">'2-ウ'!$1:$7</definedName>
    <definedName name="_xlnm.Print_Titles" localSheetId="17">'2-オ'!$1:$7</definedName>
    <definedName name="_xlnm.Print_Titles" localSheetId="18">'2-カ'!$1:$31</definedName>
    <definedName name="_xlnm.Print_Titles" localSheetId="20">'2-キ'!$2:$7</definedName>
    <definedName name="_xlnm.Print_Titles" localSheetId="21">'2-ク'!$1:$7</definedName>
    <definedName name="_xlnm.Print_Titles" localSheetId="22">'2-ケ'!$1:$7</definedName>
    <definedName name="_xlnm.Print_Titles" localSheetId="23">'2-コ'!$1:$7</definedName>
    <definedName name="_xlnm.Print_Titles" localSheetId="25">'2-シ'!$1:$7</definedName>
    <definedName name="_xlnm.Print_Titles" localSheetId="26">'2-ス'!$2:$7</definedName>
    <definedName name="_xlnm.Print_Titles" localSheetId="28">'3-ア'!$1:$7</definedName>
    <definedName name="Z_A3025FDB_FC68_4AF5_80A0_72FC3BDF5B5E_.wvu.FilterData" localSheetId="8" hidden="1">'1-カ'!$C$4:$N$4</definedName>
    <definedName name="Z_A3025FDB_FC68_4AF5_80A0_72FC3BDF5B5E_.wvu.FilterData" localSheetId="9" hidden="1">'1-キ'!$C$4:$E$6</definedName>
    <definedName name="Z_A3025FDB_FC68_4AF5_80A0_72FC3BDF5B5E_.wvu.PrintArea" localSheetId="3" hidden="1">'1-ア'!$A$1:$K$30</definedName>
    <definedName name="Z_A3025FDB_FC68_4AF5_80A0_72FC3BDF5B5E_.wvu.PrintArea" localSheetId="5" hidden="1">'1-ウ'!$A$1:$Q$30</definedName>
    <definedName name="Z_A3025FDB_FC68_4AF5_80A0_72FC3BDF5B5E_.wvu.PrintArea" localSheetId="6" hidden="1">'1-エ'!$A$1:$Q$30</definedName>
    <definedName name="Z_A3025FDB_FC68_4AF5_80A0_72FC3BDF5B5E_.wvu.PrintArea" localSheetId="7" hidden="1">'1-オ'!$A$1:$M$32</definedName>
    <definedName name="Z_A3025FDB_FC68_4AF5_80A0_72FC3BDF5B5E_.wvu.PrintArea" localSheetId="8" hidden="1">'1-カ'!$A$1:$N$63</definedName>
    <definedName name="Z_A3025FDB_FC68_4AF5_80A0_72FC3BDF5B5E_.wvu.PrintArea" localSheetId="9" hidden="1">'1-キ'!$A$1:$F$30</definedName>
    <definedName name="Z_A3025FDB_FC68_4AF5_80A0_72FC3BDF5B5E_.wvu.PrintArea" localSheetId="10" hidden="1">'1-ク'!$A$1:$G$28</definedName>
    <definedName name="Z_A3025FDB_FC68_4AF5_80A0_72FC3BDF5B5E_.wvu.PrintArea" localSheetId="11" hidden="1">'1-ケ'!$A$1:$T$104</definedName>
    <definedName name="Z_A3025FDB_FC68_4AF5_80A0_72FC3BDF5B5E_.wvu.PrintArea" localSheetId="13" hidden="1">'2-ア'!$A$1:$U$35</definedName>
    <definedName name="Z_A3025FDB_FC68_4AF5_80A0_72FC3BDF5B5E_.wvu.PrintArea" localSheetId="15" hidden="1">'2-ウ'!$A$1:$W$102</definedName>
    <definedName name="Z_A3025FDB_FC68_4AF5_80A0_72FC3BDF5B5E_.wvu.PrintArea" localSheetId="16" hidden="1">'2-エ'!$A$1:$Q$53</definedName>
    <definedName name="Z_A3025FDB_FC68_4AF5_80A0_72FC3BDF5B5E_.wvu.PrintArea" localSheetId="17" hidden="1">'2-オ'!$A$1:$R$329</definedName>
    <definedName name="Z_A3025FDB_FC68_4AF5_80A0_72FC3BDF5B5E_.wvu.PrintArea" localSheetId="18" hidden="1">'2-カ'!$A$1:$U$36</definedName>
    <definedName name="Z_A3025FDB_FC68_4AF5_80A0_72FC3BDF5B5E_.wvu.PrintArea" localSheetId="20" hidden="1">'2-キ'!$A$1:$W$1088</definedName>
    <definedName name="Z_A3025FDB_FC68_4AF5_80A0_72FC3BDF5B5E_.wvu.PrintArea" localSheetId="21" hidden="1">'2-ク'!$A$1:$W$635</definedName>
    <definedName name="Z_A3025FDB_FC68_4AF5_80A0_72FC3BDF5B5E_.wvu.PrintArea" localSheetId="22" hidden="1">'2-ケ'!$A$1:$W$109</definedName>
    <definedName name="Z_A3025FDB_FC68_4AF5_80A0_72FC3BDF5B5E_.wvu.PrintArea" localSheetId="23" hidden="1">'2-コ'!$A$1:$N$83</definedName>
    <definedName name="Z_A3025FDB_FC68_4AF5_80A0_72FC3BDF5B5E_.wvu.PrintArea" localSheetId="24" hidden="1">'2-サ'!$A$1:$L$28</definedName>
    <definedName name="Z_A3025FDB_FC68_4AF5_80A0_72FC3BDF5B5E_.wvu.PrintArea" localSheetId="25" hidden="1">'2-シ'!$A$1:$O$42</definedName>
    <definedName name="Z_A3025FDB_FC68_4AF5_80A0_72FC3BDF5B5E_.wvu.PrintArea" localSheetId="26" hidden="1">'2-ス'!$A$1:$M$292</definedName>
    <definedName name="Z_A3025FDB_FC68_4AF5_80A0_72FC3BDF5B5E_.wvu.PrintArea" localSheetId="28" hidden="1">'3-ア'!$A$1:$U$36</definedName>
    <definedName name="Z_A3025FDB_FC68_4AF5_80A0_72FC3BDF5B5E_.wvu.PrintTitles" localSheetId="6" hidden="1">'1-エ'!#REF!</definedName>
    <definedName name="Z_A3025FDB_FC68_4AF5_80A0_72FC3BDF5B5E_.wvu.PrintTitles" localSheetId="7" hidden="1">'1-オ'!$1:$29</definedName>
    <definedName name="Z_A3025FDB_FC68_4AF5_80A0_72FC3BDF5B5E_.wvu.PrintTitles" localSheetId="8" hidden="1">'1-カ'!$1:$4</definedName>
    <definedName name="Z_A3025FDB_FC68_4AF5_80A0_72FC3BDF5B5E_.wvu.PrintTitles" localSheetId="9" hidden="1">'1-キ'!$1:$6</definedName>
    <definedName name="Z_A3025FDB_FC68_4AF5_80A0_72FC3BDF5B5E_.wvu.PrintTitles" localSheetId="11" hidden="1">'1-ケ'!$2:$4</definedName>
    <definedName name="Z_A3025FDB_FC68_4AF5_80A0_72FC3BDF5B5E_.wvu.PrintTitles" localSheetId="13" hidden="1">'2-ア'!$1:$6</definedName>
    <definedName name="Z_A3025FDB_FC68_4AF5_80A0_72FC3BDF5B5E_.wvu.PrintTitles" localSheetId="15" hidden="1">'2-ウ'!$1:$7</definedName>
    <definedName name="Z_A3025FDB_FC68_4AF5_80A0_72FC3BDF5B5E_.wvu.PrintTitles" localSheetId="16" hidden="1">'2-エ'!#REF!</definedName>
    <definedName name="Z_A3025FDB_FC68_4AF5_80A0_72FC3BDF5B5E_.wvu.PrintTitles" localSheetId="17" hidden="1">'2-オ'!$1:$7</definedName>
    <definedName name="Z_A3025FDB_FC68_4AF5_80A0_72FC3BDF5B5E_.wvu.PrintTitles" localSheetId="18" hidden="1">'2-カ'!$1:$31</definedName>
    <definedName name="Z_A3025FDB_FC68_4AF5_80A0_72FC3BDF5B5E_.wvu.PrintTitles" localSheetId="20" hidden="1">'2-キ'!$2:$4</definedName>
    <definedName name="Z_A3025FDB_FC68_4AF5_80A0_72FC3BDF5B5E_.wvu.PrintTitles" localSheetId="23" hidden="1">'2-コ'!$1:$7</definedName>
    <definedName name="Z_A3025FDB_FC68_4AF5_80A0_72FC3BDF5B5E_.wvu.PrintTitles" localSheetId="25" hidden="1">'2-シ'!$1:$7</definedName>
    <definedName name="Z_A3025FDB_FC68_4AF5_80A0_72FC3BDF5B5E_.wvu.PrintTitles" localSheetId="26" hidden="1">'2-ス'!$2:$4</definedName>
    <definedName name="Z_A3025FDB_FC68_4AF5_80A0_72FC3BDF5B5E_.wvu.PrintTitles" localSheetId="28" hidden="1">'3-ア'!$1:$7</definedName>
  </definedNames>
  <calcPr calcId="145621"/>
  <customWorkbookViews>
    <customWorkbookView name="広島県 - 個人用ビュー" guid="{A3025FDB-FC68-4AF5-80A0-72FC3BDF5B5E}" mergeInterval="0" personalView="1" maximized="1" windowWidth="1596" windowHeight="666" tabRatio="705" activeSheetId="1"/>
  </customWorkbookViews>
</workbook>
</file>

<file path=xl/calcChain.xml><?xml version="1.0" encoding="utf-8"?>
<calcChain xmlns="http://schemas.openxmlformats.org/spreadsheetml/2006/main">
  <c r="F34" i="8" l="1"/>
  <c r="M48" i="28" l="1"/>
  <c r="G12" i="28"/>
  <c r="G8" i="28"/>
  <c r="M12" i="28"/>
  <c r="N8" i="28"/>
  <c r="M8" i="28"/>
  <c r="W9" i="29" l="1"/>
  <c r="V9" i="29"/>
  <c r="V13" i="29"/>
  <c r="W13" i="29"/>
  <c r="V17" i="29"/>
  <c r="W17" i="29"/>
  <c r="V21" i="29"/>
  <c r="W21" i="29"/>
  <c r="V25" i="29"/>
  <c r="W25" i="29"/>
  <c r="V29" i="29"/>
  <c r="W29" i="29"/>
  <c r="V33" i="29"/>
  <c r="W33" i="29"/>
  <c r="V37" i="29"/>
  <c r="W37" i="29"/>
  <c r="V41" i="29"/>
  <c r="W41" i="29"/>
  <c r="V45" i="29"/>
  <c r="W45" i="29"/>
  <c r="V49" i="29"/>
  <c r="W49" i="29"/>
  <c r="V53" i="29"/>
  <c r="W53" i="29"/>
  <c r="V57" i="29"/>
  <c r="W57" i="29"/>
  <c r="V61" i="29"/>
  <c r="W61" i="29"/>
  <c r="V65" i="29"/>
  <c r="W65" i="29"/>
  <c r="V69" i="29"/>
  <c r="W69" i="29"/>
  <c r="V73" i="29"/>
  <c r="W73" i="29"/>
  <c r="V77" i="29"/>
  <c r="W77" i="29"/>
  <c r="V81" i="29"/>
  <c r="W81" i="29"/>
  <c r="V85" i="29"/>
  <c r="W85" i="29"/>
  <c r="V89" i="29"/>
  <c r="W89" i="29"/>
  <c r="V93" i="29"/>
  <c r="W93" i="29"/>
  <c r="V97" i="29"/>
  <c r="W97" i="29"/>
  <c r="V101" i="29"/>
  <c r="W101" i="29"/>
  <c r="G21" i="12" l="1"/>
  <c r="P21" i="12"/>
  <c r="P17" i="12"/>
  <c r="P14" i="12"/>
  <c r="P13" i="12"/>
  <c r="P12" i="12"/>
  <c r="P11" i="12"/>
  <c r="P10" i="12"/>
  <c r="P8" i="12"/>
  <c r="AH1084" i="13" l="1"/>
  <c r="AG1084" i="13"/>
  <c r="AF1084" i="13"/>
  <c r="AE1084" i="13"/>
  <c r="AD1084" i="13"/>
  <c r="AC1084" i="13"/>
  <c r="AB1084" i="13"/>
  <c r="AH1068" i="13"/>
  <c r="AG1068" i="13"/>
  <c r="AF1068" i="13"/>
  <c r="AE1068" i="13"/>
  <c r="AD1068" i="13"/>
  <c r="AC1068" i="13"/>
  <c r="AB1068" i="13"/>
  <c r="AH1052" i="13"/>
  <c r="AG1052" i="13"/>
  <c r="AF1052" i="13"/>
  <c r="AE1052" i="13"/>
  <c r="AD1052" i="13"/>
  <c r="AC1052" i="13"/>
  <c r="AB1052" i="13"/>
  <c r="AH1048" i="13"/>
  <c r="AG1048" i="13"/>
  <c r="AF1048" i="13"/>
  <c r="AE1048" i="13"/>
  <c r="AD1048" i="13"/>
  <c r="AC1048" i="13"/>
  <c r="AB1048" i="13"/>
  <c r="AH1044" i="13"/>
  <c r="AG1044" i="13"/>
  <c r="AF1044" i="13"/>
  <c r="AE1044" i="13"/>
  <c r="AD1044" i="13"/>
  <c r="AC1044" i="13"/>
  <c r="AB1044" i="13"/>
  <c r="AH1036" i="13"/>
  <c r="AG1036" i="13"/>
  <c r="AF1036" i="13"/>
  <c r="AE1036" i="13"/>
  <c r="AD1036" i="13"/>
  <c r="AC1036" i="13"/>
  <c r="AB1036" i="13"/>
  <c r="AH1028" i="13"/>
  <c r="AG1028" i="13"/>
  <c r="AF1028" i="13"/>
  <c r="AE1028" i="13"/>
  <c r="AD1028" i="13"/>
  <c r="AC1028" i="13"/>
  <c r="AB1028" i="13"/>
  <c r="AH1020" i="13"/>
  <c r="AG1020" i="13"/>
  <c r="AF1020" i="13"/>
  <c r="AE1020" i="13"/>
  <c r="AD1020" i="13"/>
  <c r="AC1020" i="13"/>
  <c r="AB1020" i="13"/>
  <c r="AH980" i="13"/>
  <c r="AG980" i="13"/>
  <c r="AF980" i="13"/>
  <c r="AE980" i="13"/>
  <c r="AD980" i="13"/>
  <c r="AC980" i="13"/>
  <c r="AB980" i="13"/>
  <c r="AH908" i="13"/>
  <c r="AG908" i="13"/>
  <c r="AF908" i="13"/>
  <c r="AE908" i="13"/>
  <c r="AD908" i="13"/>
  <c r="AC908" i="13"/>
  <c r="AB908" i="13"/>
  <c r="AH892" i="13"/>
  <c r="AG892" i="13"/>
  <c r="AF892" i="13"/>
  <c r="AE892" i="13"/>
  <c r="AD892" i="13"/>
  <c r="AC892" i="13"/>
  <c r="AB892" i="13"/>
  <c r="AH824" i="13"/>
  <c r="AG824" i="13"/>
  <c r="AF824" i="13"/>
  <c r="AE824" i="13"/>
  <c r="AD824" i="13"/>
  <c r="AC824" i="13"/>
  <c r="AB824" i="13"/>
  <c r="AH508" i="13"/>
  <c r="AG508" i="13"/>
  <c r="AF508" i="13"/>
  <c r="AE508" i="13"/>
  <c r="AD508" i="13"/>
  <c r="AC508" i="13"/>
  <c r="AB508" i="13"/>
  <c r="AH368" i="13"/>
  <c r="AG368" i="13"/>
  <c r="AF368" i="13"/>
  <c r="AE368" i="13"/>
  <c r="AD368" i="13"/>
  <c r="AC368" i="13"/>
  <c r="AB368" i="13"/>
  <c r="AH344" i="13"/>
  <c r="AG344" i="13"/>
  <c r="AF344" i="13"/>
  <c r="AE344" i="13"/>
  <c r="AD344" i="13"/>
  <c r="AC344" i="13"/>
  <c r="AB344" i="13"/>
  <c r="AH292" i="13"/>
  <c r="AG292" i="13"/>
  <c r="AF292" i="13"/>
  <c r="AE292" i="13"/>
  <c r="AD292" i="13"/>
  <c r="AC292" i="13"/>
  <c r="AB292" i="13"/>
  <c r="AH8" i="13"/>
  <c r="AG8" i="13"/>
  <c r="AF8" i="13"/>
  <c r="AE8" i="13"/>
  <c r="AD8" i="13"/>
  <c r="AC8" i="13"/>
  <c r="AB8" i="13"/>
  <c r="AA368" i="13"/>
  <c r="Z1084" i="13"/>
  <c r="Y1084" i="13"/>
  <c r="X8" i="13"/>
  <c r="Y1068" i="13"/>
  <c r="X1084" i="13"/>
  <c r="AA1084" i="13"/>
  <c r="AA1068" i="13"/>
  <c r="Z1044" i="13"/>
  <c r="Z1052" i="13"/>
  <c r="Y1052" i="13"/>
  <c r="AA1052" i="13"/>
  <c r="AA1048" i="13"/>
  <c r="Y1048" i="13"/>
  <c r="Z1048" i="13"/>
  <c r="Y1044" i="13"/>
  <c r="Y1036" i="13"/>
  <c r="AA1044" i="13"/>
  <c r="AA1036" i="13"/>
  <c r="AA1028" i="13"/>
  <c r="AA1020" i="13"/>
  <c r="AA980" i="13"/>
  <c r="AA908" i="13"/>
  <c r="AA892" i="13"/>
  <c r="AA824" i="13"/>
  <c r="AA508" i="13"/>
  <c r="AA344" i="13"/>
  <c r="AA292" i="13"/>
  <c r="AA8" i="13"/>
  <c r="Y9" i="16" l="1"/>
  <c r="Z1068" i="13" l="1"/>
  <c r="Z1036" i="13"/>
  <c r="Z1028" i="13"/>
  <c r="Y1028" i="13"/>
  <c r="Y1020" i="13"/>
  <c r="Z1020" i="13"/>
  <c r="Z980" i="13"/>
  <c r="Y980" i="13"/>
  <c r="Y908" i="13"/>
  <c r="Z908" i="13"/>
  <c r="Z892" i="13"/>
  <c r="Y892" i="13"/>
  <c r="X892" i="13"/>
  <c r="Z824" i="13"/>
  <c r="Y824" i="13"/>
  <c r="Z508" i="13"/>
  <c r="Y508" i="13"/>
  <c r="Z368" i="13"/>
  <c r="Y368" i="13"/>
  <c r="X344" i="13"/>
  <c r="Z344" i="13"/>
  <c r="Y344" i="13"/>
  <c r="Z292" i="13"/>
  <c r="Y292" i="13"/>
  <c r="X292" i="13"/>
  <c r="Y8" i="13"/>
  <c r="Z8" i="13"/>
  <c r="Z104" i="16" l="1"/>
  <c r="Y104" i="16"/>
  <c r="Z100" i="16"/>
  <c r="Y100" i="16"/>
  <c r="AA100" i="16" s="1"/>
  <c r="Z96" i="16"/>
  <c r="Y96" i="16"/>
  <c r="AA96" i="16" s="1"/>
  <c r="Z92" i="16"/>
  <c r="Y92" i="16"/>
  <c r="AA92" i="16" s="1"/>
  <c r="Z88" i="16"/>
  <c r="AA88" i="16" s="1"/>
  <c r="Y88" i="16"/>
  <c r="Z84" i="16"/>
  <c r="Y84" i="16"/>
  <c r="Z80" i="16"/>
  <c r="Y80" i="16"/>
  <c r="Z76" i="16"/>
  <c r="Y76" i="16"/>
  <c r="AA76" i="16" s="1"/>
  <c r="Z72" i="16"/>
  <c r="Y72" i="16"/>
  <c r="Z68" i="16"/>
  <c r="Y68" i="16"/>
  <c r="AA68" i="16" s="1"/>
  <c r="Z64" i="16"/>
  <c r="Y64" i="16"/>
  <c r="AA64" i="16" s="1"/>
  <c r="Z60" i="16"/>
  <c r="Y60" i="16"/>
  <c r="AA60" i="16" s="1"/>
  <c r="Z56" i="16"/>
  <c r="AA56" i="16" s="1"/>
  <c r="Y56" i="16"/>
  <c r="Z51" i="16"/>
  <c r="Y51" i="16"/>
  <c r="Z46" i="16"/>
  <c r="Y46" i="16"/>
  <c r="Z41" i="16"/>
  <c r="Y41" i="16"/>
  <c r="AA41" i="16" s="1"/>
  <c r="Z36" i="16"/>
  <c r="Y36" i="16"/>
  <c r="Z31" i="16"/>
  <c r="Y31" i="16"/>
  <c r="AA31" i="16" s="1"/>
  <c r="Z26" i="16"/>
  <c r="Y26" i="16"/>
  <c r="AA26" i="16" s="1"/>
  <c r="Z22" i="16"/>
  <c r="Y22" i="16"/>
  <c r="AA22" i="16" s="1"/>
  <c r="Z18" i="16"/>
  <c r="AA18" i="16" s="1"/>
  <c r="Y18" i="16"/>
  <c r="Z14" i="16"/>
  <c r="Y14" i="16"/>
  <c r="Z9" i="16"/>
  <c r="AA9" i="16" l="1"/>
  <c r="AA51" i="16"/>
  <c r="AA72" i="16"/>
  <c r="AA80" i="16"/>
  <c r="AA14" i="16"/>
  <c r="AA36" i="16"/>
  <c r="AA46" i="16"/>
  <c r="AA84" i="16"/>
  <c r="AA104" i="16"/>
  <c r="Z648" i="14" l="1"/>
  <c r="Y648" i="14"/>
  <c r="Z644" i="14"/>
  <c r="Y644" i="14"/>
  <c r="AA644" i="14" s="1"/>
  <c r="Z640" i="14"/>
  <c r="Y640" i="14"/>
  <c r="AA640" i="14" s="1"/>
  <c r="Z636" i="14"/>
  <c r="Y636" i="14"/>
  <c r="AA636" i="14" s="1"/>
  <c r="Z632" i="14"/>
  <c r="AA632" i="14" s="1"/>
  <c r="Y632" i="14"/>
  <c r="Z628" i="14"/>
  <c r="Y628" i="14"/>
  <c r="Z624" i="14"/>
  <c r="Y624" i="14"/>
  <c r="Z620" i="14"/>
  <c r="Y620" i="14"/>
  <c r="AA620" i="14" s="1"/>
  <c r="Z616" i="14"/>
  <c r="Y616" i="14"/>
  <c r="Z612" i="14"/>
  <c r="Y612" i="14"/>
  <c r="AA612" i="14" s="1"/>
  <c r="Z608" i="14"/>
  <c r="Y608" i="14"/>
  <c r="AA608" i="14" s="1"/>
  <c r="Z604" i="14"/>
  <c r="AA604" i="14" s="1"/>
  <c r="Y604" i="14"/>
  <c r="Z600" i="14"/>
  <c r="AA600" i="14" s="1"/>
  <c r="Y600" i="14"/>
  <c r="Z596" i="14"/>
  <c r="Y596" i="14"/>
  <c r="Z592" i="14"/>
  <c r="Y592" i="14"/>
  <c r="AA588" i="14"/>
  <c r="Z588" i="14"/>
  <c r="Y588" i="14"/>
  <c r="Z584" i="14"/>
  <c r="Y584" i="14"/>
  <c r="Z580" i="14"/>
  <c r="Y580" i="14"/>
  <c r="Z576" i="14"/>
  <c r="Y576" i="14"/>
  <c r="AA576" i="14" s="1"/>
  <c r="Z572" i="14"/>
  <c r="Y572" i="14"/>
  <c r="AA572" i="14" s="1"/>
  <c r="Z568" i="14"/>
  <c r="AA568" i="14" s="1"/>
  <c r="Y568" i="14"/>
  <c r="Z564" i="14"/>
  <c r="Y564" i="14"/>
  <c r="Z560" i="14"/>
  <c r="Y560" i="14"/>
  <c r="Z556" i="14"/>
  <c r="Y556" i="14"/>
  <c r="AA556" i="14" s="1"/>
  <c r="Z552" i="14"/>
  <c r="Y552" i="14"/>
  <c r="Z548" i="14"/>
  <c r="Y548" i="14"/>
  <c r="AA548" i="14" s="1"/>
  <c r="Z544" i="14"/>
  <c r="Y544" i="14"/>
  <c r="AA544" i="14" s="1"/>
  <c r="Z540" i="14"/>
  <c r="AA540" i="14" s="1"/>
  <c r="Y540" i="14"/>
  <c r="Z536" i="14"/>
  <c r="AA536" i="14" s="1"/>
  <c r="Y536" i="14"/>
  <c r="Z532" i="14"/>
  <c r="Y532" i="14"/>
  <c r="Z528" i="14"/>
  <c r="Y528" i="14"/>
  <c r="AA524" i="14"/>
  <c r="Z524" i="14"/>
  <c r="Y524" i="14"/>
  <c r="Z520" i="14"/>
  <c r="Y520" i="14"/>
  <c r="Z516" i="14"/>
  <c r="Y516" i="14"/>
  <c r="AA516" i="14" s="1"/>
  <c r="Z512" i="14"/>
  <c r="Y512" i="14"/>
  <c r="AA512" i="14" s="1"/>
  <c r="Z508" i="14"/>
  <c r="Y508" i="14"/>
  <c r="AA508" i="14" s="1"/>
  <c r="Z504" i="14"/>
  <c r="AA504" i="14" s="1"/>
  <c r="Y504" i="14"/>
  <c r="Z500" i="14"/>
  <c r="Y500" i="14"/>
  <c r="Z496" i="14"/>
  <c r="Y496" i="14"/>
  <c r="Z492" i="14"/>
  <c r="Y492" i="14"/>
  <c r="AA492" i="14" s="1"/>
  <c r="Z488" i="14"/>
  <c r="Y488" i="14"/>
  <c r="Z484" i="14"/>
  <c r="Y484" i="14"/>
  <c r="AA484" i="14" s="1"/>
  <c r="Z480" i="14"/>
  <c r="Y480" i="14"/>
  <c r="AA480" i="14" s="1"/>
  <c r="Z476" i="14"/>
  <c r="AA476" i="14" s="1"/>
  <c r="Y476" i="14"/>
  <c r="Z472" i="14"/>
  <c r="AA472" i="14" s="1"/>
  <c r="Y472" i="14"/>
  <c r="Z468" i="14"/>
  <c r="Y468" i="14"/>
  <c r="Z464" i="14"/>
  <c r="Y464" i="14"/>
  <c r="AA460" i="14"/>
  <c r="Z460" i="14"/>
  <c r="Y460" i="14"/>
  <c r="Z456" i="14"/>
  <c r="Y456" i="14"/>
  <c r="Z452" i="14"/>
  <c r="Y452" i="14"/>
  <c r="AA452" i="14" s="1"/>
  <c r="Z448" i="14"/>
  <c r="Y448" i="14"/>
  <c r="AA448" i="14" s="1"/>
  <c r="Z444" i="14"/>
  <c r="Y444" i="14"/>
  <c r="AA444" i="14" s="1"/>
  <c r="Z440" i="14"/>
  <c r="AA440" i="14" s="1"/>
  <c r="Y440" i="14"/>
  <c r="Z436" i="14"/>
  <c r="Y436" i="14"/>
  <c r="Z432" i="14"/>
  <c r="Y432" i="14"/>
  <c r="Z428" i="14"/>
  <c r="Y428" i="14"/>
  <c r="AA428" i="14" s="1"/>
  <c r="Z424" i="14"/>
  <c r="Y424" i="14"/>
  <c r="Z420" i="14"/>
  <c r="Y420" i="14"/>
  <c r="AA420" i="14" s="1"/>
  <c r="Z416" i="14"/>
  <c r="Y416" i="14"/>
  <c r="AA416" i="14" s="1"/>
  <c r="Z412" i="14"/>
  <c r="AA412" i="14" s="1"/>
  <c r="Y412" i="14"/>
  <c r="Z408" i="14"/>
  <c r="AA408" i="14" s="1"/>
  <c r="Y408" i="14"/>
  <c r="Z404" i="14"/>
  <c r="Y404" i="14"/>
  <c r="Z400" i="14"/>
  <c r="Y400" i="14"/>
  <c r="AA396" i="14"/>
  <c r="Z396" i="14"/>
  <c r="Y396" i="14"/>
  <c r="Z392" i="14"/>
  <c r="Y392" i="14"/>
  <c r="Z388" i="14"/>
  <c r="Y388" i="14"/>
  <c r="AA388" i="14" s="1"/>
  <c r="Z384" i="14"/>
  <c r="Y384" i="14"/>
  <c r="AA384" i="14" s="1"/>
  <c r="Z380" i="14"/>
  <c r="Y380" i="14"/>
  <c r="AA380" i="14" s="1"/>
  <c r="Z376" i="14"/>
  <c r="AA376" i="14" s="1"/>
  <c r="Y376" i="14"/>
  <c r="Z372" i="14"/>
  <c r="Y372" i="14"/>
  <c r="Z368" i="14"/>
  <c r="Y368" i="14"/>
  <c r="Z364" i="14"/>
  <c r="Y364" i="14"/>
  <c r="AA364" i="14" s="1"/>
  <c r="Z360" i="14"/>
  <c r="Y360" i="14"/>
  <c r="Z356" i="14"/>
  <c r="Y356" i="14"/>
  <c r="AA356" i="14" s="1"/>
  <c r="Z352" i="14"/>
  <c r="Y352" i="14"/>
  <c r="AA352" i="14" s="1"/>
  <c r="Z348" i="14"/>
  <c r="AA348" i="14" s="1"/>
  <c r="Y348" i="14"/>
  <c r="Z344" i="14"/>
  <c r="AA344" i="14" s="1"/>
  <c r="Y344" i="14"/>
  <c r="Z340" i="14"/>
  <c r="Y340" i="14"/>
  <c r="Z336" i="14"/>
  <c r="Y336" i="14"/>
  <c r="AA332" i="14"/>
  <c r="Z332" i="14"/>
  <c r="Y332" i="14"/>
  <c r="Z328" i="14"/>
  <c r="Y328" i="14"/>
  <c r="Z324" i="14"/>
  <c r="Y324" i="14"/>
  <c r="AA324" i="14" s="1"/>
  <c r="Z320" i="14"/>
  <c r="Y320" i="14"/>
  <c r="AA320" i="14" s="1"/>
  <c r="Z316" i="14"/>
  <c r="Y316" i="14"/>
  <c r="AA316" i="14" s="1"/>
  <c r="Z312" i="14"/>
  <c r="AA312" i="14" s="1"/>
  <c r="Y312" i="14"/>
  <c r="Z308" i="14"/>
  <c r="Y308" i="14"/>
  <c r="Z304" i="14"/>
  <c r="Y304" i="14"/>
  <c r="Z300" i="14"/>
  <c r="Y300" i="14"/>
  <c r="AA300" i="14" s="1"/>
  <c r="Z296" i="14"/>
  <c r="Y296" i="14"/>
  <c r="Z292" i="14"/>
  <c r="Y292" i="14"/>
  <c r="AA292" i="14" s="1"/>
  <c r="Z288" i="14"/>
  <c r="Y288" i="14"/>
  <c r="AA288" i="14" s="1"/>
  <c r="Z284" i="14"/>
  <c r="AA284" i="14" s="1"/>
  <c r="Y284" i="14"/>
  <c r="Z280" i="14"/>
  <c r="AA280" i="14" s="1"/>
  <c r="Y280" i="14"/>
  <c r="Z276" i="14"/>
  <c r="Y276" i="14"/>
  <c r="Z272" i="14"/>
  <c r="Y272" i="14"/>
  <c r="AA268" i="14"/>
  <c r="Z268" i="14"/>
  <c r="Y268" i="14"/>
  <c r="Z264" i="14"/>
  <c r="Y264" i="14"/>
  <c r="Z260" i="14"/>
  <c r="Y260" i="14"/>
  <c r="AA260" i="14" s="1"/>
  <c r="Z256" i="14"/>
  <c r="Y256" i="14"/>
  <c r="AA256" i="14" s="1"/>
  <c r="Z252" i="14"/>
  <c r="Y252" i="14"/>
  <c r="AA252" i="14" s="1"/>
  <c r="Z248" i="14"/>
  <c r="AA248" i="14" s="1"/>
  <c r="Y248" i="14"/>
  <c r="Z244" i="14"/>
  <c r="Y244" i="14"/>
  <c r="Z240" i="14"/>
  <c r="Y240" i="14"/>
  <c r="Z236" i="14"/>
  <c r="Y236" i="14"/>
  <c r="AA236" i="14" s="1"/>
  <c r="Z232" i="14"/>
  <c r="Y232" i="14"/>
  <c r="Z228" i="14"/>
  <c r="Y228" i="14"/>
  <c r="AA228" i="14" s="1"/>
  <c r="Z224" i="14"/>
  <c r="Y224" i="14"/>
  <c r="AA224" i="14" s="1"/>
  <c r="Z220" i="14"/>
  <c r="AA220" i="14" s="1"/>
  <c r="Y220" i="14"/>
  <c r="Z216" i="14"/>
  <c r="AA216" i="14" s="1"/>
  <c r="Y216" i="14"/>
  <c r="Z212" i="14"/>
  <c r="Y212" i="14"/>
  <c r="Z208" i="14"/>
  <c r="Y208" i="14"/>
  <c r="AA204" i="14"/>
  <c r="Z204" i="14"/>
  <c r="Y204" i="14"/>
  <c r="Z200" i="14"/>
  <c r="Y200" i="14"/>
  <c r="Z196" i="14"/>
  <c r="Y196" i="14"/>
  <c r="AA196" i="14" s="1"/>
  <c r="Z192" i="14"/>
  <c r="Y192" i="14"/>
  <c r="Z188" i="14"/>
  <c r="Y188" i="14"/>
  <c r="AA188" i="14" s="1"/>
  <c r="Z184" i="14"/>
  <c r="AA184" i="14" s="1"/>
  <c r="Y184" i="14"/>
  <c r="Z180" i="14"/>
  <c r="Y180" i="14"/>
  <c r="Z176" i="14"/>
  <c r="Y176" i="14"/>
  <c r="Z172" i="14"/>
  <c r="Y172" i="14"/>
  <c r="AA172" i="14" s="1"/>
  <c r="Z168" i="14"/>
  <c r="Y168" i="14"/>
  <c r="Z164" i="14"/>
  <c r="Y164" i="14"/>
  <c r="AA164" i="14" s="1"/>
  <c r="Z160" i="14"/>
  <c r="Y160" i="14"/>
  <c r="AA160" i="14" s="1"/>
  <c r="Z156" i="14"/>
  <c r="Y156" i="14"/>
  <c r="AA156" i="14" s="1"/>
  <c r="Z152" i="14"/>
  <c r="AA152" i="14" s="1"/>
  <c r="Y152" i="14"/>
  <c r="Z148" i="14"/>
  <c r="Y148" i="14"/>
  <c r="Z144" i="14"/>
  <c r="Y144" i="14"/>
  <c r="AA140" i="14"/>
  <c r="Z140" i="14"/>
  <c r="Y140" i="14"/>
  <c r="Z136" i="14"/>
  <c r="Y136" i="14"/>
  <c r="Z132" i="14"/>
  <c r="Y132" i="14"/>
  <c r="AA132" i="14" s="1"/>
  <c r="Z128" i="14"/>
  <c r="Y128" i="14"/>
  <c r="AA128" i="14" s="1"/>
  <c r="Z124" i="14"/>
  <c r="Y124" i="14"/>
  <c r="AA124" i="14" s="1"/>
  <c r="Z120" i="14"/>
  <c r="AA120" i="14" s="1"/>
  <c r="Y120" i="14"/>
  <c r="Z116" i="14"/>
  <c r="Y116" i="14"/>
  <c r="Z112" i="14"/>
  <c r="Y112" i="14"/>
  <c r="Z108" i="14"/>
  <c r="Y108" i="14"/>
  <c r="AA108" i="14" s="1"/>
  <c r="Z104" i="14"/>
  <c r="Y104" i="14"/>
  <c r="Z100" i="14"/>
  <c r="Y100" i="14"/>
  <c r="AA100" i="14" s="1"/>
  <c r="Z96" i="14"/>
  <c r="Y96" i="14"/>
  <c r="AA96" i="14" s="1"/>
  <c r="Z92" i="14"/>
  <c r="AA92" i="14" s="1"/>
  <c r="Y92" i="14"/>
  <c r="Z88" i="14"/>
  <c r="AA88" i="14" s="1"/>
  <c r="Y88" i="14"/>
  <c r="Z84" i="14"/>
  <c r="Y84" i="14"/>
  <c r="Z80" i="14"/>
  <c r="Y80" i="14"/>
  <c r="AA76" i="14"/>
  <c r="Z76" i="14"/>
  <c r="Y76" i="14"/>
  <c r="Z72" i="14"/>
  <c r="Y72" i="14"/>
  <c r="Z68" i="14"/>
  <c r="Y68" i="14"/>
  <c r="AA68" i="14" s="1"/>
  <c r="Z64" i="14"/>
  <c r="Y64" i="14"/>
  <c r="AA64" i="14" s="1"/>
  <c r="Z60" i="14"/>
  <c r="Y60" i="14"/>
  <c r="AA60" i="14" s="1"/>
  <c r="Z56" i="14"/>
  <c r="AA56" i="14" s="1"/>
  <c r="Y56" i="14"/>
  <c r="Z52" i="14"/>
  <c r="Y52" i="14"/>
  <c r="Z48" i="14"/>
  <c r="Y48" i="14"/>
  <c r="Z44" i="14"/>
  <c r="Y44" i="14"/>
  <c r="AA44" i="14" s="1"/>
  <c r="Z40" i="14"/>
  <c r="Y40" i="14"/>
  <c r="Z36" i="14"/>
  <c r="Y36" i="14"/>
  <c r="AA36" i="14" s="1"/>
  <c r="Z32" i="14"/>
  <c r="Y32" i="14"/>
  <c r="AA32" i="14" s="1"/>
  <c r="Z28" i="14"/>
  <c r="AA28" i="14" s="1"/>
  <c r="Y28" i="14"/>
  <c r="Z24" i="14"/>
  <c r="AA24" i="14" s="1"/>
  <c r="Y24" i="14"/>
  <c r="Z20" i="14"/>
  <c r="Y20" i="14"/>
  <c r="Z16" i="14"/>
  <c r="Y16" i="14"/>
  <c r="AA12" i="14"/>
  <c r="Z12" i="14"/>
  <c r="Y12" i="14"/>
  <c r="Z8" i="14"/>
  <c r="Y8" i="14"/>
  <c r="AA8" i="14" s="1"/>
  <c r="AJ1084" i="13"/>
  <c r="AI1084" i="13"/>
  <c r="AJ1080" i="13"/>
  <c r="AI1080" i="13"/>
  <c r="AJ1076" i="13"/>
  <c r="AI1076" i="13"/>
  <c r="AJ1072" i="13"/>
  <c r="AI1072" i="13"/>
  <c r="AJ1068" i="13"/>
  <c r="AI1068" i="13"/>
  <c r="AJ1064" i="13"/>
  <c r="AI1064" i="13"/>
  <c r="AJ1060" i="13"/>
  <c r="AI1060" i="13"/>
  <c r="AJ1056" i="13"/>
  <c r="AI1056" i="13"/>
  <c r="AJ1052" i="13"/>
  <c r="AI1052" i="13"/>
  <c r="AJ1048" i="13"/>
  <c r="AI1048" i="13"/>
  <c r="AJ1044" i="13"/>
  <c r="AI1044" i="13"/>
  <c r="AJ1040" i="13"/>
  <c r="AI1040" i="13"/>
  <c r="AJ1036" i="13"/>
  <c r="AI1036" i="13"/>
  <c r="AJ1032" i="13"/>
  <c r="AI1032" i="13"/>
  <c r="AJ1028" i="13"/>
  <c r="AI1028" i="13"/>
  <c r="AJ1024" i="13"/>
  <c r="AI1024" i="13"/>
  <c r="AJ1020" i="13"/>
  <c r="AI1020" i="13"/>
  <c r="AJ1016" i="13"/>
  <c r="AI1016" i="13"/>
  <c r="AJ1012" i="13"/>
  <c r="AI1012" i="13"/>
  <c r="AJ1008" i="13"/>
  <c r="AI1008" i="13"/>
  <c r="AJ1004" i="13"/>
  <c r="AI1004" i="13"/>
  <c r="AJ1000" i="13"/>
  <c r="AI1000" i="13"/>
  <c r="AJ996" i="13"/>
  <c r="AI996" i="13"/>
  <c r="AJ992" i="13"/>
  <c r="AI992" i="13"/>
  <c r="AJ988" i="13"/>
  <c r="AI988" i="13"/>
  <c r="AJ984" i="13"/>
  <c r="AI984" i="13"/>
  <c r="AJ980" i="13"/>
  <c r="AI980" i="13"/>
  <c r="AJ976" i="13"/>
  <c r="AI976" i="13"/>
  <c r="AJ972" i="13"/>
  <c r="AI972" i="13"/>
  <c r="AJ968" i="13"/>
  <c r="AI968" i="13"/>
  <c r="AJ964" i="13"/>
  <c r="AI964" i="13"/>
  <c r="AJ960" i="13"/>
  <c r="AI960" i="13"/>
  <c r="AJ956" i="13"/>
  <c r="AI956" i="13"/>
  <c r="AJ952" i="13"/>
  <c r="AI952" i="13"/>
  <c r="AJ948" i="13"/>
  <c r="AI948" i="13"/>
  <c r="AJ944" i="13"/>
  <c r="AI944" i="13"/>
  <c r="AJ940" i="13"/>
  <c r="AI940" i="13"/>
  <c r="AJ936" i="13"/>
  <c r="AI936" i="13"/>
  <c r="AJ932" i="13"/>
  <c r="AI932" i="13"/>
  <c r="AJ928" i="13"/>
  <c r="AI928" i="13"/>
  <c r="AJ924" i="13"/>
  <c r="AI924" i="13"/>
  <c r="AJ920" i="13"/>
  <c r="AI920" i="13"/>
  <c r="AJ916" i="13"/>
  <c r="AI916" i="13"/>
  <c r="AJ912" i="13"/>
  <c r="AI912" i="13"/>
  <c r="AJ908" i="13"/>
  <c r="AI908" i="13"/>
  <c r="AJ904" i="13"/>
  <c r="AI904" i="13"/>
  <c r="AJ900" i="13"/>
  <c r="AI900" i="13"/>
  <c r="AJ896" i="13"/>
  <c r="AI896" i="13"/>
  <c r="AJ892" i="13"/>
  <c r="AI892" i="13"/>
  <c r="AJ888" i="13"/>
  <c r="AI888" i="13"/>
  <c r="AJ884" i="13"/>
  <c r="AI884" i="13"/>
  <c r="AJ880" i="13"/>
  <c r="AI880" i="13"/>
  <c r="AJ876" i="13"/>
  <c r="AI876" i="13"/>
  <c r="AJ872" i="13"/>
  <c r="AI872" i="13"/>
  <c r="AJ868" i="13"/>
  <c r="AI868" i="13"/>
  <c r="AJ864" i="13"/>
  <c r="AI864" i="13"/>
  <c r="AJ860" i="13"/>
  <c r="AI860" i="13"/>
  <c r="AJ856" i="13"/>
  <c r="AI856" i="13"/>
  <c r="AJ852" i="13"/>
  <c r="AI852" i="13"/>
  <c r="AJ848" i="13"/>
  <c r="AI848" i="13"/>
  <c r="AJ844" i="13"/>
  <c r="AI844" i="13"/>
  <c r="AJ840" i="13"/>
  <c r="AI840" i="13"/>
  <c r="AJ836" i="13"/>
  <c r="AI836" i="13"/>
  <c r="AJ832" i="13"/>
  <c r="AI832" i="13"/>
  <c r="AJ828" i="13"/>
  <c r="AI828" i="13"/>
  <c r="AJ824" i="13"/>
  <c r="AI824" i="13"/>
  <c r="AJ820" i="13"/>
  <c r="AI820" i="13"/>
  <c r="AJ816" i="13"/>
  <c r="AI816" i="13"/>
  <c r="AJ812" i="13"/>
  <c r="AI812" i="13"/>
  <c r="AJ808" i="13"/>
  <c r="AI808" i="13"/>
  <c r="AJ804" i="13"/>
  <c r="AI804" i="13"/>
  <c r="AJ800" i="13"/>
  <c r="AI800" i="13"/>
  <c r="AJ796" i="13"/>
  <c r="AI796" i="13"/>
  <c r="AJ792" i="13"/>
  <c r="AI792" i="13"/>
  <c r="AJ788" i="13"/>
  <c r="AI788" i="13"/>
  <c r="AJ784" i="13"/>
  <c r="AI784" i="13"/>
  <c r="AJ780" i="13"/>
  <c r="AI780" i="13"/>
  <c r="AJ776" i="13"/>
  <c r="AI776" i="13"/>
  <c r="AJ772" i="13"/>
  <c r="AI772" i="13"/>
  <c r="AJ768" i="13"/>
  <c r="AI768" i="13"/>
  <c r="AJ764" i="13"/>
  <c r="AI764" i="13"/>
  <c r="AJ760" i="13"/>
  <c r="AI760" i="13"/>
  <c r="AJ756" i="13"/>
  <c r="AI756" i="13"/>
  <c r="AJ752" i="13"/>
  <c r="AI752" i="13"/>
  <c r="AJ748" i="13"/>
  <c r="AI748" i="13"/>
  <c r="AJ744" i="13"/>
  <c r="AI744" i="13"/>
  <c r="AJ740" i="13"/>
  <c r="AI740" i="13"/>
  <c r="AJ736" i="13"/>
  <c r="AI736" i="13"/>
  <c r="AJ732" i="13"/>
  <c r="AI732" i="13"/>
  <c r="AJ728" i="13"/>
  <c r="AI728" i="13"/>
  <c r="AJ724" i="13"/>
  <c r="AI724" i="13"/>
  <c r="AJ720" i="13"/>
  <c r="AI720" i="13"/>
  <c r="AJ716" i="13"/>
  <c r="AI716" i="13"/>
  <c r="AJ712" i="13"/>
  <c r="AI712" i="13"/>
  <c r="AJ708" i="13"/>
  <c r="AI708" i="13"/>
  <c r="AJ704" i="13"/>
  <c r="AI704" i="13"/>
  <c r="AJ700" i="13"/>
  <c r="AI700" i="13"/>
  <c r="AJ696" i="13"/>
  <c r="AI696" i="13"/>
  <c r="AJ692" i="13"/>
  <c r="AI692" i="13"/>
  <c r="AJ688" i="13"/>
  <c r="AI688" i="13"/>
  <c r="AJ684" i="13"/>
  <c r="AI684" i="13"/>
  <c r="AJ680" i="13"/>
  <c r="AI680" i="13"/>
  <c r="AJ676" i="13"/>
  <c r="AI676" i="13"/>
  <c r="AJ672" i="13"/>
  <c r="AI672" i="13"/>
  <c r="AJ668" i="13"/>
  <c r="AI668" i="13"/>
  <c r="AJ664" i="13"/>
  <c r="AI664" i="13"/>
  <c r="AJ660" i="13"/>
  <c r="AI660" i="13"/>
  <c r="AJ656" i="13"/>
  <c r="AI656" i="13"/>
  <c r="AJ652" i="13"/>
  <c r="AI652" i="13"/>
  <c r="AJ648" i="13"/>
  <c r="AI648" i="13"/>
  <c r="AJ644" i="13"/>
  <c r="AI644" i="13"/>
  <c r="AJ640" i="13"/>
  <c r="AI640" i="13"/>
  <c r="AJ636" i="13"/>
  <c r="AI636" i="13"/>
  <c r="AJ632" i="13"/>
  <c r="AI632" i="13"/>
  <c r="AJ628" i="13"/>
  <c r="AI628" i="13"/>
  <c r="AJ624" i="13"/>
  <c r="AI624" i="13"/>
  <c r="AJ620" i="13"/>
  <c r="AI620" i="13"/>
  <c r="AJ616" i="13"/>
  <c r="AI616" i="13"/>
  <c r="AJ612" i="13"/>
  <c r="AI612" i="13"/>
  <c r="AJ608" i="13"/>
  <c r="AI608" i="13"/>
  <c r="AJ604" i="13"/>
  <c r="AI604" i="13"/>
  <c r="AJ600" i="13"/>
  <c r="AI600" i="13"/>
  <c r="AJ596" i="13"/>
  <c r="AI596" i="13"/>
  <c r="AJ592" i="13"/>
  <c r="AI592" i="13"/>
  <c r="AJ588" i="13"/>
  <c r="AI588" i="13"/>
  <c r="AJ584" i="13"/>
  <c r="AI584" i="13"/>
  <c r="AJ580" i="13"/>
  <c r="AI580" i="13"/>
  <c r="AJ576" i="13"/>
  <c r="AI576" i="13"/>
  <c r="AJ572" i="13"/>
  <c r="AI572" i="13"/>
  <c r="AJ568" i="13"/>
  <c r="AI568" i="13"/>
  <c r="AJ564" i="13"/>
  <c r="AI564" i="13"/>
  <c r="AJ560" i="13"/>
  <c r="AI560" i="13"/>
  <c r="AJ556" i="13"/>
  <c r="AI556" i="13"/>
  <c r="AJ552" i="13"/>
  <c r="AI552" i="13"/>
  <c r="AJ548" i="13"/>
  <c r="AI548" i="13"/>
  <c r="AJ544" i="13"/>
  <c r="AI544" i="13"/>
  <c r="AJ540" i="13"/>
  <c r="AI540" i="13"/>
  <c r="AJ536" i="13"/>
  <c r="AI536" i="13"/>
  <c r="AJ532" i="13"/>
  <c r="AI532" i="13"/>
  <c r="AJ528" i="13"/>
  <c r="AI528" i="13"/>
  <c r="AJ524" i="13"/>
  <c r="AI524" i="13"/>
  <c r="AJ520" i="13"/>
  <c r="AI520" i="13"/>
  <c r="AJ516" i="13"/>
  <c r="AI516" i="13"/>
  <c r="AJ512" i="13"/>
  <c r="AI512" i="13"/>
  <c r="AJ508" i="13"/>
  <c r="AI508" i="13"/>
  <c r="AJ504" i="13"/>
  <c r="AI504" i="13"/>
  <c r="AJ500" i="13"/>
  <c r="AI500" i="13"/>
  <c r="AJ496" i="13"/>
  <c r="AI496" i="13"/>
  <c r="AJ492" i="13"/>
  <c r="AI492" i="13"/>
  <c r="AJ488" i="13"/>
  <c r="AI488" i="13"/>
  <c r="AJ484" i="13"/>
  <c r="AI484" i="13"/>
  <c r="AJ480" i="13"/>
  <c r="AI480" i="13"/>
  <c r="AJ476" i="13"/>
  <c r="AI476" i="13"/>
  <c r="AJ472" i="13"/>
  <c r="AI472" i="13"/>
  <c r="AJ468" i="13"/>
  <c r="AI468" i="13"/>
  <c r="AJ464" i="13"/>
  <c r="AI464" i="13"/>
  <c r="AJ460" i="13"/>
  <c r="AI460" i="13"/>
  <c r="AJ456" i="13"/>
  <c r="AI456" i="13"/>
  <c r="AJ452" i="13"/>
  <c r="AI452" i="13"/>
  <c r="AJ448" i="13"/>
  <c r="AI448" i="13"/>
  <c r="AJ444" i="13"/>
  <c r="AI444" i="13"/>
  <c r="AJ440" i="13"/>
  <c r="AI440" i="13"/>
  <c r="AJ436" i="13"/>
  <c r="AI436" i="13"/>
  <c r="AJ432" i="13"/>
  <c r="AI432" i="13"/>
  <c r="AJ428" i="13"/>
  <c r="AI428" i="13"/>
  <c r="AJ424" i="13"/>
  <c r="AI424" i="13"/>
  <c r="AJ420" i="13"/>
  <c r="AI420" i="13"/>
  <c r="AJ416" i="13"/>
  <c r="AI416" i="13"/>
  <c r="AJ412" i="13"/>
  <c r="AI412" i="13"/>
  <c r="AJ408" i="13"/>
  <c r="AI408" i="13"/>
  <c r="AJ404" i="13"/>
  <c r="AI404" i="13"/>
  <c r="AJ400" i="13"/>
  <c r="AI400" i="13"/>
  <c r="AJ396" i="13"/>
  <c r="AI396" i="13"/>
  <c r="AJ392" i="13"/>
  <c r="AI392" i="13"/>
  <c r="AJ388" i="13"/>
  <c r="AI388" i="13"/>
  <c r="AJ384" i="13"/>
  <c r="AI384" i="13"/>
  <c r="AJ380" i="13"/>
  <c r="AI380" i="13"/>
  <c r="AJ376" i="13"/>
  <c r="AI376" i="13"/>
  <c r="AJ372" i="13"/>
  <c r="AI372" i="13"/>
  <c r="AJ368" i="13"/>
  <c r="AI368" i="13"/>
  <c r="AJ364" i="13"/>
  <c r="AI364" i="13"/>
  <c r="AJ360" i="13"/>
  <c r="AI360" i="13"/>
  <c r="AJ356" i="13"/>
  <c r="AI356" i="13"/>
  <c r="AJ352" i="13"/>
  <c r="AI352" i="13"/>
  <c r="AJ348" i="13"/>
  <c r="AI348" i="13"/>
  <c r="AJ344" i="13"/>
  <c r="AI344" i="13"/>
  <c r="AJ340" i="13"/>
  <c r="AI340" i="13"/>
  <c r="AJ336" i="13"/>
  <c r="AI336" i="13"/>
  <c r="AJ332" i="13"/>
  <c r="AI332" i="13"/>
  <c r="AJ328" i="13"/>
  <c r="AI328" i="13"/>
  <c r="AJ324" i="13"/>
  <c r="AI324" i="13"/>
  <c r="AJ320" i="13"/>
  <c r="AI320" i="13"/>
  <c r="AJ316" i="13"/>
  <c r="AI316" i="13"/>
  <c r="AJ312" i="13"/>
  <c r="AI312" i="13"/>
  <c r="AJ308" i="13"/>
  <c r="AI308" i="13"/>
  <c r="AJ304" i="13"/>
  <c r="AI304" i="13"/>
  <c r="AJ300" i="13"/>
  <c r="AI300" i="13"/>
  <c r="AJ296" i="13"/>
  <c r="AI296" i="13"/>
  <c r="AJ292" i="13"/>
  <c r="AI292" i="13"/>
  <c r="AJ288" i="13"/>
  <c r="AI288" i="13"/>
  <c r="AJ284" i="13"/>
  <c r="AI284" i="13"/>
  <c r="AJ280" i="13"/>
  <c r="AI280" i="13"/>
  <c r="AJ276" i="13"/>
  <c r="AI276" i="13"/>
  <c r="AJ272" i="13"/>
  <c r="AI272" i="13"/>
  <c r="AJ268" i="13"/>
  <c r="AI268" i="13"/>
  <c r="AJ264" i="13"/>
  <c r="AI264" i="13"/>
  <c r="AJ260" i="13"/>
  <c r="AI260" i="13"/>
  <c r="AJ256" i="13"/>
  <c r="AI256" i="13"/>
  <c r="AJ252" i="13"/>
  <c r="AI252" i="13"/>
  <c r="AJ248" i="13"/>
  <c r="AI248" i="13"/>
  <c r="AJ244" i="13"/>
  <c r="AI244" i="13"/>
  <c r="AJ240" i="13"/>
  <c r="AI240" i="13"/>
  <c r="AJ236" i="13"/>
  <c r="AI236" i="13"/>
  <c r="AJ232" i="13"/>
  <c r="AI232" i="13"/>
  <c r="AJ228" i="13"/>
  <c r="AI228" i="13"/>
  <c r="AJ224" i="13"/>
  <c r="AI224" i="13"/>
  <c r="AJ220" i="13"/>
  <c r="AI220" i="13"/>
  <c r="AJ216" i="13"/>
  <c r="AI216" i="13"/>
  <c r="AJ212" i="13"/>
  <c r="AI212" i="13"/>
  <c r="AJ208" i="13"/>
  <c r="AI208" i="13"/>
  <c r="AJ204" i="13"/>
  <c r="AI204" i="13"/>
  <c r="AJ200" i="13"/>
  <c r="AI200" i="13"/>
  <c r="AJ196" i="13"/>
  <c r="AI196" i="13"/>
  <c r="AJ192" i="13"/>
  <c r="AI192" i="13"/>
  <c r="AJ188" i="13"/>
  <c r="AI188" i="13"/>
  <c r="AJ184" i="13"/>
  <c r="AI184" i="13"/>
  <c r="AJ180" i="13"/>
  <c r="AI180" i="13"/>
  <c r="AJ176" i="13"/>
  <c r="AI176" i="13"/>
  <c r="AJ172" i="13"/>
  <c r="AI172" i="13"/>
  <c r="AJ168" i="13"/>
  <c r="AI168" i="13"/>
  <c r="AJ164" i="13"/>
  <c r="AI164" i="13"/>
  <c r="AJ160" i="13"/>
  <c r="AI160" i="13"/>
  <c r="AJ156" i="13"/>
  <c r="AI156" i="13"/>
  <c r="AJ152" i="13"/>
  <c r="AI152" i="13"/>
  <c r="AJ148" i="13"/>
  <c r="AI148" i="13"/>
  <c r="AJ144" i="13"/>
  <c r="AI144" i="13"/>
  <c r="AJ140" i="13"/>
  <c r="AI140" i="13"/>
  <c r="AJ136" i="13"/>
  <c r="AI136" i="13"/>
  <c r="AJ132" i="13"/>
  <c r="AI132" i="13"/>
  <c r="AJ128" i="13"/>
  <c r="AI128" i="13"/>
  <c r="AJ124" i="13"/>
  <c r="AI124" i="13"/>
  <c r="AJ120" i="13"/>
  <c r="AI120" i="13"/>
  <c r="AJ116" i="13"/>
  <c r="AI116" i="13"/>
  <c r="AJ112" i="13"/>
  <c r="AI112" i="13"/>
  <c r="AJ108" i="13"/>
  <c r="AI108" i="13"/>
  <c r="AJ104" i="13"/>
  <c r="AI104" i="13"/>
  <c r="AJ100" i="13"/>
  <c r="AI100" i="13"/>
  <c r="AJ96" i="13"/>
  <c r="AI96" i="13"/>
  <c r="AJ92" i="13"/>
  <c r="AI92" i="13"/>
  <c r="AJ88" i="13"/>
  <c r="AI88" i="13"/>
  <c r="AJ84" i="13"/>
  <c r="AI84" i="13"/>
  <c r="AJ80" i="13"/>
  <c r="AI80" i="13"/>
  <c r="AJ76" i="13"/>
  <c r="AI76" i="13"/>
  <c r="AJ72" i="13"/>
  <c r="AI72" i="13"/>
  <c r="AJ68" i="13"/>
  <c r="AI68" i="13"/>
  <c r="AJ64" i="13"/>
  <c r="AI64" i="13"/>
  <c r="AJ60" i="13"/>
  <c r="AI60" i="13"/>
  <c r="AJ56" i="13"/>
  <c r="AI56" i="13"/>
  <c r="AJ52" i="13"/>
  <c r="AI52" i="13"/>
  <c r="AJ48" i="13"/>
  <c r="AI48" i="13"/>
  <c r="AJ44" i="13"/>
  <c r="AI44" i="13"/>
  <c r="AJ40" i="13"/>
  <c r="AI40" i="13"/>
  <c r="AJ36" i="13"/>
  <c r="AI36" i="13"/>
  <c r="AJ32" i="13"/>
  <c r="AI32" i="13"/>
  <c r="AJ28" i="13"/>
  <c r="AI28" i="13"/>
  <c r="AJ24" i="13"/>
  <c r="AI24" i="13"/>
  <c r="AJ20" i="13"/>
  <c r="AI20" i="13"/>
  <c r="AJ16" i="13"/>
  <c r="AI16" i="13"/>
  <c r="AJ12" i="13"/>
  <c r="AI12" i="13"/>
  <c r="AJ8" i="13"/>
  <c r="AI8" i="13"/>
  <c r="AA580" i="14" l="1"/>
  <c r="AK660" i="13"/>
  <c r="AK296" i="13"/>
  <c r="AK328" i="13"/>
  <c r="AK424" i="13"/>
  <c r="AK456" i="13"/>
  <c r="AK472" i="13"/>
  <c r="AK584" i="13"/>
  <c r="AK600" i="13"/>
  <c r="AK680" i="13"/>
  <c r="AK712" i="13"/>
  <c r="AK728" i="13"/>
  <c r="AK808" i="13"/>
  <c r="AK788" i="13"/>
  <c r="AK868" i="13"/>
  <c r="AK932" i="13"/>
  <c r="AK964" i="13"/>
  <c r="AK996" i="13"/>
  <c r="AK1060" i="13"/>
  <c r="AK200" i="13"/>
  <c r="AK344" i="13"/>
  <c r="AK552" i="13"/>
  <c r="AK764" i="13"/>
  <c r="AK900" i="13"/>
  <c r="AK1028" i="13"/>
  <c r="AK636" i="13"/>
  <c r="AK12" i="13"/>
  <c r="AK20" i="13"/>
  <c r="AK28" i="13"/>
  <c r="AK36" i="13"/>
  <c r="AK44" i="13"/>
  <c r="AK52" i="13"/>
  <c r="AK60" i="13"/>
  <c r="AK68" i="13"/>
  <c r="AK76" i="13"/>
  <c r="AK84" i="13"/>
  <c r="AK92" i="13"/>
  <c r="AK100" i="13"/>
  <c r="AK108" i="13"/>
  <c r="AK116" i="13"/>
  <c r="AK124" i="13"/>
  <c r="AK132" i="13"/>
  <c r="AK140" i="13"/>
  <c r="AK148" i="13"/>
  <c r="AK156" i="13"/>
  <c r="AK164" i="13"/>
  <c r="AK172" i="13"/>
  <c r="AK180" i="13"/>
  <c r="AK188" i="13"/>
  <c r="AK196" i="13"/>
  <c r="AK204" i="13"/>
  <c r="AK212" i="13"/>
  <c r="AK220" i="13"/>
  <c r="AK228" i="13"/>
  <c r="AK236" i="13"/>
  <c r="AK244" i="13"/>
  <c r="AK252" i="13"/>
  <c r="AK260" i="13"/>
  <c r="AK268" i="13"/>
  <c r="AK276" i="13"/>
  <c r="AK284" i="13"/>
  <c r="AK292" i="13"/>
  <c r="AK300" i="13"/>
  <c r="AK308" i="13"/>
  <c r="AK316" i="13"/>
  <c r="AK324" i="13"/>
  <c r="AK332" i="13"/>
  <c r="AK340" i="13"/>
  <c r="AK348" i="13"/>
  <c r="AK356" i="13"/>
  <c r="AK364" i="13"/>
  <c r="AK372" i="13"/>
  <c r="AK380" i="13"/>
  <c r="AK388" i="13"/>
  <c r="AK396" i="13"/>
  <c r="AK404" i="13"/>
  <c r="AK412" i="13"/>
  <c r="AK420" i="13"/>
  <c r="AK428" i="13"/>
  <c r="AK436" i="13"/>
  <c r="AK444" i="13"/>
  <c r="AK452" i="13"/>
  <c r="AK460" i="13"/>
  <c r="AK468" i="13"/>
  <c r="AK476" i="13"/>
  <c r="AK484" i="13"/>
  <c r="AK492" i="13"/>
  <c r="AK500" i="13"/>
  <c r="AK508" i="13"/>
  <c r="AK516" i="13"/>
  <c r="AK524" i="13"/>
  <c r="AK532" i="13"/>
  <c r="AK540" i="13"/>
  <c r="AK548" i="13"/>
  <c r="AK572" i="13"/>
  <c r="AK596" i="13"/>
  <c r="AK700" i="13"/>
  <c r="AK724" i="13"/>
  <c r="AK8" i="13"/>
  <c r="AK16" i="13"/>
  <c r="AK24" i="13"/>
  <c r="AK32" i="13"/>
  <c r="AK40" i="13"/>
  <c r="AK48" i="13"/>
  <c r="AK56" i="13"/>
  <c r="AK64" i="13"/>
  <c r="AK72" i="13"/>
  <c r="AK80" i="13"/>
  <c r="AK88" i="13"/>
  <c r="AK96" i="13"/>
  <c r="AK104" i="13"/>
  <c r="AK112" i="13"/>
  <c r="AK120" i="13"/>
  <c r="AK128" i="13"/>
  <c r="AK136" i="13"/>
  <c r="AK144" i="13"/>
  <c r="AK152" i="13"/>
  <c r="AK160" i="13"/>
  <c r="AK168" i="13"/>
  <c r="AK176" i="13"/>
  <c r="AK184" i="13"/>
  <c r="AK192" i="13"/>
  <c r="AK208" i="13"/>
  <c r="AK216" i="13"/>
  <c r="AK224" i="13"/>
  <c r="AK232" i="13"/>
  <c r="AK240" i="13"/>
  <c r="AK248" i="13"/>
  <c r="AK256" i="13"/>
  <c r="AK264" i="13"/>
  <c r="AK272" i="13"/>
  <c r="AK280" i="13"/>
  <c r="AK288" i="13"/>
  <c r="AK360" i="13"/>
  <c r="AK392" i="13"/>
  <c r="AK408" i="13"/>
  <c r="AK488" i="13"/>
  <c r="AK520" i="13"/>
  <c r="AK536" i="13"/>
  <c r="AK616" i="13"/>
  <c r="AK648" i="13"/>
  <c r="AK664" i="13"/>
  <c r="AK744" i="13"/>
  <c r="AK776" i="13"/>
  <c r="AK792" i="13"/>
  <c r="AK840" i="13"/>
  <c r="AK872" i="13"/>
  <c r="AK904" i="13"/>
  <c r="AK936" i="13"/>
  <c r="AK968" i="13"/>
  <c r="AK1000" i="13"/>
  <c r="AK1032" i="13"/>
  <c r="AK1064" i="13"/>
  <c r="AK556" i="13"/>
  <c r="AK564" i="13"/>
  <c r="AK580" i="13"/>
  <c r="AK588" i="13"/>
  <c r="AK604" i="13"/>
  <c r="AK612" i="13"/>
  <c r="AK620" i="13"/>
  <c r="AK628" i="13"/>
  <c r="AK644" i="13"/>
  <c r="AK652" i="13"/>
  <c r="AK668" i="13"/>
  <c r="AK676" i="13"/>
  <c r="AK684" i="13"/>
  <c r="AK692" i="13"/>
  <c r="AK708" i="13"/>
  <c r="AK716" i="13"/>
  <c r="AK732" i="13"/>
  <c r="AK740" i="13"/>
  <c r="AK748" i="13"/>
  <c r="AK756" i="13"/>
  <c r="AK772" i="13"/>
  <c r="AK780" i="13"/>
  <c r="AK796" i="13"/>
  <c r="AK804" i="13"/>
  <c r="AK812" i="13"/>
  <c r="AK820" i="13"/>
  <c r="AK828" i="13"/>
  <c r="AK836" i="13"/>
  <c r="AK844" i="13"/>
  <c r="AK852" i="13"/>
  <c r="AK860" i="13"/>
  <c r="AK876" i="13"/>
  <c r="AK884" i="13"/>
  <c r="AK892" i="13"/>
  <c r="AK908" i="13"/>
  <c r="AK916" i="13"/>
  <c r="AK924" i="13"/>
  <c r="AK940" i="13"/>
  <c r="AK948" i="13"/>
  <c r="AK956" i="13"/>
  <c r="AK972" i="13"/>
  <c r="AK980" i="13"/>
  <c r="AK988" i="13"/>
  <c r="AK1004" i="13"/>
  <c r="AK1012" i="13"/>
  <c r="AK1020" i="13"/>
  <c r="AK1036" i="13"/>
  <c r="AK1044" i="13"/>
  <c r="AK1052" i="13"/>
  <c r="AK1068" i="13"/>
  <c r="AK1076" i="13"/>
  <c r="AK1084" i="13"/>
  <c r="AK304" i="13"/>
  <c r="AK312" i="13"/>
  <c r="AK320" i="13"/>
  <c r="AK336" i="13"/>
  <c r="AK352" i="13"/>
  <c r="AK368" i="13"/>
  <c r="AK376" i="13"/>
  <c r="AK384" i="13"/>
  <c r="AK400" i="13"/>
  <c r="AK416" i="13"/>
  <c r="AK432" i="13"/>
  <c r="AK440" i="13"/>
  <c r="AK448" i="13"/>
  <c r="AK464" i="13"/>
  <c r="AK480" i="13"/>
  <c r="AK496" i="13"/>
  <c r="AK504" i="13"/>
  <c r="AK528" i="13"/>
  <c r="AK544" i="13"/>
  <c r="AK560" i="13"/>
  <c r="AK568" i="13"/>
  <c r="AK576" i="13"/>
  <c r="AK592" i="13"/>
  <c r="AK608" i="13"/>
  <c r="AK624" i="13"/>
  <c r="AK632" i="13"/>
  <c r="AK640" i="13"/>
  <c r="AK656" i="13"/>
  <c r="AK672" i="13"/>
  <c r="AK688" i="13"/>
  <c r="AK696" i="13"/>
  <c r="AK704" i="13"/>
  <c r="AK720" i="13"/>
  <c r="AK736" i="13"/>
  <c r="AK752" i="13"/>
  <c r="AK760" i="13"/>
  <c r="AK768" i="13"/>
  <c r="AK784" i="13"/>
  <c r="AK800" i="13"/>
  <c r="AK816" i="13"/>
  <c r="AK824" i="13"/>
  <c r="AK832" i="13"/>
  <c r="AK848" i="13"/>
  <c r="AK856" i="13"/>
  <c r="AK864" i="13"/>
  <c r="AK880" i="13"/>
  <c r="AK888" i="13"/>
  <c r="AK896" i="13"/>
  <c r="AK912" i="13"/>
  <c r="AK920" i="13"/>
  <c r="AK928" i="13"/>
  <c r="AK944" i="13"/>
  <c r="AK952" i="13"/>
  <c r="AK960" i="13"/>
  <c r="AK976" i="13"/>
  <c r="AK984" i="13"/>
  <c r="AK992" i="13"/>
  <c r="AK1008" i="13"/>
  <c r="AK1016" i="13"/>
  <c r="AK1024" i="13"/>
  <c r="AK1040" i="13"/>
  <c r="AK1048" i="13"/>
  <c r="AK1056" i="13"/>
  <c r="AK1072" i="13"/>
  <c r="AK1080" i="13"/>
  <c r="AA192" i="14"/>
  <c r="AK512" i="13"/>
  <c r="AA20" i="14"/>
  <c r="AA40" i="14"/>
  <c r="AA48" i="14"/>
  <c r="AA84" i="14"/>
  <c r="AA104" i="14"/>
  <c r="AA112" i="14"/>
  <c r="AA148" i="14"/>
  <c r="AA168" i="14"/>
  <c r="AA176" i="14"/>
  <c r="AA212" i="14"/>
  <c r="AA232" i="14"/>
  <c r="AA240" i="14"/>
  <c r="AA276" i="14"/>
  <c r="AA296" i="14"/>
  <c r="AA304" i="14"/>
  <c r="AA340" i="14"/>
  <c r="AA360" i="14"/>
  <c r="AA368" i="14"/>
  <c r="AA404" i="14"/>
  <c r="AA424" i="14"/>
  <c r="AA432" i="14"/>
  <c r="AA468" i="14"/>
  <c r="AA488" i="14"/>
  <c r="AA496" i="14"/>
  <c r="AA532" i="14"/>
  <c r="AA552" i="14"/>
  <c r="AA560" i="14"/>
  <c r="AA596" i="14"/>
  <c r="AA616" i="14"/>
  <c r="AA624" i="14"/>
  <c r="AA16" i="14"/>
  <c r="AA52" i="14"/>
  <c r="AA72" i="14"/>
  <c r="AA80" i="14"/>
  <c r="AA116" i="14"/>
  <c r="AA136" i="14"/>
  <c r="AA144" i="14"/>
  <c r="AA180" i="14"/>
  <c r="AA200" i="14"/>
  <c r="AA208" i="14"/>
  <c r="AA244" i="14"/>
  <c r="AA264" i="14"/>
  <c r="AA272" i="14"/>
  <c r="AA308" i="14"/>
  <c r="AA328" i="14"/>
  <c r="AA336" i="14"/>
  <c r="AA372" i="14"/>
  <c r="AA392" i="14"/>
  <c r="AA400" i="14"/>
  <c r="AA436" i="14"/>
  <c r="AA456" i="14"/>
  <c r="AA464" i="14"/>
  <c r="AA500" i="14"/>
  <c r="AA520" i="14"/>
  <c r="AA528" i="14"/>
  <c r="AA564" i="14"/>
  <c r="AA584" i="14"/>
  <c r="AA592" i="14"/>
  <c r="AA628" i="14"/>
  <c r="AA648" i="14"/>
  <c r="X76" i="16" l="1"/>
  <c r="X60" i="16"/>
  <c r="X26" i="16"/>
  <c r="X636" i="14"/>
  <c r="X584" i="14"/>
  <c r="X580" i="14"/>
  <c r="X568" i="14"/>
  <c r="X564" i="14"/>
  <c r="X512" i="14"/>
  <c r="X504" i="14"/>
  <c r="X364" i="14"/>
  <c r="X288" i="14"/>
  <c r="X160" i="14"/>
  <c r="X104" i="14"/>
  <c r="X12" i="14"/>
  <c r="X8" i="14"/>
  <c r="X1068" i="13"/>
  <c r="X1052" i="13"/>
  <c r="X1048" i="13"/>
  <c r="X1044" i="13"/>
  <c r="X1036" i="13"/>
  <c r="X1028" i="13"/>
  <c r="X1020" i="13"/>
  <c r="X980" i="13"/>
  <c r="X908" i="13"/>
  <c r="X824" i="13"/>
  <c r="X508" i="13"/>
  <c r="X368" i="13"/>
  <c r="K7" i="8" l="1"/>
  <c r="D7" i="33"/>
  <c r="C7" i="33"/>
  <c r="P28" i="12" l="1"/>
  <c r="Q12" i="12"/>
  <c r="X12" i="12" s="1"/>
  <c r="N12" i="12"/>
  <c r="M12" i="12"/>
  <c r="L12" i="12"/>
  <c r="K12" i="12"/>
  <c r="J12" i="12"/>
  <c r="I12" i="12"/>
  <c r="H12" i="12"/>
  <c r="G12" i="12"/>
  <c r="V12" i="12" s="1"/>
  <c r="G321" i="11" l="1"/>
  <c r="G317" i="11"/>
  <c r="G313" i="11"/>
  <c r="G309" i="11"/>
  <c r="G301" i="11" l="1"/>
  <c r="J216" i="19" l="1"/>
  <c r="L29" i="36" l="1"/>
  <c r="K29" i="36"/>
  <c r="J29" i="36"/>
  <c r="I29" i="36"/>
  <c r="H29" i="36"/>
  <c r="G29" i="36"/>
  <c r="F29" i="36"/>
  <c r="E29" i="36"/>
  <c r="D29" i="36"/>
  <c r="C28" i="36"/>
  <c r="C27" i="36"/>
  <c r="C26" i="36"/>
  <c r="C25" i="36"/>
  <c r="C24" i="36"/>
  <c r="C23" i="36"/>
  <c r="C22" i="36"/>
  <c r="C21" i="36"/>
  <c r="C20" i="36"/>
  <c r="C19" i="36"/>
  <c r="C18" i="36"/>
  <c r="C17" i="36"/>
  <c r="C16" i="36"/>
  <c r="C15" i="36"/>
  <c r="C14" i="36"/>
  <c r="C13" i="36"/>
  <c r="C12" i="36"/>
  <c r="C11" i="36"/>
  <c r="C10" i="36"/>
  <c r="C9" i="36"/>
  <c r="C8" i="36"/>
  <c r="C7" i="36"/>
  <c r="C6" i="36"/>
  <c r="C29" i="36" s="1"/>
  <c r="P30" i="35"/>
  <c r="O30" i="35"/>
  <c r="N30" i="35"/>
  <c r="M30" i="35"/>
  <c r="L30" i="35"/>
  <c r="K30" i="35"/>
  <c r="J30" i="35"/>
  <c r="I30" i="35"/>
  <c r="H30" i="35"/>
  <c r="G30" i="35"/>
  <c r="F30" i="35"/>
  <c r="E30" i="35"/>
  <c r="D29" i="35"/>
  <c r="C29" i="35"/>
  <c r="D28" i="35"/>
  <c r="C28" i="35"/>
  <c r="D27" i="35"/>
  <c r="C27" i="35"/>
  <c r="D26" i="35"/>
  <c r="C26" i="35"/>
  <c r="D25" i="35"/>
  <c r="C25" i="35"/>
  <c r="D24" i="35"/>
  <c r="C24" i="35"/>
  <c r="D23" i="35"/>
  <c r="C23" i="35"/>
  <c r="D22" i="35"/>
  <c r="C22" i="35"/>
  <c r="D21" i="35"/>
  <c r="C21" i="35"/>
  <c r="D20" i="35"/>
  <c r="C20" i="35"/>
  <c r="D19" i="35"/>
  <c r="C19" i="35"/>
  <c r="D18" i="35"/>
  <c r="C18" i="35"/>
  <c r="D17" i="35"/>
  <c r="C17" i="35"/>
  <c r="D16" i="35"/>
  <c r="C16" i="35"/>
  <c r="D15" i="35"/>
  <c r="C15" i="35"/>
  <c r="D14" i="35"/>
  <c r="C14" i="35"/>
  <c r="D13" i="35"/>
  <c r="C13" i="35"/>
  <c r="D12" i="35"/>
  <c r="C12" i="35"/>
  <c r="D11" i="35"/>
  <c r="C11" i="35"/>
  <c r="D10" i="35"/>
  <c r="C10" i="35"/>
  <c r="D9" i="35"/>
  <c r="C9" i="35"/>
  <c r="D8" i="35"/>
  <c r="C8" i="35"/>
  <c r="C30" i="35" s="1"/>
  <c r="D7" i="35"/>
  <c r="D30" i="35" s="1"/>
  <c r="C7" i="35"/>
  <c r="P30" i="34"/>
  <c r="O30" i="34"/>
  <c r="N30" i="34"/>
  <c r="M30" i="34"/>
  <c r="L30" i="34"/>
  <c r="K30" i="34"/>
  <c r="J30" i="34"/>
  <c r="I30" i="34"/>
  <c r="H30" i="34"/>
  <c r="G30" i="34"/>
  <c r="F30" i="34"/>
  <c r="E30" i="34"/>
  <c r="D29" i="34"/>
  <c r="C29" i="34"/>
  <c r="D28" i="34"/>
  <c r="C28" i="34"/>
  <c r="D27" i="34"/>
  <c r="C27" i="34"/>
  <c r="D26" i="34"/>
  <c r="C26" i="34"/>
  <c r="D25" i="34"/>
  <c r="C25" i="34"/>
  <c r="D24" i="34"/>
  <c r="C24" i="34"/>
  <c r="D23" i="34"/>
  <c r="C23" i="34"/>
  <c r="D22" i="34"/>
  <c r="C22" i="34"/>
  <c r="D21" i="34"/>
  <c r="C21" i="34"/>
  <c r="D20" i="34"/>
  <c r="C20" i="34"/>
  <c r="D19" i="34"/>
  <c r="C19" i="34"/>
  <c r="D18" i="34"/>
  <c r="C18" i="34"/>
  <c r="D17" i="34"/>
  <c r="C17" i="34"/>
  <c r="D16" i="34"/>
  <c r="C16" i="34"/>
  <c r="D15" i="34"/>
  <c r="C15" i="34"/>
  <c r="D14" i="34"/>
  <c r="C14" i="34"/>
  <c r="D13" i="34"/>
  <c r="C13" i="34"/>
  <c r="D12" i="34"/>
  <c r="C12" i="34"/>
  <c r="D11" i="34"/>
  <c r="C11" i="34"/>
  <c r="D10" i="34"/>
  <c r="C10" i="34"/>
  <c r="D9" i="34"/>
  <c r="C9" i="34"/>
  <c r="D8" i="34"/>
  <c r="C8" i="34"/>
  <c r="C30" i="34" s="1"/>
  <c r="D7" i="34"/>
  <c r="D30" i="34" s="1"/>
  <c r="C7" i="34"/>
  <c r="U29" i="33"/>
  <c r="P29" i="33"/>
  <c r="O29" i="33"/>
  <c r="N29" i="33"/>
  <c r="M29" i="33"/>
  <c r="L29" i="33"/>
  <c r="K29" i="33"/>
  <c r="J29" i="33"/>
  <c r="I29" i="33"/>
  <c r="H29" i="33"/>
  <c r="G29" i="33"/>
  <c r="F29" i="33"/>
  <c r="E29" i="33"/>
  <c r="D29" i="33"/>
  <c r="T29" i="33" s="1"/>
  <c r="C29" i="33"/>
  <c r="P28" i="33"/>
  <c r="O28" i="33"/>
  <c r="N28" i="33"/>
  <c r="M28" i="33"/>
  <c r="L28" i="33"/>
  <c r="K28" i="33"/>
  <c r="J28" i="33"/>
  <c r="I28" i="33"/>
  <c r="H28" i="33"/>
  <c r="G28" i="33"/>
  <c r="F28" i="33"/>
  <c r="E28" i="33"/>
  <c r="C28" i="33" s="1"/>
  <c r="D28" i="33"/>
  <c r="T28" i="33" s="1"/>
  <c r="P27" i="33"/>
  <c r="O27" i="33"/>
  <c r="N27" i="33"/>
  <c r="M27" i="33"/>
  <c r="L27" i="33"/>
  <c r="K27" i="33"/>
  <c r="J27" i="33"/>
  <c r="I27" i="33"/>
  <c r="H27" i="33"/>
  <c r="G27" i="33"/>
  <c r="F27" i="33"/>
  <c r="D27" i="33" s="1"/>
  <c r="E27" i="33"/>
  <c r="C27" i="33" s="1"/>
  <c r="T26" i="33"/>
  <c r="P26" i="33"/>
  <c r="O26" i="33"/>
  <c r="N26" i="33"/>
  <c r="M26" i="33"/>
  <c r="L26" i="33"/>
  <c r="K26" i="33"/>
  <c r="J26" i="33"/>
  <c r="I26" i="33"/>
  <c r="H26" i="33"/>
  <c r="G26" i="33"/>
  <c r="F26" i="33"/>
  <c r="D26" i="33" s="1"/>
  <c r="E26" i="33"/>
  <c r="C26" i="33"/>
  <c r="S26" i="33" s="1"/>
  <c r="P25" i="33"/>
  <c r="O25" i="33"/>
  <c r="N25" i="33"/>
  <c r="M25" i="33"/>
  <c r="L25" i="33"/>
  <c r="K25" i="33"/>
  <c r="J25" i="33"/>
  <c r="I25" i="33"/>
  <c r="H25" i="33"/>
  <c r="G25" i="33"/>
  <c r="F25" i="33"/>
  <c r="E25" i="33"/>
  <c r="D25" i="33"/>
  <c r="C25" i="33"/>
  <c r="U25" i="33" s="1"/>
  <c r="P24" i="33"/>
  <c r="O24" i="33"/>
  <c r="N24" i="33"/>
  <c r="M24" i="33"/>
  <c r="L24" i="33"/>
  <c r="K24" i="33"/>
  <c r="J24" i="33"/>
  <c r="I24" i="33"/>
  <c r="H24" i="33"/>
  <c r="G24" i="33"/>
  <c r="F24" i="33"/>
  <c r="E24" i="33"/>
  <c r="C24" i="33" s="1"/>
  <c r="D24" i="33"/>
  <c r="T24" i="33" s="1"/>
  <c r="P23" i="33"/>
  <c r="O23" i="33"/>
  <c r="N23" i="33"/>
  <c r="M23" i="33"/>
  <c r="L23" i="33"/>
  <c r="K23" i="33"/>
  <c r="J23" i="33"/>
  <c r="I23" i="33"/>
  <c r="H23" i="33"/>
  <c r="G23" i="33"/>
  <c r="F23" i="33"/>
  <c r="D23" i="33" s="1"/>
  <c r="E23" i="33"/>
  <c r="C23" i="33" s="1"/>
  <c r="T22" i="33"/>
  <c r="P22" i="33"/>
  <c r="O22" i="33"/>
  <c r="N22" i="33"/>
  <c r="M22" i="33"/>
  <c r="L22" i="33"/>
  <c r="K22" i="33"/>
  <c r="J22" i="33"/>
  <c r="I22" i="33"/>
  <c r="H22" i="33"/>
  <c r="G22" i="33"/>
  <c r="F22" i="33"/>
  <c r="D22" i="33" s="1"/>
  <c r="E22" i="33"/>
  <c r="C22" i="33"/>
  <c r="S22" i="33" s="1"/>
  <c r="P21" i="33"/>
  <c r="O21" i="33"/>
  <c r="N21" i="33"/>
  <c r="M21" i="33"/>
  <c r="L21" i="33"/>
  <c r="K21" i="33"/>
  <c r="J21" i="33"/>
  <c r="I21" i="33"/>
  <c r="H21" i="33"/>
  <c r="G21" i="33"/>
  <c r="F21" i="33"/>
  <c r="E21" i="33"/>
  <c r="D21" i="33"/>
  <c r="C21" i="33"/>
  <c r="P20" i="33"/>
  <c r="O20" i="33"/>
  <c r="N20" i="33"/>
  <c r="M20" i="33"/>
  <c r="L20" i="33"/>
  <c r="K20" i="33"/>
  <c r="J20" i="33"/>
  <c r="I20" i="33"/>
  <c r="H20" i="33"/>
  <c r="G20" i="33"/>
  <c r="F20" i="33"/>
  <c r="E20" i="33"/>
  <c r="C20" i="33" s="1"/>
  <c r="D20" i="33"/>
  <c r="T20" i="33" s="1"/>
  <c r="P19" i="33"/>
  <c r="O19" i="33"/>
  <c r="N19" i="33"/>
  <c r="M19" i="33"/>
  <c r="L19" i="33"/>
  <c r="K19" i="33"/>
  <c r="J19" i="33"/>
  <c r="I19" i="33"/>
  <c r="H19" i="33"/>
  <c r="G19" i="33"/>
  <c r="F19" i="33"/>
  <c r="D19" i="33" s="1"/>
  <c r="T19" i="33" s="1"/>
  <c r="E19" i="33"/>
  <c r="C19" i="33" s="1"/>
  <c r="P18" i="33"/>
  <c r="O18" i="33"/>
  <c r="N18" i="33"/>
  <c r="M18" i="33"/>
  <c r="L18" i="33"/>
  <c r="K18" i="33"/>
  <c r="J18" i="33"/>
  <c r="I18" i="33"/>
  <c r="H18" i="33"/>
  <c r="G18" i="33"/>
  <c r="F18" i="33"/>
  <c r="D18" i="33" s="1"/>
  <c r="T18" i="33" s="1"/>
  <c r="E18" i="33"/>
  <c r="C18" i="33"/>
  <c r="S18" i="33" s="1"/>
  <c r="U17" i="33"/>
  <c r="P17" i="33"/>
  <c r="O17" i="33"/>
  <c r="N17" i="33"/>
  <c r="M17" i="33"/>
  <c r="L17" i="33"/>
  <c r="K17" i="33"/>
  <c r="J17" i="33"/>
  <c r="I17" i="33"/>
  <c r="H17" i="33"/>
  <c r="G17" i="33"/>
  <c r="F17" i="33"/>
  <c r="E17" i="33"/>
  <c r="D17" i="33"/>
  <c r="C17" i="33"/>
  <c r="P16" i="33"/>
  <c r="O16" i="33"/>
  <c r="N16" i="33"/>
  <c r="M16" i="33"/>
  <c r="L16" i="33"/>
  <c r="K16" i="33"/>
  <c r="J16" i="33"/>
  <c r="I16" i="33"/>
  <c r="H16" i="33"/>
  <c r="G16" i="33"/>
  <c r="F16" i="33"/>
  <c r="E16" i="33"/>
  <c r="C16" i="33" s="1"/>
  <c r="D16" i="33"/>
  <c r="T16" i="33" s="1"/>
  <c r="P15" i="33"/>
  <c r="O15" i="33"/>
  <c r="N15" i="33"/>
  <c r="M15" i="33"/>
  <c r="L15" i="33"/>
  <c r="K15" i="33"/>
  <c r="J15" i="33"/>
  <c r="I15" i="33"/>
  <c r="H15" i="33"/>
  <c r="G15" i="33"/>
  <c r="F15" i="33"/>
  <c r="D15" i="33" s="1"/>
  <c r="E15" i="33"/>
  <c r="C15" i="33" s="1"/>
  <c r="U15" i="33" s="1"/>
  <c r="P14" i="33"/>
  <c r="O14" i="33"/>
  <c r="N14" i="33"/>
  <c r="N30" i="33" s="1"/>
  <c r="M14" i="33"/>
  <c r="L14" i="33"/>
  <c r="K14" i="33"/>
  <c r="J14" i="33"/>
  <c r="I14" i="33"/>
  <c r="H14" i="33"/>
  <c r="G14" i="33"/>
  <c r="F14" i="33"/>
  <c r="D14" i="33" s="1"/>
  <c r="T14" i="33" s="1"/>
  <c r="E14" i="33"/>
  <c r="C14" i="33"/>
  <c r="S14" i="33" s="1"/>
  <c r="U13" i="33"/>
  <c r="P13" i="33"/>
  <c r="O13" i="33"/>
  <c r="N13" i="33"/>
  <c r="M13" i="33"/>
  <c r="L13" i="33"/>
  <c r="K13" i="33"/>
  <c r="J13" i="33"/>
  <c r="I13" i="33"/>
  <c r="H13" i="33"/>
  <c r="G13" i="33"/>
  <c r="F13" i="33"/>
  <c r="E13" i="33"/>
  <c r="D13" i="33"/>
  <c r="T13" i="33" s="1"/>
  <c r="C13" i="33"/>
  <c r="S13" i="33" s="1"/>
  <c r="P12" i="33"/>
  <c r="O12" i="33"/>
  <c r="N12" i="33"/>
  <c r="M12" i="33"/>
  <c r="L12" i="33"/>
  <c r="K12" i="33"/>
  <c r="J12" i="33"/>
  <c r="I12" i="33"/>
  <c r="H12" i="33"/>
  <c r="G12" i="33"/>
  <c r="F12" i="33"/>
  <c r="E12" i="33"/>
  <c r="C12" i="33" s="1"/>
  <c r="D12" i="33"/>
  <c r="T12" i="33" s="1"/>
  <c r="P11" i="33"/>
  <c r="O11" i="33"/>
  <c r="N11" i="33"/>
  <c r="M11" i="33"/>
  <c r="L11" i="33"/>
  <c r="K11" i="33"/>
  <c r="J11" i="33"/>
  <c r="I11" i="33"/>
  <c r="H11" i="33"/>
  <c r="G11" i="33"/>
  <c r="F11" i="33"/>
  <c r="D11" i="33" s="1"/>
  <c r="E11" i="33"/>
  <c r="C11" i="33" s="1"/>
  <c r="U11" i="33" s="1"/>
  <c r="T10" i="33"/>
  <c r="P10" i="33"/>
  <c r="O10" i="33"/>
  <c r="N10" i="33"/>
  <c r="M10" i="33"/>
  <c r="L10" i="33"/>
  <c r="K10" i="33"/>
  <c r="J10" i="33"/>
  <c r="J30" i="33" s="1"/>
  <c r="I10" i="33"/>
  <c r="H10" i="33"/>
  <c r="G10" i="33"/>
  <c r="F10" i="33"/>
  <c r="D10" i="33" s="1"/>
  <c r="E10" i="33"/>
  <c r="C10" i="33"/>
  <c r="S10" i="33" s="1"/>
  <c r="P9" i="33"/>
  <c r="O9" i="33"/>
  <c r="O30" i="33" s="1"/>
  <c r="N9" i="33"/>
  <c r="M9" i="33"/>
  <c r="L9" i="33"/>
  <c r="K9" i="33"/>
  <c r="K30" i="33" s="1"/>
  <c r="J9" i="33"/>
  <c r="I9" i="33"/>
  <c r="H9" i="33"/>
  <c r="G9" i="33"/>
  <c r="G30" i="33" s="1"/>
  <c r="F9" i="33"/>
  <c r="E9" i="33"/>
  <c r="D9" i="33"/>
  <c r="C9" i="33"/>
  <c r="S9" i="33" s="1"/>
  <c r="P8" i="33"/>
  <c r="O8" i="33"/>
  <c r="N8" i="33"/>
  <c r="M8" i="33"/>
  <c r="L8" i="33"/>
  <c r="K8" i="33"/>
  <c r="J8" i="33"/>
  <c r="I8" i="33"/>
  <c r="H8" i="33"/>
  <c r="G8" i="33"/>
  <c r="F8" i="33"/>
  <c r="E8" i="33"/>
  <c r="C8" i="33" s="1"/>
  <c r="D8" i="33"/>
  <c r="T8" i="33" s="1"/>
  <c r="P7" i="33"/>
  <c r="O7" i="33"/>
  <c r="N7" i="33"/>
  <c r="M7" i="33"/>
  <c r="L7" i="33"/>
  <c r="K7" i="33"/>
  <c r="J7" i="33"/>
  <c r="I7" i="33"/>
  <c r="H7" i="33"/>
  <c r="G7" i="33"/>
  <c r="F7" i="33"/>
  <c r="E7" i="33"/>
  <c r="S15" i="33" l="1"/>
  <c r="U24" i="33"/>
  <c r="S24" i="33"/>
  <c r="H30" i="33"/>
  <c r="P30" i="33"/>
  <c r="S11" i="33"/>
  <c r="U20" i="33"/>
  <c r="S20" i="33"/>
  <c r="S21" i="33"/>
  <c r="T25" i="33"/>
  <c r="U27" i="33"/>
  <c r="S27" i="33"/>
  <c r="E30" i="33"/>
  <c r="I30" i="33"/>
  <c r="M30" i="33"/>
  <c r="U9" i="33"/>
  <c r="T11" i="33"/>
  <c r="U16" i="33"/>
  <c r="S16" i="33"/>
  <c r="S17" i="33"/>
  <c r="T21" i="33"/>
  <c r="U23" i="33"/>
  <c r="S23" i="33"/>
  <c r="T27" i="33"/>
  <c r="F30" i="33"/>
  <c r="U8" i="33"/>
  <c r="S8" i="33"/>
  <c r="S25" i="33"/>
  <c r="L30" i="33"/>
  <c r="T9" i="33"/>
  <c r="T15" i="33"/>
  <c r="D30" i="33"/>
  <c r="T7" i="33"/>
  <c r="U12" i="33"/>
  <c r="S12" i="33"/>
  <c r="T17" i="33"/>
  <c r="U19" i="33"/>
  <c r="S19" i="33"/>
  <c r="U21" i="33"/>
  <c r="T23" i="33"/>
  <c r="U28" i="33"/>
  <c r="S28" i="33"/>
  <c r="S29" i="33"/>
  <c r="U14" i="33"/>
  <c r="U18" i="33"/>
  <c r="U22" i="33"/>
  <c r="U26" i="33"/>
  <c r="U10" i="33"/>
  <c r="C30" i="33" l="1"/>
  <c r="U7" i="33"/>
  <c r="S7" i="33"/>
  <c r="F8" i="30" l="1"/>
  <c r="F9" i="30"/>
  <c r="N26" i="12" l="1"/>
  <c r="M26" i="12"/>
  <c r="L26" i="12"/>
  <c r="K26" i="12"/>
  <c r="J26" i="12"/>
  <c r="I26" i="12"/>
  <c r="H26" i="12"/>
  <c r="N11" i="12" l="1"/>
  <c r="M11" i="12"/>
  <c r="L11" i="12"/>
  <c r="K11" i="12"/>
  <c r="J11" i="12"/>
  <c r="I11" i="12"/>
  <c r="H11" i="12"/>
  <c r="G11" i="12"/>
  <c r="V11" i="12" s="1"/>
  <c r="O268" i="28" l="1"/>
  <c r="N28" i="12" l="1"/>
  <c r="M28" i="12"/>
  <c r="L28" i="12"/>
  <c r="K28" i="12"/>
  <c r="J28" i="12"/>
  <c r="I28" i="12"/>
  <c r="H28" i="12"/>
  <c r="N10" i="12" l="1"/>
  <c r="M10" i="12"/>
  <c r="L10" i="12"/>
  <c r="K10" i="12"/>
  <c r="J10" i="12"/>
  <c r="I10" i="12"/>
  <c r="H10" i="12"/>
  <c r="N27" i="12" l="1"/>
  <c r="M27" i="12"/>
  <c r="L27" i="12"/>
  <c r="K27" i="12"/>
  <c r="J27" i="12"/>
  <c r="I27" i="12"/>
  <c r="H27" i="12"/>
  <c r="M22" i="12" l="1"/>
  <c r="L22" i="12"/>
  <c r="K22" i="12"/>
  <c r="J22" i="12"/>
  <c r="I22" i="12"/>
  <c r="H22" i="12"/>
  <c r="Q360" i="28" l="1"/>
  <c r="P360" i="28"/>
  <c r="O360" i="28"/>
  <c r="N360" i="28"/>
  <c r="M360" i="28"/>
  <c r="L360" i="28"/>
  <c r="K360" i="28"/>
  <c r="J360" i="28"/>
  <c r="I360" i="28"/>
  <c r="H360" i="28"/>
  <c r="G360" i="28"/>
  <c r="Q356" i="28"/>
  <c r="P356" i="28"/>
  <c r="O356" i="28"/>
  <c r="N356" i="28"/>
  <c r="M356" i="28"/>
  <c r="L356" i="28"/>
  <c r="K356" i="28"/>
  <c r="J356" i="28"/>
  <c r="I356" i="28"/>
  <c r="H356" i="28"/>
  <c r="G356" i="28"/>
  <c r="Q352" i="28"/>
  <c r="P352" i="28"/>
  <c r="O352" i="28"/>
  <c r="N352" i="28"/>
  <c r="M352" i="28"/>
  <c r="L352" i="28"/>
  <c r="K352" i="28"/>
  <c r="J352" i="28"/>
  <c r="I352" i="28"/>
  <c r="H352" i="28"/>
  <c r="G352" i="28"/>
  <c r="Q348" i="28"/>
  <c r="P348" i="28"/>
  <c r="O348" i="28"/>
  <c r="N348" i="28"/>
  <c r="M348" i="28"/>
  <c r="L348" i="28"/>
  <c r="K348" i="28"/>
  <c r="J348" i="28"/>
  <c r="I348" i="28"/>
  <c r="H348" i="28"/>
  <c r="G348" i="28"/>
  <c r="Q344" i="28"/>
  <c r="P344" i="28"/>
  <c r="O344" i="28"/>
  <c r="N344" i="28"/>
  <c r="M344" i="28"/>
  <c r="L344" i="28"/>
  <c r="K344" i="28"/>
  <c r="J344" i="28"/>
  <c r="I344" i="28"/>
  <c r="H344" i="28"/>
  <c r="G344" i="28"/>
  <c r="Q340" i="28"/>
  <c r="P340" i="28"/>
  <c r="O340" i="28"/>
  <c r="N340" i="28"/>
  <c r="M340" i="28"/>
  <c r="L340" i="28"/>
  <c r="K340" i="28"/>
  <c r="J340" i="28"/>
  <c r="I340" i="28"/>
  <c r="H340" i="28"/>
  <c r="G340" i="28"/>
  <c r="Q336" i="28"/>
  <c r="P336" i="28"/>
  <c r="O336" i="28"/>
  <c r="N336" i="28"/>
  <c r="M336" i="28"/>
  <c r="L336" i="28"/>
  <c r="K336" i="28"/>
  <c r="J336" i="28"/>
  <c r="I336" i="28"/>
  <c r="H336" i="28"/>
  <c r="G336" i="28"/>
  <c r="Q332" i="28"/>
  <c r="P332" i="28"/>
  <c r="O332" i="28"/>
  <c r="N332" i="28"/>
  <c r="M332" i="28"/>
  <c r="L332" i="28"/>
  <c r="K332" i="28"/>
  <c r="J332" i="28"/>
  <c r="I332" i="28"/>
  <c r="H332" i="28"/>
  <c r="G332" i="28"/>
  <c r="Q320" i="28"/>
  <c r="P320" i="28"/>
  <c r="O320" i="28"/>
  <c r="N320" i="28"/>
  <c r="M320" i="28"/>
  <c r="L320" i="28"/>
  <c r="K320" i="28"/>
  <c r="J320" i="28"/>
  <c r="I320" i="28"/>
  <c r="H320" i="28"/>
  <c r="G320" i="28"/>
  <c r="Q316" i="28"/>
  <c r="P316" i="28"/>
  <c r="O316" i="28"/>
  <c r="N316" i="28"/>
  <c r="M316" i="28"/>
  <c r="L316" i="28"/>
  <c r="K316" i="28"/>
  <c r="J316" i="28"/>
  <c r="I316" i="28"/>
  <c r="H316" i="28"/>
  <c r="G316" i="28"/>
  <c r="Q312" i="28"/>
  <c r="P312" i="28"/>
  <c r="O312" i="28"/>
  <c r="N312" i="28"/>
  <c r="M312" i="28"/>
  <c r="L312" i="28"/>
  <c r="K312" i="28"/>
  <c r="J312" i="28"/>
  <c r="I312" i="28"/>
  <c r="H312" i="28"/>
  <c r="G312" i="28"/>
  <c r="Q308" i="28"/>
  <c r="P308" i="28"/>
  <c r="O308" i="28"/>
  <c r="N308" i="28"/>
  <c r="M308" i="28"/>
  <c r="L308" i="28"/>
  <c r="K308" i="28"/>
  <c r="J308" i="28"/>
  <c r="I308" i="28"/>
  <c r="H308" i="28"/>
  <c r="G308" i="28"/>
  <c r="Q304" i="28"/>
  <c r="P304" i="28"/>
  <c r="O304" i="28"/>
  <c r="N304" i="28"/>
  <c r="M304" i="28"/>
  <c r="L304" i="28"/>
  <c r="K304" i="28"/>
  <c r="J304" i="28"/>
  <c r="I304" i="28"/>
  <c r="H304" i="28"/>
  <c r="G304" i="28"/>
  <c r="Q300" i="28"/>
  <c r="P300" i="28"/>
  <c r="O300" i="28"/>
  <c r="N300" i="28"/>
  <c r="M300" i="28"/>
  <c r="L300" i="28"/>
  <c r="K300" i="28"/>
  <c r="J300" i="28"/>
  <c r="I300" i="28"/>
  <c r="H300" i="28"/>
  <c r="G300" i="28"/>
  <c r="Q296" i="28"/>
  <c r="P296" i="28"/>
  <c r="O296" i="28"/>
  <c r="N296" i="28"/>
  <c r="M296" i="28"/>
  <c r="L296" i="28"/>
  <c r="K296" i="28"/>
  <c r="J296" i="28"/>
  <c r="I296" i="28"/>
  <c r="H296" i="28"/>
  <c r="G296" i="28"/>
  <c r="Q292" i="28"/>
  <c r="P292" i="28"/>
  <c r="N292" i="28"/>
  <c r="M292" i="28"/>
  <c r="Q288" i="28"/>
  <c r="P288" i="28"/>
  <c r="N288" i="28"/>
  <c r="M288" i="28"/>
  <c r="Q284" i="28"/>
  <c r="P284" i="28"/>
  <c r="N284" i="28"/>
  <c r="M284" i="28"/>
  <c r="Q280" i="28"/>
  <c r="P280" i="28"/>
  <c r="N280" i="28"/>
  <c r="M280" i="28"/>
  <c r="Q276" i="28"/>
  <c r="P276" i="28"/>
  <c r="N276" i="28"/>
  <c r="M276" i="28"/>
  <c r="Q272" i="28"/>
  <c r="P272" i="28"/>
  <c r="O272" i="28"/>
  <c r="N272" i="28"/>
  <c r="M272" i="28"/>
  <c r="L272" i="28"/>
  <c r="K272" i="28"/>
  <c r="J272" i="28"/>
  <c r="I272" i="28"/>
  <c r="H272" i="28"/>
  <c r="G272" i="28"/>
  <c r="Q268" i="28"/>
  <c r="P268" i="28"/>
  <c r="N268" i="28"/>
  <c r="M268" i="28"/>
  <c r="L268" i="28"/>
  <c r="K268" i="28"/>
  <c r="J268" i="28"/>
  <c r="I268" i="28"/>
  <c r="H268" i="28"/>
  <c r="G268" i="28"/>
  <c r="Q264" i="28"/>
  <c r="P264" i="28"/>
  <c r="N264" i="28"/>
  <c r="M264" i="28"/>
  <c r="L264" i="28"/>
  <c r="K264" i="28"/>
  <c r="J264" i="28"/>
  <c r="I264" i="28"/>
  <c r="H264" i="28"/>
  <c r="G264" i="28"/>
  <c r="Q260" i="28"/>
  <c r="P260" i="28"/>
  <c r="O260" i="28"/>
  <c r="N260" i="28"/>
  <c r="M260" i="28"/>
  <c r="L260" i="28"/>
  <c r="K260" i="28"/>
  <c r="J260" i="28"/>
  <c r="I260" i="28"/>
  <c r="H260" i="28"/>
  <c r="G260" i="28"/>
  <c r="Q256" i="28"/>
  <c r="P256" i="28"/>
  <c r="N256" i="28"/>
  <c r="M256" i="28"/>
  <c r="L256" i="28"/>
  <c r="K256" i="28"/>
  <c r="J256" i="28"/>
  <c r="I256" i="28"/>
  <c r="H256" i="28"/>
  <c r="G256" i="28"/>
  <c r="Q252" i="28"/>
  <c r="P252" i="28"/>
  <c r="N252" i="28"/>
  <c r="M252" i="28"/>
  <c r="L252" i="28"/>
  <c r="K252" i="28"/>
  <c r="J252" i="28"/>
  <c r="I252" i="28"/>
  <c r="H252" i="28"/>
  <c r="G252" i="28"/>
  <c r="Q248" i="28"/>
  <c r="P248" i="28"/>
  <c r="N248" i="28"/>
  <c r="M248" i="28"/>
  <c r="L248" i="28"/>
  <c r="K248" i="28"/>
  <c r="J248" i="28"/>
  <c r="I248" i="28"/>
  <c r="H248" i="28"/>
  <c r="G248" i="28"/>
  <c r="Q244" i="28"/>
  <c r="P244" i="28"/>
  <c r="N244" i="28"/>
  <c r="M244" i="28"/>
  <c r="L244" i="28"/>
  <c r="K244" i="28"/>
  <c r="J244" i="28"/>
  <c r="I244" i="28"/>
  <c r="H244" i="28"/>
  <c r="G244" i="28"/>
  <c r="Q240" i="28"/>
  <c r="P240" i="28"/>
  <c r="N240" i="28"/>
  <c r="M240" i="28"/>
  <c r="L240" i="28"/>
  <c r="K240" i="28"/>
  <c r="J240" i="28"/>
  <c r="I240" i="28"/>
  <c r="H240" i="28"/>
  <c r="G240" i="28"/>
  <c r="Q236" i="28"/>
  <c r="P236" i="28"/>
  <c r="N236" i="28"/>
  <c r="M236" i="28"/>
  <c r="L236" i="28"/>
  <c r="K236" i="28"/>
  <c r="J236" i="28"/>
  <c r="I236" i="28"/>
  <c r="H236" i="28"/>
  <c r="G236" i="28"/>
  <c r="Q232" i="28"/>
  <c r="P232" i="28"/>
  <c r="O232" i="28"/>
  <c r="N232" i="28"/>
  <c r="M232" i="28"/>
  <c r="L232" i="28"/>
  <c r="K232" i="28"/>
  <c r="J232" i="28"/>
  <c r="I232" i="28"/>
  <c r="H232" i="28"/>
  <c r="G232" i="28"/>
  <c r="Q228" i="28"/>
  <c r="P228" i="28"/>
  <c r="O228" i="28"/>
  <c r="N228" i="28"/>
  <c r="M228" i="28"/>
  <c r="L228" i="28"/>
  <c r="K228" i="28"/>
  <c r="J228" i="28"/>
  <c r="I228" i="28"/>
  <c r="H228" i="28"/>
  <c r="G228" i="28"/>
  <c r="Q224" i="28"/>
  <c r="P224" i="28"/>
  <c r="O224" i="28"/>
  <c r="N224" i="28"/>
  <c r="M224" i="28"/>
  <c r="L224" i="28"/>
  <c r="K224" i="28"/>
  <c r="J224" i="28"/>
  <c r="I224" i="28"/>
  <c r="H224" i="28"/>
  <c r="G224" i="28"/>
  <c r="Q220" i="28"/>
  <c r="P220" i="28"/>
  <c r="O220" i="28"/>
  <c r="N220" i="28"/>
  <c r="M220" i="28"/>
  <c r="L220" i="28"/>
  <c r="K220" i="28"/>
  <c r="J220" i="28"/>
  <c r="I220" i="28"/>
  <c r="H220" i="28"/>
  <c r="G220" i="28"/>
  <c r="Q216" i="28"/>
  <c r="P216" i="28"/>
  <c r="O216" i="28"/>
  <c r="N216" i="28"/>
  <c r="M216" i="28"/>
  <c r="L216" i="28"/>
  <c r="K216" i="28"/>
  <c r="J216" i="28"/>
  <c r="I216" i="28"/>
  <c r="H216" i="28"/>
  <c r="G216" i="28"/>
  <c r="Q212" i="28"/>
  <c r="P212" i="28"/>
  <c r="O212" i="28"/>
  <c r="N212" i="28"/>
  <c r="M212" i="28"/>
  <c r="L212" i="28"/>
  <c r="K212" i="28"/>
  <c r="J212" i="28"/>
  <c r="I212" i="28"/>
  <c r="H212" i="28"/>
  <c r="G212" i="28"/>
  <c r="Q208" i="28"/>
  <c r="P208" i="28"/>
  <c r="O208" i="28"/>
  <c r="N208" i="28"/>
  <c r="M208" i="28"/>
  <c r="L208" i="28"/>
  <c r="K208" i="28"/>
  <c r="J208" i="28"/>
  <c r="I208" i="28"/>
  <c r="H208" i="28"/>
  <c r="G208" i="28"/>
  <c r="Q204" i="28"/>
  <c r="P204" i="28"/>
  <c r="O204" i="28"/>
  <c r="N204" i="28"/>
  <c r="M204" i="28"/>
  <c r="L204" i="28"/>
  <c r="K204" i="28"/>
  <c r="J204" i="28"/>
  <c r="I204" i="28"/>
  <c r="H204" i="28"/>
  <c r="G204" i="28"/>
  <c r="Q200" i="28"/>
  <c r="P200" i="28"/>
  <c r="O200" i="28"/>
  <c r="N200" i="28"/>
  <c r="M200" i="28"/>
  <c r="L200" i="28"/>
  <c r="K200" i="28"/>
  <c r="J200" i="28"/>
  <c r="I200" i="28"/>
  <c r="H200" i="28"/>
  <c r="G200" i="28"/>
  <c r="Q196" i="28"/>
  <c r="P196" i="28"/>
  <c r="O196" i="28"/>
  <c r="N196" i="28"/>
  <c r="M196" i="28"/>
  <c r="L196" i="28"/>
  <c r="K196" i="28"/>
  <c r="J196" i="28"/>
  <c r="I196" i="28"/>
  <c r="H196" i="28"/>
  <c r="G196" i="28"/>
  <c r="Q192" i="28"/>
  <c r="P192" i="28"/>
  <c r="O192" i="28"/>
  <c r="N192" i="28"/>
  <c r="M192" i="28"/>
  <c r="L192" i="28"/>
  <c r="K192" i="28"/>
  <c r="J192" i="28"/>
  <c r="I192" i="28"/>
  <c r="H192" i="28"/>
  <c r="G192" i="28"/>
  <c r="Q188" i="28"/>
  <c r="P188" i="28"/>
  <c r="O188" i="28"/>
  <c r="N188" i="28"/>
  <c r="M188" i="28"/>
  <c r="L188" i="28"/>
  <c r="K188" i="28"/>
  <c r="J188" i="28"/>
  <c r="I188" i="28"/>
  <c r="H188" i="28"/>
  <c r="G188" i="28"/>
  <c r="Q184" i="28"/>
  <c r="P184" i="28"/>
  <c r="O184" i="28"/>
  <c r="N184" i="28"/>
  <c r="M184" i="28"/>
  <c r="L184" i="28"/>
  <c r="K184" i="28"/>
  <c r="J184" i="28"/>
  <c r="I184" i="28"/>
  <c r="H184" i="28"/>
  <c r="G184" i="28"/>
  <c r="Q180" i="28"/>
  <c r="P180" i="28"/>
  <c r="O180" i="28"/>
  <c r="N180" i="28"/>
  <c r="M180" i="28"/>
  <c r="L180" i="28"/>
  <c r="K180" i="28"/>
  <c r="J180" i="28"/>
  <c r="I180" i="28"/>
  <c r="H180" i="28"/>
  <c r="G180" i="28"/>
  <c r="Q176" i="28"/>
  <c r="P176" i="28"/>
  <c r="O176" i="28"/>
  <c r="N176" i="28"/>
  <c r="M176" i="28"/>
  <c r="L176" i="28"/>
  <c r="K176" i="28"/>
  <c r="J176" i="28"/>
  <c r="I176" i="28"/>
  <c r="H176" i="28"/>
  <c r="G176" i="28"/>
  <c r="Q172" i="28"/>
  <c r="P172" i="28"/>
  <c r="O172" i="28"/>
  <c r="N172" i="28"/>
  <c r="M172" i="28"/>
  <c r="L172" i="28"/>
  <c r="K172" i="28"/>
  <c r="J172" i="28"/>
  <c r="I172" i="28"/>
  <c r="H172" i="28"/>
  <c r="G172" i="28"/>
  <c r="Q168" i="28"/>
  <c r="P168" i="28"/>
  <c r="O168" i="28"/>
  <c r="N168" i="28"/>
  <c r="M168" i="28"/>
  <c r="L168" i="28"/>
  <c r="K168" i="28"/>
  <c r="J168" i="28"/>
  <c r="I168" i="28"/>
  <c r="H168" i="28"/>
  <c r="G168" i="28"/>
  <c r="Q160" i="28"/>
  <c r="P160" i="28"/>
  <c r="O160" i="28"/>
  <c r="N160" i="28"/>
  <c r="M160" i="28"/>
  <c r="L160" i="28"/>
  <c r="K160" i="28"/>
  <c r="J160" i="28"/>
  <c r="I160" i="28"/>
  <c r="H160" i="28"/>
  <c r="G160" i="28"/>
  <c r="Q156" i="28"/>
  <c r="P156" i="28"/>
  <c r="N156" i="28"/>
  <c r="M156" i="28"/>
  <c r="L156" i="28"/>
  <c r="K156" i="28"/>
  <c r="J156" i="28"/>
  <c r="I156" i="28"/>
  <c r="H156" i="28"/>
  <c r="G156" i="28"/>
  <c r="Q152" i="28"/>
  <c r="P152" i="28"/>
  <c r="N152" i="28"/>
  <c r="M152" i="28"/>
  <c r="L152" i="28"/>
  <c r="K152" i="28"/>
  <c r="J152" i="28"/>
  <c r="I152" i="28"/>
  <c r="H152" i="28"/>
  <c r="G152" i="28"/>
  <c r="Q148" i="28"/>
  <c r="P148" i="28"/>
  <c r="N148" i="28"/>
  <c r="M148" i="28"/>
  <c r="L148" i="28"/>
  <c r="K148" i="28"/>
  <c r="J148" i="28"/>
  <c r="I148" i="28"/>
  <c r="H148" i="28"/>
  <c r="G148" i="28"/>
  <c r="Q144" i="28"/>
  <c r="P144" i="28"/>
  <c r="N144" i="28"/>
  <c r="M144" i="28"/>
  <c r="L144" i="28"/>
  <c r="K144" i="28"/>
  <c r="J144" i="28"/>
  <c r="I144" i="28"/>
  <c r="H144" i="28"/>
  <c r="G144" i="28"/>
  <c r="Q140" i="28"/>
  <c r="P140" i="28"/>
  <c r="N140" i="28"/>
  <c r="M140" i="28"/>
  <c r="L140" i="28"/>
  <c r="K140" i="28"/>
  <c r="J140" i="28"/>
  <c r="I140" i="28"/>
  <c r="H140" i="28"/>
  <c r="G140" i="28"/>
  <c r="Q136" i="28"/>
  <c r="P136" i="28"/>
  <c r="O136" i="28"/>
  <c r="N136" i="28"/>
  <c r="M136" i="28"/>
  <c r="L136" i="28"/>
  <c r="K136" i="28"/>
  <c r="J136" i="28"/>
  <c r="I136" i="28"/>
  <c r="H136" i="28"/>
  <c r="G136" i="28"/>
  <c r="Q132" i="28"/>
  <c r="P132" i="28"/>
  <c r="O132" i="28"/>
  <c r="N132" i="28"/>
  <c r="M132" i="28"/>
  <c r="L132" i="28"/>
  <c r="K132" i="28"/>
  <c r="J132" i="28"/>
  <c r="I132" i="28"/>
  <c r="H132" i="28"/>
  <c r="G132" i="28"/>
  <c r="Q128" i="28"/>
  <c r="P128" i="28"/>
  <c r="L128" i="28"/>
  <c r="K128" i="28"/>
  <c r="J128" i="28"/>
  <c r="I128" i="28"/>
  <c r="H128" i="28"/>
  <c r="G128" i="28"/>
  <c r="Q124" i="28"/>
  <c r="P124" i="28"/>
  <c r="L124" i="28"/>
  <c r="K124" i="28"/>
  <c r="J124" i="28"/>
  <c r="I124" i="28"/>
  <c r="H124" i="28"/>
  <c r="G124" i="28"/>
  <c r="Q120" i="28"/>
  <c r="P120" i="28"/>
  <c r="L120" i="28"/>
  <c r="K120" i="28"/>
  <c r="J120" i="28"/>
  <c r="I120" i="28"/>
  <c r="H120" i="28"/>
  <c r="G120" i="28"/>
  <c r="Q116" i="28"/>
  <c r="P116" i="28"/>
  <c r="L116" i="28"/>
  <c r="K116" i="28"/>
  <c r="J116" i="28"/>
  <c r="I116" i="28"/>
  <c r="H116" i="28"/>
  <c r="G116" i="28"/>
  <c r="Q112" i="28"/>
  <c r="P112" i="28"/>
  <c r="O112" i="28"/>
  <c r="N112" i="28"/>
  <c r="M112" i="28"/>
  <c r="L112" i="28"/>
  <c r="K112" i="28"/>
  <c r="J112" i="28"/>
  <c r="I112" i="28"/>
  <c r="H112" i="28"/>
  <c r="G112" i="28"/>
  <c r="Q108" i="28"/>
  <c r="P108" i="28"/>
  <c r="O108" i="28"/>
  <c r="N108" i="28"/>
  <c r="M108" i="28"/>
  <c r="L108" i="28"/>
  <c r="K108" i="28"/>
  <c r="J108" i="28"/>
  <c r="I108" i="28"/>
  <c r="H108" i="28"/>
  <c r="G108" i="28"/>
  <c r="Q104" i="28"/>
  <c r="P104" i="28"/>
  <c r="O104" i="28"/>
  <c r="N104" i="28"/>
  <c r="M104" i="28"/>
  <c r="L104" i="28"/>
  <c r="K104" i="28"/>
  <c r="J104" i="28"/>
  <c r="I104" i="28"/>
  <c r="H104" i="28"/>
  <c r="G104" i="28"/>
  <c r="Q100" i="28"/>
  <c r="P100" i="28"/>
  <c r="O100" i="28"/>
  <c r="N100" i="28"/>
  <c r="M100" i="28"/>
  <c r="L100" i="28"/>
  <c r="K100" i="28"/>
  <c r="J100" i="28"/>
  <c r="I100" i="28"/>
  <c r="H100" i="28"/>
  <c r="G100" i="28"/>
  <c r="Q96" i="28"/>
  <c r="P96" i="28"/>
  <c r="O96" i="28"/>
  <c r="N96" i="28"/>
  <c r="M96" i="28"/>
  <c r="L96" i="28"/>
  <c r="K96" i="28"/>
  <c r="J96" i="28"/>
  <c r="I96" i="28"/>
  <c r="H96" i="28"/>
  <c r="G96" i="28"/>
  <c r="Q92" i="28"/>
  <c r="P92" i="28"/>
  <c r="O92" i="28"/>
  <c r="N92" i="28"/>
  <c r="M92" i="28"/>
  <c r="L92" i="28"/>
  <c r="K92" i="28"/>
  <c r="J92" i="28"/>
  <c r="I92" i="28"/>
  <c r="H92" i="28"/>
  <c r="G92" i="28"/>
  <c r="Q88" i="28"/>
  <c r="P88" i="28"/>
  <c r="O88" i="28"/>
  <c r="N88" i="28"/>
  <c r="M88" i="28"/>
  <c r="L88" i="28"/>
  <c r="K88" i="28"/>
  <c r="J88" i="28"/>
  <c r="I88" i="28"/>
  <c r="H88" i="28"/>
  <c r="G88" i="28"/>
  <c r="Q84" i="28"/>
  <c r="P84" i="28"/>
  <c r="O84" i="28"/>
  <c r="N84" i="28"/>
  <c r="M84" i="28"/>
  <c r="L84" i="28"/>
  <c r="K84" i="28"/>
  <c r="J84" i="28"/>
  <c r="I84" i="28"/>
  <c r="H84" i="28"/>
  <c r="G84" i="28"/>
  <c r="Q80" i="28"/>
  <c r="P80" i="28"/>
  <c r="O80" i="28"/>
  <c r="N80" i="28"/>
  <c r="M80" i="28"/>
  <c r="L80" i="28"/>
  <c r="K80" i="28"/>
  <c r="J80" i="28"/>
  <c r="I80" i="28"/>
  <c r="H80" i="28"/>
  <c r="G80" i="28"/>
  <c r="Q76" i="28"/>
  <c r="P76" i="28"/>
  <c r="O76" i="28"/>
  <c r="N76" i="28"/>
  <c r="M76" i="28"/>
  <c r="L76" i="28"/>
  <c r="K76" i="28"/>
  <c r="J76" i="28"/>
  <c r="I76" i="28"/>
  <c r="H76" i="28"/>
  <c r="G76" i="28"/>
  <c r="Q72" i="28"/>
  <c r="P72" i="28"/>
  <c r="O72" i="28"/>
  <c r="N72" i="28"/>
  <c r="M72" i="28"/>
  <c r="L72" i="28"/>
  <c r="K72" i="28"/>
  <c r="J72" i="28"/>
  <c r="I72" i="28"/>
  <c r="H72" i="28"/>
  <c r="G72" i="28"/>
  <c r="Q68" i="28"/>
  <c r="P68" i="28"/>
  <c r="O68" i="28"/>
  <c r="N68" i="28"/>
  <c r="M68" i="28"/>
  <c r="L68" i="28"/>
  <c r="K68" i="28"/>
  <c r="J68" i="28"/>
  <c r="I68" i="28"/>
  <c r="H68" i="28"/>
  <c r="G68" i="28"/>
  <c r="Q64" i="28"/>
  <c r="P64" i="28"/>
  <c r="O64" i="28"/>
  <c r="N64" i="28"/>
  <c r="M64" i="28"/>
  <c r="L64" i="28"/>
  <c r="K64" i="28"/>
  <c r="J64" i="28"/>
  <c r="I64" i="28"/>
  <c r="H64" i="28"/>
  <c r="G64" i="28"/>
  <c r="Q56" i="28"/>
  <c r="P56" i="28"/>
  <c r="O56" i="28"/>
  <c r="N56" i="28"/>
  <c r="M56" i="28"/>
  <c r="L56" i="28"/>
  <c r="K56" i="28"/>
  <c r="J56" i="28"/>
  <c r="I56" i="28"/>
  <c r="H56" i="28"/>
  <c r="G56" i="28"/>
  <c r="Q48" i="28"/>
  <c r="P48" i="28"/>
  <c r="O48" i="28"/>
  <c r="N48" i="28"/>
  <c r="L48" i="28"/>
  <c r="K48" i="28"/>
  <c r="J48" i="28"/>
  <c r="I48" i="28"/>
  <c r="H48" i="28"/>
  <c r="G48" i="28"/>
  <c r="Q44" i="28"/>
  <c r="P44" i="28"/>
  <c r="O44" i="28"/>
  <c r="N44" i="28"/>
  <c r="M44" i="28"/>
  <c r="L44" i="28"/>
  <c r="K44" i="28"/>
  <c r="J44" i="28"/>
  <c r="I44" i="28"/>
  <c r="H44" i="28"/>
  <c r="G44" i="28"/>
  <c r="Q40" i="28"/>
  <c r="P40" i="28"/>
  <c r="O40" i="28"/>
  <c r="N40" i="28"/>
  <c r="M40" i="28"/>
  <c r="L40" i="28"/>
  <c r="K40" i="28"/>
  <c r="J40" i="28"/>
  <c r="I40" i="28"/>
  <c r="H40" i="28"/>
  <c r="G40" i="28"/>
  <c r="Q36" i="28"/>
  <c r="P36" i="28"/>
  <c r="O36" i="28"/>
  <c r="N36" i="28"/>
  <c r="M36" i="28"/>
  <c r="L36" i="28"/>
  <c r="K36" i="28"/>
  <c r="J36" i="28"/>
  <c r="I36" i="28"/>
  <c r="H36" i="28"/>
  <c r="G36" i="28"/>
  <c r="Q32" i="28"/>
  <c r="P32" i="28"/>
  <c r="O32" i="28"/>
  <c r="N32" i="28"/>
  <c r="M32" i="28"/>
  <c r="L32" i="28"/>
  <c r="K32" i="28"/>
  <c r="J32" i="28"/>
  <c r="I32" i="28"/>
  <c r="H32" i="28"/>
  <c r="G32" i="28"/>
  <c r="Q28" i="28"/>
  <c r="P28" i="28"/>
  <c r="O28" i="28"/>
  <c r="N28" i="28"/>
  <c r="M28" i="28"/>
  <c r="L28" i="28"/>
  <c r="K28" i="28"/>
  <c r="J28" i="28"/>
  <c r="I28" i="28"/>
  <c r="H28" i="28"/>
  <c r="G28" i="28"/>
  <c r="Q24" i="28"/>
  <c r="P24" i="28"/>
  <c r="O24" i="28"/>
  <c r="N24" i="28"/>
  <c r="M24" i="28"/>
  <c r="M364" i="28" s="1"/>
  <c r="L24" i="28"/>
  <c r="K24" i="28"/>
  <c r="J24" i="28"/>
  <c r="I24" i="28"/>
  <c r="H24" i="28"/>
  <c r="G24" i="28"/>
  <c r="Q20" i="28"/>
  <c r="P20" i="28"/>
  <c r="O20" i="28"/>
  <c r="N20" i="28"/>
  <c r="M20" i="28"/>
  <c r="L20" i="28"/>
  <c r="K20" i="28"/>
  <c r="J20" i="28"/>
  <c r="I20" i="28"/>
  <c r="H20" i="28"/>
  <c r="G20" i="28"/>
  <c r="Q16" i="28"/>
  <c r="P16" i="28"/>
  <c r="O16" i="28"/>
  <c r="N16" i="28"/>
  <c r="M16" i="28"/>
  <c r="L16" i="28"/>
  <c r="K16" i="28"/>
  <c r="J16" i="28"/>
  <c r="I16" i="28"/>
  <c r="H16" i="28"/>
  <c r="G16" i="28"/>
  <c r="Q12" i="28"/>
  <c r="Q364" i="28" s="1"/>
  <c r="P12" i="28"/>
  <c r="O12" i="28"/>
  <c r="N12" i="28"/>
  <c r="L12" i="28"/>
  <c r="K12" i="28"/>
  <c r="J12" i="28"/>
  <c r="I12" i="28"/>
  <c r="H12" i="28"/>
  <c r="Q8" i="28"/>
  <c r="P8" i="28"/>
  <c r="O8" i="28"/>
  <c r="N364" i="28"/>
  <c r="L8" i="28"/>
  <c r="K8" i="28"/>
  <c r="J8" i="28"/>
  <c r="I8" i="28"/>
  <c r="H8" i="28"/>
  <c r="O364" i="28" l="1"/>
  <c r="J364" i="28"/>
  <c r="G364" i="28"/>
  <c r="L364" i="28"/>
  <c r="I364" i="28"/>
  <c r="H364" i="28"/>
  <c r="M25" i="12"/>
  <c r="L25" i="12"/>
  <c r="K25" i="12"/>
  <c r="J25" i="12"/>
  <c r="I25" i="12"/>
  <c r="C28" i="30" l="1"/>
  <c r="D15" i="30"/>
  <c r="C15" i="30"/>
  <c r="F15" i="30"/>
  <c r="H14" i="30"/>
  <c r="P9" i="30" l="1"/>
  <c r="U11" i="16" l="1"/>
  <c r="N9" i="8" l="1"/>
  <c r="N34" i="8" s="1"/>
  <c r="E33" i="8"/>
  <c r="Q30" i="12" l="1"/>
  <c r="P30" i="12"/>
  <c r="N30" i="12"/>
  <c r="M30" i="12"/>
  <c r="L30" i="12"/>
  <c r="K30" i="12"/>
  <c r="J30" i="12"/>
  <c r="I30" i="12"/>
  <c r="H30" i="12"/>
  <c r="G30" i="12"/>
  <c r="Q28" i="12"/>
  <c r="G28" i="12"/>
  <c r="Q27" i="12"/>
  <c r="P27" i="12"/>
  <c r="G27" i="12"/>
  <c r="Q26" i="12"/>
  <c r="P26" i="12"/>
  <c r="G26" i="12"/>
  <c r="Q25" i="12"/>
  <c r="P25" i="12"/>
  <c r="N25" i="12"/>
  <c r="H25" i="12"/>
  <c r="G25" i="12"/>
  <c r="V25" i="12" s="1"/>
  <c r="Q24" i="12"/>
  <c r="P24" i="12"/>
  <c r="N24" i="12"/>
  <c r="M24" i="12"/>
  <c r="L24" i="12"/>
  <c r="K24" i="12"/>
  <c r="J24" i="12"/>
  <c r="I24" i="12"/>
  <c r="H24" i="12"/>
  <c r="G24" i="12"/>
  <c r="Q23" i="12"/>
  <c r="P23" i="12"/>
  <c r="N23" i="12"/>
  <c r="M23" i="12"/>
  <c r="L23" i="12"/>
  <c r="K23" i="12"/>
  <c r="J23" i="12"/>
  <c r="I23" i="12"/>
  <c r="H23" i="12"/>
  <c r="G23" i="12"/>
  <c r="Q22" i="12"/>
  <c r="P22" i="12"/>
  <c r="N22" i="12"/>
  <c r="G22" i="12"/>
  <c r="Q21" i="12"/>
  <c r="N21" i="12"/>
  <c r="M21" i="12"/>
  <c r="L21" i="12"/>
  <c r="K21" i="12"/>
  <c r="J21" i="12"/>
  <c r="I21" i="12"/>
  <c r="H21" i="12"/>
  <c r="Q19" i="12"/>
  <c r="P19" i="12"/>
  <c r="N19" i="12"/>
  <c r="M19" i="12"/>
  <c r="L19" i="12"/>
  <c r="K19" i="12"/>
  <c r="J19" i="12"/>
  <c r="I19" i="12"/>
  <c r="H19" i="12"/>
  <c r="G19" i="12"/>
  <c r="Q17" i="12"/>
  <c r="N17" i="12"/>
  <c r="M17" i="12"/>
  <c r="L17" i="12"/>
  <c r="K17" i="12"/>
  <c r="J17" i="12"/>
  <c r="I17" i="12"/>
  <c r="H17" i="12"/>
  <c r="G17" i="12"/>
  <c r="Q14" i="12"/>
  <c r="N14" i="12"/>
  <c r="M14" i="12"/>
  <c r="L14" i="12"/>
  <c r="K14" i="12"/>
  <c r="J14" i="12"/>
  <c r="I14" i="12"/>
  <c r="H14" i="12"/>
  <c r="G14" i="12"/>
  <c r="Q13" i="12"/>
  <c r="N13" i="12"/>
  <c r="M13" i="12"/>
  <c r="L13" i="12"/>
  <c r="K13" i="12"/>
  <c r="J13" i="12"/>
  <c r="I13" i="12"/>
  <c r="H13" i="12"/>
  <c r="G13" i="12"/>
  <c r="Q8" i="12"/>
  <c r="X8" i="12" s="1"/>
  <c r="W8" i="12"/>
  <c r="N8" i="12"/>
  <c r="M8" i="12"/>
  <c r="L8" i="12"/>
  <c r="K8" i="12"/>
  <c r="J8" i="12"/>
  <c r="I8" i="12"/>
  <c r="H8" i="12"/>
  <c r="G8" i="12"/>
  <c r="V8" i="12" s="1"/>
  <c r="Q10" i="12"/>
  <c r="X10" i="12" s="1"/>
  <c r="W10" i="12"/>
  <c r="Q11" i="12"/>
  <c r="X11" i="12" s="1"/>
  <c r="W11" i="12"/>
  <c r="W12" i="12"/>
  <c r="G10" i="12"/>
  <c r="V10" i="12" s="1"/>
  <c r="C29" i="12" l="1"/>
  <c r="C28" i="12"/>
  <c r="C27" i="12"/>
  <c r="C26" i="12"/>
  <c r="C25" i="12"/>
  <c r="C24" i="12"/>
  <c r="C23" i="12"/>
  <c r="C22" i="12"/>
  <c r="C21" i="12"/>
  <c r="C20" i="12"/>
  <c r="C19" i="12"/>
  <c r="C18" i="12"/>
  <c r="C17" i="12"/>
  <c r="C16" i="12"/>
  <c r="C15" i="12"/>
  <c r="C14" i="12"/>
  <c r="C13" i="12"/>
  <c r="C12" i="12"/>
  <c r="C11" i="12"/>
  <c r="C10" i="12"/>
  <c r="C21" i="1" l="1"/>
  <c r="E14" i="30" l="1"/>
  <c r="C14" i="30"/>
  <c r="K16" i="8"/>
  <c r="G16" i="8"/>
  <c r="E16" i="8" s="1"/>
  <c r="C12" i="1"/>
  <c r="E30" i="30" l="1"/>
  <c r="C30" i="12"/>
  <c r="G32" i="8"/>
  <c r="E32" i="8"/>
  <c r="C28" i="1"/>
  <c r="K31" i="8" l="1"/>
  <c r="G31" i="8"/>
  <c r="E31" i="8" s="1"/>
  <c r="C27" i="1"/>
  <c r="E28" i="30" l="1"/>
  <c r="K30" i="8"/>
  <c r="G30" i="8"/>
  <c r="E30" i="8"/>
  <c r="C26" i="1"/>
  <c r="E27" i="30" l="1"/>
  <c r="C27" i="30"/>
  <c r="K29" i="8"/>
  <c r="G29" i="8"/>
  <c r="E29" i="8" s="1"/>
  <c r="C25" i="1"/>
  <c r="H26" i="30" l="1"/>
  <c r="E26" i="30"/>
  <c r="D26" i="30"/>
  <c r="C26" i="30"/>
  <c r="G28" i="8"/>
  <c r="E28" i="8" s="1"/>
  <c r="C24" i="1"/>
  <c r="E25" i="30" l="1"/>
  <c r="C25" i="30"/>
  <c r="K27" i="8"/>
  <c r="G27" i="8"/>
  <c r="C23" i="1"/>
  <c r="E27" i="8" l="1"/>
  <c r="E24" i="30"/>
  <c r="C24" i="30"/>
  <c r="K26" i="8"/>
  <c r="E26" i="8" s="1"/>
  <c r="G26" i="8"/>
  <c r="C22" i="1"/>
  <c r="E23" i="30" l="1"/>
  <c r="C23" i="30"/>
  <c r="K25" i="8"/>
  <c r="E25" i="8" s="1"/>
  <c r="G25" i="8"/>
  <c r="E22" i="30" l="1"/>
  <c r="C22" i="30"/>
  <c r="K24" i="8"/>
  <c r="E24" i="8" s="1"/>
  <c r="G24" i="8"/>
  <c r="C20" i="1"/>
  <c r="E21" i="30" l="1"/>
  <c r="K23" i="8"/>
  <c r="G23" i="8"/>
  <c r="E23" i="8" s="1"/>
  <c r="C19" i="1"/>
  <c r="E20" i="30" l="1"/>
  <c r="C20" i="30"/>
  <c r="K22" i="8"/>
  <c r="G22" i="8"/>
  <c r="E22" i="8" s="1"/>
  <c r="C18" i="1"/>
  <c r="F19" i="30" l="1"/>
  <c r="E19" i="30"/>
  <c r="D19" i="30"/>
  <c r="K21" i="8"/>
  <c r="G21" i="8"/>
  <c r="E21" i="8" s="1"/>
  <c r="C17" i="1"/>
  <c r="F18" i="30" l="1"/>
  <c r="E18" i="30"/>
  <c r="D18" i="30"/>
  <c r="C18" i="30"/>
  <c r="K20" i="8"/>
  <c r="E20" i="8" s="1"/>
  <c r="G20" i="8"/>
  <c r="C16" i="1"/>
  <c r="E17" i="30" l="1"/>
  <c r="C17" i="30"/>
  <c r="K19" i="8"/>
  <c r="G19" i="8"/>
  <c r="C15" i="1"/>
  <c r="E19" i="8" l="1"/>
  <c r="F16" i="30"/>
  <c r="D16" i="30"/>
  <c r="K18" i="8"/>
  <c r="G18" i="8"/>
  <c r="C14" i="1"/>
  <c r="E18" i="8" l="1"/>
  <c r="K17" i="8"/>
  <c r="G17" i="8"/>
  <c r="C13" i="1"/>
  <c r="E17" i="8" l="1"/>
  <c r="E13" i="30"/>
  <c r="D13" i="30"/>
  <c r="K15" i="8"/>
  <c r="G15" i="8"/>
  <c r="C11" i="1"/>
  <c r="E15" i="8" l="1"/>
  <c r="E12" i="30"/>
  <c r="C12" i="30"/>
  <c r="K14" i="8"/>
  <c r="G14" i="8"/>
  <c r="E14" i="8" l="1"/>
  <c r="C10" i="1"/>
  <c r="H11" i="30" l="1"/>
  <c r="C11" i="30"/>
  <c r="K13" i="8"/>
  <c r="G13" i="8"/>
  <c r="C9" i="1"/>
  <c r="E13" i="8" l="1"/>
  <c r="E10" i="30"/>
  <c r="C10" i="30"/>
  <c r="K12" i="8" l="1"/>
  <c r="G12" i="8"/>
  <c r="C8" i="1"/>
  <c r="E12" i="8" l="1"/>
  <c r="E9" i="30"/>
  <c r="D9" i="30"/>
  <c r="C9" i="12"/>
  <c r="K11" i="8"/>
  <c r="G11" i="8"/>
  <c r="E11" i="8"/>
  <c r="C7" i="1"/>
  <c r="D8" i="30" l="1"/>
  <c r="C8" i="12"/>
  <c r="K10" i="8"/>
  <c r="E10" i="8"/>
  <c r="C6" i="1"/>
  <c r="N31" i="12" l="1"/>
  <c r="Z31" i="30" l="1"/>
  <c r="Y31" i="30"/>
  <c r="X31" i="30"/>
  <c r="W31" i="30"/>
  <c r="V31" i="30"/>
  <c r="U31" i="30"/>
  <c r="T31" i="30"/>
  <c r="S31" i="30"/>
  <c r="R31" i="30"/>
  <c r="Q31" i="30"/>
  <c r="P31" i="30"/>
  <c r="O31" i="30"/>
  <c r="N31" i="30"/>
  <c r="M31" i="30"/>
  <c r="L31" i="30"/>
  <c r="K31" i="30"/>
  <c r="J31" i="30"/>
  <c r="I31" i="30"/>
  <c r="G31" i="30"/>
  <c r="F29" i="30"/>
  <c r="D29" i="30"/>
  <c r="H31" i="30"/>
  <c r="D31" i="30" l="1"/>
  <c r="C31" i="30"/>
  <c r="F31" i="30"/>
  <c r="E31" i="30"/>
  <c r="W28" i="12" l="1"/>
  <c r="C29" i="1" l="1"/>
  <c r="V24" i="12" l="1"/>
  <c r="X28" i="12" l="1"/>
  <c r="X27" i="12"/>
  <c r="W27" i="12"/>
  <c r="X26" i="12"/>
  <c r="W26" i="12"/>
  <c r="X25" i="12"/>
  <c r="W25" i="12"/>
  <c r="X24" i="12"/>
  <c r="W24" i="12"/>
  <c r="X23" i="12"/>
  <c r="W23" i="12"/>
  <c r="X22" i="12"/>
  <c r="W22" i="12"/>
  <c r="X30" i="12"/>
  <c r="X21" i="12"/>
  <c r="X19" i="12"/>
  <c r="X17" i="12"/>
  <c r="X14" i="12"/>
  <c r="X13" i="12"/>
  <c r="W30" i="12"/>
  <c r="W21" i="12"/>
  <c r="W19" i="12"/>
  <c r="W17" i="12"/>
  <c r="W14" i="12"/>
  <c r="W13" i="12"/>
  <c r="K33" i="8" l="1"/>
  <c r="V30" i="12" l="1"/>
  <c r="V28" i="12"/>
  <c r="V27" i="12"/>
  <c r="V26" i="12"/>
  <c r="V23" i="12"/>
  <c r="V22" i="12"/>
  <c r="V21" i="12"/>
  <c r="V19" i="12"/>
  <c r="V17" i="12"/>
  <c r="V14" i="12"/>
  <c r="V13" i="12"/>
  <c r="C31" i="12" l="1"/>
  <c r="E29" i="1" l="1"/>
  <c r="D29" i="1"/>
  <c r="I29" i="1" l="1"/>
  <c r="T9" i="8"/>
  <c r="T34" i="8" s="1"/>
  <c r="S9" i="8"/>
  <c r="S34" i="8" s="1"/>
  <c r="R9" i="8"/>
  <c r="R34" i="8" s="1"/>
  <c r="Q9" i="8"/>
  <c r="Q34" i="8" s="1"/>
  <c r="P9" i="8"/>
  <c r="P34" i="8" s="1"/>
  <c r="O9" i="8"/>
  <c r="O34" i="8" s="1"/>
  <c r="M9" i="8"/>
  <c r="M34" i="8" s="1"/>
  <c r="L9" i="8"/>
  <c r="J9" i="8"/>
  <c r="J34" i="8" s="1"/>
  <c r="I9" i="8"/>
  <c r="I34" i="8" s="1"/>
  <c r="H9" i="8"/>
  <c r="H34" i="8" s="1"/>
  <c r="G33" i="8"/>
  <c r="K9" i="8" l="1"/>
  <c r="L34" i="8"/>
  <c r="K8" i="8" l="1"/>
  <c r="K34" i="8"/>
  <c r="G9" i="8"/>
  <c r="G8" i="8"/>
  <c r="G7" i="8"/>
  <c r="G34" i="8" l="1"/>
  <c r="E7" i="8"/>
  <c r="E8" i="8"/>
  <c r="E9" i="8"/>
  <c r="E34" i="8" l="1"/>
  <c r="T30" i="20"/>
  <c r="S30" i="20"/>
  <c r="R30" i="20"/>
  <c r="Q30" i="20"/>
  <c r="P30" i="20"/>
  <c r="O30" i="20"/>
  <c r="N30" i="20"/>
  <c r="M30" i="20"/>
  <c r="L30" i="20"/>
  <c r="K30" i="20"/>
  <c r="J30" i="20"/>
  <c r="I30" i="20"/>
  <c r="H30" i="20"/>
  <c r="G30" i="20"/>
  <c r="F30" i="20"/>
  <c r="E30" i="20"/>
  <c r="D30" i="20"/>
  <c r="C30" i="20"/>
  <c r="T31" i="12"/>
  <c r="S31" i="12"/>
  <c r="R31" i="12"/>
  <c r="Q31" i="12"/>
  <c r="P31" i="12"/>
  <c r="O31" i="12"/>
  <c r="M31" i="12"/>
  <c r="L31" i="12"/>
  <c r="K31" i="12"/>
  <c r="J31" i="12"/>
  <c r="I31" i="12"/>
  <c r="H31" i="12"/>
  <c r="F31" i="12"/>
  <c r="E31" i="12"/>
  <c r="D31" i="12"/>
  <c r="G31" i="12" l="1"/>
</calcChain>
</file>

<file path=xl/comments1.xml><?xml version="1.0" encoding="utf-8"?>
<comments xmlns="http://schemas.openxmlformats.org/spreadsheetml/2006/main">
  <authors>
    <author>HGH</author>
  </authors>
  <commentList>
    <comment ref="T20" authorId="0">
      <text>
        <r>
          <rPr>
            <b/>
            <sz val="9"/>
            <color indexed="81"/>
            <rFont val="ＭＳ Ｐゴシック"/>
            <family val="3"/>
            <charset val="128"/>
          </rPr>
          <t>HGH:</t>
        </r>
        <r>
          <rPr>
            <sz val="9"/>
            <color indexed="81"/>
            <rFont val="ＭＳ Ｐゴシック"/>
            <family val="3"/>
            <charset val="128"/>
          </rPr>
          <t xml:space="preserve">
三ツ城コミュニティハウス
西志和コミュニティハウス
創作村
市民文化センター</t>
        </r>
      </text>
    </comment>
  </commentList>
</comments>
</file>

<file path=xl/sharedStrings.xml><?xml version="1.0" encoding="utf-8"?>
<sst xmlns="http://schemas.openxmlformats.org/spreadsheetml/2006/main" count="12547" uniqueCount="6029">
  <si>
    <t xml:space="preserve"> </t>
  </si>
  <si>
    <t>広島市</t>
  </si>
  <si>
    <t>竹原市</t>
  </si>
  <si>
    <t>三原市</t>
  </si>
  <si>
    <t>尾道市</t>
  </si>
  <si>
    <t>三次市</t>
  </si>
  <si>
    <t>―</t>
  </si>
  <si>
    <t>庄原市</t>
  </si>
  <si>
    <t>安芸高田市</t>
  </si>
  <si>
    <t>海田町</t>
  </si>
  <si>
    <t>～</t>
  </si>
  <si>
    <t>大竹市</t>
    <rPh sb="0" eb="3">
      <t>オオタケ</t>
    </rPh>
    <phoneticPr fontId="8"/>
  </si>
  <si>
    <t>廿日市市</t>
    <rPh sb="0" eb="4">
      <t>ハツカイチ</t>
    </rPh>
    <phoneticPr fontId="8"/>
  </si>
  <si>
    <t>府中市</t>
    <rPh sb="0" eb="3">
      <t>フチュウ</t>
    </rPh>
    <phoneticPr fontId="8"/>
  </si>
  <si>
    <t>福山市</t>
    <rPh sb="0" eb="3">
      <t>フクヤマ</t>
    </rPh>
    <phoneticPr fontId="8"/>
  </si>
  <si>
    <t>東広島市</t>
    <rPh sb="0" eb="4">
      <t>ヒガシヒロシマ</t>
    </rPh>
    <phoneticPr fontId="8"/>
  </si>
  <si>
    <t>青少年対象</t>
  </si>
  <si>
    <t>成人一般対象</t>
  </si>
  <si>
    <t>学級・講座</t>
  </si>
  <si>
    <t>市町名</t>
  </si>
  <si>
    <t>福山市</t>
  </si>
  <si>
    <t>福山市</t>
    <rPh sb="0" eb="3">
      <t>フクヤマ</t>
    </rPh>
    <phoneticPr fontId="13"/>
  </si>
  <si>
    <t>福山市</t>
    <rPh sb="0" eb="3">
      <t>フクヤマシ</t>
    </rPh>
    <phoneticPr fontId="8"/>
  </si>
  <si>
    <t>府中市</t>
  </si>
  <si>
    <t>府中市</t>
    <rPh sb="0" eb="3">
      <t>フチュウ</t>
    </rPh>
    <phoneticPr fontId="13"/>
  </si>
  <si>
    <t>大竹市</t>
  </si>
  <si>
    <t>大竹市</t>
    <rPh sb="0" eb="3">
      <t>オオタケ</t>
    </rPh>
    <phoneticPr fontId="13"/>
  </si>
  <si>
    <t>東広島市</t>
  </si>
  <si>
    <t>東広島市</t>
    <rPh sb="0" eb="4">
      <t>ヒガシヒロシマ</t>
    </rPh>
    <phoneticPr fontId="13"/>
  </si>
  <si>
    <t>廿日市市</t>
  </si>
  <si>
    <t>廿日市市</t>
    <rPh sb="0" eb="4">
      <t>ハツカイチ</t>
    </rPh>
    <phoneticPr fontId="13"/>
  </si>
  <si>
    <t>府中町</t>
  </si>
  <si>
    <t>安芸太田町</t>
  </si>
  <si>
    <t>大崎上島町</t>
  </si>
  <si>
    <t>世羅町</t>
  </si>
  <si>
    <t>神石高原町</t>
  </si>
  <si>
    <t>呉市</t>
    <rPh sb="0" eb="2">
      <t>クレ</t>
    </rPh>
    <phoneticPr fontId="14"/>
  </si>
  <si>
    <t>竹原市</t>
    <rPh sb="0" eb="3">
      <t>タケハラ</t>
    </rPh>
    <phoneticPr fontId="14"/>
  </si>
  <si>
    <t>三原市</t>
    <rPh sb="0" eb="3">
      <t>ミハラ</t>
    </rPh>
    <phoneticPr fontId="14"/>
  </si>
  <si>
    <t>福山市</t>
    <rPh sb="0" eb="3">
      <t>フクヤマ</t>
    </rPh>
    <phoneticPr fontId="14"/>
  </si>
  <si>
    <t>府中市</t>
    <rPh sb="0" eb="3">
      <t>フチュウ</t>
    </rPh>
    <phoneticPr fontId="14"/>
  </si>
  <si>
    <t>庄原市</t>
    <rPh sb="0" eb="3">
      <t>ショウバラ</t>
    </rPh>
    <phoneticPr fontId="14"/>
  </si>
  <si>
    <t>大竹市</t>
    <rPh sb="0" eb="3">
      <t>オオタケ</t>
    </rPh>
    <phoneticPr fontId="14"/>
  </si>
  <si>
    <t>東広島市</t>
    <rPh sb="0" eb="4">
      <t>ヒガシヒロシマ</t>
    </rPh>
    <phoneticPr fontId="14"/>
  </si>
  <si>
    <t>廿日市市</t>
    <rPh sb="0" eb="4">
      <t>ハツカイチ</t>
    </rPh>
    <phoneticPr fontId="14"/>
  </si>
  <si>
    <t>教養の向上</t>
  </si>
  <si>
    <t>職業知識・技術の向上</t>
  </si>
  <si>
    <t>その他</t>
  </si>
  <si>
    <t>うちパソコン講座等情報教育</t>
    <phoneticPr fontId="13"/>
  </si>
  <si>
    <t>うちボランティアの育成</t>
    <phoneticPr fontId="13"/>
  </si>
  <si>
    <t>宣言方法</t>
  </si>
  <si>
    <t>名　称</t>
    <rPh sb="0" eb="1">
      <t>ナ</t>
    </rPh>
    <rPh sb="2" eb="3">
      <t>ショウ</t>
    </rPh>
    <phoneticPr fontId="18"/>
  </si>
  <si>
    <t>時　期</t>
    <rPh sb="0" eb="1">
      <t>トキ</t>
    </rPh>
    <rPh sb="2" eb="3">
      <t>キ</t>
    </rPh>
    <phoneticPr fontId="18"/>
  </si>
  <si>
    <t>根拠の有無</t>
    <rPh sb="0" eb="2">
      <t>コンキョ</t>
    </rPh>
    <rPh sb="3" eb="5">
      <t>ウム</t>
    </rPh>
    <phoneticPr fontId="18"/>
  </si>
  <si>
    <t>制定根拠条例等</t>
    <rPh sb="0" eb="2">
      <t>セイテイ</t>
    </rPh>
    <rPh sb="2" eb="4">
      <t>コンキョ</t>
    </rPh>
    <rPh sb="4" eb="7">
      <t>ジョウレイトウ</t>
    </rPh>
    <phoneticPr fontId="18"/>
  </si>
  <si>
    <t>公立図書館</t>
    <rPh sb="0" eb="2">
      <t>コウリツ</t>
    </rPh>
    <phoneticPr fontId="19"/>
  </si>
  <si>
    <t>博物館等</t>
    <rPh sb="3" eb="4">
      <t>トウ</t>
    </rPh>
    <phoneticPr fontId="19"/>
  </si>
  <si>
    <t>公民館類似施設</t>
  </si>
  <si>
    <t>青少年教育施設</t>
  </si>
  <si>
    <t>生涯学習センター</t>
  </si>
  <si>
    <t>女性教育施設</t>
  </si>
  <si>
    <t>本館</t>
    <rPh sb="0" eb="2">
      <t>ホンカン</t>
    </rPh>
    <phoneticPr fontId="19"/>
  </si>
  <si>
    <t>類 似</t>
    <rPh sb="0" eb="1">
      <t>タグイ</t>
    </rPh>
    <rPh sb="2" eb="3">
      <t>ニ</t>
    </rPh>
    <phoneticPr fontId="19"/>
  </si>
  <si>
    <t>中央館</t>
  </si>
  <si>
    <t>地区館</t>
  </si>
  <si>
    <t>分館（外数）</t>
  </si>
  <si>
    <t>広島市</t>
    <rPh sb="0" eb="3">
      <t>ヒロシマシ</t>
    </rPh>
    <phoneticPr fontId="19"/>
  </si>
  <si>
    <t>職 員 数</t>
  </si>
  <si>
    <t>県</t>
    <rPh sb="0" eb="1">
      <t>ケン</t>
    </rPh>
    <phoneticPr fontId="19"/>
  </si>
  <si>
    <t>730-0011</t>
  </si>
  <si>
    <t>電話：</t>
  </si>
  <si>
    <t>FAX：</t>
  </si>
  <si>
    <t>〒</t>
  </si>
  <si>
    <t>730-0812</t>
  </si>
  <si>
    <t>731-0221</t>
  </si>
  <si>
    <t>731-5128</t>
  </si>
  <si>
    <t>737-0051</t>
  </si>
  <si>
    <t>737-0112</t>
  </si>
  <si>
    <t>737-0935</t>
  </si>
  <si>
    <t>725-0026</t>
  </si>
  <si>
    <t>0846-22-0778</t>
  </si>
  <si>
    <t>0846-22-1072</t>
  </si>
  <si>
    <t>723-0015</t>
  </si>
  <si>
    <t>三原市久井町和草1883-6</t>
  </si>
  <si>
    <t>0847-32-7138</t>
  </si>
  <si>
    <t>三原市大和町下徳良111</t>
  </si>
  <si>
    <t>722-0043</t>
  </si>
  <si>
    <t>722-2323</t>
  </si>
  <si>
    <t>722-2411</t>
  </si>
  <si>
    <t>0845-27-2273</t>
  </si>
  <si>
    <t>729-0104</t>
  </si>
  <si>
    <t>720-1133</t>
  </si>
  <si>
    <t>721-0915</t>
  </si>
  <si>
    <t>720-0313</t>
  </si>
  <si>
    <t>720-2123</t>
  </si>
  <si>
    <t>726-0005</t>
  </si>
  <si>
    <t>729-4211</t>
  </si>
  <si>
    <t>729-4304</t>
  </si>
  <si>
    <t>727-0013</t>
  </si>
  <si>
    <t>0824-72-1159</t>
  </si>
  <si>
    <t>0824-72-1619</t>
  </si>
  <si>
    <t>729-5121</t>
  </si>
  <si>
    <t>728-0502</t>
  </si>
  <si>
    <t>727-0402</t>
  </si>
  <si>
    <t>－</t>
  </si>
  <si>
    <t>727-0301</t>
  </si>
  <si>
    <t>庄原市総領町下領家278</t>
  </si>
  <si>
    <t>739-0605</t>
  </si>
  <si>
    <t>739-0025</t>
  </si>
  <si>
    <t>739-0043</t>
  </si>
  <si>
    <t>738-0023</t>
  </si>
  <si>
    <t>738-0222</t>
  </si>
  <si>
    <t>0829-72-0466</t>
  </si>
  <si>
    <t>731-0501</t>
  </si>
  <si>
    <t>安芸高田市吉田町吉田761</t>
  </si>
  <si>
    <t>731-0303</t>
  </si>
  <si>
    <t>731-0612</t>
  </si>
  <si>
    <t>安芸高田市美土里町本郷4535-2</t>
  </si>
  <si>
    <t>0826-59-2120</t>
  </si>
  <si>
    <t>0826-59-2122</t>
  </si>
  <si>
    <t>739-1802</t>
  </si>
  <si>
    <t>安芸高田市高宮町佐々部957</t>
  </si>
  <si>
    <t>0826-57-1803</t>
  </si>
  <si>
    <t>0826-57-1804</t>
  </si>
  <si>
    <t>739-1101</t>
  </si>
  <si>
    <t>安芸高田市甲田町高田原1446-3</t>
  </si>
  <si>
    <t>0826-45-4311</t>
  </si>
  <si>
    <t>0826-45-7022</t>
  </si>
  <si>
    <t>739-1201</t>
  </si>
  <si>
    <t>0826-46-3121</t>
  </si>
  <si>
    <t>737-2133</t>
  </si>
  <si>
    <t>731-4214</t>
  </si>
  <si>
    <t>731-3501</t>
  </si>
  <si>
    <t>731-2103</t>
  </si>
  <si>
    <t>0826-82-2966</t>
  </si>
  <si>
    <t>722-1111</t>
  </si>
  <si>
    <t>722-1121</t>
  </si>
  <si>
    <t>設置者</t>
  </si>
  <si>
    <t>郵便番号・所在地
電話番号・FAX番号</t>
    <phoneticPr fontId="19"/>
  </si>
  <si>
    <t>ＵＲＬ
メールアドレス</t>
    <phoneticPr fontId="19"/>
  </si>
  <si>
    <t>うち学芸員補</t>
  </si>
  <si>
    <t>登録</t>
  </si>
  <si>
    <t>広島市中区上幟町2-22</t>
  </si>
  <si>
    <t>三次市小田幸町122</t>
  </si>
  <si>
    <t>0824-66-2881</t>
  </si>
  <si>
    <t>福山市西町2-4-1</t>
  </si>
  <si>
    <t>084-931-2513</t>
  </si>
  <si>
    <t>rhksoumu@pref.hiroshima.lg.jp</t>
  </si>
  <si>
    <t>084-931-2514</t>
  </si>
  <si>
    <t>734-0015</t>
  </si>
  <si>
    <t>地場産業及び人々の暮らしの資料（40,000点）</t>
  </si>
  <si>
    <t>広島市南区宇品御幸二丁目6-20</t>
  </si>
  <si>
    <t>082-253-6771</t>
  </si>
  <si>
    <t>082-253-6772</t>
  </si>
  <si>
    <t>730-0835</t>
  </si>
  <si>
    <t>http://www.ebayama.jp</t>
  </si>
  <si>
    <t>広島市中区江波南一丁目40-1</t>
  </si>
  <si>
    <t>082-231-0177</t>
  </si>
  <si>
    <t>kanri@ebayama.jp</t>
  </si>
  <si>
    <t>http://www.pyonta.city.hiroshima.jp/</t>
  </si>
  <si>
    <t>広島市中区基町5-83</t>
  </si>
  <si>
    <t>082-222-5346</t>
  </si>
  <si>
    <t>riyou-annai@pyonta.city.hiroshima.jp</t>
  </si>
  <si>
    <t>広島城</t>
  </si>
  <si>
    <t>http://www.rijo-castle.jp</t>
  </si>
  <si>
    <t>広島市中区基町21-1</t>
  </si>
  <si>
    <t>082-221-7512</t>
  </si>
  <si>
    <t>museum@rijo-castle.jp</t>
  </si>
  <si>
    <t>082-221-7519</t>
  </si>
  <si>
    <t>http://www.vehicle.city.hiroshima.jp/</t>
  </si>
  <si>
    <t>広島市安佐南区長楽寺二丁目12-2</t>
  </si>
  <si>
    <t>082-878-6211　</t>
  </si>
  <si>
    <t>082-878-3128</t>
  </si>
  <si>
    <t>相当</t>
  </si>
  <si>
    <t>731-3355</t>
  </si>
  <si>
    <t>http://www.asazoo.jp</t>
  </si>
  <si>
    <t>広島市安佐北区安佐町動物園</t>
  </si>
  <si>
    <t>082-838-1111　</t>
  </si>
  <si>
    <t>zoo@asazoo.jp</t>
  </si>
  <si>
    <t>082-838-1711</t>
  </si>
  <si>
    <t>〒</t>
    <phoneticPr fontId="19"/>
  </si>
  <si>
    <t>広島市南区比治山公園１番１号</t>
    <rPh sb="3" eb="5">
      <t>ミナミク</t>
    </rPh>
    <rPh sb="5" eb="8">
      <t>ヒジヤマ</t>
    </rPh>
    <rPh sb="8" eb="10">
      <t>コウエン</t>
    </rPh>
    <rPh sb="11" eb="12">
      <t>バン</t>
    </rPh>
    <rPh sb="13" eb="14">
      <t>ゴウ</t>
    </rPh>
    <phoneticPr fontId="19"/>
  </si>
  <si>
    <t>737-0028</t>
  </si>
  <si>
    <t>http://www.kure-bi.jp/</t>
  </si>
  <si>
    <t>0823-25-2007</t>
  </si>
  <si>
    <t>kure-bi@abeam.ocn.ne.jp</t>
  </si>
  <si>
    <t>0823-24-9813</t>
  </si>
  <si>
    <t>http://www.city.takehara.lg.jp</t>
  </si>
  <si>
    <t>竹原市中央五丁目6-28</t>
  </si>
  <si>
    <t>0846-22-3558</t>
  </si>
  <si>
    <t>take-art@city.takehara.lg.jp</t>
  </si>
  <si>
    <t xml:space="preserve">尾道市西土堂町17-19 </t>
  </si>
  <si>
    <t>0848-23-2281　</t>
  </si>
  <si>
    <t>0848-20-1682　</t>
  </si>
  <si>
    <t>日本画家平山郁夫の作品・資料（1,412点）</t>
    <rPh sb="20" eb="21">
      <t>テン</t>
    </rPh>
    <phoneticPr fontId="19"/>
  </si>
  <si>
    <t>尾道市瀬戸田町沢200-2</t>
  </si>
  <si>
    <t>0845-27-3800</t>
  </si>
  <si>
    <t>0845-27-3801</t>
  </si>
  <si>
    <t>720-0061</t>
  </si>
  <si>
    <t>084-922-2117</t>
  </si>
  <si>
    <t>castle@city.fukuyama.hiroshima.jp　　　</t>
  </si>
  <si>
    <t>084-922-2126</t>
  </si>
  <si>
    <t>720-0067</t>
  </si>
  <si>
    <t>福山市西町二丁目4-3</t>
  </si>
  <si>
    <t>084-932-2345</t>
  </si>
  <si>
    <t>084-932-2347</t>
  </si>
  <si>
    <t>729-3103</t>
  </si>
  <si>
    <t>福山市新市町新市916</t>
  </si>
  <si>
    <t>0847-52-2992　</t>
  </si>
  <si>
    <t>福山市立
動物園</t>
  </si>
  <si>
    <t>720-1264</t>
  </si>
  <si>
    <t>福山市芦田町福田276-1</t>
  </si>
  <si>
    <t>084-958-3200</t>
  </si>
  <si>
    <t>084-958-3022</t>
  </si>
  <si>
    <t>http://www.city.shobara.hiroshima.jp/</t>
  </si>
  <si>
    <t>自然科学(動物・植物・鳥類・魚類・化石・鉱物資料)(300,000点)</t>
    <rPh sb="0" eb="2">
      <t>シゼン</t>
    </rPh>
    <rPh sb="2" eb="4">
      <t>カガク</t>
    </rPh>
    <rPh sb="5" eb="7">
      <t>ドウブツ</t>
    </rPh>
    <rPh sb="8" eb="10">
      <t>ショクブツ</t>
    </rPh>
    <rPh sb="11" eb="13">
      <t>チョウルイ</t>
    </rPh>
    <rPh sb="14" eb="15">
      <t>ウオ</t>
    </rPh>
    <rPh sb="15" eb="16">
      <t>ルイ</t>
    </rPh>
    <rPh sb="17" eb="19">
      <t>カセキ</t>
    </rPh>
    <rPh sb="20" eb="22">
      <t>コウブツ</t>
    </rPh>
    <rPh sb="22" eb="24">
      <t>シリョウ</t>
    </rPh>
    <rPh sb="33" eb="34">
      <t>テン</t>
    </rPh>
    <phoneticPr fontId="19"/>
  </si>
  <si>
    <t>庄原市比和町比和1119-1</t>
  </si>
  <si>
    <t>0824-85-2600</t>
  </si>
  <si>
    <t>0824-85-2421</t>
  </si>
  <si>
    <t>庄原市東城町帝釈未渡1909</t>
  </si>
  <si>
    <t>08477-6-0161</t>
  </si>
  <si>
    <t>08477-6-0162</t>
  </si>
  <si>
    <t>廿日市市</t>
    <rPh sb="0" eb="4">
      <t>ハツカイチシ</t>
    </rPh>
    <phoneticPr fontId="19"/>
  </si>
  <si>
    <t>739-0534</t>
  </si>
  <si>
    <t>http://www.miyajima-aqua.jp</t>
  </si>
  <si>
    <t>廿日市市宮島町10-3</t>
  </si>
  <si>
    <t>0829-44-2010</t>
  </si>
  <si>
    <t>info@miyajima-aqua.jp</t>
  </si>
  <si>
    <t>0829-44-0693</t>
  </si>
  <si>
    <t>http://www.akitakata.jp/hakubutsukan/</t>
  </si>
  <si>
    <t>0826-42-0070</t>
  </si>
  <si>
    <t>名　称</t>
    <phoneticPr fontId="19"/>
  </si>
  <si>
    <t>郵便番号・所在地
電話番号・FAX番号</t>
  </si>
  <si>
    <t>常勤</t>
  </si>
  <si>
    <t>737-0301</t>
  </si>
  <si>
    <t>http://www.shimokamagari.jp/</t>
  </si>
  <si>
    <t>呉市下蒲刈町三之瀬200-1</t>
  </si>
  <si>
    <t>0823-65-3066　</t>
  </si>
  <si>
    <t>info@shimokamagari.jp</t>
  </si>
  <si>
    <t>0823-70-8022</t>
  </si>
  <si>
    <t>呉市下蒲刈町三之瀬195</t>
  </si>
  <si>
    <t>0823-65-2500　</t>
  </si>
  <si>
    <t>0823-65-2500</t>
  </si>
  <si>
    <t>呉市下蒲刈町三之瀬311</t>
  </si>
  <si>
    <t>0823-70-8088</t>
  </si>
  <si>
    <t>0823-70-8044</t>
  </si>
  <si>
    <t>白雪楼</t>
  </si>
  <si>
    <t>呉市下蒲刈町三之瀬197</t>
  </si>
  <si>
    <t>0823-70-8022　</t>
  </si>
  <si>
    <t>737-0303</t>
  </si>
  <si>
    <t>呉市下蒲刈町下島 2277-3</t>
  </si>
  <si>
    <t>0823-65-2900</t>
  </si>
  <si>
    <t>0823-65-2711</t>
  </si>
  <si>
    <t>標本：約50,000点</t>
  </si>
  <si>
    <t>呉市下蒲刈町下島2364-3</t>
  </si>
  <si>
    <t>0823-70-8007　</t>
  </si>
  <si>
    <t>標本：約100,000点</t>
  </si>
  <si>
    <t>呉市下蒲刈町下島839-16</t>
  </si>
  <si>
    <t>0823-70-8151</t>
  </si>
  <si>
    <t>のぞきからくり，船底材，三原だるま，ナウマンゾウの化石，三原土人形，三原酒等　（10,260点）</t>
  </si>
  <si>
    <t>三原市円一町二丁目3-2</t>
  </si>
  <si>
    <t>722-1302</t>
  </si>
  <si>
    <t>三原市久井町吉田370-29</t>
  </si>
  <si>
    <t>0847-32-7145</t>
  </si>
  <si>
    <t>圓鍔勝三
彫刻美術館</t>
    <rPh sb="2" eb="4">
      <t>カツゾウ</t>
    </rPh>
    <rPh sb="5" eb="7">
      <t>チョウコク</t>
    </rPh>
    <rPh sb="7" eb="9">
      <t>ビジュツ</t>
    </rPh>
    <rPh sb="9" eb="10">
      <t>カン</t>
    </rPh>
    <phoneticPr fontId="19"/>
  </si>
  <si>
    <t>722-0353</t>
  </si>
  <si>
    <t>尾道市御調町高尾220</t>
  </si>
  <si>
    <t>0848-76-2888</t>
  </si>
  <si>
    <t>0848-77-0071</t>
  </si>
  <si>
    <t>http://www.city.fukuyama.hiroshima.jp/bungakukan/</t>
  </si>
  <si>
    <t>福山市丸之内一丁目9-9</t>
  </si>
  <si>
    <t>084-932-7010</t>
  </si>
  <si>
    <t>bungakukan@city.fukuyama.hiroshima.jp</t>
  </si>
  <si>
    <t>084-932-7020</t>
  </si>
  <si>
    <t>http://www.city.fukuyama.hiroshima.jp/fukuyama-syodo/</t>
  </si>
  <si>
    <t>福山市西町一丁目1-1 エフピコRim</t>
    <rPh sb="5" eb="8">
      <t>イチチョウメ</t>
    </rPh>
    <phoneticPr fontId="19"/>
  </si>
  <si>
    <t>syodo@city.fukuyama.hiroshima.jp</t>
  </si>
  <si>
    <t>720-0202</t>
  </si>
  <si>
    <t>http://www.tomo-rekimin.org/</t>
  </si>
  <si>
    <t>衣食住関係資料,生産,生業関係資料,年中行事関係資料,歴史資料等（30,221点）</t>
    <rPh sb="0" eb="3">
      <t>イショクジュウ</t>
    </rPh>
    <rPh sb="3" eb="5">
      <t>カンケイ</t>
    </rPh>
    <rPh sb="5" eb="7">
      <t>シリョウ</t>
    </rPh>
    <rPh sb="8" eb="10">
      <t>セイサン</t>
    </rPh>
    <rPh sb="11" eb="13">
      <t>ナリワイ</t>
    </rPh>
    <rPh sb="13" eb="15">
      <t>カンケイ</t>
    </rPh>
    <rPh sb="15" eb="17">
      <t>シリョウ</t>
    </rPh>
    <rPh sb="18" eb="20">
      <t>ネンジュウ</t>
    </rPh>
    <rPh sb="20" eb="22">
      <t>ギョウジ</t>
    </rPh>
    <rPh sb="22" eb="24">
      <t>カンケイ</t>
    </rPh>
    <rPh sb="24" eb="26">
      <t>シリョウ</t>
    </rPh>
    <rPh sb="27" eb="29">
      <t>レキシ</t>
    </rPh>
    <rPh sb="29" eb="31">
      <t>シリョウ</t>
    </rPh>
    <rPh sb="31" eb="32">
      <t>トウ</t>
    </rPh>
    <rPh sb="39" eb="40">
      <t>テン</t>
    </rPh>
    <phoneticPr fontId="19"/>
  </si>
  <si>
    <t>福山市鞆町後地536-1</t>
  </si>
  <si>
    <t>084-982-1121</t>
  </si>
  <si>
    <t>http://www.sky-net.or.jp/edahirot/</t>
  </si>
  <si>
    <t>福山市沼隈町常石2323-2</t>
  </si>
  <si>
    <t>084-987-0003</t>
  </si>
  <si>
    <t>edahirot@sky-net.or.jp</t>
  </si>
  <si>
    <t>福山市神辺町川北6-1</t>
  </si>
  <si>
    <t>084-963-2361</t>
  </si>
  <si>
    <t>kannabe-shiryoukan@city.fukuyama.hiroshima.jp</t>
  </si>
  <si>
    <t>720-2122</t>
  </si>
  <si>
    <t>福山市神辺町新湯野30-2</t>
  </si>
  <si>
    <t>084-963-1885</t>
  </si>
  <si>
    <t>kanchazan-kinenkan@city.fukuyama.hiroshima.jp</t>
  </si>
  <si>
    <t>726-0021</t>
  </si>
  <si>
    <t>考古資料（出土品）（270），写真パネル類（110）</t>
  </si>
  <si>
    <t>府中市土生町882-2</t>
  </si>
  <si>
    <t>0847-43-4646</t>
  </si>
  <si>
    <t>729-3431</t>
  </si>
  <si>
    <t>歴史関係資料(550)，文学関係資料(100)，民話関係図書(800)，写真パネル類(40)</t>
  </si>
  <si>
    <t>府中市上下町上下1006</t>
  </si>
  <si>
    <t>0847-62-3999</t>
  </si>
  <si>
    <t>728-0021</t>
  </si>
  <si>
    <t>三次市三次町1236</t>
  </si>
  <si>
    <t>0824-64-3517</t>
  </si>
  <si>
    <t>0824-43-2231</t>
  </si>
  <si>
    <t>729-6702</t>
  </si>
  <si>
    <t>農具，民具，生活調度品，出土品　（1,514点）</t>
  </si>
  <si>
    <t>三次市三和町敷名1496</t>
  </si>
  <si>
    <t>書籍，直筆原稿，書斎道具
（2,000点）</t>
    <rPh sb="0" eb="2">
      <t>ショセキ</t>
    </rPh>
    <rPh sb="3" eb="5">
      <t>ジキヒツ</t>
    </rPh>
    <rPh sb="5" eb="7">
      <t>ゲンコウ</t>
    </rPh>
    <rPh sb="8" eb="10">
      <t>ショサイ</t>
    </rPh>
    <rPh sb="10" eb="12">
      <t>ドウグ</t>
    </rPh>
    <rPh sb="19" eb="20">
      <t>テン</t>
    </rPh>
    <phoneticPr fontId="19"/>
  </si>
  <si>
    <t>http://www.mhst.jp/ningyoukan_open/</t>
  </si>
  <si>
    <t>辻村寿三郎作人形（4点）</t>
    <rPh sb="0" eb="2">
      <t>ツジムラ</t>
    </rPh>
    <rPh sb="2" eb="5">
      <t>ジュサブロウ</t>
    </rPh>
    <rPh sb="5" eb="6">
      <t>サク</t>
    </rPh>
    <rPh sb="6" eb="8">
      <t>ニンギョウ</t>
    </rPh>
    <rPh sb="10" eb="11">
      <t>テン</t>
    </rPh>
    <phoneticPr fontId="19"/>
  </si>
  <si>
    <t>0824-62-1036</t>
  </si>
  <si>
    <t>jyusamiyoshi@gmail.com</t>
  </si>
  <si>
    <t>庄原市西本町二丁目20-10</t>
  </si>
  <si>
    <t>727-0114</t>
  </si>
  <si>
    <t>蓄音機等音響機器・ビデオ等映像機器(10,000点)</t>
    <rPh sb="0" eb="4">
      <t>チクオンキトウ</t>
    </rPh>
    <rPh sb="4" eb="6">
      <t>オンキョウ</t>
    </rPh>
    <rPh sb="6" eb="8">
      <t>キキ</t>
    </rPh>
    <rPh sb="12" eb="13">
      <t>トウ</t>
    </rPh>
    <rPh sb="13" eb="15">
      <t>エイゾウ</t>
    </rPh>
    <rPh sb="15" eb="17">
      <t>キキ</t>
    </rPh>
    <rPh sb="24" eb="25">
      <t>テン</t>
    </rPh>
    <phoneticPr fontId="19"/>
  </si>
  <si>
    <t>庄原市口和町永田9</t>
  </si>
  <si>
    <t>0824-87-2230</t>
  </si>
  <si>
    <t>739-0144</t>
  </si>
  <si>
    <t>東広島市八本松南二丁目1-3</t>
  </si>
  <si>
    <t>082-428-5713</t>
  </si>
  <si>
    <t>739-0023</t>
  </si>
  <si>
    <t>東広島市西条町下三永930</t>
  </si>
  <si>
    <t>082-420-0977</t>
  </si>
  <si>
    <t>082-422-6531</t>
  </si>
  <si>
    <t>民俗資料・考古資料等(586点)</t>
    <rPh sb="0" eb="2">
      <t>ミンゾク</t>
    </rPh>
    <rPh sb="2" eb="4">
      <t>シリョウ</t>
    </rPh>
    <rPh sb="5" eb="7">
      <t>コウコ</t>
    </rPh>
    <rPh sb="7" eb="9">
      <t>シリョウ</t>
    </rPh>
    <rPh sb="9" eb="10">
      <t>トウ</t>
    </rPh>
    <rPh sb="14" eb="15">
      <t>テン</t>
    </rPh>
    <phoneticPr fontId="19"/>
  </si>
  <si>
    <t>東広島市八本松南二丁目1-2</t>
  </si>
  <si>
    <t>東広島市安芸津町三津4398</t>
  </si>
  <si>
    <t>0846-45-2334</t>
  </si>
  <si>
    <t>廿日市市</t>
    <phoneticPr fontId="19"/>
  </si>
  <si>
    <t>http://www.hatsukaichi-csa.net/gallery/</t>
  </si>
  <si>
    <t>廿日市市下平良一丁目11-1</t>
  </si>
  <si>
    <t>0829-20-0222</t>
  </si>
  <si>
    <t>gallery@hatsukaichi-csa.com</t>
  </si>
  <si>
    <t>0829-31-5108</t>
  </si>
  <si>
    <t>738-0205</t>
  </si>
  <si>
    <t>廿日市市玖島4368</t>
  </si>
  <si>
    <t>738-0301</t>
  </si>
  <si>
    <t>吉和地域の民俗資料、埋蔵文化財資料　（266点）</t>
  </si>
  <si>
    <t>廿日市市吉和3523-1</t>
  </si>
  <si>
    <t>739-0533</t>
  </si>
  <si>
    <t>廿日市市宮島町57</t>
  </si>
  <si>
    <t>0829-44-2019</t>
  </si>
  <si>
    <t>0829-44-0631</t>
  </si>
  <si>
    <t>731-0302</t>
  </si>
  <si>
    <t>http://www.akitakata.jp/yachiyonooka/</t>
  </si>
  <si>
    <t>安芸高田市八千代町勝田494-7</t>
  </si>
  <si>
    <t>0826-52-3050</t>
  </si>
  <si>
    <t>737-2213</t>
  </si>
  <si>
    <t>0823-57-6420</t>
  </si>
  <si>
    <t>735-0006</t>
  </si>
  <si>
    <t>安芸郡府中町本町二丁目14-1</t>
  </si>
  <si>
    <t>082-286-3260</t>
  </si>
  <si>
    <t>736-0005</t>
  </si>
  <si>
    <t>http://www.town.kaita.lg.jp/</t>
  </si>
  <si>
    <t>安芸郡海田町畝二丁目10-20</t>
  </si>
  <si>
    <t>furusato@town.kaita.lg.jp</t>
  </si>
  <si>
    <t>082-823-8467</t>
  </si>
  <si>
    <t>熊野町</t>
    <rPh sb="0" eb="2">
      <t>クマノ</t>
    </rPh>
    <rPh sb="2" eb="3">
      <t>チョウ</t>
    </rPh>
    <phoneticPr fontId="19"/>
  </si>
  <si>
    <t>安芸郡熊野町中溝三丁目12-26</t>
    <rPh sb="0" eb="2">
      <t>アキ</t>
    </rPh>
    <rPh sb="2" eb="3">
      <t>グン</t>
    </rPh>
    <rPh sb="3" eb="5">
      <t>クマノ</t>
    </rPh>
    <rPh sb="6" eb="8">
      <t>ナカミゾ</t>
    </rPh>
    <rPh sb="8" eb="9">
      <t>サン</t>
    </rPh>
    <phoneticPr fontId="19"/>
  </si>
  <si>
    <t>加計地域の歴史民俗に関する資料の展示
（生活民具・産業用具・文化芸能伝承資料）　（3,350点）</t>
  </si>
  <si>
    <t>山県郡安芸太田町大字加計5908-2</t>
  </si>
  <si>
    <t>0826-22-1212</t>
  </si>
  <si>
    <t>0826-22-1166</t>
  </si>
  <si>
    <t>731-3810</t>
  </si>
  <si>
    <t>戸河内地域の生活民具，農林業民具資料　（1,200点）</t>
  </si>
  <si>
    <t>山県郡安芸太田町大字戸河内433</t>
  </si>
  <si>
    <t>0826-28-1851</t>
  </si>
  <si>
    <t>0826-28-1811</t>
  </si>
  <si>
    <t>高原の自然館</t>
  </si>
  <si>
    <t>731-2551</t>
  </si>
  <si>
    <t>http://shizenkan.info/</t>
  </si>
  <si>
    <t>自然史資料</t>
  </si>
  <si>
    <t>山県郡北広島町東八幡原119-1</t>
  </si>
  <si>
    <t>0826-36-2008</t>
  </si>
  <si>
    <t>nature@town.geihoku.hiroshima.jp</t>
  </si>
  <si>
    <t>731-2552</t>
  </si>
  <si>
    <t>樽床八幡山村生活用具及び民家（重要有形民俗文化財）</t>
  </si>
  <si>
    <t>0826-37-0048</t>
  </si>
  <si>
    <t>731-2206</t>
  </si>
  <si>
    <t>製鉄資料等</t>
  </si>
  <si>
    <t>0826-72-2111</t>
  </si>
  <si>
    <t>考古資料等</t>
  </si>
  <si>
    <t>山県郡北広島町新庄1031-1</t>
  </si>
  <si>
    <t>0826-82-3775</t>
  </si>
  <si>
    <t>731-1532</t>
  </si>
  <si>
    <t>山県郡北広島町古保利16-5</t>
  </si>
  <si>
    <t>0826-72-5040</t>
  </si>
  <si>
    <t>木造薬師如来及両脇侍像・木造十一面観音立像・木造千手観音立像・木造吉祥天立像・木造四天王立像（重要文化財）</t>
  </si>
  <si>
    <t>山県郡北広島町古保利226</t>
  </si>
  <si>
    <t>731-1533</t>
  </si>
  <si>
    <t>http://town.kitahiroshima.lg.jp/syougaigakusyu/denshokan.jsp</t>
  </si>
  <si>
    <t>壬生の花田植（重要無形民俗文化財）・芸北の染織用具および草木染めコレクション（重要有形民俗文化財）等</t>
  </si>
  <si>
    <t>山県郡北広島町有田1234</t>
  </si>
  <si>
    <t>0826-72-0864</t>
  </si>
  <si>
    <t>k-bunka@town.
kitahiroshima.lg.jp</t>
  </si>
  <si>
    <t>731-1503</t>
  </si>
  <si>
    <t>上本家住宅（町指定文化財）</t>
  </si>
  <si>
    <t>山県郡北広島町有間104-1</t>
  </si>
  <si>
    <t>731-1512</t>
  </si>
  <si>
    <t>川東のはやし田用具（重要有形民俗文化財）</t>
  </si>
  <si>
    <t>山県郡北広島町川東2859-4</t>
  </si>
  <si>
    <t>731-1505</t>
  </si>
  <si>
    <t>吉川氏城館跡（史跡）出土遺物</t>
  </si>
  <si>
    <t>0826-83-1785</t>
  </si>
  <si>
    <t>731-1712</t>
  </si>
  <si>
    <t>民俗資料</t>
  </si>
  <si>
    <t>山県郡北広島町都志見2609</t>
  </si>
  <si>
    <t>731-1703</t>
  </si>
  <si>
    <t>http://town.kitahiroshima.lg.jp/syougaigakusyu/sengokunoniwa.jsp</t>
  </si>
  <si>
    <t>山県郡北広島町海応寺255-1</t>
  </si>
  <si>
    <t>725-0301</t>
  </si>
  <si>
    <t>豊田郡大崎上島町中野2078</t>
  </si>
  <si>
    <t>725-0231</t>
  </si>
  <si>
    <t>豊田郡大崎上島町東野2721-1</t>
  </si>
  <si>
    <t>0846-67-3229</t>
  </si>
  <si>
    <t>725-0402</t>
  </si>
  <si>
    <t>豊田郡大崎上島町沖浦1911</t>
  </si>
  <si>
    <t>0846-62-0005</t>
  </si>
  <si>
    <t>0846-62-0520</t>
  </si>
  <si>
    <t>722-1123</t>
  </si>
  <si>
    <t>http://www.town.sera.hiroshima.jp/boe/rekisikan.html</t>
  </si>
  <si>
    <t>大田庄関連の資料・出土品等</t>
    <rPh sb="0" eb="2">
      <t>オオタ</t>
    </rPh>
    <rPh sb="2" eb="3">
      <t>ショウ</t>
    </rPh>
    <rPh sb="3" eb="5">
      <t>カンレン</t>
    </rPh>
    <rPh sb="6" eb="8">
      <t>シリョウ</t>
    </rPh>
    <rPh sb="9" eb="11">
      <t>シュツド</t>
    </rPh>
    <rPh sb="11" eb="12">
      <t>ヒン</t>
    </rPh>
    <rPh sb="12" eb="13">
      <t>トウ</t>
    </rPh>
    <phoneticPr fontId="19"/>
  </si>
  <si>
    <t>世羅郡世羅町大字甲山159</t>
  </si>
  <si>
    <t>0847-22-4646</t>
  </si>
  <si>
    <t>rekishi@town.sera.hiroshima.jp</t>
  </si>
  <si>
    <t>0847-22-4647</t>
  </si>
  <si>
    <t>729-6711</t>
  </si>
  <si>
    <t>農具関係民具・世羅西地区出土品等</t>
    <rPh sb="0" eb="2">
      <t>ノウグ</t>
    </rPh>
    <rPh sb="2" eb="4">
      <t>カンケイ</t>
    </rPh>
    <rPh sb="4" eb="6">
      <t>ミング</t>
    </rPh>
    <rPh sb="7" eb="10">
      <t>セラニシ</t>
    </rPh>
    <rPh sb="10" eb="12">
      <t>チク</t>
    </rPh>
    <rPh sb="12" eb="14">
      <t>シュツド</t>
    </rPh>
    <rPh sb="14" eb="15">
      <t>ヒン</t>
    </rPh>
    <rPh sb="15" eb="16">
      <t>トウ</t>
    </rPh>
    <phoneticPr fontId="19"/>
  </si>
  <si>
    <t>世羅郡世羅町大字黒川455</t>
  </si>
  <si>
    <t>0847-37-2115</t>
  </si>
  <si>
    <t>0847-37-7200</t>
  </si>
  <si>
    <t>農具関係民具・酒造り関係民具等</t>
    <rPh sb="0" eb="2">
      <t>ノウグ</t>
    </rPh>
    <rPh sb="2" eb="4">
      <t>カンケイ</t>
    </rPh>
    <rPh sb="4" eb="6">
      <t>ミング</t>
    </rPh>
    <rPh sb="7" eb="8">
      <t>サケ</t>
    </rPh>
    <rPh sb="8" eb="9">
      <t>ヅク</t>
    </rPh>
    <rPh sb="10" eb="12">
      <t>カンケイ</t>
    </rPh>
    <rPh sb="12" eb="14">
      <t>ミング</t>
    </rPh>
    <rPh sb="14" eb="15">
      <t>トウ</t>
    </rPh>
    <phoneticPr fontId="19"/>
  </si>
  <si>
    <t>0847-22-4411</t>
  </si>
  <si>
    <t>0847-22-2766</t>
  </si>
  <si>
    <t>検地水帳，帝釈観音堂洞窟遺跡出土品等</t>
  </si>
  <si>
    <t>0847-86-0151</t>
  </si>
  <si>
    <t>720-1704</t>
  </si>
  <si>
    <t>神殿行事，神事，振興用具等</t>
  </si>
  <si>
    <t>神石郡神石高原町下豊松830-5</t>
  </si>
  <si>
    <t>0847-84-2188</t>
  </si>
  <si>
    <t>0847-84-2463</t>
  </si>
  <si>
    <t>農機具等民俗資料</t>
  </si>
  <si>
    <t>神石郡神石高原町下豊松833-1</t>
  </si>
  <si>
    <t>農機具等民俗資料</t>
    <rPh sb="0" eb="4">
      <t>ノウキグトウ</t>
    </rPh>
    <rPh sb="4" eb="6">
      <t>ミンゾク</t>
    </rPh>
    <rPh sb="6" eb="8">
      <t>シリョウ</t>
    </rPh>
    <phoneticPr fontId="19"/>
  </si>
  <si>
    <t>神石郡神石高原町高蓋1602-2</t>
    <rPh sb="8" eb="9">
      <t>タカ</t>
    </rPh>
    <rPh sb="9" eb="10">
      <t>フタ</t>
    </rPh>
    <phoneticPr fontId="19"/>
  </si>
  <si>
    <t>730-0036</t>
  </si>
  <si>
    <t>広島市中区袋町5-15</t>
  </si>
  <si>
    <t xml:space="preserve">電話： </t>
  </si>
  <si>
    <t xml:space="preserve">FAX： </t>
  </si>
  <si>
    <t>職員数（本館分）</t>
    <rPh sb="0" eb="2">
      <t>ショクイン</t>
    </rPh>
    <rPh sb="2" eb="3">
      <t>カズ</t>
    </rPh>
    <rPh sb="4" eb="6">
      <t>ホンカン</t>
    </rPh>
    <rPh sb="6" eb="7">
      <t>ブン</t>
    </rPh>
    <phoneticPr fontId="8"/>
  </si>
  <si>
    <t>公民館運営審議会委員数</t>
  </si>
  <si>
    <t>合　計</t>
    <rPh sb="0" eb="1">
      <t>ゴウ</t>
    </rPh>
    <phoneticPr fontId="19"/>
  </si>
  <si>
    <t>　分館（外数）</t>
  </si>
  <si>
    <t>うち主催事業分</t>
  </si>
  <si>
    <t>図書室数</t>
  </si>
  <si>
    <t>呉市</t>
    <rPh sb="0" eb="2">
      <t>クレ</t>
    </rPh>
    <phoneticPr fontId="19"/>
  </si>
  <si>
    <t>竹原市</t>
    <rPh sb="0" eb="3">
      <t>タケハラ</t>
    </rPh>
    <phoneticPr fontId="19"/>
  </si>
  <si>
    <t>三原市</t>
    <rPh sb="0" eb="3">
      <t>ミハラ</t>
    </rPh>
    <phoneticPr fontId="19"/>
  </si>
  <si>
    <t>福山市</t>
    <rPh sb="0" eb="3">
      <t>フクヤマ</t>
    </rPh>
    <phoneticPr fontId="19"/>
  </si>
  <si>
    <t>府中市</t>
    <rPh sb="0" eb="3">
      <t>フチュウ</t>
    </rPh>
    <phoneticPr fontId="19"/>
  </si>
  <si>
    <t>大竹市</t>
    <rPh sb="0" eb="3">
      <t>オオタケ</t>
    </rPh>
    <phoneticPr fontId="19"/>
  </si>
  <si>
    <t>廿日市市</t>
    <rPh sb="0" eb="4">
      <t>ハツカイチ</t>
    </rPh>
    <phoneticPr fontId="19"/>
  </si>
  <si>
    <t>熊野町</t>
    <rPh sb="0" eb="3">
      <t>クマノ</t>
    </rPh>
    <phoneticPr fontId="19"/>
  </si>
  <si>
    <t>施設名称</t>
  </si>
  <si>
    <t>ＵＲＬ
メールアドレス</t>
    <phoneticPr fontId="19"/>
  </si>
  <si>
    <t>職員数</t>
  </si>
  <si>
    <t>730-0005</t>
  </si>
  <si>
    <t>http://www.cf.city.hiroshima.jp/chuo-k/</t>
  </si>
  <si>
    <t>082-221-5943</t>
  </si>
  <si>
    <t>chuo-k@cf.city.hiroshima.jp</t>
  </si>
  <si>
    <t>082-221-5118</t>
  </si>
  <si>
    <t>730-0044</t>
  </si>
  <si>
    <t>http://www.cf.city.hiroshima.jp/takeya-k/</t>
  </si>
  <si>
    <t>広島市中区宝町3-15</t>
  </si>
  <si>
    <t>082-241-8003</t>
  </si>
  <si>
    <t>takeya-k@cf.city.hiroshima.jp</t>
  </si>
  <si>
    <t>http://www.cf.city.hiroshima.jp/yoshijima-k</t>
  </si>
  <si>
    <t>広島市中区吉島西三丁目2-10</t>
  </si>
  <si>
    <t>082-246-4127</t>
  </si>
  <si>
    <t>730-0845</t>
  </si>
  <si>
    <t>http://www.cf.city.hiroshima.jp/funairi-k/</t>
  </si>
  <si>
    <t>広島市中区舟入川口町2-8</t>
  </si>
  <si>
    <t>082-295-5003</t>
  </si>
  <si>
    <t>funairi-k@cf.city.hiroshima.jp</t>
  </si>
  <si>
    <t>732-8510</t>
  </si>
  <si>
    <t>http://www.cf.city.hiroshima.jp/futaba-k/</t>
  </si>
  <si>
    <t>広島市東区東蟹屋町9-34</t>
  </si>
  <si>
    <t>082-262-4430</t>
  </si>
  <si>
    <t>futaba-k@cf.city.hiroshima.jp</t>
  </si>
  <si>
    <t>082-262-4451</t>
  </si>
  <si>
    <t>732-0029</t>
  </si>
  <si>
    <t>http://www.cf.city.hisoshima.jp/fukuda-k</t>
  </si>
  <si>
    <t>広島市東区福田四丁目4152-1</t>
  </si>
  <si>
    <t>082-899-2901</t>
  </si>
  <si>
    <t>fukuda-k@cf.city.hisoshima.jp</t>
  </si>
  <si>
    <t>732-0031</t>
  </si>
  <si>
    <t>http://www.cf.city.hiroshima.jp/umaki-k/</t>
  </si>
  <si>
    <t>広島市東区馬木二丁目565-4</t>
  </si>
  <si>
    <t>082-899-3062</t>
  </si>
  <si>
    <t>umaki-k@cf.city.hiroshima.jp</t>
  </si>
  <si>
    <t>732-0033</t>
  </si>
  <si>
    <t>http://www.cf.city.hiroshima.jp/nukushina-k/</t>
  </si>
  <si>
    <t>広島市東区温品七丁目8-19</t>
  </si>
  <si>
    <t>082-289-0256</t>
  </si>
  <si>
    <t>nukushina-k@cf.city.hiroshima.jp</t>
  </si>
  <si>
    <t>732-0016</t>
  </si>
  <si>
    <t>http://www.cf.city.hiroshima.jp/hesaka-k</t>
  </si>
  <si>
    <t>広島市東区戸坂出江二丁目10-26</t>
  </si>
  <si>
    <t>082-229-3110</t>
  </si>
  <si>
    <t>hesaka-k@cf.city.hiroshima.jp</t>
  </si>
  <si>
    <t>732-0068</t>
  </si>
  <si>
    <t>http://www.cf.city.hiroshima.jp/ushita-k/</t>
  </si>
  <si>
    <t>広島市東区牛田新町一丁目8-3</t>
  </si>
  <si>
    <t>082-227-0706</t>
  </si>
  <si>
    <t>ushita-k@cf.city.hiroshima.jp</t>
  </si>
  <si>
    <t>732-0063</t>
  </si>
  <si>
    <t>http://www.cf.city.hiroshima.jp/waseda-k/</t>
  </si>
  <si>
    <t>広島市東区牛田東四丁目19-1</t>
  </si>
  <si>
    <t>082-502-1239</t>
  </si>
  <si>
    <t>waseda-k@cf.city.hiroshima.jp</t>
  </si>
  <si>
    <t>734-0024</t>
  </si>
  <si>
    <t>http://www.cf.city.hiroshima.jp/minamiku-k/niho-k/</t>
  </si>
  <si>
    <t>広島市南区仁保新町一丁目8-6</t>
  </si>
  <si>
    <t>082-281-1831</t>
  </si>
  <si>
    <t>niho-k@cf.city.hiroshima.jp</t>
  </si>
  <si>
    <t>082-281-1886</t>
  </si>
  <si>
    <t>734-0053</t>
  </si>
  <si>
    <t>http://www.cf.city.hiroshima.jp/minamiku-k/aosaki-k/</t>
  </si>
  <si>
    <t>広島市南区青崎一丁目12-7</t>
  </si>
  <si>
    <t>082-281-3802</t>
  </si>
  <si>
    <t xml:space="preserve">aosaki-k@cf.city.hiroshima.jp </t>
  </si>
  <si>
    <t>http://www.cf.city.hiroshima.jp/minamiku-k/danbara-k/</t>
  </si>
  <si>
    <t>広島市南区段原山崎2丁目7-4</t>
    <rPh sb="5" eb="6">
      <t>ダン</t>
    </rPh>
    <rPh sb="6" eb="7">
      <t>ハラ</t>
    </rPh>
    <rPh sb="7" eb="9">
      <t>ヤマサキ</t>
    </rPh>
    <rPh sb="10" eb="12">
      <t>チョウメ</t>
    </rPh>
    <phoneticPr fontId="19"/>
  </si>
  <si>
    <t>082-281-3792</t>
  </si>
  <si>
    <t>734-0042</t>
  </si>
  <si>
    <t>http://www.cf.city.hiroshima.jp/oko-k/</t>
  </si>
  <si>
    <t>広島市南区北大河町15-12</t>
  </si>
  <si>
    <t>082-254-6731</t>
  </si>
  <si>
    <t>oko-k@cf.city.hiroshima.jp</t>
  </si>
  <si>
    <t>734-0032</t>
  </si>
  <si>
    <t>http://www.cf.city.hiroshima.jp/minamiku-k/kusuna-k/</t>
  </si>
  <si>
    <t>広島市南区楠那町7-10</t>
  </si>
  <si>
    <t>082-255-2187</t>
  </si>
  <si>
    <t>kusuna-k@cf.city.hiroshima.jp</t>
  </si>
  <si>
    <t>http://www.cf.city.hiroshima.jp/ujina-k/</t>
  </si>
  <si>
    <t xml:space="preserve">広島市南区宇品御幸四丁目1-2 </t>
  </si>
  <si>
    <t>082-253-2529</t>
  </si>
  <si>
    <t>ujina-k@cf.city.hiroshima.jp</t>
  </si>
  <si>
    <t>734-0017</t>
  </si>
  <si>
    <t>http://www.cf.city.hiroshima.jp/ninoshima-k/</t>
  </si>
  <si>
    <t>広島市南区似島町字家下752-74</t>
  </si>
  <si>
    <t>082-259-1100</t>
  </si>
  <si>
    <t>ninoshima-k@cf.city.hiroshima.jp</t>
  </si>
  <si>
    <t>733-0861</t>
  </si>
  <si>
    <t>http://www.cf.city.hiroshima.jp/kusatsu-k/</t>
  </si>
  <si>
    <t>広島市西区草津東二丁目20-7</t>
  </si>
  <si>
    <t>082-271-2576</t>
  </si>
  <si>
    <t>kusatsu-k@cf.city.hiroshima.jp</t>
  </si>
  <si>
    <t>082-271-2642</t>
  </si>
  <si>
    <t>733-0004</t>
  </si>
  <si>
    <t>http://www.cf.city.hiroshima.jp/misasa-k/</t>
  </si>
  <si>
    <t>広島市西区打越町10-23</t>
  </si>
  <si>
    <t>082-237-3077</t>
  </si>
  <si>
    <t>misasa-k@cf.city.hiroshima.jp</t>
  </si>
  <si>
    <t>733-0033</t>
  </si>
  <si>
    <t>広島市西区観音本町二丁目1-77</t>
  </si>
  <si>
    <t>082-233-2603</t>
  </si>
  <si>
    <t>733-0036</t>
  </si>
  <si>
    <t>http://www.cf.city.hiroshima.jp/minamikanon-k/</t>
  </si>
  <si>
    <t>広島市西区観音新町二丁目16-46</t>
  </si>
  <si>
    <t>082-293-1220</t>
  </si>
  <si>
    <t>minamikanon-k@cf.city.hiroshima.jp</t>
  </si>
  <si>
    <t>733-0815</t>
  </si>
  <si>
    <t>http://www.cf.city.hiroshima.jp/koiue-k/</t>
  </si>
  <si>
    <t>広島市西区己斐上四丁目2-55</t>
  </si>
  <si>
    <t>082-274-7814</t>
  </si>
  <si>
    <t>koiue-k@cf.city.hiroshima.jp</t>
  </si>
  <si>
    <t>733-0813</t>
  </si>
  <si>
    <t>http://www.cf.city.hiroshima.jp/koi-k/</t>
  </si>
  <si>
    <t>広島市西区己斐中一丁目6-20</t>
  </si>
  <si>
    <t>082-273-1765</t>
  </si>
  <si>
    <t>koi-k@cf.city.hiroshima.jp</t>
  </si>
  <si>
    <t>733-0874</t>
  </si>
  <si>
    <t>http://www.cf.city.hiroshima.jp/furuta-k/</t>
  </si>
  <si>
    <t>広島市西区古江西町19-15</t>
  </si>
  <si>
    <t>082-272-9001</t>
  </si>
  <si>
    <t xml:space="preserve">furuta-k@hitomachi.city.hiroshima.jp </t>
  </si>
  <si>
    <t>733-0852</t>
  </si>
  <si>
    <t>http://www.cf.city.hiroshima.jp/suzugamine-k/</t>
  </si>
  <si>
    <t>広島市西区鈴が峰町44-1</t>
  </si>
  <si>
    <t>082-278-7599</t>
  </si>
  <si>
    <t>suzugamine-k@cf.city.hiroshima.jp</t>
  </si>
  <si>
    <t>733-0843</t>
  </si>
  <si>
    <t>http://www.cf.city.hiroshima.jp/inokuchi-k/</t>
  </si>
  <si>
    <t>広島市西区井口鈴が台二丁目14-8</t>
  </si>
  <si>
    <t>082-277-9258</t>
  </si>
  <si>
    <t>inokuchi-k@cf.city.hiroshima.jp</t>
  </si>
  <si>
    <t>731-0123</t>
  </si>
  <si>
    <t>http://www.cf.city.hiroshima.jp/furuichi-k/</t>
  </si>
  <si>
    <t>広島市安佐南区古市三丁目24-8</t>
  </si>
  <si>
    <t>082-877-2677</t>
  </si>
  <si>
    <t>furuichi-k@cf.city.hiroshima.jp</t>
  </si>
  <si>
    <t>082-877-2757</t>
  </si>
  <si>
    <t>731-0103</t>
  </si>
  <si>
    <t>http://www.cf.city.hiroshima.jp/sato-k/</t>
  </si>
  <si>
    <t>広島市安佐南区緑井六丁目29-25</t>
  </si>
  <si>
    <t>082-877-5200</t>
  </si>
  <si>
    <t xml:space="preserve">sato-k@cf.city.hiroshima.jp
</t>
  </si>
  <si>
    <t>731-0111</t>
  </si>
  <si>
    <t>http://www.cf.city.hiroshima.jp/higashino-k/</t>
  </si>
  <si>
    <t>広島市安佐南区東野二丁目22-7</t>
  </si>
  <si>
    <t>082-876-1146</t>
  </si>
  <si>
    <t>higashino-k@cf.city.hiroshima.jp</t>
  </si>
  <si>
    <t>731-0153</t>
  </si>
  <si>
    <t>http://www.cf.city.hiroshima.jp/yasuhigashi-k/</t>
  </si>
  <si>
    <t>広島市安佐南区安東二丁目16-42</t>
  </si>
  <si>
    <t>082-878-7683</t>
  </si>
  <si>
    <t>yasuhigashi-k@cf.city.hiroshima.jp</t>
  </si>
  <si>
    <t>731-0154</t>
  </si>
  <si>
    <t>http://www.cf.city.hiroshima.jp/yasu-k/</t>
  </si>
  <si>
    <t>広島市安佐南区上安二丁目2-46</t>
  </si>
  <si>
    <t>082-872-4495</t>
  </si>
  <si>
    <t>yasu-k@cf.city.hiroshima.jp</t>
  </si>
  <si>
    <t>082-872-4496</t>
  </si>
  <si>
    <t>731-0113</t>
  </si>
  <si>
    <t>http://www.cf.city.hiroshima.jp/gion-k/</t>
  </si>
  <si>
    <t>広島市安佐南区西原一丁目13-26</t>
  </si>
  <si>
    <t>082-874-5181</t>
  </si>
  <si>
    <t>gion-k@cf.city.hiroshima.jp/</t>
  </si>
  <si>
    <t>082-874-5182</t>
  </si>
  <si>
    <t>731-0135</t>
  </si>
  <si>
    <t>広島市安佐南区長束六丁目10-28</t>
  </si>
  <si>
    <t>082-875-1760</t>
  </si>
  <si>
    <t>gionnishi-k@cf.city.hiroshima.jp</t>
  </si>
  <si>
    <t>731-3271</t>
  </si>
  <si>
    <t>http://www.cf.city.hiroshima.jp/toyama-k/</t>
  </si>
  <si>
    <t>広島市安佐南区沼田町阿戸269-3</t>
  </si>
  <si>
    <t>082-839-3320</t>
  </si>
  <si>
    <t>toyama-k@cf.city.hiroshima.jp</t>
  </si>
  <si>
    <t>広島市安佐南区大塚西六丁目3-2</t>
    <rPh sb="7" eb="9">
      <t>オオヅカ</t>
    </rPh>
    <rPh sb="9" eb="10">
      <t>ニシ</t>
    </rPh>
    <rPh sb="10" eb="13">
      <t>６チョウメ</t>
    </rPh>
    <phoneticPr fontId="19"/>
  </si>
  <si>
    <t>731-3161</t>
  </si>
  <si>
    <t>http://www.cf.city.hiroshima.jp/numata-k/</t>
  </si>
  <si>
    <t>082-848-0242</t>
  </si>
  <si>
    <t>numata-k@cf.city.hiroshima.jp</t>
  </si>
  <si>
    <t>http://www.cf.city.hiroshima.jp/kabe-k/</t>
  </si>
  <si>
    <t>広島市安佐北区可部三丁目19-22</t>
  </si>
  <si>
    <t>082-814-4031</t>
  </si>
  <si>
    <t>082-814-4721</t>
  </si>
  <si>
    <t>739-1414</t>
  </si>
  <si>
    <t>http://www.cf.city.hiroshima.jp/shiraki-k/</t>
  </si>
  <si>
    <t>広島市安佐北区白木町秋山2391-4</t>
  </si>
  <si>
    <t>082-828-0753</t>
  </si>
  <si>
    <t>shiraki-k@cf.city.hiroshima.jp</t>
  </si>
  <si>
    <t>739-1751</t>
  </si>
  <si>
    <t>http://www.cf.city.hiroshima.jp/koyo-k/</t>
  </si>
  <si>
    <t>広島市安佐北区深川五丁目13-12</t>
  </si>
  <si>
    <t>082-842-1125</t>
  </si>
  <si>
    <t>739-1741</t>
  </si>
  <si>
    <t>http://www.cf.city.hiroshima.jp/magame-k/</t>
  </si>
  <si>
    <t>広島市安佐北区真亀一丁目3-27</t>
  </si>
  <si>
    <t>082-842-8223</t>
  </si>
  <si>
    <t>magame-k@cf.city.hiroshima.jp</t>
  </si>
  <si>
    <t>739-1743</t>
  </si>
  <si>
    <t>http://www.cf.city.hiroshima.jp/kurakake-k/</t>
  </si>
  <si>
    <t>広島市安佐北区倉掛一丁目12-1</t>
  </si>
  <si>
    <t>082-845-1710</t>
  </si>
  <si>
    <t>kurakake-k@cf.city.hiroshima.jp</t>
  </si>
  <si>
    <t>739-1734</t>
  </si>
  <si>
    <t>http://www.cf.city.hiroshima.jp/kuchita-k/</t>
  </si>
  <si>
    <t>広島市安佐北区口田四丁目9-19</t>
  </si>
  <si>
    <t>082-842-7744</t>
  </si>
  <si>
    <t>kuchita-k@cf.city.hiroshima.jp</t>
  </si>
  <si>
    <t>731-0211</t>
  </si>
  <si>
    <t>http://www.cf.city.hiroshima.jp/miiri-k/</t>
  </si>
  <si>
    <t>広島市安佐北区三入五丁目15-9</t>
  </si>
  <si>
    <t>082-818-1418</t>
  </si>
  <si>
    <t>miiri-k@cf.city.hiroshima.jp</t>
  </si>
  <si>
    <t>731-0232</t>
  </si>
  <si>
    <t>http://www.cf.city.hiroshima.jp/kameyama-k/</t>
  </si>
  <si>
    <t>広島市安佐北区亀山南三丁目16-16</t>
  </si>
  <si>
    <t>082-815-1830</t>
  </si>
  <si>
    <t>kameyama-k@cf.city.hiroshima.jp</t>
  </si>
  <si>
    <t>731-1142</t>
  </si>
  <si>
    <t>http://www.cf.city.hiroshima.jp/asa-k/</t>
  </si>
  <si>
    <t>広島市安佐北区安佐町大字飯室3455-1</t>
  </si>
  <si>
    <t>082-835-0111</t>
  </si>
  <si>
    <t>asa-k@cf.city.hiroshima.jp</t>
  </si>
  <si>
    <t>731-3361</t>
  </si>
  <si>
    <t>http://www.cf.city.hiroshima.jp/hiura-k/</t>
  </si>
  <si>
    <t>広島市安佐北区あさひが丘三丁目23-13</t>
  </si>
  <si>
    <t>082-838-3220</t>
  </si>
  <si>
    <t>hiura-k@cf.city.hiroshima.jp</t>
  </si>
  <si>
    <t>736-0081</t>
  </si>
  <si>
    <t>http://www.cf.city.hiroshima.jp/funakoshi-k/</t>
  </si>
  <si>
    <t>広島市安芸区船越五丁目22-23</t>
  </si>
  <si>
    <t>082-823-4261</t>
  </si>
  <si>
    <t>funakoshi-k@cf.city.hiroshima.jp</t>
  </si>
  <si>
    <t>082-823-4287</t>
  </si>
  <si>
    <t>739-0311</t>
  </si>
  <si>
    <t>http://www.cf.city.hiroshima.jp/seno-k/</t>
  </si>
  <si>
    <t>広島市安芸区瀬野一丁目29-21</t>
  </si>
  <si>
    <t>082-894-8006</t>
  </si>
  <si>
    <t>seno-k@cf.city.hiroshima.jp</t>
  </si>
  <si>
    <t>739-0321</t>
  </si>
  <si>
    <t>http://www.cf.city.hiroshima.jp/nakano-k/</t>
  </si>
  <si>
    <t>広島市安芸区中野三丁目20-9</t>
  </si>
  <si>
    <t>082-893-1234</t>
  </si>
  <si>
    <t>nakano-k@cf.city.hiroshima.jp</t>
  </si>
  <si>
    <t>731-4231</t>
  </si>
  <si>
    <t>http://www.cf.city.hiroshima.jp/ato-k/</t>
  </si>
  <si>
    <t>広島市安芸区阿戸町6166</t>
  </si>
  <si>
    <t>082-820-8222</t>
  </si>
  <si>
    <t>ato-k@cf.city.hiroshima.jp</t>
  </si>
  <si>
    <t>736-0085</t>
  </si>
  <si>
    <t>http://www.cf.city.hiroshima.jp/yano-k/</t>
  </si>
  <si>
    <t>広島市安芸区矢野西五丁目24-2</t>
  </si>
  <si>
    <t>082-888-0044</t>
  </si>
  <si>
    <t>yano-k@cf.city.hiroshima.jp</t>
  </si>
  <si>
    <t>731-5126</t>
  </si>
  <si>
    <t>http://www.cf.city.hiroshima.jp/itsukaichi-k/</t>
  </si>
  <si>
    <t>広島市佐伯区新宮苑11-14</t>
  </si>
  <si>
    <t>082-922-8333</t>
  </si>
  <si>
    <t>itsukaichi-k@cf.city.hiroshima.jp</t>
  </si>
  <si>
    <t>082-922-8334</t>
  </si>
  <si>
    <t>738-0721</t>
  </si>
  <si>
    <t>http://www.cf.city.hiroshima.jp/yukinishi-k/</t>
  </si>
  <si>
    <t>広島市佐伯区湯来町大字多田2712</t>
  </si>
  <si>
    <t>0829-85-0087</t>
  </si>
  <si>
    <t>yukinishi-k@cf.city.hiroshima.jp</t>
  </si>
  <si>
    <t>738-0513</t>
  </si>
  <si>
    <t>http://www.cf.city.hiroshima.jp/yukiminami-k/</t>
  </si>
  <si>
    <t>広島市佐伯区湯来町大字伏谷13-1</t>
  </si>
  <si>
    <t>0829-86-0607</t>
  </si>
  <si>
    <t>yukiminami-k@cf.city.hiroshima.jp</t>
  </si>
  <si>
    <t>731-5102</t>
  </si>
  <si>
    <t>http://www.cf.city.hiroshima.jp/ishiuchi-k/</t>
  </si>
  <si>
    <t>広島市佐伯区五日市町石内3289-１</t>
  </si>
  <si>
    <t>082-941-0120</t>
  </si>
  <si>
    <t>ishiuchi-k@cf.city.hiroshima.jp</t>
  </si>
  <si>
    <t>731-5151</t>
  </si>
  <si>
    <t>広島市佐伯区五日市町大字上河内537</t>
  </si>
  <si>
    <t>082-928-0219</t>
  </si>
  <si>
    <t>kochi-k@cf.cty.hiroshima.jp</t>
  </si>
  <si>
    <t>731-5123</t>
  </si>
  <si>
    <t>http://www.cf.city.hiroshima.jp/minaga-k/</t>
  </si>
  <si>
    <t>広島市佐伯区五日市町昭和台34-2</t>
  </si>
  <si>
    <t>082-922-6656</t>
  </si>
  <si>
    <t>minaga-k@cf.city.hiroshima.jp</t>
  </si>
  <si>
    <t>082-922-6653</t>
  </si>
  <si>
    <t>731-5101</t>
  </si>
  <si>
    <t>http://www.cf.city.hiroshima.jp/satsukigaoka-k/</t>
  </si>
  <si>
    <t>広島市佐伯区五月が丘五丁目3-33</t>
  </si>
  <si>
    <t>082-941-2121</t>
  </si>
  <si>
    <t>satsukigaoka-k@cf.city.hiroshima.jp</t>
  </si>
  <si>
    <t>082-941-2122</t>
  </si>
  <si>
    <t>731-5103</t>
  </si>
  <si>
    <t>http://www.cf.city.hiroshima.jp/fujinoki-k/</t>
  </si>
  <si>
    <t>広島市佐伯区藤の木二丁目27-7</t>
  </si>
  <si>
    <t>082-927-2496</t>
  </si>
  <si>
    <t>fujinoki-k@cf.city.hiroshima.jp</t>
  </si>
  <si>
    <t>731-5153</t>
  </si>
  <si>
    <t>http://www.cf.city.hiroshima.jp/ayagaoka-k/</t>
  </si>
  <si>
    <t>広島市佐伯区河内南一丁目21-6</t>
  </si>
  <si>
    <t>082-927-8338</t>
  </si>
  <si>
    <t>731-5112</t>
  </si>
  <si>
    <t>http://www.cf.city.hiroshima.jp/misuzugaoka-k/</t>
  </si>
  <si>
    <t xml:space="preserve">広島市佐伯区美鈴が丘南三丁目1-9 </t>
  </si>
  <si>
    <t>082-927-1727</t>
  </si>
  <si>
    <t xml:space="preserve">misuzugaoka-k@cf.city.hiroshima.jp
</t>
  </si>
  <si>
    <t>731-5106</t>
  </si>
  <si>
    <t>http://www.cf.city.hiroshima.jp/toshimatsu-k/</t>
  </si>
  <si>
    <t>広島市佐伯区利松一丁目18-15</t>
  </si>
  <si>
    <t>082-928-8687</t>
  </si>
  <si>
    <t>toshimatsu-k@cf.city.hiroshima.jp</t>
  </si>
  <si>
    <t>082-928-0868</t>
  </si>
  <si>
    <t>731-5115</t>
  </si>
  <si>
    <t>http://www.cf.city.hiroshima.jp/yahatahigashi-k/</t>
  </si>
  <si>
    <t>広島市佐伯区八幡東二丁目6-19</t>
  </si>
  <si>
    <t>082-927-4543</t>
  </si>
  <si>
    <t>yahatahigashi-k@cf.city.hiroshima.jp</t>
  </si>
  <si>
    <t>731-5116</t>
  </si>
  <si>
    <t>http://www.cf.city.hiroshima.jp/yahata-k</t>
  </si>
  <si>
    <t>広島市佐伯区八幡三丁目23-22</t>
  </si>
  <si>
    <t>082-928-0207</t>
  </si>
  <si>
    <t>yahata-k@cf.city.hiroshima.jp</t>
  </si>
  <si>
    <t>731-5157</t>
  </si>
  <si>
    <t>http://www.cf.city.hiroshima.jp/kannondai-k/</t>
  </si>
  <si>
    <t>広島市佐伯区観音台三丁目16-5</t>
  </si>
  <si>
    <t>082-921-4762</t>
  </si>
  <si>
    <t>kannondai-k@cf.city.hiroshima.jp</t>
  </si>
  <si>
    <t>731-5142</t>
  </si>
  <si>
    <t>http://www.cf.city.hiroshima.jp/tsuboi-k/</t>
  </si>
  <si>
    <t>広島市佐伯区坪井一丁目32-10</t>
  </si>
  <si>
    <t>082-921-0812</t>
  </si>
  <si>
    <t>tsuboi-k@cf.city.hiroshima.jp</t>
  </si>
  <si>
    <t>082-921-0825</t>
  </si>
  <si>
    <t>http://www.cf.city.hiroshima.jp/itsukaichichuo-k/</t>
  </si>
  <si>
    <t>広島市佐伯区五日市中央四丁目8-20</t>
  </si>
  <si>
    <t>082-921-8070</t>
  </si>
  <si>
    <t>itsukaichichuo-k@cf.city.hiroshima.jp</t>
  </si>
  <si>
    <t>731-5132</t>
  </si>
  <si>
    <t>http://www.cf.city.hiroshima.jp/yoshimien-k/</t>
  </si>
  <si>
    <t>広島市佐伯区吉見園13-1</t>
  </si>
  <si>
    <t>082-923-3880</t>
  </si>
  <si>
    <t>yoshimien-k@cf.city.hiroshima.jp</t>
  </si>
  <si>
    <t>731-5136</t>
  </si>
  <si>
    <t>広島市佐伯区楽々園五丁目8-32</t>
  </si>
  <si>
    <t>082-921-1404</t>
  </si>
  <si>
    <t>731-5137</t>
  </si>
  <si>
    <t>広島市佐伯区美の里二丁目1-25</t>
  </si>
  <si>
    <t>082-923-0622</t>
  </si>
  <si>
    <t>725-2317</t>
  </si>
  <si>
    <t>竹原市忠海東町五丁目1-13</t>
  </si>
  <si>
    <t>0846-26-0353</t>
  </si>
  <si>
    <t>tadahigashi-k@tanet.ne.jp</t>
  </si>
  <si>
    <t>729-2316</t>
  </si>
  <si>
    <t>竹原市忠海中町二丁目26-1</t>
  </si>
  <si>
    <t>0846-26-0029</t>
  </si>
  <si>
    <t>tadanoumi-k@tanet.ne.jp</t>
  </si>
  <si>
    <t>729-2312</t>
  </si>
  <si>
    <t>0846-27-0941</t>
  </si>
  <si>
    <t>oonori-k@tanet.ne.jp</t>
  </si>
  <si>
    <t>725-8666</t>
  </si>
  <si>
    <t>竹原市中央五丁目5-24</t>
  </si>
  <si>
    <t>taketyuuou-k@tanet.ne.jp</t>
  </si>
  <si>
    <t>0846-22-0010</t>
  </si>
  <si>
    <t>725-0011</t>
  </si>
  <si>
    <t>竹原市小梨町10381-1</t>
  </si>
  <si>
    <t>0846-22-0507</t>
  </si>
  <si>
    <t>onashi-k@tanet.ne.jp</t>
  </si>
  <si>
    <t>725-0012</t>
  </si>
  <si>
    <t>竹原市下野町3478</t>
  </si>
  <si>
    <t>0846-22-6001</t>
  </si>
  <si>
    <t>nakadoori-k@tanet.ne.jp</t>
  </si>
  <si>
    <t>725-0004</t>
  </si>
  <si>
    <t>竹原市東野町887</t>
  </si>
  <si>
    <t>0846-29-0546</t>
  </si>
  <si>
    <t>higashino-k@tanet.ne.jp</t>
  </si>
  <si>
    <t>725-0002</t>
  </si>
  <si>
    <t>竹原市西野町2054-1</t>
  </si>
  <si>
    <t>0846-29-0983</t>
  </si>
  <si>
    <t>shouno0983@tanet.ne.jp</t>
  </si>
  <si>
    <t>725-0001</t>
  </si>
  <si>
    <t>竹原市田万里町1229-1</t>
  </si>
  <si>
    <t>0846-29-1734</t>
  </si>
  <si>
    <t>tamari-k@tanet.ne.jp</t>
  </si>
  <si>
    <t>725-0005</t>
  </si>
  <si>
    <t>0846-29-0284</t>
  </si>
  <si>
    <t>nika-k@tanet.ne.jp</t>
  </si>
  <si>
    <t>725-0021</t>
  </si>
  <si>
    <t>竹原市竹原町2377-1</t>
  </si>
  <si>
    <t>0846-22-8504</t>
  </si>
  <si>
    <t>takenishi-k@tanet.ne.jp</t>
  </si>
  <si>
    <t>竹原市下野町1525</t>
  </si>
  <si>
    <t>0846-22-7154</t>
  </si>
  <si>
    <t>ooi-k@tanet.ne.jp</t>
  </si>
  <si>
    <t>725-0013</t>
  </si>
  <si>
    <t>竹原市吉名町4956-22</t>
  </si>
  <si>
    <t>0846-25-1674</t>
  </si>
  <si>
    <t>yoshina-k@tanet.ne.jp</t>
  </si>
  <si>
    <t>三原市円一町二丁目3-1</t>
  </si>
  <si>
    <t>0848-64-2137</t>
  </si>
  <si>
    <t>0848-64-0137</t>
  </si>
  <si>
    <t>729-0414</t>
  </si>
  <si>
    <t>三原市下北方一丁目2-24</t>
  </si>
  <si>
    <t>0848-86-4811</t>
  </si>
  <si>
    <t>722-1492</t>
  </si>
  <si>
    <t>三原市久井町和草614</t>
  </si>
  <si>
    <t>0847-32-7139</t>
  </si>
  <si>
    <t>729-1406</t>
  </si>
  <si>
    <t>三原市大和町下徳良106-1</t>
  </si>
  <si>
    <t>0847-33-1725</t>
  </si>
  <si>
    <t>0847-33-0316</t>
  </si>
  <si>
    <t>729-1211</t>
  </si>
  <si>
    <t>三原市大和町大草9131-2</t>
  </si>
  <si>
    <t>0847-34-0032</t>
  </si>
  <si>
    <t>729-1331</t>
  </si>
  <si>
    <t>三原市大和町椋梨1004</t>
  </si>
  <si>
    <t>0847-34-0252</t>
  </si>
  <si>
    <t>729-1321</t>
  </si>
  <si>
    <t>三原市大和町和木1531-6</t>
  </si>
  <si>
    <t>0847-34-0804</t>
  </si>
  <si>
    <t>尾道市</t>
    <rPh sb="0" eb="3">
      <t>オノミチ</t>
    </rPh>
    <phoneticPr fontId="19"/>
  </si>
  <si>
    <t>722-0052</t>
  </si>
  <si>
    <t>尾道市山波町1290</t>
  </si>
  <si>
    <t>722-0046</t>
  </si>
  <si>
    <t>尾道市長江二丁目10-34</t>
  </si>
  <si>
    <t>722-0032</t>
  </si>
  <si>
    <t>尾道市西土堂町6-44</t>
  </si>
  <si>
    <t>722-0016</t>
  </si>
  <si>
    <t>722-0026</t>
  </si>
  <si>
    <t>尾道市栗原西一丁目3-4</t>
  </si>
  <si>
    <t>722-0024</t>
  </si>
  <si>
    <t>尾道市西則末町11-32</t>
  </si>
  <si>
    <t>722-0215</t>
  </si>
  <si>
    <t>尾道市美ノ郷町三成3158-2</t>
  </si>
  <si>
    <t>0848-48-5868</t>
  </si>
  <si>
    <t>729-0141</t>
  </si>
  <si>
    <t>尾道市高須町924-12</t>
  </si>
  <si>
    <t>722-0062</t>
  </si>
  <si>
    <t>尾道市向東町8670-2</t>
  </si>
  <si>
    <t>720-0551</t>
  </si>
  <si>
    <t>尾道市浦崎町2102-5</t>
  </si>
  <si>
    <t>722-0212</t>
  </si>
  <si>
    <t>尾道市美ノ郷町本郷2274-2</t>
  </si>
  <si>
    <t>0848-48-0001</t>
  </si>
  <si>
    <t>722-0061</t>
  </si>
  <si>
    <t>尾道市百島町1316</t>
  </si>
  <si>
    <t>0848-73-2701</t>
  </si>
  <si>
    <t>722-0333</t>
  </si>
  <si>
    <t>尾道市御調町大塔490</t>
  </si>
  <si>
    <t>0848-76-1899</t>
  </si>
  <si>
    <t>722-0323</t>
  </si>
  <si>
    <t>尾道市御調町大蔵148</t>
  </si>
  <si>
    <t>0848-76-0301</t>
  </si>
  <si>
    <t>722-0311</t>
  </si>
  <si>
    <t>尾道市御調町市1110-1</t>
  </si>
  <si>
    <t>0848-76-2323</t>
  </si>
  <si>
    <t>722-0343</t>
  </si>
  <si>
    <t>尾道市御調町丸河南90-1</t>
  </si>
  <si>
    <t>0848-76-1981</t>
  </si>
  <si>
    <t>722-1562</t>
  </si>
  <si>
    <t>尾道市御調町津蟹606-1</t>
  </si>
  <si>
    <t>0848-78-0405</t>
  </si>
  <si>
    <t>722-0354</t>
  </si>
  <si>
    <t>尾道市御調町綾目959-2</t>
  </si>
  <si>
    <t>0848-76-0050</t>
  </si>
  <si>
    <t>722-0403</t>
  </si>
  <si>
    <t>尾道市御調町大山田1144</t>
  </si>
  <si>
    <t>0848-76-0692</t>
  </si>
  <si>
    <t>尾道市向島町5531-1</t>
  </si>
  <si>
    <t>0848-44-2569</t>
  </si>
  <si>
    <t>尾道市因島土生町2574</t>
  </si>
  <si>
    <t>0845-22-0032</t>
  </si>
  <si>
    <t>722-2322</t>
  </si>
  <si>
    <t>尾道市因島三庄町2257-3</t>
  </si>
  <si>
    <t>0845-22-0418</t>
  </si>
  <si>
    <t>0845-22-7161</t>
  </si>
  <si>
    <t>722-2324</t>
  </si>
  <si>
    <t>0845-22-0537</t>
  </si>
  <si>
    <t>722-2211</t>
  </si>
  <si>
    <t>0845-24-0009</t>
  </si>
  <si>
    <t>722-2102</t>
  </si>
  <si>
    <t>尾道市因島重井町2978</t>
  </si>
  <si>
    <t>0845-25-0016</t>
  </si>
  <si>
    <t>0845-25-0835</t>
  </si>
  <si>
    <t>722-2101</t>
  </si>
  <si>
    <t>尾道市因島大浜町426-15</t>
  </si>
  <si>
    <t>0845-24-1001</t>
  </si>
  <si>
    <t>722-2432</t>
  </si>
  <si>
    <t>0845-28-0219</t>
  </si>
  <si>
    <t>尾道市瀬戸田町瀬戸田535-1</t>
  </si>
  <si>
    <t>0845-27-1878</t>
  </si>
  <si>
    <t>720-0052</t>
  </si>
  <si>
    <t>福山市東町二丁目3-28</t>
  </si>
  <si>
    <t>084-925-4264</t>
  </si>
  <si>
    <t>084-925-0442</t>
  </si>
  <si>
    <t>720-0805</t>
  </si>
  <si>
    <t>福山市御門町一丁目1-30</t>
  </si>
  <si>
    <t>084-932-0374</t>
  </si>
  <si>
    <t>720-0812</t>
  </si>
  <si>
    <t>福山市霞町三丁目4-13</t>
  </si>
  <si>
    <t>084-921-6179</t>
  </si>
  <si>
    <t>720-0824</t>
  </si>
  <si>
    <t>福山市多治米町五丁目2-12</t>
  </si>
  <si>
    <t>084-953-7342</t>
  </si>
  <si>
    <t>福山市多治米町一丁目30-4</t>
  </si>
  <si>
    <t>084-953-2393</t>
  </si>
  <si>
    <t>721-0952</t>
  </si>
  <si>
    <t>福山市曙町五丁目16-1</t>
  </si>
  <si>
    <t>084-953-5942</t>
  </si>
  <si>
    <t>721-0955</t>
  </si>
  <si>
    <t>福山市新涯町三丁目17-41</t>
  </si>
  <si>
    <t>084-953-5634</t>
  </si>
  <si>
    <t>721-0963</t>
  </si>
  <si>
    <t>福山市南手城町二丁目10-23</t>
  </si>
  <si>
    <t>084-931-4009</t>
  </si>
  <si>
    <t>721-0974</t>
  </si>
  <si>
    <t>福山市東深津町六丁目7-1</t>
  </si>
  <si>
    <t>084-925-4263</t>
  </si>
  <si>
    <t>721-0975</t>
  </si>
  <si>
    <t>福山市西深津町四丁目1-2</t>
  </si>
  <si>
    <t>084-924-6009</t>
  </si>
  <si>
    <t>720-0082</t>
  </si>
  <si>
    <t>福山市木之庄三丁目4-23</t>
  </si>
  <si>
    <t>084-925-0718</t>
  </si>
  <si>
    <t>720-0083</t>
  </si>
  <si>
    <t>福山市久松台二丁目1-1</t>
  </si>
  <si>
    <t>084-921-7372</t>
  </si>
  <si>
    <t>720-0801</t>
  </si>
  <si>
    <t>福山市入船町一丁目6-19</t>
  </si>
  <si>
    <t>084-925-4259</t>
  </si>
  <si>
    <t>720-0831</t>
  </si>
  <si>
    <t>福山市草戸町四丁目1-29</t>
  </si>
  <si>
    <t>084-925-4258</t>
  </si>
  <si>
    <t>721-0957</t>
  </si>
  <si>
    <t>福山市箕島町329</t>
  </si>
  <si>
    <t>084-953-0412</t>
  </si>
  <si>
    <t>720-0022</t>
  </si>
  <si>
    <t>福山市奈良津町一丁目9-21</t>
  </si>
  <si>
    <t>084-924-2584</t>
  </si>
  <si>
    <t>720-0821</t>
  </si>
  <si>
    <t>福山市東川口町四丁目9-34</t>
  </si>
  <si>
    <t>084-953-5049</t>
  </si>
  <si>
    <t>721-0942</t>
  </si>
  <si>
    <t>福山市引野町4013-1</t>
  </si>
  <si>
    <t>084-941-6665</t>
  </si>
  <si>
    <t>福山市引野町南一丁目17-46</t>
  </si>
  <si>
    <t>084-943-9787</t>
  </si>
  <si>
    <t>721-0907</t>
  </si>
  <si>
    <t>福山市春日町五丁目16-3</t>
  </si>
  <si>
    <t>084-943-5495</t>
  </si>
  <si>
    <t>721-0962</t>
  </si>
  <si>
    <t>福山市東手城町二丁目11-25</t>
  </si>
  <si>
    <t>084-941-7019</t>
  </si>
  <si>
    <t>721-0971</t>
  </si>
  <si>
    <t>福山市蔵王町二丁目8-45</t>
  </si>
  <si>
    <t>084-923-0915</t>
  </si>
  <si>
    <t>720-0017</t>
  </si>
  <si>
    <t>福山市千田町三丁目19-12</t>
  </si>
  <si>
    <t>084-955-0023</t>
  </si>
  <si>
    <t>720-0003</t>
  </si>
  <si>
    <t>福山市御幸町森脇181-1</t>
  </si>
  <si>
    <t>084-955-0392</t>
  </si>
  <si>
    <t>721-0921</t>
  </si>
  <si>
    <t>福山市大門町大門甲60</t>
  </si>
  <si>
    <t>084-943-4252</t>
  </si>
  <si>
    <t>福山市伊勢丘四丁目6-1</t>
  </si>
  <si>
    <t>084-947-0511</t>
  </si>
  <si>
    <t>721-0926</t>
  </si>
  <si>
    <t>福山市大門町四丁目21-8</t>
  </si>
  <si>
    <t>084-943-9412</t>
  </si>
  <si>
    <t>福山市春日町三丁目6-17</t>
  </si>
  <si>
    <t>084-947-4491</t>
  </si>
  <si>
    <t>721-0903</t>
  </si>
  <si>
    <t>福山市坪生町五丁目19-17</t>
    <rPh sb="6" eb="7">
      <t>ゴ</t>
    </rPh>
    <phoneticPr fontId="19"/>
  </si>
  <si>
    <t>084-947-2411</t>
  </si>
  <si>
    <t>721-0913</t>
  </si>
  <si>
    <t>福山市幕山台二丁目24-12</t>
  </si>
  <si>
    <t>084-947-0095</t>
  </si>
  <si>
    <t>721-0972</t>
  </si>
  <si>
    <t>福山市日吉台一丁目16-27</t>
  </si>
  <si>
    <t>084-943－4054</t>
  </si>
  <si>
    <t>721-0914</t>
  </si>
  <si>
    <t>福山市大谷台三丁目13-3</t>
  </si>
  <si>
    <t>084-948-0136</t>
  </si>
  <si>
    <t>720-0092</t>
  </si>
  <si>
    <t>福山市山手町六丁目37-4</t>
  </si>
  <si>
    <t>084-951-1557</t>
  </si>
  <si>
    <t>福山市山手町一丁目9-17</t>
  </si>
  <si>
    <t>084-951-9381</t>
  </si>
  <si>
    <t>720-0841</t>
  </si>
  <si>
    <t>福山市津之郷町大字津之郷1285-2</t>
  </si>
  <si>
    <t>084-951-1002</t>
  </si>
  <si>
    <t>720-0843</t>
  </si>
  <si>
    <t>福山市赤坂町大字赤坂340-1</t>
  </si>
  <si>
    <t>084-951-1001</t>
  </si>
  <si>
    <t>720-0837</t>
  </si>
  <si>
    <t>福山市瀬戸町大字地頭分693</t>
  </si>
  <si>
    <t>084-951-1003</t>
  </si>
  <si>
    <t>720-0411</t>
  </si>
  <si>
    <t>福山市熊野町乙1097-7</t>
  </si>
  <si>
    <t>084-959-0001</t>
  </si>
  <si>
    <t>720-0832</t>
  </si>
  <si>
    <t>福山市水呑町1562-1</t>
  </si>
  <si>
    <t>084-956-3943</t>
  </si>
  <si>
    <t>720-0203</t>
  </si>
  <si>
    <t>福山市田尻町2333-10</t>
  </si>
  <si>
    <t>084-956-0219</t>
  </si>
  <si>
    <t>720-0201</t>
  </si>
  <si>
    <t>福山市鞆町鞆423-1</t>
  </si>
  <si>
    <t>084-982-2664</t>
  </si>
  <si>
    <t>720-0204</t>
  </si>
  <si>
    <t>084-984-2550</t>
  </si>
  <si>
    <t>720-0834</t>
  </si>
  <si>
    <t>福山市明王台一丁目2-15</t>
  </si>
  <si>
    <t>084-952-3511</t>
  </si>
  <si>
    <t>722-2641</t>
  </si>
  <si>
    <t>福山市内海町460</t>
  </si>
  <si>
    <t>084-986-3722</t>
  </si>
  <si>
    <t>福山市内海町イ1973-3</t>
  </si>
  <si>
    <t>084-986-3535</t>
  </si>
  <si>
    <t>720-0312</t>
  </si>
  <si>
    <t>福山市沼隈町大字能登原1589-7</t>
  </si>
  <si>
    <t>084-987-4460</t>
  </si>
  <si>
    <t>720-0311</t>
  </si>
  <si>
    <t>福山市沼隈町大字草深1889-6</t>
  </si>
  <si>
    <t>084-987-3188</t>
  </si>
  <si>
    <t>福山市沼隈町大字常石213</t>
  </si>
  <si>
    <t>084-987-3839</t>
  </si>
  <si>
    <t>720-0402</t>
  </si>
  <si>
    <t>福山市沼隈町大字中山南479</t>
  </si>
  <si>
    <t>084-988-1981</t>
  </si>
  <si>
    <t>福山市松永町三丁目1-29</t>
  </si>
  <si>
    <t>084-933-4864</t>
  </si>
  <si>
    <t>729-0111</t>
  </si>
  <si>
    <t>福山市今津町六丁目2-38</t>
  </si>
  <si>
    <t>084-934-2205</t>
  </si>
  <si>
    <t>729-0112</t>
  </si>
  <si>
    <t>福山市神村町3257-3</t>
  </si>
  <si>
    <t>084-933-2913</t>
  </si>
  <si>
    <t>729-0252</t>
  </si>
  <si>
    <t>福山市本郷町1045-1</t>
  </si>
  <si>
    <t>084-936-1123</t>
  </si>
  <si>
    <t>729-0114</t>
  </si>
  <si>
    <t>福山市柳津町五丁目7-34</t>
  </si>
  <si>
    <t>084-933-4216</t>
  </si>
  <si>
    <t>720-0542</t>
  </si>
  <si>
    <t>福山市金江町藁江184-2</t>
  </si>
  <si>
    <t>084-935-7489</t>
  </si>
  <si>
    <t>720-0543</t>
  </si>
  <si>
    <t>福山市藤江町2720-1</t>
  </si>
  <si>
    <t>084-935-7401</t>
  </si>
  <si>
    <t>729-0251</t>
  </si>
  <si>
    <t>福山市東村町2971-1</t>
  </si>
  <si>
    <t>084-936-0600</t>
  </si>
  <si>
    <t>729-0106</t>
  </si>
  <si>
    <t>福山市高西町一丁目12-16</t>
  </si>
  <si>
    <t>084-934-3172</t>
  </si>
  <si>
    <t>720-1261</t>
  </si>
  <si>
    <t>福山市芦田町上有地123-3</t>
  </si>
  <si>
    <t>084-958-3849</t>
  </si>
  <si>
    <t>福山市芦田町福田2479-2</t>
  </si>
  <si>
    <t>084-958-3850</t>
  </si>
  <si>
    <t>720-1132</t>
  </si>
  <si>
    <t>福山市駅家町倉光37-1</t>
  </si>
  <si>
    <t>084-976-5417</t>
  </si>
  <si>
    <t>720-1145</t>
  </si>
  <si>
    <t>福山市駅家町今岡435-7</t>
  </si>
  <si>
    <t>084-976-4791</t>
  </si>
  <si>
    <t>福山市駅家町近田480</t>
  </si>
  <si>
    <t>084-976-2542</t>
  </si>
  <si>
    <t>720-2521</t>
  </si>
  <si>
    <t>福山市駅家町服部本郷96-3</t>
  </si>
  <si>
    <t>084-978-0810</t>
  </si>
  <si>
    <t>720-2413</t>
  </si>
  <si>
    <t>福山市駅家町法成寺1270</t>
  </si>
  <si>
    <t>084-972-4842</t>
  </si>
  <si>
    <t>720-2418</t>
  </si>
  <si>
    <t>福山市加茂町字中野344-5</t>
  </si>
  <si>
    <t>084-972-5541</t>
  </si>
  <si>
    <t>720-2415</t>
  </si>
  <si>
    <t>福山市加茂町字北山223-1</t>
  </si>
  <si>
    <t>084-972-2171</t>
  </si>
  <si>
    <t>福山市</t>
    <rPh sb="0" eb="3">
      <t>フクヤマシ</t>
    </rPh>
    <phoneticPr fontId="19"/>
  </si>
  <si>
    <t>720-2602</t>
  </si>
  <si>
    <t>福山市山野町山野3785</t>
  </si>
  <si>
    <t>084-974-2851</t>
  </si>
  <si>
    <t>福山市新市町新市820-3</t>
  </si>
  <si>
    <t>0847-52-5546</t>
  </si>
  <si>
    <t>729-3101</t>
  </si>
  <si>
    <t>福山市新市町戸手1280</t>
  </si>
  <si>
    <t>0847-52-5539</t>
  </si>
  <si>
    <t>729-3104</t>
  </si>
  <si>
    <t>福山市新市町宮内315</t>
  </si>
  <si>
    <t>0847-52-5540</t>
  </si>
  <si>
    <t>729-3111</t>
  </si>
  <si>
    <t>福山市新市町金丸522-1</t>
  </si>
  <si>
    <t>0847-57-8135</t>
  </si>
  <si>
    <t>720-2124</t>
  </si>
  <si>
    <t>福山市神辺町川南3088-1</t>
  </si>
  <si>
    <t>084-963-4050</t>
  </si>
  <si>
    <t>720-2115</t>
  </si>
  <si>
    <t>福山市神辺町下竹田8-1</t>
  </si>
  <si>
    <t>084-965-0131</t>
  </si>
  <si>
    <t>720-2117</t>
  </si>
  <si>
    <t>福山市神辺町字下御領46-2</t>
  </si>
  <si>
    <t>084-966-2424</t>
  </si>
  <si>
    <t>福山市神辺町川北1126-2</t>
  </si>
  <si>
    <t>084-963-1368</t>
  </si>
  <si>
    <t>720-2102</t>
  </si>
  <si>
    <t>福山市神辺町字東中条186</t>
  </si>
  <si>
    <t>084-967-0740</t>
  </si>
  <si>
    <t>720-2104</t>
  </si>
  <si>
    <t>福山市神辺町字道上994-1</t>
  </si>
  <si>
    <t>084-963-2391</t>
  </si>
  <si>
    <t>府中市府中町27-1</t>
  </si>
  <si>
    <t>0847-43-6060</t>
  </si>
  <si>
    <t>府中市府中町143-3</t>
  </si>
  <si>
    <t>0847-43-4938</t>
  </si>
  <si>
    <t>726-0003</t>
  </si>
  <si>
    <t>府中市元町207-1</t>
  </si>
  <si>
    <t>0847-45-3140</t>
  </si>
  <si>
    <t>府中市府中町890-1</t>
  </si>
  <si>
    <t>0847-41-3142</t>
  </si>
  <si>
    <t>726-0027</t>
  </si>
  <si>
    <t>府中市篠根町630-4</t>
  </si>
  <si>
    <t>0847-41-2738</t>
  </si>
  <si>
    <t>726-0013</t>
  </si>
  <si>
    <t>府中市高木町601-1</t>
  </si>
  <si>
    <t>0847-45-7367</t>
  </si>
  <si>
    <t>726-0033</t>
  </si>
  <si>
    <t>府中市目崎町377</t>
  </si>
  <si>
    <t>0847-41-4961</t>
  </si>
  <si>
    <t>726-0023</t>
  </si>
  <si>
    <t>府中市栗柄町3096-1</t>
  </si>
  <si>
    <t>0847-45-3701</t>
  </si>
  <si>
    <t>729-3221</t>
  </si>
  <si>
    <t>府中市河佐町1202-3</t>
  </si>
  <si>
    <t>0847-49-0802</t>
  </si>
  <si>
    <t>726-0012</t>
  </si>
  <si>
    <t>0847-49-0730</t>
  </si>
  <si>
    <t>722-0431</t>
  </si>
  <si>
    <t>府中市諸毛町1339-5</t>
    <rPh sb="4" eb="5">
      <t>ケ</t>
    </rPh>
    <phoneticPr fontId="19"/>
  </si>
  <si>
    <t>0847-49-0801</t>
  </si>
  <si>
    <t>726-0032</t>
  </si>
  <si>
    <t>0847-41-5958</t>
  </si>
  <si>
    <t>729-3211</t>
  </si>
  <si>
    <t>0847-68-2121</t>
  </si>
  <si>
    <t>府中市中須町917-2</t>
  </si>
  <si>
    <t>0847-45-5903</t>
  </si>
  <si>
    <t>府中市土生町615-19</t>
  </si>
  <si>
    <t>0847-41-2240</t>
  </si>
  <si>
    <t>府中市上下町上下861-3</t>
  </si>
  <si>
    <t>0847-62-3139</t>
  </si>
  <si>
    <t>府中市目崎町709-2</t>
  </si>
  <si>
    <t>0847-43-7145</t>
  </si>
  <si>
    <t>大竹市立戸一丁目6-1</t>
  </si>
  <si>
    <t>0827-53-6677</t>
  </si>
  <si>
    <t>0827-54-2121</t>
  </si>
  <si>
    <t>739-0603</t>
  </si>
  <si>
    <t>大竹市西栄三丁目14-13</t>
  </si>
  <si>
    <t>0827-53-6688</t>
  </si>
  <si>
    <t>739-0651</t>
  </si>
  <si>
    <t>大竹市玖波一丁目10-1</t>
  </si>
  <si>
    <t>0827-57-7084</t>
  </si>
  <si>
    <t>kubakominkan@fch.ne.jp</t>
  </si>
  <si>
    <t>0827-59-0004</t>
  </si>
  <si>
    <t>739-0645</t>
  </si>
  <si>
    <t>大竹市栗谷町小栗林652</t>
  </si>
  <si>
    <t>0827-56-0301</t>
  </si>
  <si>
    <t>0827-55-0001</t>
  </si>
  <si>
    <t>738-0012</t>
  </si>
  <si>
    <t>0829-20-1266</t>
  </si>
  <si>
    <t>0829-32-1257</t>
  </si>
  <si>
    <t>0829-31-1251</t>
  </si>
  <si>
    <t>0829-31-1532</t>
  </si>
  <si>
    <t>738-0031</t>
  </si>
  <si>
    <t>廿日市市原439-2</t>
  </si>
  <si>
    <t>0829-39-0227</t>
  </si>
  <si>
    <t>0829-39-0314</t>
  </si>
  <si>
    <t>738-0034</t>
  </si>
  <si>
    <t>廿日市市宮内1553</t>
  </si>
  <si>
    <t>0829-39-6011</t>
  </si>
  <si>
    <t>0829-39-6276</t>
  </si>
  <si>
    <t>738-0042</t>
  </si>
  <si>
    <t>廿日市市地御前三丁目10-5</t>
  </si>
  <si>
    <t>0829-36-2360</t>
  </si>
  <si>
    <t>0829-36-2361</t>
  </si>
  <si>
    <t>738-0001</t>
  </si>
  <si>
    <t>廿日市市佐方一丁目4-28</t>
  </si>
  <si>
    <t>0829-32-5049</t>
  </si>
  <si>
    <t>0829-32-5073</t>
  </si>
  <si>
    <t>738-0054</t>
  </si>
  <si>
    <t>廿日市市阿品二丁目23-8</t>
  </si>
  <si>
    <t>0829-36-3630</t>
  </si>
  <si>
    <t>0829-36-3638</t>
  </si>
  <si>
    <t>738-0033</t>
  </si>
  <si>
    <t>廿日市市串戸二丁目13-13</t>
  </si>
  <si>
    <t>0829-32-2096</t>
  </si>
  <si>
    <t>0829-32-2147</t>
  </si>
  <si>
    <t>738-0053</t>
  </si>
  <si>
    <t>廿日市市阿品台四丁目1-41</t>
  </si>
  <si>
    <t>0829-39-4338</t>
  </si>
  <si>
    <t>0829-39-4368</t>
  </si>
  <si>
    <t>738-0035</t>
  </si>
  <si>
    <t>廿日市市宮園三丁目1-5</t>
  </si>
  <si>
    <t>0829-39-1699</t>
  </si>
  <si>
    <t>0829-39-1978</t>
  </si>
  <si>
    <t>738-0036</t>
  </si>
  <si>
    <t>廿日市市四季が丘五丁目13-3</t>
  </si>
  <si>
    <t>0829-38-3365</t>
  </si>
  <si>
    <t>0829-38-3474</t>
  </si>
  <si>
    <t>738-0203</t>
  </si>
  <si>
    <t>0829-74-0001</t>
  </si>
  <si>
    <t>0829-74-1067</t>
  </si>
  <si>
    <t>http://members.fch.ne.jp/hatsukaichi.city.tsutacc/</t>
  </si>
  <si>
    <t>廿日市市津田4218</t>
  </si>
  <si>
    <t>0829-72-0336</t>
  </si>
  <si>
    <t>廿日市市吉和3425-1</t>
  </si>
  <si>
    <t>0829-77-2116</t>
  </si>
  <si>
    <t>0829-77-2078</t>
  </si>
  <si>
    <t>739-0488</t>
  </si>
  <si>
    <t>廿日市市大野1328</t>
  </si>
  <si>
    <t>0829-55-3251</t>
  </si>
  <si>
    <t>0829-55-3252</t>
  </si>
  <si>
    <t>739-0452</t>
  </si>
  <si>
    <t>廿日市市丸石二丁目5-17</t>
  </si>
  <si>
    <t>0829-55-2017</t>
  </si>
  <si>
    <t>0829-55-2899</t>
  </si>
  <si>
    <t>739-0515</t>
  </si>
  <si>
    <t>廿日市市宮島町600</t>
  </si>
  <si>
    <t>0829-44-2005</t>
  </si>
  <si>
    <t>0829-44-0705</t>
  </si>
  <si>
    <t>739-0588</t>
  </si>
  <si>
    <t>廿日市市宮島町993-1</t>
  </si>
  <si>
    <t>0829-44-2018</t>
  </si>
  <si>
    <t>0829-44-0538</t>
  </si>
  <si>
    <t>737-2122</t>
  </si>
  <si>
    <t>江田島市江田島町中央一丁目3-21</t>
  </si>
  <si>
    <t>0823-42-0015</t>
  </si>
  <si>
    <t>江田島市江田島町鷲部二丁目13-1</t>
  </si>
  <si>
    <t>0823-42-0554</t>
  </si>
  <si>
    <t>0823-42-0226</t>
  </si>
  <si>
    <t>737-2131</t>
  </si>
  <si>
    <t>江田島市江田島町秋月二丁目6-3</t>
  </si>
  <si>
    <t>0823-42-0230</t>
  </si>
  <si>
    <t>0823-42-5386</t>
  </si>
  <si>
    <t>737-2111</t>
  </si>
  <si>
    <t>江田島市江田島町切串三丁目18-3</t>
  </si>
  <si>
    <t>0823-43-0001</t>
  </si>
  <si>
    <t>0823-44-1916</t>
  </si>
  <si>
    <t>737-2113</t>
  </si>
  <si>
    <t>江田島市江田島町大須一丁目1-6</t>
  </si>
  <si>
    <t>0823-43-0401</t>
  </si>
  <si>
    <t>0823-44-1839</t>
  </si>
  <si>
    <t>737-2301</t>
  </si>
  <si>
    <t>江田島市能美町中町4940</t>
  </si>
  <si>
    <t>0823-45-5123</t>
  </si>
  <si>
    <t>737-2302</t>
  </si>
  <si>
    <t>江田島市能美町鹿川2814-1</t>
  </si>
  <si>
    <t>0823-45-2001</t>
  </si>
  <si>
    <t>737-2303</t>
  </si>
  <si>
    <t>江田島市能美町高田3194-1</t>
  </si>
  <si>
    <t>0823-45-2105</t>
  </si>
  <si>
    <t>737-2316</t>
  </si>
  <si>
    <t>江田島市沖美町三吉2777</t>
  </si>
  <si>
    <t>0823-47-0211</t>
  </si>
  <si>
    <t>0823-47-0243</t>
  </si>
  <si>
    <t>江田島市大柿町大原535-2</t>
  </si>
  <si>
    <t>0823-57-3009</t>
  </si>
  <si>
    <t>0823-57-3002</t>
  </si>
  <si>
    <t>安芸郡府中町本町二丁目15-1</t>
  </si>
  <si>
    <t>082-286-3276</t>
  </si>
  <si>
    <t>735-0026</t>
  </si>
  <si>
    <t>安芸郡府中町桃山二丁目5-1</t>
  </si>
  <si>
    <t>082-286-3277</t>
  </si>
  <si>
    <t>736-0066</t>
  </si>
  <si>
    <t>安芸郡海田町中店9-31</t>
  </si>
  <si>
    <t>082-822-7373</t>
  </si>
  <si>
    <t>082-824-1125</t>
  </si>
  <si>
    <t>736-0011</t>
  </si>
  <si>
    <t>安芸郡海田町寺迫二丁目2-59</t>
  </si>
  <si>
    <t>082-823-2711</t>
  </si>
  <si>
    <t>082-824-2311</t>
  </si>
  <si>
    <t>082-854-3111</t>
  </si>
  <si>
    <t>082-820-5820</t>
  </si>
  <si>
    <t>731-4212</t>
  </si>
  <si>
    <t>安芸郡熊野町初神三丁目24-27</t>
    <rPh sb="8" eb="11">
      <t>3チョウメ</t>
    </rPh>
    <phoneticPr fontId="19"/>
  </si>
  <si>
    <t>082-854-4138</t>
  </si>
  <si>
    <t>082-854-3389</t>
  </si>
  <si>
    <t>731-4313</t>
  </si>
  <si>
    <t>安芸郡坂町坂東二丁目22-8</t>
  </si>
  <si>
    <t>082-885-0042</t>
  </si>
  <si>
    <t>731-3702</t>
  </si>
  <si>
    <t>山県郡安芸太田町中筒賀1737-1</t>
  </si>
  <si>
    <t>0826-32-2601</t>
  </si>
  <si>
    <t>0826-32-2776</t>
  </si>
  <si>
    <t>731-2323</t>
  </si>
  <si>
    <t>050-5812-2070</t>
  </si>
  <si>
    <t>0826-35-0079</t>
  </si>
  <si>
    <t>http://www.town.kitahiroshima.lg.jp/oasa/ooasakouminkan/oasa-kouminkan-top.jsp</t>
  </si>
  <si>
    <t>山県郡北広島町大朝2493</t>
  </si>
  <si>
    <t>050-5812-2211（代）</t>
    <rPh sb="14" eb="15">
      <t>ダイ</t>
    </rPh>
    <phoneticPr fontId="19"/>
  </si>
  <si>
    <t>0826-82-7088</t>
  </si>
  <si>
    <t>山県郡北広島町有田1220-1</t>
  </si>
  <si>
    <t>050-5812-2249</t>
  </si>
  <si>
    <t>0826-72-6034</t>
  </si>
  <si>
    <t>731-1711</t>
  </si>
  <si>
    <t>山県郡北広島町戸谷1113</t>
  </si>
  <si>
    <t>050-5812-4020</t>
  </si>
  <si>
    <t>0826-83-0033</t>
  </si>
  <si>
    <t>豊田郡大崎上島町中野2067-5</t>
  </si>
  <si>
    <t>0846-64-3055</t>
  </si>
  <si>
    <t>0846-67-5444</t>
  </si>
  <si>
    <t>725-0401</t>
  </si>
  <si>
    <t>豊田郡大崎上島町木江4968</t>
  </si>
  <si>
    <t>0846-62-0311</t>
  </si>
  <si>
    <t>0846-62-0383</t>
  </si>
  <si>
    <t>豊田郡大崎上島町東野6625-1</t>
  </si>
  <si>
    <t>0846-65-3138</t>
  </si>
  <si>
    <t>0846-65-3161</t>
  </si>
  <si>
    <t>725-0302</t>
  </si>
  <si>
    <t>豊田郡大崎上島町原田639-9</t>
  </si>
  <si>
    <t>0846-64-2021</t>
  </si>
  <si>
    <t>720-1812</t>
  </si>
  <si>
    <t>神石郡神石高原町油木乙1870-4</t>
  </si>
  <si>
    <t>0847-82-2014</t>
  </si>
  <si>
    <t>729-3511</t>
  </si>
  <si>
    <t>神石郡神石高原町高光2117-10</t>
  </si>
  <si>
    <t>0847-87-0181</t>
  </si>
  <si>
    <t>0847-87-0850</t>
  </si>
  <si>
    <t>神石郡神石高原町下豊松761-3</t>
  </si>
  <si>
    <t>720-1522</t>
  </si>
  <si>
    <t>神石郡神石高原町小畠2025</t>
  </si>
  <si>
    <t>0847-89-3345</t>
  </si>
  <si>
    <t>0847-89-3600</t>
  </si>
  <si>
    <t>0847-89-3344</t>
  </si>
  <si>
    <t>0847-85-2227</t>
  </si>
  <si>
    <t>http://www.cf.city.hiroshima.jp/m-plaza/</t>
  </si>
  <si>
    <t>広島市中区袋町6-36</t>
  </si>
  <si>
    <t>082-545-3911</t>
  </si>
  <si>
    <t>m-plaza@cf.city.hiroshima.jp</t>
  </si>
  <si>
    <t>082-545-3838</t>
  </si>
  <si>
    <t>呉市</t>
    <rPh sb="0" eb="2">
      <t>クレシ</t>
    </rPh>
    <phoneticPr fontId="19"/>
  </si>
  <si>
    <t>737-0852</t>
  </si>
  <si>
    <t>呉市吉浦東本町一丁目7-23</t>
  </si>
  <si>
    <t>0823-31-7540</t>
  </si>
  <si>
    <t>yosikom@city.kure.lg.jp</t>
  </si>
  <si>
    <t>0823-31-1856</t>
  </si>
  <si>
    <t>737-0012</t>
  </si>
  <si>
    <t>呉市警固屋二丁目222</t>
  </si>
  <si>
    <t>0823-28-0200</t>
  </si>
  <si>
    <t>kegokom@city.kure.lg.jp</t>
  </si>
  <si>
    <t>0823-28-4104</t>
  </si>
  <si>
    <t>737-0003</t>
  </si>
  <si>
    <t>呉市阿賀中央六丁目2-16</t>
  </si>
  <si>
    <t>0823-71-9077</t>
  </si>
  <si>
    <t>agakom@city.kure.lg.jp</t>
  </si>
  <si>
    <t>0823-73-5039</t>
  </si>
  <si>
    <t>呉市広古新開二丁目1-3</t>
  </si>
  <si>
    <t>0823-71-2151</t>
  </si>
  <si>
    <t>hirokom@city.kure.lg.jp</t>
  </si>
  <si>
    <t>0823-73-5034</t>
  </si>
  <si>
    <t>737-0152</t>
  </si>
  <si>
    <t>呉市仁方本町一丁目6-11</t>
  </si>
  <si>
    <t>0823-79-6914</t>
  </si>
  <si>
    <t>nigakom@city.kure.lg.jp</t>
  </si>
  <si>
    <t>0823-79-5196</t>
  </si>
  <si>
    <t>737-0024</t>
  </si>
  <si>
    <t>呉市宮原七丁目4-21</t>
  </si>
  <si>
    <t>0823-22-1016</t>
  </si>
  <si>
    <t>miyakom@city.kure.lg.jp</t>
  </si>
  <si>
    <t>0823-25-8804</t>
  </si>
  <si>
    <t>737-0876</t>
  </si>
  <si>
    <t>呉市天応宮町4-15</t>
  </si>
  <si>
    <t>0823-38-7313</t>
  </si>
  <si>
    <t>tennokom@city.kure.lg.jp</t>
  </si>
  <si>
    <t>0823-38-8121</t>
  </si>
  <si>
    <t>呉市焼山中央二丁目8-12</t>
  </si>
  <si>
    <t>0823-34-1200</t>
  </si>
  <si>
    <t>0823-34-3954</t>
  </si>
  <si>
    <t>737-0921</t>
  </si>
  <si>
    <t>呉市苗代町39-2</t>
  </si>
  <si>
    <t>0823-34-0345</t>
  </si>
  <si>
    <t>0823-34-3957</t>
  </si>
  <si>
    <t>737-0161</t>
  </si>
  <si>
    <t>呉市郷原町1585-8</t>
  </si>
  <si>
    <t>0823-77-0005</t>
  </si>
  <si>
    <t>gohakom@city.kure.lg.jp</t>
  </si>
  <si>
    <t>0823-77-0071</t>
  </si>
  <si>
    <t>呉市下蒲刈町下島1628-1</t>
  </si>
  <si>
    <t>0823-65-2027</t>
  </si>
  <si>
    <t>simokkom@city.kure.lg.jp</t>
  </si>
  <si>
    <t>737-2607</t>
  </si>
  <si>
    <t>呉市川尻町東一丁目1-21</t>
  </si>
  <si>
    <t>0823-87-3311</t>
  </si>
  <si>
    <t>kawakom@city.kure.lg.jp</t>
  </si>
  <si>
    <t>0823-87-6959</t>
  </si>
  <si>
    <t>737-1205</t>
  </si>
  <si>
    <t>呉市音戸町南隠渡一丁目7-1</t>
  </si>
  <si>
    <t>0823-51-3322</t>
  </si>
  <si>
    <t>onkom@city.kure.lg.jp</t>
  </si>
  <si>
    <t>0823-51-0088</t>
  </si>
  <si>
    <t>737-1377</t>
  </si>
  <si>
    <t>0823-53-0577</t>
  </si>
  <si>
    <t>kurakom@city.kure.lg.jp</t>
  </si>
  <si>
    <t>0823-53-0875</t>
  </si>
  <si>
    <t>呉市倉橋町字大坪7529</t>
  </si>
  <si>
    <t>0823-56-1880</t>
  </si>
  <si>
    <t>737-0311</t>
  </si>
  <si>
    <t>呉市蒲刈町向1112-29</t>
  </si>
  <si>
    <t>0823-68-0301</t>
  </si>
  <si>
    <t>kamakom@city.kure.lg.jp</t>
  </si>
  <si>
    <t>0823-68-0368</t>
  </si>
  <si>
    <t>737-2516</t>
  </si>
  <si>
    <t>呉市安浦町中央四丁目3-2</t>
  </si>
  <si>
    <t>0823-84-3636</t>
  </si>
  <si>
    <t>yasukom@city.kure.lg.jp</t>
  </si>
  <si>
    <t>0823-84-0292</t>
  </si>
  <si>
    <t>呉市安浦町中央五丁目1-8</t>
    <rPh sb="7" eb="8">
      <t>５</t>
    </rPh>
    <phoneticPr fontId="19"/>
  </si>
  <si>
    <t>734-0101</t>
  </si>
  <si>
    <t>呉市豊浜町大字豊島3526-15</t>
  </si>
  <si>
    <t>0823-68-2683</t>
  </si>
  <si>
    <t>toyokom@city.kure.lg.jp</t>
  </si>
  <si>
    <t>0823-68-2894</t>
  </si>
  <si>
    <t>呉市豊浜町大字豊島3959-1</t>
  </si>
  <si>
    <t>734-0301</t>
  </si>
  <si>
    <t>呉市豊町大長字堂の尻5915-3</t>
  </si>
  <si>
    <t>0823-66-2111</t>
  </si>
  <si>
    <t>yutakom@city.kure.lg.jp</t>
  </si>
  <si>
    <t>0823-66-2375</t>
  </si>
  <si>
    <t>734-0304</t>
  </si>
  <si>
    <t>呉市豊町久比字沖田328</t>
  </si>
  <si>
    <t>723-0145</t>
  </si>
  <si>
    <t>三原市沼田東町片島716</t>
  </si>
  <si>
    <t>0848-66-3179</t>
  </si>
  <si>
    <t>幸崎
コミュニティ
センター</t>
  </si>
  <si>
    <t>729-2252</t>
  </si>
  <si>
    <t>三原市幸崎能地三丁目8-13</t>
  </si>
  <si>
    <t>0848-69-0001</t>
  </si>
  <si>
    <t>中之町
コミュニティ
センター</t>
  </si>
  <si>
    <t>723-0003</t>
  </si>
  <si>
    <t>三原市中之町二丁目2-1</t>
  </si>
  <si>
    <t>0848-64-4099</t>
  </si>
  <si>
    <t>糸崎
コミュニティ
センター</t>
  </si>
  <si>
    <t>729-0324</t>
  </si>
  <si>
    <t>三原市糸崎五丁目10-7</t>
  </si>
  <si>
    <t>0848-62-6799</t>
  </si>
  <si>
    <t>723-0051</t>
  </si>
  <si>
    <t>三原市宮浦六丁目9-22</t>
  </si>
  <si>
    <t>0848-62-7944</t>
  </si>
  <si>
    <t>鷺浦
コミュニティ
センター</t>
  </si>
  <si>
    <t>723-0022</t>
  </si>
  <si>
    <t>三原市鷺浦町向田野浦675-4</t>
  </si>
  <si>
    <t>0848-87-5004</t>
  </si>
  <si>
    <t>須波
コミュニティ
センター</t>
  </si>
  <si>
    <t>723-0031</t>
  </si>
  <si>
    <t>三原市須波一丁目3-1</t>
  </si>
  <si>
    <t>0848-67-0512</t>
  </si>
  <si>
    <t>本郷
コミュニティ
センター</t>
  </si>
  <si>
    <t>729-0417</t>
  </si>
  <si>
    <t>http://www.city.mihara.hiroshima.jp/shougai/45/45.html</t>
  </si>
  <si>
    <t>三原市本郷南六丁目25-1</t>
  </si>
  <si>
    <t>船木
コミュニティ
センター</t>
  </si>
  <si>
    <t>729-0411</t>
  </si>
  <si>
    <t>三原市本郷町船木1949</t>
  </si>
  <si>
    <t>0848-86-6731</t>
  </si>
  <si>
    <t>0848-86-6730</t>
  </si>
  <si>
    <t>北方
コミュニティ
センター</t>
  </si>
  <si>
    <t>729-0415</t>
  </si>
  <si>
    <t>三原市本郷町上北方1023-1</t>
  </si>
  <si>
    <t>0848-86-6237</t>
  </si>
  <si>
    <t>0848-86-4237</t>
  </si>
  <si>
    <t>南方
コミュニティ
センター</t>
  </si>
  <si>
    <t>729-0413</t>
  </si>
  <si>
    <t>三原市本郷町南方3985-1</t>
  </si>
  <si>
    <t>0848-86-4858</t>
  </si>
  <si>
    <t>729-2251</t>
  </si>
  <si>
    <t>三原市幸崎久和喜3-18</t>
  </si>
  <si>
    <t>0848-69-0016</t>
  </si>
  <si>
    <t>722-1416</t>
  </si>
  <si>
    <t>三原市久井町山中野1337</t>
  </si>
  <si>
    <t>0847-32-6316</t>
  </si>
  <si>
    <t>三次市</t>
    <rPh sb="0" eb="2">
      <t>ミヨシ</t>
    </rPh>
    <rPh sb="2" eb="3">
      <t>シ</t>
    </rPh>
    <phoneticPr fontId="19"/>
  </si>
  <si>
    <t>青河
コミュニティ
センター</t>
  </si>
  <si>
    <t>728-0024</t>
  </si>
  <si>
    <t>三次市青河町582番地1</t>
  </si>
  <si>
    <t>0824-67-3701</t>
  </si>
  <si>
    <t>aoga@m-city.jp</t>
  </si>
  <si>
    <t>粟屋
コミュニティ
センター</t>
  </si>
  <si>
    <t>728-0025</t>
  </si>
  <si>
    <t>三次市粟屋町2320番地1</t>
  </si>
  <si>
    <t>0824-63-6500</t>
  </si>
  <si>
    <t>awaya@m-city.jp</t>
  </si>
  <si>
    <t>神杉
コミュニティ
センター</t>
  </si>
  <si>
    <t>729-6214</t>
  </si>
  <si>
    <t>三次市高杉町1690番地</t>
  </si>
  <si>
    <t>0824-66-1323</t>
  </si>
  <si>
    <t>kamisugi@m-city.jp</t>
  </si>
  <si>
    <t>川地
コミュニティ
センター</t>
  </si>
  <si>
    <t>729-6331</t>
  </si>
  <si>
    <t>三次市下志和地町663番地8</t>
  </si>
  <si>
    <t>0824-67-3757</t>
  </si>
  <si>
    <t>kawachi@m-city.jp</t>
  </si>
  <si>
    <t>川西
コミュニティ
センター</t>
  </si>
  <si>
    <t>728-0621</t>
  </si>
  <si>
    <t>0824-69-2526</t>
  </si>
  <si>
    <t>kawanishi@m-city.jp</t>
  </si>
  <si>
    <t>河内
コミュニティ
センター</t>
  </si>
  <si>
    <t>728-0007</t>
  </si>
  <si>
    <t>三次市小文町182番地1</t>
  </si>
  <si>
    <t>0824-63-7644</t>
  </si>
  <si>
    <t>kohchi@m-city.jp</t>
  </si>
  <si>
    <t>酒屋
コミュニティ
センター</t>
  </si>
  <si>
    <t>728-0022</t>
  </si>
  <si>
    <t>0824-63-1850</t>
  </si>
  <si>
    <t>sakeya@m-city.jp</t>
  </si>
  <si>
    <t>田幸
コミュニティ
センター</t>
  </si>
  <si>
    <t>729-6211</t>
  </si>
  <si>
    <t>三次市大田幸町342番地5</t>
  </si>
  <si>
    <t>0824-66-1162</t>
  </si>
  <si>
    <t>takoh@m-city.jp</t>
  </si>
  <si>
    <t>十日市
コミュニティ
センター</t>
  </si>
  <si>
    <t>728-0014</t>
  </si>
  <si>
    <t>三次市十日市南1丁目2番18号</t>
  </si>
  <si>
    <t>0824-62-3662</t>
  </si>
  <si>
    <t>tohkaichi@m-city.jp</t>
  </si>
  <si>
    <t>三次
コミュニティ
センター</t>
  </si>
  <si>
    <t>三次市三次町1828番地5</t>
  </si>
  <si>
    <t>0824-62-3612</t>
  </si>
  <si>
    <t>miyoshi@m-city.jp</t>
  </si>
  <si>
    <t>八次
コミュニティ
センター</t>
  </si>
  <si>
    <t>728-0006</t>
  </si>
  <si>
    <t>三次市畠敷町1722番地1</t>
  </si>
  <si>
    <t>0824-63-7604</t>
  </si>
  <si>
    <t>yatsugi@m-city.jp</t>
  </si>
  <si>
    <t>和田
コミュニティ
センター</t>
  </si>
  <si>
    <t>729-6202</t>
  </si>
  <si>
    <t>三次市向江田町3358番地1</t>
  </si>
  <si>
    <t>0824-66-1050</t>
  </si>
  <si>
    <t>wada-com1@p1.pionet.ne.jp</t>
  </si>
  <si>
    <t>吉舎
コミュニティ
センター</t>
  </si>
  <si>
    <t>三次市吉舎町吉舎552番地1</t>
  </si>
  <si>
    <t>0824-43-4571</t>
  </si>
  <si>
    <t>三良坂
コミュニティ
センター</t>
  </si>
  <si>
    <t>三次市三良坂町三良坂2825番地</t>
  </si>
  <si>
    <t>0824-44-2749</t>
  </si>
  <si>
    <t>mirasaka@m-city.jp</t>
  </si>
  <si>
    <t>甲奴
コミュニティ
センター</t>
  </si>
  <si>
    <t>729-4102</t>
  </si>
  <si>
    <t>0847-67-2201</t>
  </si>
  <si>
    <t>安田
コミュニティ
センター</t>
  </si>
  <si>
    <t>729-4203</t>
  </si>
  <si>
    <t>三次市吉舎町安田1721番地</t>
  </si>
  <si>
    <t>0824-43-2827</t>
  </si>
  <si>
    <t>中四字
コミュニティ
センター</t>
  </si>
  <si>
    <t>729-4204</t>
  </si>
  <si>
    <t>三次市吉舎町三玉625番地</t>
  </si>
  <si>
    <t>0824-43-2378</t>
  </si>
  <si>
    <t>敷地
コミュニティ
センター</t>
  </si>
  <si>
    <t>729-4207</t>
  </si>
  <si>
    <t>三次市吉舎町1807番地</t>
  </si>
  <si>
    <t>0824-43-2377</t>
  </si>
  <si>
    <t>八幡
コミュニティ
センター</t>
  </si>
  <si>
    <t>729-4222</t>
  </si>
  <si>
    <t>三次市吉舎町256番地</t>
  </si>
  <si>
    <t>0824-43-2566</t>
  </si>
  <si>
    <t>灰塚
コミュニティ
センター</t>
  </si>
  <si>
    <t>729-4303</t>
  </si>
  <si>
    <t>三次市三良坂町灰塚37番地9</t>
  </si>
  <si>
    <t>0824-44-2237</t>
  </si>
  <si>
    <t>仁賀
コミュニティ
センター</t>
  </si>
  <si>
    <t>729-4302</t>
  </si>
  <si>
    <t>三次市三良坂町1051番地1</t>
  </si>
  <si>
    <t>0824-44-2716</t>
  </si>
  <si>
    <t>板木
コミュニティ
センター</t>
  </si>
  <si>
    <t>729-6614</t>
  </si>
  <si>
    <t>三次市三和町羽出庭1179番地6</t>
  </si>
  <si>
    <t>0824-52-2915</t>
  </si>
  <si>
    <t>上山
コミュニティ
センター</t>
  </si>
  <si>
    <t>729-6701</t>
  </si>
  <si>
    <t>三次市三和町上壱2109番地</t>
  </si>
  <si>
    <t>0824-52-2916</t>
  </si>
  <si>
    <t>下板木
コミュニティ
センター</t>
  </si>
  <si>
    <t>三次市三和町羽出庭1番1</t>
  </si>
  <si>
    <t>0824-52-2912</t>
  </si>
  <si>
    <t>敷名
コミュニティ
センター</t>
  </si>
  <si>
    <t>三次市三和町敷名4547番地1</t>
  </si>
  <si>
    <t>0824-52-2917</t>
  </si>
  <si>
    <t>上川
コミュニティ
センター</t>
  </si>
  <si>
    <t>729-4112</t>
  </si>
  <si>
    <t>三次市甲奴町抜湯37番地</t>
  </si>
  <si>
    <t>0847-67-2653</t>
  </si>
  <si>
    <t>小童
コミュニティ
センター</t>
  </si>
  <si>
    <t>729-4103</t>
  </si>
  <si>
    <t>三次市甲奴町小童3029番地2</t>
  </si>
  <si>
    <t>0847-67-3304</t>
  </si>
  <si>
    <t>庄原市</t>
    <rPh sb="0" eb="3">
      <t>ショウバラシ</t>
    </rPh>
    <phoneticPr fontId="19"/>
  </si>
  <si>
    <t>庄原市西本町二丁目17-15</t>
    <rPh sb="3" eb="6">
      <t>ニシホンマチ</t>
    </rPh>
    <rPh sb="6" eb="9">
      <t>ニチョウメ</t>
    </rPh>
    <phoneticPr fontId="19"/>
  </si>
  <si>
    <t>0824-72-3777</t>
  </si>
  <si>
    <t>shobara-ziti@peace.ocn.ne.jp</t>
  </si>
  <si>
    <t>729-5811</t>
  </si>
  <si>
    <t>庄原市高町821-4</t>
  </si>
  <si>
    <t>0824-72-0935</t>
  </si>
  <si>
    <t>taka.jichi.ss@gmail.com</t>
  </si>
  <si>
    <t>727-0623</t>
  </si>
  <si>
    <t>0824-78-2743</t>
  </si>
  <si>
    <t>hon.jichi@gmail.com</t>
  </si>
  <si>
    <t>727-0622</t>
  </si>
  <si>
    <t>庄原市峰田町1445-2</t>
    <rPh sb="3" eb="6">
      <t>ミネタチョウ</t>
    </rPh>
    <phoneticPr fontId="19"/>
  </si>
  <si>
    <t>0824-78-2849</t>
  </si>
  <si>
    <t>mineta.jichi@gmail.com</t>
  </si>
  <si>
    <t>727-0014</t>
  </si>
  <si>
    <t>庄原市板橋町203-6</t>
    <rPh sb="3" eb="6">
      <t>イタバシチョウ</t>
    </rPh>
    <phoneticPr fontId="19"/>
  </si>
  <si>
    <t>0824-72-0571</t>
  </si>
  <si>
    <t>shinou.jichi@gmail.com</t>
  </si>
  <si>
    <t>727-0023</t>
  </si>
  <si>
    <t>庄原市七塚町11-2</t>
    <rPh sb="3" eb="6">
      <t>ナナツカチョウ</t>
    </rPh>
    <phoneticPr fontId="19"/>
  </si>
  <si>
    <t>0824-72-2854</t>
  </si>
  <si>
    <t>729-6131</t>
  </si>
  <si>
    <t>庄原市山内町813-4</t>
    <rPh sb="3" eb="5">
      <t>ヤマノウチ</t>
    </rPh>
    <phoneticPr fontId="19"/>
  </si>
  <si>
    <t>0824-74-0451</t>
  </si>
  <si>
    <t>yamanouchi.jichi@gmail.com</t>
  </si>
  <si>
    <t>727-0203</t>
  </si>
  <si>
    <t>庄原市川北町154-3</t>
    <rPh sb="3" eb="4">
      <t>カワ</t>
    </rPh>
    <rPh sb="4" eb="5">
      <t>キタ</t>
    </rPh>
    <rPh sb="5" eb="6">
      <t>マチ</t>
    </rPh>
    <phoneticPr fontId="19"/>
  </si>
  <si>
    <t>0824-72-0564</t>
  </si>
  <si>
    <t>kita.jichi.ss@gmail.com</t>
  </si>
  <si>
    <t>729-5601</t>
  </si>
  <si>
    <t>庄原市西城町小鳥原615-1</t>
    <rPh sb="0" eb="3">
      <t>ショウバラシ</t>
    </rPh>
    <rPh sb="3" eb="6">
      <t>サイジョウチョウ</t>
    </rPh>
    <rPh sb="6" eb="9">
      <t>ヒトトバラ</t>
    </rPh>
    <phoneticPr fontId="19"/>
  </si>
  <si>
    <t>0824-84-2363</t>
  </si>
  <si>
    <t>yahoko.jichi@u-broad.jp</t>
  </si>
  <si>
    <t>729-5502</t>
  </si>
  <si>
    <t>庄原市東城町小奴可1100-1</t>
    <rPh sb="0" eb="3">
      <t>ショウバラシ</t>
    </rPh>
    <rPh sb="3" eb="6">
      <t>トウジョウチョウ</t>
    </rPh>
    <rPh sb="6" eb="9">
      <t>オヌカ</t>
    </rPh>
    <phoneticPr fontId="19"/>
  </si>
  <si>
    <t>08477-5-0057</t>
  </si>
  <si>
    <t>onuka@vesta.ocn.ne.jp</t>
  </si>
  <si>
    <t>729-5456</t>
  </si>
  <si>
    <t>庄原市東城町森2668-2</t>
  </si>
  <si>
    <t>08477-4-0205</t>
  </si>
  <si>
    <t>yawata@vesta.ocn.ne.jp</t>
  </si>
  <si>
    <t>729-5127</t>
  </si>
  <si>
    <t>庄原市東城町粟田1715-1</t>
    <rPh sb="0" eb="3">
      <t>ショウバラシ</t>
    </rPh>
    <rPh sb="3" eb="6">
      <t>トウジョウチョウ</t>
    </rPh>
    <rPh sb="6" eb="8">
      <t>アワタ</t>
    </rPh>
    <phoneticPr fontId="19"/>
  </si>
  <si>
    <t>08477-2-0661</t>
  </si>
  <si>
    <t>tamori@vesta.ocn.ne.jp</t>
  </si>
  <si>
    <t>729-5244</t>
  </si>
  <si>
    <t>庄原市東城町帝釈未渡2021</t>
  </si>
  <si>
    <t>08477-6-0055</t>
  </si>
  <si>
    <t>taishaku@vesta.ocn.ne.jp</t>
  </si>
  <si>
    <t>729-5122</t>
  </si>
  <si>
    <t>庄原市東城町久代2105-1</t>
    <rPh sb="0" eb="3">
      <t>ショウバラシ</t>
    </rPh>
    <rPh sb="3" eb="6">
      <t>トウジョウチョウ</t>
    </rPh>
    <rPh sb="6" eb="8">
      <t>クシロ</t>
    </rPh>
    <phoneticPr fontId="19"/>
  </si>
  <si>
    <t>08477-2-0148</t>
  </si>
  <si>
    <t>kusiro@vesta.ocn.ne.jp</t>
  </si>
  <si>
    <t>729-5132</t>
  </si>
  <si>
    <t>庄原市東城町三坂330</t>
    <rPh sb="0" eb="3">
      <t>ショウバラシ</t>
    </rPh>
    <rPh sb="3" eb="6">
      <t>トウジョウチョウ</t>
    </rPh>
    <rPh sb="6" eb="8">
      <t>ミサカ</t>
    </rPh>
    <phoneticPr fontId="19"/>
  </si>
  <si>
    <t>08477-2-2252</t>
  </si>
  <si>
    <t>shinsaka@vesta.ocn.ne.jp</t>
  </si>
  <si>
    <t>庄原市口和町向泉934-4</t>
  </si>
  <si>
    <t>0824-87-2213</t>
  </si>
  <si>
    <t>kutiwajiti@gmail.com</t>
  </si>
  <si>
    <t>0824-87-2135</t>
  </si>
  <si>
    <t>庄原市高野町新市1283</t>
    <rPh sb="0" eb="3">
      <t>ショウバラシ</t>
    </rPh>
    <rPh sb="3" eb="6">
      <t>タカノチョウ</t>
    </rPh>
    <rPh sb="6" eb="8">
      <t>シンイチ</t>
    </rPh>
    <phoneticPr fontId="19"/>
  </si>
  <si>
    <t>0824-86-2214</t>
  </si>
  <si>
    <t>kamitaka.zichi@gmail.com</t>
  </si>
  <si>
    <t>0824-86-2357</t>
  </si>
  <si>
    <t>727-0423</t>
  </si>
  <si>
    <t>庄原市高野町下門田8</t>
    <rPh sb="0" eb="3">
      <t>ショウバラシ</t>
    </rPh>
    <rPh sb="3" eb="6">
      <t>タカノチョウ</t>
    </rPh>
    <rPh sb="6" eb="7">
      <t>シモ</t>
    </rPh>
    <rPh sb="7" eb="9">
      <t>モンデ</t>
    </rPh>
    <phoneticPr fontId="19"/>
  </si>
  <si>
    <t>0824-86-2679</t>
  </si>
  <si>
    <t>simotaka8@gmail.com</t>
  </si>
  <si>
    <t>729-3703</t>
  </si>
  <si>
    <t>0824-88-3067</t>
  </si>
  <si>
    <t>soryojichi67@yahoo.co.jp</t>
  </si>
  <si>
    <t>0824-88-2021</t>
  </si>
  <si>
    <t>庄原市西城町大佐734</t>
  </si>
  <si>
    <t>0824-82-2175</t>
  </si>
  <si>
    <t>saijyo.jichi@gmail.com</t>
  </si>
  <si>
    <t>庄原市東城町川東1188-2</t>
    <rPh sb="0" eb="3">
      <t>ショウバラシ</t>
    </rPh>
    <rPh sb="3" eb="6">
      <t>トウジョウチョウ</t>
    </rPh>
    <rPh sb="6" eb="7">
      <t>カワ</t>
    </rPh>
    <rPh sb="7" eb="8">
      <t>ヒガシ</t>
    </rPh>
    <phoneticPr fontId="19"/>
  </si>
  <si>
    <t>08477-2-0487</t>
  </si>
  <si>
    <t>tojyo@aioros.ocn.ne.jp</t>
  </si>
  <si>
    <t>08247-2-0487</t>
  </si>
  <si>
    <t>東広島市西条中央七丁目23-55</t>
    <rPh sb="8" eb="9">
      <t>ナナ</t>
    </rPh>
    <rPh sb="9" eb="11">
      <t>チョウメ</t>
    </rPh>
    <phoneticPr fontId="19"/>
  </si>
  <si>
    <t>082-422-1820　</t>
  </si>
  <si>
    <t>西志和
コミュニティ
ハウス</t>
  </si>
  <si>
    <t>739-0264</t>
  </si>
  <si>
    <t>東広島市志和町七条椛坂1737-1</t>
  </si>
  <si>
    <t>082-433-6022</t>
  </si>
  <si>
    <t>739-0041</t>
  </si>
  <si>
    <t>東広島市西条町寺家3166-1</t>
  </si>
  <si>
    <t>082-423-7335</t>
  </si>
  <si>
    <t>teranishi-k@city.
higashihiroshima.hiroshima.jp</t>
  </si>
  <si>
    <t>東広島市西条町寺家520-12</t>
  </si>
  <si>
    <t>082-422-4930</t>
  </si>
  <si>
    <t>hiraiwa-k@city.
higashihiroshima.hiroshima.jp</t>
  </si>
  <si>
    <t>739-0035</t>
  </si>
  <si>
    <t>東広島市西条町郷曽1130-5</t>
  </si>
  <si>
    <t>082-425-0101</t>
  </si>
  <si>
    <t>gouta-k@city.higashihiroshima.
hiroshima.jp</t>
  </si>
  <si>
    <t>739-0033</t>
  </si>
  <si>
    <t>東広島市西条町馬木565-1</t>
  </si>
  <si>
    <t>082-425-2688</t>
  </si>
  <si>
    <t>itaki-k@city.higashihiroshima.
hiroshima.jp</t>
  </si>
  <si>
    <t>082-426-0741</t>
  </si>
  <si>
    <t>minaga-k@city.
higashihiroshima.hiroshima.jp</t>
  </si>
  <si>
    <t>739-0024</t>
  </si>
  <si>
    <t>082-423-3871</t>
  </si>
  <si>
    <t>misonou-k@city.
higashihiroshima.hiroshima.jp</t>
  </si>
  <si>
    <t>739-0007</t>
  </si>
  <si>
    <t>東広島市西条土与丸二丁目3-4</t>
    <rPh sb="9" eb="12">
      <t>ニチョウメ</t>
    </rPh>
    <phoneticPr fontId="19"/>
  </si>
  <si>
    <t>082-421-2023</t>
  </si>
  <si>
    <t>higashisaijo-k@city.
higashihiroshima.hiroshima.jp</t>
  </si>
  <si>
    <t>739-0146</t>
  </si>
  <si>
    <t>東広島市八本松飯田八丁目19-49</t>
    <rPh sb="9" eb="10">
      <t>ハチ</t>
    </rPh>
    <rPh sb="10" eb="12">
      <t>チョウメ</t>
    </rPh>
    <phoneticPr fontId="19"/>
  </si>
  <si>
    <t>082-428-0044</t>
  </si>
  <si>
    <t>kawakami-k@city.
higashihiroshima.hiroshima.jp</t>
  </si>
  <si>
    <t>kawakami-k@city.higashihiroshima.hiroshima.jp</t>
  </si>
  <si>
    <t>739-0151</t>
  </si>
  <si>
    <t>東広島市八本松町原3561</t>
  </si>
  <si>
    <t>082-429-0013</t>
  </si>
  <si>
    <t>hara-k@city.higashihiroshima.
hiroshima.jp</t>
  </si>
  <si>
    <t>739-0152</t>
  </si>
  <si>
    <t>東広島市八本松町吉川435-1</t>
  </si>
  <si>
    <t>082-429-1879</t>
  </si>
  <si>
    <t>yoshikawa-k@city.
higashihiroshima.hiroshima.jp</t>
  </si>
  <si>
    <t>東広島市八本松南二丁目1-1</t>
  </si>
  <si>
    <t>082-428-3061</t>
  </si>
  <si>
    <t>hachiho-k@city.
higashihiroshima.hiroshima.jp</t>
  </si>
  <si>
    <t xml:space="preserve">hachiho-k@city.higashihiroshima.hiroshima.jp
</t>
  </si>
  <si>
    <t>739-0262</t>
  </si>
  <si>
    <t>東広島市志和町志和東3887-1</t>
  </si>
  <si>
    <t>082-433-2922</t>
  </si>
  <si>
    <t>higashishiwa-k@city.
higashihiroshima.hiroshima.jp</t>
  </si>
  <si>
    <t xml:space="preserve">higashishiwa-k@city.higashihiroshima.hiroshima.jp
</t>
  </si>
  <si>
    <t>739-0269</t>
  </si>
  <si>
    <t>東広島市志和町志和堀857</t>
  </si>
  <si>
    <t>082-433-2891</t>
  </si>
  <si>
    <t>shiwahori-k@city.
higashihiroshima.hiroshima.jp</t>
  </si>
  <si>
    <t xml:space="preserve">shiwahori-k@city.higashihiroshima.hiroshima.jp
</t>
  </si>
  <si>
    <t>739-2114</t>
  </si>
  <si>
    <t>東広島市高屋町白市550</t>
  </si>
  <si>
    <t>082-434-0304</t>
  </si>
  <si>
    <t>higashitakaya-k@city.
higashihiroshima.hiroshima.jp</t>
  </si>
  <si>
    <t xml:space="preserve">higashitakaya-k@city.higashihiroshima.hiroshima.jp
</t>
  </si>
  <si>
    <t>739-2102</t>
  </si>
  <si>
    <t>東広島市高屋町杵原1316-1</t>
  </si>
  <si>
    <t>082-434-0245</t>
  </si>
  <si>
    <t>takayanishi-k@city.
higashihiroshima.hiroshima.jp</t>
  </si>
  <si>
    <t>takayanishi-k@city.higashihiroshima.hiroshima.jp</t>
  </si>
  <si>
    <t>739-2121</t>
  </si>
  <si>
    <t>東広島市高屋町小谷5560</t>
  </si>
  <si>
    <t>082-434-3758</t>
  </si>
  <si>
    <t>kodani-k@city.
higashihiroshima.hiroshima.jp</t>
  </si>
  <si>
    <t xml:space="preserve">kodani-k@city.higashihiroshima.hiroshima.jp
</t>
  </si>
  <si>
    <t>739-2101</t>
  </si>
  <si>
    <t>082-436-0896</t>
  </si>
  <si>
    <t>zouka-k@city.higashihiroshima.
hiroshima.jp</t>
  </si>
  <si>
    <t xml:space="preserve">zouka-k@city.higashihiroshima.hiroshima.jp
</t>
  </si>
  <si>
    <t>739-2115</t>
  </si>
  <si>
    <t>東広島市高屋高美が丘四丁目34-2</t>
    <rPh sb="4" eb="6">
      <t>タカヤ</t>
    </rPh>
    <rPh sb="10" eb="11">
      <t>ヨン</t>
    </rPh>
    <rPh sb="11" eb="13">
      <t>チョウメ</t>
    </rPh>
    <phoneticPr fontId="19"/>
  </si>
  <si>
    <t>082-434-9500</t>
  </si>
  <si>
    <t>739-2302</t>
  </si>
  <si>
    <t>東広島市福富町下竹仁501-11</t>
  </si>
  <si>
    <t>082-435-2301</t>
  </si>
  <si>
    <t>fukutominishi-k@city.
higashihiroshima.hiroshima.jp</t>
  </si>
  <si>
    <t>739-2303</t>
  </si>
  <si>
    <t>東広島市福富町久芳1545-1</t>
    <rPh sb="7" eb="9">
      <t>クバ</t>
    </rPh>
    <phoneticPr fontId="19"/>
  </si>
  <si>
    <t>082-435-2018</t>
  </si>
  <si>
    <t>082-435-3222</t>
  </si>
  <si>
    <t xml:space="preserve"> fukutomi-k@city.higashihiroshima.hiroshima.jp</t>
  </si>
  <si>
    <t>739-2304</t>
  </si>
  <si>
    <t>082-435-2057</t>
  </si>
  <si>
    <t>fukutomiminami-k@city.higashihiroshima.hiroshima.jp</t>
  </si>
  <si>
    <t>739-2313</t>
  </si>
  <si>
    <t>東広島市豊栄町清武3756-1</t>
  </si>
  <si>
    <t>082-432-2538</t>
  </si>
  <si>
    <t>739-2317</t>
  </si>
  <si>
    <t>東広島市豊栄町鍛冶屋603</t>
  </si>
  <si>
    <t>082-432-3393</t>
  </si>
  <si>
    <t>kiyotake-k@city.
higashihiroshima.hiroshima.jp</t>
  </si>
  <si>
    <t>kiyotake-k@city.higashihiroshima.hiroshima.jp</t>
  </si>
  <si>
    <t>739-2316</t>
  </si>
  <si>
    <t>082-432-2521</t>
  </si>
  <si>
    <t>asuka-k@city.higashihiroshima.
hiroshima.jp</t>
  </si>
  <si>
    <t>asuka-k@city.higashihiroshima.hiroshima.jp</t>
  </si>
  <si>
    <t>739-2311</t>
  </si>
  <si>
    <t>東広島市豊栄町乃美3163</t>
  </si>
  <si>
    <t>082-432-2024</t>
  </si>
  <si>
    <t>nomi-k@city.higashihiroshima.
hiroshima.jp</t>
  </si>
  <si>
    <t>nomi-k@city.higashihiroshima.hiroshima.jp</t>
  </si>
  <si>
    <t>739-2315</t>
  </si>
  <si>
    <t>082-432-2052</t>
  </si>
  <si>
    <t xml:space="preserve"> yoshihara-k@city.higashihiroshima.hiroshima.jp</t>
  </si>
  <si>
    <t>739-2201</t>
  </si>
  <si>
    <t>東広島市河内町中河内1166</t>
  </si>
  <si>
    <t>082-437-1122</t>
  </si>
  <si>
    <t>kouchi-k@city.
higashihiroshima.hiroshima.jp</t>
  </si>
  <si>
    <t>kouchi-k@city.higashihiroshima.hiroshima.jp</t>
  </si>
  <si>
    <t>739-2204</t>
  </si>
  <si>
    <t>東広島市河内町河戸2080-1</t>
  </si>
  <si>
    <t>082-438-0446</t>
  </si>
  <si>
    <t>koudo-k@city.higashihiroshima.
hiroshima.jp</t>
  </si>
  <si>
    <t>koudo-k@city.higashihiroshima.hiroshima.jp</t>
  </si>
  <si>
    <t>739-2206</t>
  </si>
  <si>
    <t>東広島市河内町宇山1481</t>
  </si>
  <si>
    <t>082-438-0449</t>
  </si>
  <si>
    <t>uyama-k@city.higashihiroshima.
hiroshima.jp</t>
  </si>
  <si>
    <t xml:space="preserve"> uyama-k@city.higashihiroshima.hiroshima.jp</t>
  </si>
  <si>
    <t>739-2205</t>
  </si>
  <si>
    <t>082-438-0445</t>
  </si>
  <si>
    <t>tono-k@city.higashihiroshima.
hiroshima.jp</t>
  </si>
  <si>
    <t>tono-k@city.higashihiroshima.hiroshima.jp</t>
  </si>
  <si>
    <t>739-2208</t>
  </si>
  <si>
    <t>082-437-1001</t>
  </si>
  <si>
    <t>nyuno-k@city.higashihiroshima.
hiroshima.jp</t>
  </si>
  <si>
    <t>739-2207</t>
  </si>
  <si>
    <t>東広島市河内町小田2182</t>
  </si>
  <si>
    <t>082-438-0166</t>
  </si>
  <si>
    <t>oda-k@city.higashihiroshima.
hiroshima.jp</t>
  </si>
  <si>
    <t>oda-k@city.higashihiroshima.hiroshima.jp</t>
  </si>
  <si>
    <t>739-2401</t>
  </si>
  <si>
    <t>東広島市安芸津町木谷4127-2</t>
  </si>
  <si>
    <t>0846-45-0105</t>
  </si>
  <si>
    <t>akitsuhigashi-k@city.higashihiroshima.hiroshima.jp</t>
  </si>
  <si>
    <t>739-2403</t>
  </si>
  <si>
    <t>東広島市安芸津町風早1214-1</t>
  </si>
  <si>
    <t>0846-45-0023</t>
  </si>
  <si>
    <t>akitsunishi-k@city.higashihiroshima.hiroshima.jp</t>
  </si>
  <si>
    <t>739-2318</t>
  </si>
  <si>
    <t>082-432-2458</t>
  </si>
  <si>
    <t>noura-k@city.higashihiroshima.
hiroshima.jp</t>
  </si>
  <si>
    <t xml:space="preserve">738-0223  </t>
  </si>
  <si>
    <t>廿日市市浅原2654-3</t>
  </si>
  <si>
    <t>0829-72-0001　</t>
  </si>
  <si>
    <t>0829-72-0045</t>
  </si>
  <si>
    <t>asabaracc@do.enjoy.ne.jp</t>
  </si>
  <si>
    <t>廿日市市玖島4347-1</t>
  </si>
  <si>
    <t>0829-74-0505</t>
  </si>
  <si>
    <t>0829-74-2171</t>
  </si>
  <si>
    <t>安芸高田市</t>
    <rPh sb="0" eb="4">
      <t>アキタカタ</t>
    </rPh>
    <rPh sb="4" eb="5">
      <t>シ</t>
    </rPh>
    <phoneticPr fontId="19"/>
  </si>
  <si>
    <t>0826-42-2411</t>
  </si>
  <si>
    <t>crystal-agio@city.akitakata.lg.jp</t>
  </si>
  <si>
    <t>0826-42-1866</t>
  </si>
  <si>
    <t>安芸高田市八千代町佐々井1391-1</t>
  </si>
  <si>
    <t>0826-52-2323</t>
  </si>
  <si>
    <t>forte@city.akitakata.lg.jp</t>
  </si>
  <si>
    <t>0826-52-2335</t>
  </si>
  <si>
    <t>manabi@city.akitakata.lg.jp</t>
  </si>
  <si>
    <t>denpala@city.akitakata.lg.jp</t>
  </si>
  <si>
    <t>myuzu@city.akitakata.lg.jp</t>
  </si>
  <si>
    <t>mirai@city.akitakata.lg.jp</t>
  </si>
  <si>
    <t>0826-46-7167</t>
  </si>
  <si>
    <t>安芸高田市吉田町吉田1324-1</t>
  </si>
  <si>
    <t>0826-42-4074</t>
  </si>
  <si>
    <t>坂　町</t>
  </si>
  <si>
    <t>731-4322</t>
  </si>
  <si>
    <t>安芸郡坂町横浜東一丁目9-1</t>
  </si>
  <si>
    <t>082-885-0014</t>
  </si>
  <si>
    <t>yokoumin@town.saka.lg.jp</t>
  </si>
  <si>
    <t>082-820-1291</t>
  </si>
  <si>
    <t>731-4331</t>
  </si>
  <si>
    <t>安芸郡坂町小屋浦二丁目28-11</t>
  </si>
  <si>
    <t>082-886-8003</t>
  </si>
  <si>
    <t>fureai@town.saka.lg.jp</t>
  </si>
  <si>
    <t>082-820-7005</t>
  </si>
  <si>
    <t>安芸郡坂町坂東二丁目4-10</t>
  </si>
  <si>
    <t>082-885-0746</t>
  </si>
  <si>
    <t>山県郡安芸太田町加計5908-2</t>
  </si>
  <si>
    <t>0826-22-2126</t>
  </si>
  <si>
    <t>0826-22-2127</t>
  </si>
  <si>
    <t>世羅町</t>
    <rPh sb="0" eb="3">
      <t>セラ</t>
    </rPh>
    <phoneticPr fontId="19"/>
  </si>
  <si>
    <t>世羅町大字西上原122-1</t>
    <rPh sb="0" eb="3">
      <t>セラチョウ</t>
    </rPh>
    <rPh sb="3" eb="5">
      <t>オオアザ</t>
    </rPh>
    <rPh sb="5" eb="6">
      <t>ニシ</t>
    </rPh>
    <rPh sb="6" eb="8">
      <t>ウエハラ</t>
    </rPh>
    <phoneticPr fontId="19"/>
  </si>
  <si>
    <t>0847-22-2115（兼用）　</t>
    <rPh sb="13" eb="15">
      <t>ケンヨウ</t>
    </rPh>
    <phoneticPr fontId="19"/>
  </si>
  <si>
    <t>kouzan-jc@mail.mcat.ne.jp</t>
  </si>
  <si>
    <t>722-0411</t>
  </si>
  <si>
    <t>0847-23-0338（兼用）　</t>
    <rPh sb="13" eb="15">
      <t>ケンヨウ</t>
    </rPh>
    <phoneticPr fontId="19"/>
  </si>
  <si>
    <t>uduto-jc@mail.mcat.ne.jp</t>
  </si>
  <si>
    <t>729-3303</t>
  </si>
  <si>
    <t>世羅町大字東上原388-1</t>
    <rPh sb="0" eb="3">
      <t>セラチョウ</t>
    </rPh>
    <rPh sb="3" eb="5">
      <t>オオアザ</t>
    </rPh>
    <rPh sb="5" eb="6">
      <t>ヒガシ</t>
    </rPh>
    <rPh sb="6" eb="8">
      <t>ウエハラ</t>
    </rPh>
    <phoneticPr fontId="19"/>
  </si>
  <si>
    <t>0847-22-1368（兼用）</t>
    <rPh sb="13" eb="15">
      <t>ケンヨウ</t>
    </rPh>
    <phoneticPr fontId="19"/>
  </si>
  <si>
    <t>cyuou-jc@mail.mcat.ne.jp</t>
  </si>
  <si>
    <t>729-3307</t>
  </si>
  <si>
    <t>世羅町大字伊尾1969-1</t>
    <rPh sb="0" eb="3">
      <t>セラチョウ</t>
    </rPh>
    <rPh sb="3" eb="5">
      <t>オオアザ</t>
    </rPh>
    <rPh sb="5" eb="7">
      <t>イオ</t>
    </rPh>
    <phoneticPr fontId="19"/>
  </si>
  <si>
    <t>0847-24-0330（兼用）</t>
    <rPh sb="13" eb="15">
      <t>ケンヨウ</t>
    </rPh>
    <phoneticPr fontId="19"/>
  </si>
  <si>
    <t>io-jc@mail.mcat.ne.jp</t>
  </si>
  <si>
    <t>722-3305</t>
  </si>
  <si>
    <t>世羅町大字別迫700-1</t>
    <rPh sb="0" eb="3">
      <t>セラチョウ</t>
    </rPh>
    <rPh sb="3" eb="5">
      <t>オオアザ</t>
    </rPh>
    <rPh sb="5" eb="6">
      <t>ベツ</t>
    </rPh>
    <rPh sb="6" eb="7">
      <t>サコ</t>
    </rPh>
    <phoneticPr fontId="19"/>
  </si>
  <si>
    <t>0847-24-0961（兼用）</t>
    <rPh sb="13" eb="15">
      <t>ケンヨウ</t>
    </rPh>
    <phoneticPr fontId="19"/>
  </si>
  <si>
    <t>higashi-jc@mail.mcat.ne.jp</t>
  </si>
  <si>
    <t>722-1112</t>
  </si>
  <si>
    <t>http://www.sera-oota.net./</t>
  </si>
  <si>
    <t>世羅町大字本郷891-5</t>
    <rPh sb="0" eb="3">
      <t>セラチョウ</t>
    </rPh>
    <rPh sb="3" eb="5">
      <t>オオアザ</t>
    </rPh>
    <rPh sb="5" eb="7">
      <t>ホンゴウ</t>
    </rPh>
    <phoneticPr fontId="19"/>
  </si>
  <si>
    <t>0847-22-0349（兼用）</t>
    <rPh sb="13" eb="15">
      <t>ケンヨウ</t>
    </rPh>
    <phoneticPr fontId="19"/>
  </si>
  <si>
    <t>oota-jc@mail.mcat.ne.jp</t>
  </si>
  <si>
    <t>722-1202</t>
  </si>
  <si>
    <t>世羅町大字安田45</t>
    <rPh sb="0" eb="3">
      <t>セラチョウ</t>
    </rPh>
    <rPh sb="3" eb="5">
      <t>オオアザ</t>
    </rPh>
    <rPh sb="5" eb="7">
      <t>ヤスダ</t>
    </rPh>
    <phoneticPr fontId="19"/>
  </si>
  <si>
    <t>0847-29-0001（兼用）　</t>
    <rPh sb="13" eb="15">
      <t>ケンヨウ</t>
    </rPh>
    <phoneticPr fontId="19"/>
  </si>
  <si>
    <t>oomi-jc@mail.mcat.ne.jp</t>
  </si>
  <si>
    <t>722-1625</t>
  </si>
  <si>
    <t>http://www.nishioota-jc.org/</t>
  </si>
  <si>
    <t>世羅町大字重永62</t>
    <rPh sb="0" eb="3">
      <t>セラチョウ</t>
    </rPh>
    <rPh sb="3" eb="5">
      <t>オオアザ</t>
    </rPh>
    <phoneticPr fontId="19"/>
  </si>
  <si>
    <t>0847-27-0001（兼用）</t>
    <rPh sb="13" eb="15">
      <t>ケンヨウ</t>
    </rPh>
    <phoneticPr fontId="19"/>
  </si>
  <si>
    <t>nishioota-jc@mail.mcat.ne.jp</t>
  </si>
  <si>
    <t>722-1732</t>
  </si>
  <si>
    <t>世羅町大字黒渕3-2</t>
    <rPh sb="0" eb="3">
      <t>セラチョウ</t>
    </rPh>
    <rPh sb="3" eb="5">
      <t>オオアザ</t>
    </rPh>
    <rPh sb="5" eb="7">
      <t>クロブチ</t>
    </rPh>
    <phoneticPr fontId="19"/>
  </si>
  <si>
    <t>tsukushi-jc@mail.mcat.ne.jp</t>
  </si>
  <si>
    <t>722-1702</t>
  </si>
  <si>
    <t>世羅町大字山中福田1828-3</t>
    <rPh sb="0" eb="3">
      <t>セラチョウ</t>
    </rPh>
    <rPh sb="3" eb="5">
      <t>オオアザ</t>
    </rPh>
    <rPh sb="5" eb="9">
      <t>ヤマナカフクダ</t>
    </rPh>
    <phoneticPr fontId="19"/>
  </si>
  <si>
    <t>0847-37-2276（兼用）　</t>
    <rPh sb="13" eb="15">
      <t>ケンヨウ</t>
    </rPh>
    <phoneticPr fontId="19"/>
  </si>
  <si>
    <t>yamahukuda-jc@mail.mcat.ne.jp</t>
  </si>
  <si>
    <t>722-1701</t>
  </si>
  <si>
    <t>世羅町大字小国4525-1</t>
    <rPh sb="0" eb="3">
      <t>セラチョウ</t>
    </rPh>
    <rPh sb="3" eb="5">
      <t>オオアザ</t>
    </rPh>
    <rPh sb="5" eb="7">
      <t>オグニ</t>
    </rPh>
    <phoneticPr fontId="19"/>
  </si>
  <si>
    <t>oguni-jc@mail.mcat.ne.jp</t>
  </si>
  <si>
    <t>729-6715</t>
  </si>
  <si>
    <t>0847-39-1047（兼用）　</t>
    <rPh sb="13" eb="15">
      <t>ケンヨウ</t>
    </rPh>
    <phoneticPr fontId="19"/>
  </si>
  <si>
    <t>tsuna-jc@mail.mcat.ne.jp</t>
  </si>
  <si>
    <t>http://www.sera-kurogawa.org/</t>
  </si>
  <si>
    <t>0847-37-2117（兼用）　</t>
    <rPh sb="13" eb="15">
      <t>ケンヨウ</t>
    </rPh>
    <phoneticPr fontId="19"/>
  </si>
  <si>
    <t>kurogawa-jc@mail.mcat.ne.jp</t>
  </si>
  <si>
    <t>主な施設内容</t>
  </si>
  <si>
    <t>日帰り</t>
  </si>
  <si>
    <t>独立行政法人
国立青少年教育
振興機構
国立江田島
青少年交流の家</t>
    <rPh sb="0" eb="2">
      <t>ドクリツ</t>
    </rPh>
    <rPh sb="2" eb="4">
      <t>ギョウセイ</t>
    </rPh>
    <rPh sb="4" eb="6">
      <t>ホウジン</t>
    </rPh>
    <rPh sb="7" eb="9">
      <t>コクリツ</t>
    </rPh>
    <rPh sb="9" eb="12">
      <t>セイショウネン</t>
    </rPh>
    <rPh sb="12" eb="14">
      <t>キョウイク</t>
    </rPh>
    <rPh sb="15" eb="17">
      <t>シンコウ</t>
    </rPh>
    <rPh sb="17" eb="19">
      <t>キコウ</t>
    </rPh>
    <rPh sb="20" eb="22">
      <t>コクリツ</t>
    </rPh>
    <rPh sb="22" eb="25">
      <t>エタジマ</t>
    </rPh>
    <rPh sb="26" eb="29">
      <t>セイショウネン</t>
    </rPh>
    <rPh sb="29" eb="31">
      <t>コウリュウ</t>
    </rPh>
    <rPh sb="32" eb="33">
      <t>イエ</t>
    </rPh>
    <phoneticPr fontId="19"/>
  </si>
  <si>
    <t>研修室，和室，講堂
海洋研修館，体育館
武道館，グラウンド
カッター研修施設
水泳場，野外炊事場等</t>
    <rPh sb="7" eb="9">
      <t>コウドウ</t>
    </rPh>
    <phoneticPr fontId="19"/>
  </si>
  <si>
    <t>江田島市江田島町津久茂一丁目1-1</t>
    <rPh sb="0" eb="3">
      <t>エタジマ</t>
    </rPh>
    <rPh sb="3" eb="4">
      <t>シ</t>
    </rPh>
    <rPh sb="4" eb="8">
      <t>エタジマチョウ</t>
    </rPh>
    <rPh sb="8" eb="9">
      <t>ツ</t>
    </rPh>
    <rPh sb="9" eb="10">
      <t>ク</t>
    </rPh>
    <rPh sb="10" eb="11">
      <t>モ</t>
    </rPh>
    <rPh sb="11" eb="14">
      <t>イッチョウメ</t>
    </rPh>
    <phoneticPr fontId="19"/>
  </si>
  <si>
    <t>研修室，体育館
食堂，宿泊棟
グラウンド
キャンプ場
アスレチック広場等</t>
    <rPh sb="4" eb="7">
      <t>タイイクカン</t>
    </rPh>
    <rPh sb="8" eb="10">
      <t>ショクドウ</t>
    </rPh>
    <rPh sb="11" eb="13">
      <t>シュクハク</t>
    </rPh>
    <rPh sb="13" eb="14">
      <t>トウ</t>
    </rPh>
    <rPh sb="25" eb="26">
      <t>ジョウ</t>
    </rPh>
    <rPh sb="33" eb="35">
      <t>ヒロバ</t>
    </rPh>
    <rPh sb="35" eb="36">
      <t>トウ</t>
    </rPh>
    <phoneticPr fontId="8"/>
  </si>
  <si>
    <t>福山市金江町藁江619-2</t>
  </si>
  <si>
    <t>広島市中区加古町4-17</t>
  </si>
  <si>
    <t>082-244-8000</t>
  </si>
  <si>
    <t>082-246-5808</t>
  </si>
  <si>
    <t>広島市中区基町5-61</t>
  </si>
  <si>
    <t>082-228-0447</t>
  </si>
  <si>
    <t>733-0802</t>
  </si>
  <si>
    <t>広島市西区三滝本町一丁目73-20</t>
  </si>
  <si>
    <t>082-238-6301</t>
  </si>
  <si>
    <t>082-238-6302</t>
  </si>
  <si>
    <t>広島市西区三滝本町一丁目68-6</t>
  </si>
  <si>
    <t>http://www.cf.city.hiroshima.jp/rinkai/</t>
  </si>
  <si>
    <t>広島市南区似島町字東大谷182</t>
  </si>
  <si>
    <t>082-259-2766</t>
  </si>
  <si>
    <t>ninoshima-c@cf.city.hiroshima.jp</t>
  </si>
  <si>
    <t>082-259-2767</t>
  </si>
  <si>
    <t>呉  市</t>
    <rPh sb="0" eb="1">
      <t>クレ</t>
    </rPh>
    <rPh sb="3" eb="4">
      <t>シ</t>
    </rPh>
    <phoneticPr fontId="19"/>
  </si>
  <si>
    <t>737-0002</t>
  </si>
  <si>
    <t>集会室28名
宿泊室72名，浴室他</t>
  </si>
  <si>
    <t>呉市広町字紅鶴岩25</t>
  </si>
  <si>
    <t>0823-72-7721</t>
  </si>
  <si>
    <t>松寿苑</t>
  </si>
  <si>
    <t>宿泊室42名，浴室
研修室，和室</t>
  </si>
  <si>
    <t>呉市下蒲刈町下島2083</t>
  </si>
  <si>
    <t>0823-65-2335</t>
  </si>
  <si>
    <t>734-0302</t>
  </si>
  <si>
    <t>宿泊室40名，浴室
食堂</t>
  </si>
  <si>
    <t>呉市豊町御手洗字北富永町425</t>
  </si>
  <si>
    <t>0846-66-2111</t>
  </si>
  <si>
    <t>0846-66-2375</t>
  </si>
  <si>
    <t>三原市鷺浦町向田野浦5020</t>
  </si>
  <si>
    <t xml:space="preserve">0848-87-5302 </t>
  </si>
  <si>
    <t>三原市久井町吉田370-26</t>
  </si>
  <si>
    <t>0847-32-7891　</t>
  </si>
  <si>
    <t>0847-32-7891</t>
  </si>
  <si>
    <t>三原市久井町吉田385-4</t>
  </si>
  <si>
    <t xml:space="preserve">739-0636 </t>
  </si>
  <si>
    <t>大竹市前飯谷4562</t>
  </si>
  <si>
    <t>0827-57-2110</t>
  </si>
  <si>
    <t>739-0607</t>
  </si>
  <si>
    <t>大竹市阿多田田ノ浦446</t>
  </si>
  <si>
    <t>0827-53-7855</t>
  </si>
  <si>
    <t>東広島市西条西本町28-6
(サンスクエア東広島内）</t>
    <rPh sb="21" eb="24">
      <t>ヒガシヒロシマ</t>
    </rPh>
    <rPh sb="24" eb="25">
      <t>ナイ</t>
    </rPh>
    <phoneticPr fontId="19"/>
  </si>
  <si>
    <t>082-493-7625</t>
  </si>
  <si>
    <t>－</t>
    <phoneticPr fontId="19"/>
  </si>
  <si>
    <t>和室・練習室・調理室</t>
  </si>
  <si>
    <t>730-0052</t>
  </si>
  <si>
    <t>http://www.pref.hiroshima.lg.jp/site/center/</t>
    <phoneticPr fontId="19"/>
  </si>
  <si>
    <t>広島市中区千田町三丁目7－47</t>
    <phoneticPr fontId="19"/>
  </si>
  <si>
    <t>082-248-8848</t>
  </si>
  <si>
    <t>sgcshinkou@pref.hiroshima.lg.jp</t>
    <phoneticPr fontId="19"/>
  </si>
  <si>
    <t>082-248-8840</t>
  </si>
  <si>
    <t>呉市</t>
    <rPh sb="0" eb="1">
      <t>クレ</t>
    </rPh>
    <phoneticPr fontId="19"/>
  </si>
  <si>
    <t>呉市中央六丁目2-9</t>
    <rPh sb="4" eb="5">
      <t>6</t>
    </rPh>
    <phoneticPr fontId="19"/>
  </si>
  <si>
    <t>tyuokom@city.kure.lg.jp</t>
  </si>
  <si>
    <t>0823-25-8819</t>
  </si>
  <si>
    <t>0848-85-0701</t>
  </si>
  <si>
    <t>0848-85-0702</t>
  </si>
  <si>
    <t>尾道市東久保町20-14</t>
  </si>
  <si>
    <t>0848-37-9070</t>
  </si>
  <si>
    <t>tyuubu-shougai-gakushuu@city.fukuyama.hiroshima.jp</t>
  </si>
  <si>
    <t xml:space="preserve">福山市沼隈町草深1889-6 </t>
  </si>
  <si>
    <t>matunaga-shougai-gakushuu@city.fukuyama.hiroshima.jp</t>
  </si>
  <si>
    <t>hokubu-shougai-gakushuu@city.fukuyama.hiroshima.jp</t>
  </si>
  <si>
    <t>toubu-shougai-gakushuu@city.fukuyama.hiroshima.jp</t>
  </si>
  <si>
    <t>kannabe-shougai-gakushuu@city.fukuyama.hiroshima.jp</t>
  </si>
  <si>
    <t>http://www.city.fuchu.hiroshima.jp</t>
  </si>
  <si>
    <t>shougaku_edu@city.fuchu.hiroshima.jp</t>
  </si>
  <si>
    <t>三次市</t>
    <rPh sb="0" eb="3">
      <t>ミヨシ</t>
    </rPh>
    <phoneticPr fontId="19"/>
  </si>
  <si>
    <t>三次市十日市東3丁目14－25</t>
  </si>
  <si>
    <t>0824-64-1088</t>
  </si>
  <si>
    <t>0824-64-1090</t>
  </si>
  <si>
    <t>0824-53-2759</t>
  </si>
  <si>
    <t>kimita-b@m-city.jp</t>
  </si>
  <si>
    <t>0824-53-2779</t>
  </si>
  <si>
    <t>三次市布野町上布野1196</t>
  </si>
  <si>
    <t>0824-54-2119</t>
  </si>
  <si>
    <t>funo-c@m-city.jp</t>
  </si>
  <si>
    <t>0824-54-2956</t>
  </si>
  <si>
    <t>三次市吉舎町吉舎718</t>
  </si>
  <si>
    <t>0824-43-7272</t>
  </si>
  <si>
    <t>kisa-jiti-r@p1.pionet.ne.jp</t>
  </si>
  <si>
    <t>東広島市</t>
    <rPh sb="0" eb="1">
      <t>ヒガシ</t>
    </rPh>
    <rPh sb="1" eb="3">
      <t>ヒロシマ</t>
    </rPh>
    <rPh sb="3" eb="4">
      <t>シ</t>
    </rPh>
    <phoneticPr fontId="19"/>
  </si>
  <si>
    <t>739-0015</t>
  </si>
  <si>
    <t>東広島市志和町志和西1432</t>
    <rPh sb="9" eb="10">
      <t>ニシ</t>
    </rPh>
    <phoneticPr fontId="19"/>
  </si>
  <si>
    <t>082-433-3196</t>
  </si>
  <si>
    <t>東広島市黒瀬町菅田10</t>
    <rPh sb="0" eb="4">
      <t>ヒガシヒロシマシ</t>
    </rPh>
    <rPh sb="4" eb="6">
      <t>クロセ</t>
    </rPh>
    <rPh sb="6" eb="7">
      <t>チョウ</t>
    </rPh>
    <rPh sb="7" eb="9">
      <t>カンダ</t>
    </rPh>
    <phoneticPr fontId="19"/>
  </si>
  <si>
    <t>東広島市福富町久芳1545-1</t>
    <rPh sb="0" eb="4">
      <t>ヒガシヒロシマシ</t>
    </rPh>
    <rPh sb="4" eb="6">
      <t>フクトミ</t>
    </rPh>
    <rPh sb="6" eb="7">
      <t>チョウ</t>
    </rPh>
    <rPh sb="7" eb="9">
      <t>ヒサヨシ</t>
    </rPh>
    <phoneticPr fontId="19"/>
  </si>
  <si>
    <t>東広島市豊栄町鍛冶屋271</t>
    <rPh sb="0" eb="4">
      <t>ヒガシヒロシマシ</t>
    </rPh>
    <rPh sb="4" eb="7">
      <t>トヨサカチョウ</t>
    </rPh>
    <phoneticPr fontId="19"/>
  </si>
  <si>
    <t>東広島市河内町中河内1166</t>
    <rPh sb="0" eb="4">
      <t>ヒガシヒロシマシ</t>
    </rPh>
    <rPh sb="4" eb="6">
      <t>コウチ</t>
    </rPh>
    <rPh sb="6" eb="7">
      <t>チョウ</t>
    </rPh>
    <rPh sb="7" eb="8">
      <t>ナカ</t>
    </rPh>
    <rPh sb="8" eb="10">
      <t>コウチ</t>
    </rPh>
    <phoneticPr fontId="19"/>
  </si>
  <si>
    <t>安芸郡府中町本町一丁目10-15</t>
  </si>
  <si>
    <t>082-286-3272</t>
  </si>
  <si>
    <t>082-286-3298</t>
  </si>
  <si>
    <r>
      <t xml:space="preserve">広島市
男女共同参画
推進センター
</t>
    </r>
    <r>
      <rPr>
        <sz val="8"/>
        <rFont val="ＭＳ 明朝"/>
        <family val="1"/>
        <charset val="128"/>
      </rPr>
      <t>（ゆいぽーと）</t>
    </r>
    <rPh sb="0" eb="3">
      <t>ヒロシマシ</t>
    </rPh>
    <rPh sb="4" eb="6">
      <t>ダンジョ</t>
    </rPh>
    <rPh sb="6" eb="8">
      <t>キョウドウ</t>
    </rPh>
    <rPh sb="8" eb="10">
      <t>サンカク</t>
    </rPh>
    <rPh sb="11" eb="13">
      <t>スイシン</t>
    </rPh>
    <phoneticPr fontId="19"/>
  </si>
  <si>
    <t>730-0051</t>
  </si>
  <si>
    <t>082-248-4476</t>
  </si>
  <si>
    <r>
      <t xml:space="preserve">福山市
男女共同参画
センター
</t>
    </r>
    <r>
      <rPr>
        <sz val="6"/>
        <rFont val="ＭＳ 明朝"/>
        <family val="1"/>
        <charset val="128"/>
      </rPr>
      <t>（イコールふくやま）</t>
    </r>
    <rPh sb="0" eb="3">
      <t>フクヤマシ</t>
    </rPh>
    <rPh sb="4" eb="6">
      <t>ダンジョ</t>
    </rPh>
    <rPh sb="6" eb="8">
      <t>キョウドウ</t>
    </rPh>
    <rPh sb="8" eb="10">
      <t>サンカク</t>
    </rPh>
    <phoneticPr fontId="19"/>
  </si>
  <si>
    <t>福山市西町1-1-1</t>
  </si>
  <si>
    <t>084-973-8895</t>
  </si>
  <si>
    <t>084-927-9121</t>
  </si>
  <si>
    <t>東広島市</t>
    <rPh sb="0" eb="4">
      <t>ヒガシヒロシマシ</t>
    </rPh>
    <phoneticPr fontId="19"/>
  </si>
  <si>
    <t>エスポワール
東広島市
男女共同参画
推進室</t>
    <rPh sb="7" eb="11">
      <t>ヒガシヒロシマシ</t>
    </rPh>
    <rPh sb="12" eb="14">
      <t>ダンジョ</t>
    </rPh>
    <rPh sb="14" eb="16">
      <t>キョウドウ</t>
    </rPh>
    <rPh sb="16" eb="18">
      <t>サンカク</t>
    </rPh>
    <rPh sb="19" eb="21">
      <t>スイシン</t>
    </rPh>
    <rPh sb="21" eb="22">
      <t>シツ</t>
    </rPh>
    <phoneticPr fontId="19"/>
  </si>
  <si>
    <t>739-0043</t>
    <phoneticPr fontId="19"/>
  </si>
  <si>
    <t>事務室兼会議・相談室
24㎡</t>
    <rPh sb="0" eb="3">
      <t>ジムシツ</t>
    </rPh>
    <rPh sb="3" eb="4">
      <t>ケン</t>
    </rPh>
    <rPh sb="4" eb="6">
      <t>カイギ</t>
    </rPh>
    <rPh sb="7" eb="10">
      <t>ソウダンシツ</t>
    </rPh>
    <phoneticPr fontId="19"/>
  </si>
  <si>
    <t>東広島市西条西本町28-6</t>
    <rPh sb="0" eb="3">
      <t>ヒガシヒロシマ</t>
    </rPh>
    <rPh sb="3" eb="4">
      <t>シ</t>
    </rPh>
    <rPh sb="4" eb="9">
      <t>サイジョウニシホンマチ</t>
    </rPh>
    <phoneticPr fontId="19"/>
  </si>
  <si>
    <r>
      <t>広島県
女性総合
センター
(</t>
    </r>
    <r>
      <rPr>
        <sz val="8"/>
        <rFont val="ＭＳ 明朝"/>
        <family val="1"/>
        <charset val="128"/>
      </rPr>
      <t>エソール広島)</t>
    </r>
    <rPh sb="0" eb="3">
      <t>ヒロシマケン</t>
    </rPh>
    <rPh sb="4" eb="6">
      <t>ジョセイ</t>
    </rPh>
    <rPh sb="6" eb="8">
      <t>ソウゴウ</t>
    </rPh>
    <rPh sb="19" eb="21">
      <t>ヒロシマ</t>
    </rPh>
    <phoneticPr fontId="19"/>
  </si>
  <si>
    <t>広島市中区富士見町11-6</t>
    <rPh sb="0" eb="3">
      <t>ヒロシマシ</t>
    </rPh>
    <rPh sb="3" eb="5">
      <t>ナカク</t>
    </rPh>
    <rPh sb="5" eb="9">
      <t>フジミチョウ</t>
    </rPh>
    <phoneticPr fontId="19"/>
  </si>
  <si>
    <t>少年団体</t>
    <rPh sb="0" eb="2">
      <t>ショウネン</t>
    </rPh>
    <rPh sb="2" eb="4">
      <t>ダンタイ</t>
    </rPh>
    <phoneticPr fontId="18"/>
  </si>
  <si>
    <t>青年団体</t>
    <rPh sb="0" eb="2">
      <t>セイネン</t>
    </rPh>
    <rPh sb="2" eb="4">
      <t>ダンタイ</t>
    </rPh>
    <phoneticPr fontId="18"/>
  </si>
  <si>
    <t>女性団体</t>
    <rPh sb="0" eb="2">
      <t>ジョセイ</t>
    </rPh>
    <rPh sb="2" eb="4">
      <t>ダンタイ</t>
    </rPh>
    <phoneticPr fontId="18"/>
  </si>
  <si>
    <t>おやじの会</t>
    <rPh sb="4" eb="5">
      <t>カイ</t>
    </rPh>
    <phoneticPr fontId="18"/>
  </si>
  <si>
    <t>地域子ども会</t>
    <rPh sb="0" eb="2">
      <t>チイキ</t>
    </rPh>
    <rPh sb="2" eb="3">
      <t>コ</t>
    </rPh>
    <rPh sb="5" eb="6">
      <t>カイ</t>
    </rPh>
    <phoneticPr fontId="18"/>
  </si>
  <si>
    <t>その他</t>
    <rPh sb="0" eb="3">
      <t>ソノタ</t>
    </rPh>
    <phoneticPr fontId="18"/>
  </si>
  <si>
    <t>地域青年会</t>
    <rPh sb="0" eb="2">
      <t>チイキ</t>
    </rPh>
    <rPh sb="2" eb="4">
      <t>セイネン</t>
    </rPh>
    <rPh sb="4" eb="5">
      <t>カイ</t>
    </rPh>
    <phoneticPr fontId="18"/>
  </si>
  <si>
    <t>地域女性会</t>
    <rPh sb="0" eb="2">
      <t>チイキ</t>
    </rPh>
    <rPh sb="2" eb="4">
      <t>ジョセイ</t>
    </rPh>
    <rPh sb="4" eb="5">
      <t>カイ</t>
    </rPh>
    <phoneticPr fontId="18"/>
  </si>
  <si>
    <t>小学校</t>
    <rPh sb="0" eb="3">
      <t>ショウガッコウ</t>
    </rPh>
    <phoneticPr fontId="18"/>
  </si>
  <si>
    <t>中学校</t>
    <rPh sb="0" eb="3">
      <t>チュウガッコウ</t>
    </rPh>
    <phoneticPr fontId="18"/>
  </si>
  <si>
    <t>団体数</t>
    <rPh sb="0" eb="2">
      <t>ダンタイ</t>
    </rPh>
    <rPh sb="2" eb="3">
      <t>スウ</t>
    </rPh>
    <phoneticPr fontId="18"/>
  </si>
  <si>
    <t>加入者数</t>
    <rPh sb="0" eb="3">
      <t>カニュウシャ</t>
    </rPh>
    <rPh sb="3" eb="4">
      <t>スウ</t>
    </rPh>
    <phoneticPr fontId="18"/>
  </si>
  <si>
    <t>広島市</t>
    <rPh sb="0" eb="2">
      <t>ヒロシマ</t>
    </rPh>
    <rPh sb="2" eb="3">
      <t>シ</t>
    </rPh>
    <phoneticPr fontId="8"/>
  </si>
  <si>
    <t>竹原市</t>
    <rPh sb="0" eb="2">
      <t>タケハラ</t>
    </rPh>
    <phoneticPr fontId="8"/>
  </si>
  <si>
    <t>三原市</t>
    <rPh sb="0" eb="2">
      <t>ミハラ</t>
    </rPh>
    <phoneticPr fontId="8"/>
  </si>
  <si>
    <t>福山市</t>
    <rPh sb="0" eb="2">
      <t>フクヤマ</t>
    </rPh>
    <phoneticPr fontId="8"/>
  </si>
  <si>
    <t>府中市</t>
    <rPh sb="0" eb="2">
      <t>フチュウ</t>
    </rPh>
    <phoneticPr fontId="8"/>
  </si>
  <si>
    <t>三次市</t>
    <rPh sb="0" eb="2">
      <t>ミヨシ</t>
    </rPh>
    <rPh sb="2" eb="3">
      <t>シ</t>
    </rPh>
    <phoneticPr fontId="8"/>
  </si>
  <si>
    <t>庄原市</t>
    <rPh sb="1" eb="2">
      <t>ハラ</t>
    </rPh>
    <phoneticPr fontId="8"/>
  </si>
  <si>
    <t>大竹市</t>
    <rPh sb="0" eb="2">
      <t>オオタケ</t>
    </rPh>
    <rPh sb="2" eb="3">
      <t>シ</t>
    </rPh>
    <phoneticPr fontId="8"/>
  </si>
  <si>
    <t>廿日市市</t>
    <rPh sb="0" eb="3">
      <t>ハツカイチ</t>
    </rPh>
    <rPh sb="3" eb="4">
      <t>シ</t>
    </rPh>
    <phoneticPr fontId="8"/>
  </si>
  <si>
    <t>安芸高田市</t>
    <rPh sb="0" eb="2">
      <t>アキ</t>
    </rPh>
    <rPh sb="2" eb="4">
      <t>タカタ</t>
    </rPh>
    <rPh sb="4" eb="5">
      <t>シ</t>
    </rPh>
    <phoneticPr fontId="8"/>
  </si>
  <si>
    <t>江田島市</t>
    <rPh sb="2" eb="3">
      <t>シマ</t>
    </rPh>
    <rPh sb="3" eb="4">
      <t>シ</t>
    </rPh>
    <phoneticPr fontId="8"/>
  </si>
  <si>
    <t>府中町</t>
    <rPh sb="0" eb="3">
      <t>フチュウチョウ</t>
    </rPh>
    <phoneticPr fontId="8"/>
  </si>
  <si>
    <t>熊野町</t>
    <rPh sb="0" eb="3">
      <t>クマノチョウ</t>
    </rPh>
    <phoneticPr fontId="8"/>
  </si>
  <si>
    <t>坂町</t>
    <rPh sb="0" eb="1">
      <t>サカ</t>
    </rPh>
    <rPh sb="1" eb="2">
      <t>チョウ</t>
    </rPh>
    <phoneticPr fontId="8"/>
  </si>
  <si>
    <t>安芸太田町</t>
    <rPh sb="0" eb="2">
      <t>アキ</t>
    </rPh>
    <rPh sb="2" eb="5">
      <t>オオタチョウ</t>
    </rPh>
    <phoneticPr fontId="8"/>
  </si>
  <si>
    <t>北広島町</t>
    <rPh sb="0" eb="3">
      <t>キタヒロシマ</t>
    </rPh>
    <rPh sb="3" eb="4">
      <t>チョウ</t>
    </rPh>
    <phoneticPr fontId="8"/>
  </si>
  <si>
    <t>大崎上島町</t>
    <rPh sb="0" eb="2">
      <t>オオサキ</t>
    </rPh>
    <rPh sb="2" eb="5">
      <t>カミジマチョウ</t>
    </rPh>
    <phoneticPr fontId="8"/>
  </si>
  <si>
    <t>世羅町</t>
    <rPh sb="0" eb="2">
      <t>セラ</t>
    </rPh>
    <rPh sb="2" eb="3">
      <t>チョウ</t>
    </rPh>
    <phoneticPr fontId="8"/>
  </si>
  <si>
    <t>神石高原町</t>
    <rPh sb="2" eb="4">
      <t>コウゲン</t>
    </rPh>
    <phoneticPr fontId="8"/>
  </si>
  <si>
    <t>計</t>
    <phoneticPr fontId="8"/>
  </si>
  <si>
    <t>呉市文化ホール</t>
  </si>
  <si>
    <t>ホール，多目的室，展示室，リハーサル室，練習室，レストラン，楽屋</t>
  </si>
  <si>
    <t xml:space="preserve">呉市中央三丁目10-1 </t>
  </si>
  <si>
    <t>0823-25-7878</t>
  </si>
  <si>
    <t>0823-23-6511</t>
  </si>
  <si>
    <t>737-0905</t>
  </si>
  <si>
    <t>セントラルロッジ，炊事棟，便所棟，常設テント，テントサイト，野外卓，パーゴラ，冒険遊具，野外炉，野外教室</t>
  </si>
  <si>
    <t>呉市焼山町字山の神598</t>
  </si>
  <si>
    <t>0823-33-8047</t>
  </si>
  <si>
    <t>0823-34-3832</t>
  </si>
  <si>
    <t>屋内運動場</t>
  </si>
  <si>
    <t>呉市倉橋町4055-5</t>
  </si>
  <si>
    <t>教室棟，屋内運動場</t>
  </si>
  <si>
    <t>呉市倉橋町16537</t>
  </si>
  <si>
    <t>教室棟，技術教室棟，屋内運動場，倉庫</t>
  </si>
  <si>
    <t>呉市倉橋町18733</t>
  </si>
  <si>
    <t xml:space="preserve">呉市倉橋町3301-4 </t>
  </si>
  <si>
    <t>呉市倉橋町4379-2</t>
  </si>
  <si>
    <t>呉市倉橋町5926-2</t>
  </si>
  <si>
    <t>竹原市</t>
    <rPh sb="0" eb="3">
      <t>タケハラシ</t>
    </rPh>
    <phoneticPr fontId="19"/>
  </si>
  <si>
    <t>竹原市民館</t>
  </si>
  <si>
    <t>事務室，和室，会議室，
料理教室，ホール</t>
  </si>
  <si>
    <t>竹原教育集会所</t>
  </si>
  <si>
    <t>725-0023</t>
  </si>
  <si>
    <t>事務室，和室，会議室，
調理室</t>
  </si>
  <si>
    <t>竹原市田ノ浦一丁目8-27</t>
  </si>
  <si>
    <t>事務室（相談室），会議室，集会室</t>
  </si>
  <si>
    <t>竹原市竹原町3044-3</t>
  </si>
  <si>
    <t>体育館・温水プール・弓道場・展示，文化ホール・ホワイエ・屋外ステージ練習室外</t>
    <rPh sb="36" eb="37">
      <t>シツ</t>
    </rPh>
    <rPh sb="37" eb="38">
      <t>ソト</t>
    </rPh>
    <phoneticPr fontId="19"/>
  </si>
  <si>
    <t xml:space="preserve">三原市円一町二丁目1-1 </t>
  </si>
  <si>
    <t>0848-64-7555</t>
  </si>
  <si>
    <t>0848-64-7569</t>
  </si>
  <si>
    <t>722-1412</t>
  </si>
  <si>
    <t>http://www.city.mihara.hiroshima.jp/shougai/46/46.html</t>
  </si>
  <si>
    <t>文化ホール・ホワイエ</t>
    <rPh sb="0" eb="2">
      <t>ブンカ</t>
    </rPh>
    <phoneticPr fontId="19"/>
  </si>
  <si>
    <t>0847-32-8406</t>
  </si>
  <si>
    <t>729-1492</t>
  </si>
  <si>
    <t>http://www.city.mihara.hiroshima.jp/shougai/47/47.html</t>
  </si>
  <si>
    <t>文化ホール・ホワイエ・研修室外</t>
    <rPh sb="0" eb="2">
      <t>ブンカ</t>
    </rPh>
    <rPh sb="14" eb="15">
      <t>ソト</t>
    </rPh>
    <phoneticPr fontId="19"/>
  </si>
  <si>
    <t>0847-33-1115</t>
  </si>
  <si>
    <t>集会室，講習室，修養室，軽運動室，料理講習室</t>
    <rPh sb="0" eb="3">
      <t>シュウカイシツ</t>
    </rPh>
    <rPh sb="4" eb="6">
      <t>コウシュウ</t>
    </rPh>
    <rPh sb="6" eb="7">
      <t>シツ</t>
    </rPh>
    <rPh sb="8" eb="10">
      <t>シュウヨウ</t>
    </rPh>
    <rPh sb="10" eb="11">
      <t>シツ</t>
    </rPh>
    <rPh sb="12" eb="13">
      <t>ケイ</t>
    </rPh>
    <rPh sb="13" eb="15">
      <t>ウンドウ</t>
    </rPh>
    <rPh sb="15" eb="16">
      <t>シツ</t>
    </rPh>
    <rPh sb="17" eb="19">
      <t>リョウリ</t>
    </rPh>
    <rPh sb="19" eb="21">
      <t>コウシュウ</t>
    </rPh>
    <rPh sb="21" eb="22">
      <t>シツ</t>
    </rPh>
    <phoneticPr fontId="19"/>
  </si>
  <si>
    <t>尾道市西土堂町18-5</t>
  </si>
  <si>
    <t>0848-22-5396</t>
  </si>
  <si>
    <t>料理実習室，会議室，研修室，軽運動室，音楽室</t>
    <rPh sb="19" eb="22">
      <t>オンガクシツ</t>
    </rPh>
    <phoneticPr fontId="19"/>
  </si>
  <si>
    <t>0845-24-1228</t>
  </si>
  <si>
    <t>0845-24-1229</t>
  </si>
  <si>
    <t>722-2321</t>
  </si>
  <si>
    <t>交流館（多目的ホール，
食堂，研修室，和室）
まなびの館（陶芸，絵本）
民俗資料館（展示）</t>
  </si>
  <si>
    <t>0845-26-6204</t>
  </si>
  <si>
    <t>0845-22-8615</t>
  </si>
  <si>
    <t>720-0802</t>
  </si>
  <si>
    <t>http://www.city.fukuyama.hiroshima.jp/site/r-rose/</t>
  </si>
  <si>
    <t>大・小ホール,楽屋,練習室</t>
    <rPh sb="0" eb="1">
      <t>ダイ</t>
    </rPh>
    <rPh sb="2" eb="3">
      <t>ショウ</t>
    </rPh>
    <rPh sb="7" eb="9">
      <t>ガクヤ</t>
    </rPh>
    <rPh sb="10" eb="13">
      <t>レンシュウシツ</t>
    </rPh>
    <phoneticPr fontId="19"/>
  </si>
  <si>
    <t>福山市松浜町二丁目1-10</t>
  </si>
  <si>
    <t>084-928-1800</t>
  </si>
  <si>
    <t>rose@city.fukuyama.hiroshima.jp</t>
  </si>
  <si>
    <t>084-928-1801</t>
  </si>
  <si>
    <t>http://www.city.fukuyama.hiroshima.jp/site/kannabe-bunkakaikan/</t>
  </si>
  <si>
    <t>小・大ホール,会議室,リハーサル室,楽屋,和室</t>
    <rPh sb="0" eb="1">
      <t>ショウ</t>
    </rPh>
    <rPh sb="2" eb="3">
      <t>ダイ</t>
    </rPh>
    <rPh sb="7" eb="10">
      <t>カイギシツ</t>
    </rPh>
    <rPh sb="16" eb="17">
      <t>シツ</t>
    </rPh>
    <rPh sb="18" eb="20">
      <t>ガクヤ</t>
    </rPh>
    <rPh sb="21" eb="23">
      <t>ワシツ</t>
    </rPh>
    <phoneticPr fontId="19"/>
  </si>
  <si>
    <t>福山市神辺町川北1155-1</t>
  </si>
  <si>
    <t>084-963-7300</t>
  </si>
  <si>
    <t>084-963-7303</t>
  </si>
  <si>
    <t>機実演室,染実演室,研修室,図面整理室,遺物整理室,書庫,収蔵庫,特別収蔵庫,鉄器収蔵庫</t>
    <rPh sb="0" eb="1">
      <t>キ</t>
    </rPh>
    <rPh sb="1" eb="2">
      <t>ジツ</t>
    </rPh>
    <rPh sb="2" eb="3">
      <t>エン</t>
    </rPh>
    <rPh sb="3" eb="4">
      <t>シツ</t>
    </rPh>
    <rPh sb="5" eb="6">
      <t>ソ</t>
    </rPh>
    <rPh sb="6" eb="7">
      <t>ジツ</t>
    </rPh>
    <rPh sb="7" eb="8">
      <t>エン</t>
    </rPh>
    <rPh sb="8" eb="9">
      <t>シツ</t>
    </rPh>
    <rPh sb="10" eb="13">
      <t>ケンシュウシツ</t>
    </rPh>
    <rPh sb="14" eb="16">
      <t>ズメン</t>
    </rPh>
    <rPh sb="16" eb="18">
      <t>セイリ</t>
    </rPh>
    <rPh sb="18" eb="19">
      <t>シツ</t>
    </rPh>
    <rPh sb="20" eb="22">
      <t>イブツ</t>
    </rPh>
    <rPh sb="22" eb="24">
      <t>セイリ</t>
    </rPh>
    <rPh sb="24" eb="25">
      <t>シツ</t>
    </rPh>
    <rPh sb="26" eb="28">
      <t>ショコ</t>
    </rPh>
    <rPh sb="29" eb="32">
      <t>シュウゾウコ</t>
    </rPh>
    <rPh sb="33" eb="35">
      <t>トクベツ</t>
    </rPh>
    <rPh sb="35" eb="38">
      <t>シュウゾウコ</t>
    </rPh>
    <rPh sb="39" eb="41">
      <t>テッキ</t>
    </rPh>
    <rPh sb="41" eb="44">
      <t>シュウゾウコ</t>
    </rPh>
    <phoneticPr fontId="19"/>
  </si>
  <si>
    <t>0847-52-5538</t>
  </si>
  <si>
    <t>729-3212</t>
  </si>
  <si>
    <t>集会所，調理室，学習室，和室</t>
  </si>
  <si>
    <t>府中市阿字町66-1</t>
  </si>
  <si>
    <t>0847-68-2442</t>
  </si>
  <si>
    <t>府中市中須町1616</t>
  </si>
  <si>
    <t>府中市高木町230-3</t>
  </si>
  <si>
    <t>0847-45-8997</t>
  </si>
  <si>
    <t>726-0026</t>
  </si>
  <si>
    <t>調理室，学習室，和室</t>
  </si>
  <si>
    <t>府中市三郎丸町687-1</t>
  </si>
  <si>
    <t>0847-41-4971</t>
  </si>
  <si>
    <t>府中市府中町347-4</t>
  </si>
  <si>
    <t>0847-43-4945</t>
  </si>
  <si>
    <t>集会室，学習室，和室</t>
  </si>
  <si>
    <t>集会室，調理室，学習室，和室</t>
  </si>
  <si>
    <t>729-3202</t>
  </si>
  <si>
    <t>集会室，調理室，和室</t>
  </si>
  <si>
    <t>府中市行縢町865-1</t>
  </si>
  <si>
    <t>726-0011</t>
  </si>
  <si>
    <t>学習室，調理室，和室</t>
  </si>
  <si>
    <t>府中市広谷町970-3</t>
  </si>
  <si>
    <t>0847-45-7702</t>
  </si>
  <si>
    <t>集会室，学習室，調理室</t>
  </si>
  <si>
    <t>府中市土生町1651-1</t>
  </si>
  <si>
    <t>0847-43-6519</t>
  </si>
  <si>
    <t>729-3413</t>
  </si>
  <si>
    <t>集会室，図書室，調理室</t>
  </si>
  <si>
    <t>0847-62-3181</t>
  </si>
  <si>
    <t>729-3402</t>
  </si>
  <si>
    <t>図工室，音楽室，会議室，懇話室，シャワー室</t>
  </si>
  <si>
    <t>府中市上下町小堀2092-1</t>
  </si>
  <si>
    <t>0847-62-3243</t>
  </si>
  <si>
    <t>729-3403</t>
  </si>
  <si>
    <t>集会室，調理室</t>
  </si>
  <si>
    <t>府中市上下町階見2835</t>
  </si>
  <si>
    <t>0847-62-3084</t>
  </si>
  <si>
    <t>体育施設との一体型ホール，トレーニングルーム，図書館</t>
  </si>
  <si>
    <t>中型ホール，図書館，プラネタリウム，カーター常設室</t>
  </si>
  <si>
    <t>庄原市民会館</t>
  </si>
  <si>
    <t>庄原市西本町二丁目17-15</t>
  </si>
  <si>
    <t>0824-72-4242</t>
  </si>
  <si>
    <t>0824-72-4256</t>
  </si>
  <si>
    <t>上谷コミュニティセンター</t>
    <rPh sb="0" eb="1">
      <t>ウエ</t>
    </rPh>
    <rPh sb="1" eb="2">
      <t>ダニ</t>
    </rPh>
    <phoneticPr fontId="19"/>
  </si>
  <si>
    <t>会議室・屋内運動場・屋外運動場</t>
    <rPh sb="0" eb="3">
      <t>カイギシツ</t>
    </rPh>
    <rPh sb="4" eb="6">
      <t>オクナイ</t>
    </rPh>
    <rPh sb="6" eb="9">
      <t>ウンドウジョウ</t>
    </rPh>
    <rPh sb="10" eb="12">
      <t>オクガイ</t>
    </rPh>
    <rPh sb="12" eb="15">
      <t>ウンドウジョウ</t>
    </rPh>
    <phoneticPr fontId="19"/>
  </si>
  <si>
    <t>庄原市上谷町1719</t>
    <rPh sb="3" eb="5">
      <t>ウエタニ</t>
    </rPh>
    <rPh sb="5" eb="6">
      <t>チョウ</t>
    </rPh>
    <phoneticPr fontId="19"/>
  </si>
  <si>
    <t>庄原市東城町川東1188-2</t>
  </si>
  <si>
    <t>会議室</t>
    <rPh sb="0" eb="3">
      <t>カイギシツ</t>
    </rPh>
    <phoneticPr fontId="19"/>
  </si>
  <si>
    <t>庄原市東城町久代1760</t>
    <rPh sb="3" eb="6">
      <t>ヒガシシロチョウ</t>
    </rPh>
    <rPh sb="6" eb="8">
      <t>クシロ</t>
    </rPh>
    <phoneticPr fontId="19"/>
  </si>
  <si>
    <t>大集会室・和室・調理室・中会議室・事務室</t>
  </si>
  <si>
    <t>庄原市口和町向泉389-1</t>
  </si>
  <si>
    <t>大会議室・小会議室・事務室・調理室・屋内運動場・屋外運動場</t>
  </si>
  <si>
    <t>庄原市高野町上湯川680</t>
    <rPh sb="3" eb="6">
      <t>タカノチョウ</t>
    </rPh>
    <rPh sb="6" eb="7">
      <t>カミ</t>
    </rPh>
    <rPh sb="7" eb="9">
      <t>ユカワ</t>
    </rPh>
    <phoneticPr fontId="19"/>
  </si>
  <si>
    <t>庄原市高野町和南原275</t>
    <rPh sb="3" eb="6">
      <t>タカノチョウ</t>
    </rPh>
    <rPh sb="6" eb="7">
      <t>ワ</t>
    </rPh>
    <rPh sb="7" eb="8">
      <t>ナン</t>
    </rPh>
    <rPh sb="8" eb="9">
      <t>バラ</t>
    </rPh>
    <phoneticPr fontId="19"/>
  </si>
  <si>
    <t>会議室・研修室・調理室・ホール・図書館</t>
  </si>
  <si>
    <t>庄原市高野町新市1284</t>
    <rPh sb="3" eb="5">
      <t>タカノ</t>
    </rPh>
    <rPh sb="5" eb="6">
      <t>チョウ</t>
    </rPh>
    <rPh sb="6" eb="8">
      <t>シンイチ</t>
    </rPh>
    <phoneticPr fontId="19"/>
  </si>
  <si>
    <t>0824-86-2944</t>
  </si>
  <si>
    <t>739-0613</t>
  </si>
  <si>
    <t>大竹市本町一丁目9-3</t>
  </si>
  <si>
    <t>0827-53-2226</t>
  </si>
  <si>
    <t>0827-54-0046</t>
  </si>
  <si>
    <t>創作村</t>
  </si>
  <si>
    <t>陶芸室，木工室，絵画室，陶芸窯</t>
    <rPh sb="0" eb="2">
      <t>トウゲイ</t>
    </rPh>
    <rPh sb="2" eb="3">
      <t>シツ</t>
    </rPh>
    <rPh sb="4" eb="6">
      <t>モッコウ</t>
    </rPh>
    <rPh sb="6" eb="7">
      <t>シツ</t>
    </rPh>
    <rPh sb="8" eb="11">
      <t>カイガシツ</t>
    </rPh>
    <rPh sb="12" eb="14">
      <t>トウゲイ</t>
    </rPh>
    <rPh sb="14" eb="15">
      <t>ガマ</t>
    </rPh>
    <phoneticPr fontId="19"/>
  </si>
  <si>
    <t>東広島市豊栄町乃美2839-1</t>
  </si>
  <si>
    <t>082-432-4140</t>
  </si>
  <si>
    <t>http://www12.ocn.ne.jp/~center01/frampage31.htm</t>
  </si>
  <si>
    <t>アザレアホール，研修室，日本間，展示コーナー，楽屋</t>
    <rPh sb="8" eb="11">
      <t>ケンシュウシツ</t>
    </rPh>
    <rPh sb="12" eb="15">
      <t>ニホンマ</t>
    </rPh>
    <rPh sb="16" eb="18">
      <t>テンジ</t>
    </rPh>
    <rPh sb="23" eb="25">
      <t>ガクヤ</t>
    </rPh>
    <phoneticPr fontId="19"/>
  </si>
  <si>
    <t>東広島市西条西本町28-6</t>
  </si>
  <si>
    <t>082-424-3811</t>
  </si>
  <si>
    <t>082-423-5251</t>
  </si>
  <si>
    <t>http://www.hatsukaichi-csa.net/</t>
  </si>
  <si>
    <t>大・小ホール，リハーサル室，会議室，練習室，楽屋</t>
  </si>
  <si>
    <t>0829-20-0111</t>
  </si>
  <si>
    <t xml:space="preserve">sakurapia@hatsukaichi-csa.com </t>
  </si>
  <si>
    <t>0829-32-7160</t>
  </si>
  <si>
    <t>多目的ホール，練習室，楽屋，親子室</t>
  </si>
  <si>
    <t>info_saiki@hiroshima-hatsukaichi-lib.jp</t>
  </si>
  <si>
    <t>廿日市市原1070-1</t>
  </si>
  <si>
    <t>0829-30-9206</t>
  </si>
  <si>
    <t>738-0003</t>
  </si>
  <si>
    <t>学習室，図書室，視聴覚室，相談室</t>
  </si>
  <si>
    <t>廿日市市佐方本町2-11</t>
  </si>
  <si>
    <t>738-0204</t>
  </si>
  <si>
    <t>研修室，調理室，会議室</t>
  </si>
  <si>
    <t>廿日市市河津原749-2</t>
  </si>
  <si>
    <t>江田島市</t>
    <rPh sb="0" eb="3">
      <t>エタジマ</t>
    </rPh>
    <rPh sb="3" eb="4">
      <t>シ</t>
    </rPh>
    <phoneticPr fontId="19"/>
  </si>
  <si>
    <t>江田島市江田島町中央一丁目3-23</t>
    <rPh sb="10" eb="13">
      <t>イチチョウメ</t>
    </rPh>
    <phoneticPr fontId="19"/>
  </si>
  <si>
    <t>0823-42-1145</t>
  </si>
  <si>
    <t>737-2214</t>
  </si>
  <si>
    <t>http://www.urban.ne.jp/home/fukaesho/kankyoukan/</t>
  </si>
  <si>
    <t>事務室，研修室，実習室，ホール</t>
  </si>
  <si>
    <t>江田島市大柿町深江1073-1</t>
  </si>
  <si>
    <t>0823-57-2613</t>
  </si>
  <si>
    <t>kankyoukan_mail@yahoo.co.jp</t>
  </si>
  <si>
    <t>0823-40-3100</t>
  </si>
  <si>
    <t>融光会館</t>
  </si>
  <si>
    <t>児童室，学習室，事務室</t>
  </si>
  <si>
    <t>0823-57-5454</t>
  </si>
  <si>
    <t>熊野町
人権教育集会所</t>
    <rPh sb="0" eb="2">
      <t>クマノ</t>
    </rPh>
    <rPh sb="2" eb="3">
      <t>チョウ</t>
    </rPh>
    <rPh sb="4" eb="6">
      <t>ジンケン</t>
    </rPh>
    <rPh sb="6" eb="8">
      <t>キョウイク</t>
    </rPh>
    <rPh sb="8" eb="10">
      <t>シュウカイ</t>
    </rPh>
    <rPh sb="10" eb="11">
      <t>ショ</t>
    </rPh>
    <phoneticPr fontId="19"/>
  </si>
  <si>
    <t>青年部・女性部・識字学級等の学習会などに施設利用している</t>
    <rPh sb="0" eb="2">
      <t>セイネン</t>
    </rPh>
    <rPh sb="2" eb="3">
      <t>ブ</t>
    </rPh>
    <rPh sb="4" eb="6">
      <t>ジョセイ</t>
    </rPh>
    <rPh sb="6" eb="7">
      <t>ブ</t>
    </rPh>
    <rPh sb="8" eb="10">
      <t>シキジ</t>
    </rPh>
    <rPh sb="10" eb="12">
      <t>ガッキュウ</t>
    </rPh>
    <rPh sb="12" eb="13">
      <t>トウ</t>
    </rPh>
    <rPh sb="14" eb="16">
      <t>ガクシュウ</t>
    </rPh>
    <rPh sb="16" eb="17">
      <t>カイ</t>
    </rPh>
    <rPh sb="20" eb="22">
      <t>シセツ</t>
    </rPh>
    <rPh sb="22" eb="24">
      <t>リヨウ</t>
    </rPh>
    <phoneticPr fontId="19"/>
  </si>
  <si>
    <t>731-4393</t>
  </si>
  <si>
    <t>大ホール，視聴覚教室
会議室，美術工芸室
調理実習室，和室，展示室</t>
    <rPh sb="0" eb="1">
      <t>ダイ</t>
    </rPh>
    <rPh sb="5" eb="8">
      <t>シチョウカク</t>
    </rPh>
    <rPh sb="8" eb="10">
      <t>キョウシツ</t>
    </rPh>
    <rPh sb="11" eb="14">
      <t>カイギシツ</t>
    </rPh>
    <rPh sb="15" eb="17">
      <t>ビジュツ</t>
    </rPh>
    <rPh sb="17" eb="19">
      <t>コウゲイ</t>
    </rPh>
    <rPh sb="19" eb="20">
      <t>シツ</t>
    </rPh>
    <rPh sb="21" eb="23">
      <t>チョウリ</t>
    </rPh>
    <rPh sb="23" eb="26">
      <t>ジッシュウシツ</t>
    </rPh>
    <rPh sb="27" eb="29">
      <t>ワシツ</t>
    </rPh>
    <rPh sb="30" eb="33">
      <t>テンジシツ</t>
    </rPh>
    <phoneticPr fontId="19"/>
  </si>
  <si>
    <t>082-820-1539</t>
  </si>
  <si>
    <t>アリーナ，ステージ，観客席</t>
  </si>
  <si>
    <t>山県郡安芸太田町大字加計3830-1</t>
  </si>
  <si>
    <t>0826-22-1117</t>
  </si>
  <si>
    <t>taiikukan@akiota.jp</t>
  </si>
  <si>
    <t>0826-22-1129</t>
  </si>
  <si>
    <t>アリーナ，ホール，観客席</t>
  </si>
  <si>
    <t>山県郡安芸太田町大字戸河内759-1</t>
  </si>
  <si>
    <t>大朝教育集会所</t>
  </si>
  <si>
    <t>山県郡北広島町新庄2883</t>
  </si>
  <si>
    <t>0826-82-2957</t>
  </si>
  <si>
    <t>豊平教育集会所</t>
  </si>
  <si>
    <t>山県郡北広島町都志見4857-5</t>
  </si>
  <si>
    <t>会議室，相談室，調理室他</t>
  </si>
  <si>
    <t>山県郡北広島町有田495-1</t>
  </si>
  <si>
    <t>http://www.town.osakikamijima.hiroshima.jp/</t>
  </si>
  <si>
    <t>http://www.town.sera.hiroshima.jp/boe/serabunkac.html</t>
  </si>
  <si>
    <t>世羅郡世羅町大字寺町1158-3</t>
  </si>
  <si>
    <t>http://www.town.sera.hiroshima.jp/boe/towncentor.html</t>
  </si>
  <si>
    <t>世羅郡世羅町大字小国3381</t>
  </si>
  <si>
    <t>towncenter@town.sera.hiroshima.jp</t>
  </si>
  <si>
    <t>720-1410</t>
  </si>
  <si>
    <t>神石郡神石高原町高蓋472</t>
  </si>
  <si>
    <t>0847-85-3097</t>
  </si>
  <si>
    <t>教材本数</t>
  </si>
  <si>
    <t>機器
台数</t>
    <phoneticPr fontId="19"/>
  </si>
  <si>
    <t>延べ
利用者数</t>
    <phoneticPr fontId="19"/>
  </si>
  <si>
    <t>教材
貸出本数</t>
    <phoneticPr fontId="19"/>
  </si>
  <si>
    <t>機器
貸出台数</t>
    <phoneticPr fontId="19"/>
  </si>
  <si>
    <t>広島市中区基町3-1</t>
  </si>
  <si>
    <t>082-223-3525</t>
  </si>
  <si>
    <t>082-228-0312</t>
  </si>
  <si>
    <t>http://www.city.fukuyama.hiroshima.jp</t>
  </si>
  <si>
    <t>082-420-0979</t>
  </si>
  <si>
    <t>082-422-1610</t>
  </si>
  <si>
    <t>安芸郡熊野町中溝一丁目11-2</t>
    <rPh sb="0" eb="3">
      <t>アキグン</t>
    </rPh>
    <rPh sb="3" eb="6">
      <t>クマノチョウ</t>
    </rPh>
    <rPh sb="6" eb="8">
      <t>ナカミゾ</t>
    </rPh>
    <rPh sb="8" eb="11">
      <t>１チョウメ</t>
    </rPh>
    <phoneticPr fontId="8"/>
  </si>
  <si>
    <t>福山市</t>
    <rPh sb="0" eb="3">
      <t>フクヤマシ</t>
    </rPh>
    <phoneticPr fontId="14"/>
  </si>
  <si>
    <t>※１　研修室等の施設を有しない。</t>
    <phoneticPr fontId="8"/>
  </si>
  <si>
    <t>職員数</t>
    <rPh sb="0" eb="2">
      <t>ショクイン</t>
    </rPh>
    <rPh sb="2" eb="3">
      <t>カズ</t>
    </rPh>
    <phoneticPr fontId="8"/>
  </si>
  <si>
    <t>合　
計</t>
    <rPh sb="0" eb="1">
      <t>ゴウ</t>
    </rPh>
    <rPh sb="4" eb="5">
      <t>ケイ</t>
    </rPh>
    <phoneticPr fontId="8"/>
  </si>
  <si>
    <r>
      <t xml:space="preserve"> </t>
    </r>
    <r>
      <rPr>
        <b/>
        <sz val="6"/>
        <rFont val="ＭＳ 明朝"/>
        <family val="1"/>
        <charset val="128"/>
      </rPr>
      <t xml:space="preserve">うち学芸員
</t>
    </r>
    <r>
      <rPr>
        <b/>
        <sz val="4"/>
        <rFont val="ＭＳ 明朝"/>
        <family val="1"/>
        <charset val="128"/>
      </rPr>
      <t xml:space="preserve">  </t>
    </r>
    <r>
      <rPr>
        <b/>
        <sz val="6"/>
        <rFont val="ＭＳ 明朝"/>
        <family val="1"/>
        <charset val="128"/>
      </rPr>
      <t>及び学芸員補</t>
    </r>
    <rPh sb="3" eb="6">
      <t>ガクゲイイン</t>
    </rPh>
    <rPh sb="9" eb="10">
      <t>オヨ</t>
    </rPh>
    <rPh sb="11" eb="14">
      <t>ガクゲイイン</t>
    </rPh>
    <rPh sb="14" eb="15">
      <t>ホ</t>
    </rPh>
    <phoneticPr fontId="8"/>
  </si>
  <si>
    <t>宗教法人
嚴島神社</t>
    <rPh sb="0" eb="2">
      <t>シュウキョウ</t>
    </rPh>
    <rPh sb="2" eb="4">
      <t>ホウジン</t>
    </rPh>
    <rPh sb="5" eb="7">
      <t>イツクシマ</t>
    </rPh>
    <rPh sb="7" eb="9">
      <t>ジンジャ</t>
    </rPh>
    <phoneticPr fontId="8"/>
  </si>
  <si>
    <t>嚴島神社
宝物館</t>
    <rPh sb="0" eb="2">
      <t>イツクシマ</t>
    </rPh>
    <rPh sb="2" eb="4">
      <t>ジンジャ</t>
    </rPh>
    <rPh sb="5" eb="7">
      <t>ホウモツ</t>
    </rPh>
    <rPh sb="7" eb="8">
      <t>カン</t>
    </rPh>
    <phoneticPr fontId="8"/>
  </si>
  <si>
    <t>登録</t>
    <rPh sb="0" eb="2">
      <t>トウロク</t>
    </rPh>
    <phoneticPr fontId="8"/>
  </si>
  <si>
    <t>〒</t>
    <phoneticPr fontId="8"/>
  </si>
  <si>
    <t>739-0588</t>
    <phoneticPr fontId="8"/>
  </si>
  <si>
    <t>―</t>
    <phoneticPr fontId="8"/>
  </si>
  <si>
    <t>廿日市市宮島町1-1</t>
    <rPh sb="0" eb="4">
      <t>ハツ</t>
    </rPh>
    <phoneticPr fontId="8"/>
  </si>
  <si>
    <t>電話：</t>
    <rPh sb="0" eb="2">
      <t>デンワ</t>
    </rPh>
    <phoneticPr fontId="8"/>
  </si>
  <si>
    <t>0829-44-2020</t>
    <phoneticPr fontId="8"/>
  </si>
  <si>
    <t xml:space="preserve">FAX： </t>
    <phoneticPr fontId="8"/>
  </si>
  <si>
    <t>0829-44-0517</t>
    <phoneticPr fontId="8"/>
  </si>
  <si>
    <t>宗教法人
耕三寺</t>
    <rPh sb="0" eb="2">
      <t>シュウキョウ</t>
    </rPh>
    <rPh sb="2" eb="4">
      <t>ホウジン</t>
    </rPh>
    <rPh sb="5" eb="6">
      <t>コウ</t>
    </rPh>
    <rPh sb="6" eb="7">
      <t>サン</t>
    </rPh>
    <rPh sb="7" eb="8">
      <t>テラ</t>
    </rPh>
    <phoneticPr fontId="8"/>
  </si>
  <si>
    <t>耕三寺
博物館</t>
    <rPh sb="0" eb="1">
      <t>コウ</t>
    </rPh>
    <rPh sb="1" eb="2">
      <t>サン</t>
    </rPh>
    <rPh sb="2" eb="3">
      <t>テラ</t>
    </rPh>
    <rPh sb="4" eb="7">
      <t>ハクブツカン</t>
    </rPh>
    <phoneticPr fontId="8"/>
  </si>
  <si>
    <t>尾道市瀬戸田町瀬戸田553-2</t>
    <rPh sb="0" eb="3">
      <t>オノミチシ</t>
    </rPh>
    <rPh sb="3" eb="6">
      <t>セトダ</t>
    </rPh>
    <phoneticPr fontId="8"/>
  </si>
  <si>
    <t>公益財団法人
ひろしま
美術館</t>
    <rPh sb="0" eb="2">
      <t>コウエキ</t>
    </rPh>
    <rPh sb="2" eb="4">
      <t>ザイダン</t>
    </rPh>
    <rPh sb="4" eb="6">
      <t>ホウジン</t>
    </rPh>
    <rPh sb="12" eb="15">
      <t>ビジュツカン</t>
    </rPh>
    <phoneticPr fontId="8"/>
  </si>
  <si>
    <t>ひろしま
美術館</t>
    <rPh sb="5" eb="8">
      <t>ビジュツカン</t>
    </rPh>
    <phoneticPr fontId="8"/>
  </si>
  <si>
    <t>昭和53年11月3日</t>
    <rPh sb="0" eb="2">
      <t>ショウワ</t>
    </rPh>
    <rPh sb="4" eb="5">
      <t>ネン</t>
    </rPh>
    <rPh sb="7" eb="8">
      <t>ガツ</t>
    </rPh>
    <rPh sb="9" eb="10">
      <t>ニチ</t>
    </rPh>
    <phoneticPr fontId="8"/>
  </si>
  <si>
    <t>宗教法人
平等大慧会</t>
    <rPh sb="0" eb="2">
      <t>シュウキョウ</t>
    </rPh>
    <rPh sb="2" eb="4">
      <t>ホウジン</t>
    </rPh>
    <rPh sb="5" eb="7">
      <t>ビョウドウ</t>
    </rPh>
    <rPh sb="7" eb="8">
      <t>タイ</t>
    </rPh>
    <rPh sb="8" eb="9">
      <t>ケイ</t>
    </rPh>
    <rPh sb="9" eb="10">
      <t>カイ</t>
    </rPh>
    <phoneticPr fontId="8"/>
  </si>
  <si>
    <t>海の見える杜美術館</t>
    <rPh sb="0" eb="1">
      <t>ウミ</t>
    </rPh>
    <rPh sb="2" eb="3">
      <t>ミ</t>
    </rPh>
    <rPh sb="5" eb="6">
      <t>モリ</t>
    </rPh>
    <rPh sb="6" eb="9">
      <t>ビジュツカン</t>
    </rPh>
    <phoneticPr fontId="8"/>
  </si>
  <si>
    <t>昭和56年11月3日</t>
    <rPh sb="0" eb="2">
      <t>ショウワ</t>
    </rPh>
    <rPh sb="4" eb="5">
      <t>ネン</t>
    </rPh>
    <rPh sb="7" eb="8">
      <t>ガツ</t>
    </rPh>
    <rPh sb="9" eb="10">
      <t>ニチ</t>
    </rPh>
    <phoneticPr fontId="8"/>
  </si>
  <si>
    <t>しぶや
美術館</t>
    <rPh sb="4" eb="7">
      <t>ビジュツカン</t>
    </rPh>
    <phoneticPr fontId="8"/>
  </si>
  <si>
    <t>平成5年11月27日</t>
    <rPh sb="0" eb="2">
      <t>ヘイセイ</t>
    </rPh>
    <rPh sb="3" eb="4">
      <t>ネン</t>
    </rPh>
    <rPh sb="6" eb="7">
      <t>ガツ</t>
    </rPh>
    <rPh sb="9" eb="10">
      <t>ニチ</t>
    </rPh>
    <phoneticPr fontId="8"/>
  </si>
  <si>
    <t>福山自動車時計博物館
（愛称：FACM）</t>
    <rPh sb="0" eb="2">
      <t>フクヤマ</t>
    </rPh>
    <rPh sb="2" eb="5">
      <t>ジドウシャ</t>
    </rPh>
    <rPh sb="5" eb="7">
      <t>トケイ</t>
    </rPh>
    <rPh sb="7" eb="10">
      <t>ハクブツカン</t>
    </rPh>
    <rPh sb="12" eb="14">
      <t>アイショウ</t>
    </rPh>
    <phoneticPr fontId="8"/>
  </si>
  <si>
    <t>平成元年7月4日</t>
    <rPh sb="0" eb="2">
      <t>ヘイセイ</t>
    </rPh>
    <rPh sb="2" eb="4">
      <t>ガンネン</t>
    </rPh>
    <rPh sb="5" eb="6">
      <t>ガツ</t>
    </rPh>
    <rPh sb="7" eb="8">
      <t>ニチ</t>
    </rPh>
    <phoneticPr fontId="8"/>
  </si>
  <si>
    <t>ウッドワン美術館</t>
    <rPh sb="5" eb="8">
      <t>ビジュツカン</t>
    </rPh>
    <phoneticPr fontId="8"/>
  </si>
  <si>
    <t>平成8年9月28日</t>
    <rPh sb="0" eb="2">
      <t>ヘイセイ</t>
    </rPh>
    <rPh sb="3" eb="4">
      <t>ネン</t>
    </rPh>
    <rPh sb="5" eb="6">
      <t>ガツ</t>
    </rPh>
    <rPh sb="8" eb="9">
      <t>ニチ</t>
    </rPh>
    <phoneticPr fontId="8"/>
  </si>
  <si>
    <t>広島市西区商工ｾﾝﾀｰ二丁目3-1</t>
    <rPh sb="11" eb="12">
      <t>ニ</t>
    </rPh>
    <rPh sb="12" eb="14">
      <t>２チョウメ</t>
    </rPh>
    <phoneticPr fontId="8"/>
  </si>
  <si>
    <t>エクセル5階</t>
  </si>
  <si>
    <t>トーホー
株式会社</t>
    <rPh sb="5" eb="9">
      <t>カブシキガイシャ</t>
    </rPh>
    <phoneticPr fontId="8"/>
  </si>
  <si>
    <t>ガラスの里
ガラス
博物館</t>
    <rPh sb="4" eb="5">
      <t>サト</t>
    </rPh>
    <rPh sb="10" eb="13">
      <t>ハクブツカン</t>
    </rPh>
    <phoneticPr fontId="8"/>
  </si>
  <si>
    <t>相当</t>
    <rPh sb="0" eb="2">
      <t>ソウトウ</t>
    </rPh>
    <phoneticPr fontId="8"/>
  </si>
  <si>
    <t>広島市安佐北区大林二丁目12-55</t>
    <rPh sb="5" eb="7">
      <t>キタク</t>
    </rPh>
    <rPh sb="7" eb="8">
      <t>オオ</t>
    </rPh>
    <rPh sb="8" eb="9">
      <t>ハヤシ</t>
    </rPh>
    <rPh sb="9" eb="10">
      <t>ニ</t>
    </rPh>
    <rPh sb="10" eb="12">
      <t>チョウメ</t>
    </rPh>
    <phoneticPr fontId="8"/>
  </si>
  <si>
    <t>garasunosato@pep.ne.jp</t>
  </si>
  <si>
    <t xml:space="preserve">市町名  </t>
    <phoneticPr fontId="8"/>
  </si>
  <si>
    <t>市町名</t>
    <phoneticPr fontId="18"/>
  </si>
  <si>
    <t xml:space="preserve"> 視聴覚
  ライブラリー</t>
    <phoneticPr fontId="19"/>
  </si>
  <si>
    <t xml:space="preserve"> その他の
  社会教育施設</t>
    <phoneticPr fontId="19"/>
  </si>
  <si>
    <t>登 録</t>
    <phoneticPr fontId="19"/>
  </si>
  <si>
    <t>相 当</t>
    <phoneticPr fontId="19"/>
  </si>
  <si>
    <t>年間開館日数</t>
    <phoneticPr fontId="19"/>
  </si>
  <si>
    <t>名　称</t>
    <phoneticPr fontId="19"/>
  </si>
  <si>
    <t>ＵＲＬ
メールアドレス</t>
    <phoneticPr fontId="19"/>
  </si>
  <si>
    <t>職員数</t>
    <phoneticPr fontId="19"/>
  </si>
  <si>
    <t>所蔵内容
（資料点数）</t>
    <phoneticPr fontId="19"/>
  </si>
  <si>
    <t>年間開館日数</t>
    <phoneticPr fontId="19"/>
  </si>
  <si>
    <t>合　計</t>
    <phoneticPr fontId="19"/>
  </si>
  <si>
    <t>施設区分</t>
    <phoneticPr fontId="19"/>
  </si>
  <si>
    <t>施設数</t>
    <phoneticPr fontId="19"/>
  </si>
  <si>
    <t>本　館</t>
    <phoneticPr fontId="19"/>
  </si>
  <si>
    <t>常　勤</t>
    <phoneticPr fontId="19"/>
  </si>
  <si>
    <t xml:space="preserve"> 市町名
</t>
    <phoneticPr fontId="19"/>
  </si>
  <si>
    <t>設置者</t>
    <phoneticPr fontId="8"/>
  </si>
  <si>
    <t>施設名称</t>
    <phoneticPr fontId="8"/>
  </si>
  <si>
    <t>郵便番号・所在地
電話番号・FAX番号</t>
    <phoneticPr fontId="8"/>
  </si>
  <si>
    <t>ＵＲＬ
メールアドレス</t>
    <phoneticPr fontId="8"/>
  </si>
  <si>
    <t>職 員 数</t>
    <phoneticPr fontId="8"/>
  </si>
  <si>
    <t>合　計</t>
    <phoneticPr fontId="8"/>
  </si>
  <si>
    <t>うち指導系職員</t>
    <phoneticPr fontId="8"/>
  </si>
  <si>
    <t>常 勤</t>
    <phoneticPr fontId="8"/>
  </si>
  <si>
    <t>郵便番号・所在地
電話番号・FAX番号</t>
    <phoneticPr fontId="19"/>
  </si>
  <si>
    <t>ＵＲＬ
メールアドレス</t>
    <phoneticPr fontId="19"/>
  </si>
  <si>
    <t>年間開館日数</t>
    <phoneticPr fontId="19"/>
  </si>
  <si>
    <t>宿　泊</t>
    <phoneticPr fontId="19"/>
  </si>
  <si>
    <t>名称</t>
    <phoneticPr fontId="19"/>
  </si>
  <si>
    <t>郵便番号・所在地
電話番号・FAX番号</t>
    <phoneticPr fontId="19"/>
  </si>
  <si>
    <t>郵便番号・所在地
電話番号・FAX番号</t>
    <phoneticPr fontId="19"/>
  </si>
  <si>
    <t>主な施設内容</t>
    <phoneticPr fontId="19"/>
  </si>
  <si>
    <t>郵便番号・所在地
電話番号・FAX番号</t>
    <phoneticPr fontId="19"/>
  </si>
  <si>
    <t>ＵＲＬ
メールアドレス</t>
    <phoneticPr fontId="19"/>
  </si>
  <si>
    <t>主な施設内容</t>
    <phoneticPr fontId="19"/>
  </si>
  <si>
    <t>年間開館
日数</t>
    <phoneticPr fontId="19"/>
  </si>
  <si>
    <t>規模（㎡）</t>
    <phoneticPr fontId="19"/>
  </si>
  <si>
    <t>市町名</t>
    <phoneticPr fontId="8"/>
  </si>
  <si>
    <t>ＰＴＡ</t>
    <phoneticPr fontId="18"/>
  </si>
  <si>
    <t xml:space="preserve"> </t>
    <phoneticPr fontId="8"/>
  </si>
  <si>
    <t>広島市中区西白島町24-36</t>
    <rPh sb="0" eb="3">
      <t>ヒロシマシ</t>
    </rPh>
    <rPh sb="3" eb="5">
      <t>ナカク</t>
    </rPh>
    <rPh sb="5" eb="9">
      <t>ニシハクシマチョウ</t>
    </rPh>
    <phoneticPr fontId="8"/>
  </si>
  <si>
    <t>広島市中区大手町五丁目6-9</t>
    <rPh sb="0" eb="3">
      <t>ヒロシマシ</t>
    </rPh>
    <rPh sb="3" eb="5">
      <t>ナカク</t>
    </rPh>
    <rPh sb="5" eb="8">
      <t>オオテマチ</t>
    </rPh>
    <rPh sb="8" eb="9">
      <t>ゴ</t>
    </rPh>
    <rPh sb="9" eb="11">
      <t>チョウメ</t>
    </rPh>
    <phoneticPr fontId="8"/>
  </si>
  <si>
    <t>呉市</t>
  </si>
  <si>
    <t>呉市生涯学習推進協議会</t>
    <rPh sb="0" eb="2">
      <t>クレシ</t>
    </rPh>
    <rPh sb="2" eb="6">
      <t>ショウガイガクシュウ</t>
    </rPh>
    <rPh sb="6" eb="8">
      <t>スイシン</t>
    </rPh>
    <rPh sb="8" eb="11">
      <t>キョウギカイ</t>
    </rPh>
    <phoneticPr fontId="8"/>
  </si>
  <si>
    <t>呉市安浦町内海南2-13-10</t>
    <rPh sb="2" eb="5">
      <t>ヤスウラチョウ</t>
    </rPh>
    <rPh sb="5" eb="7">
      <t>ウチウミ</t>
    </rPh>
    <rPh sb="7" eb="8">
      <t>ミナミ</t>
    </rPh>
    <phoneticPr fontId="8"/>
  </si>
  <si>
    <t>「竹原市におけるこれからの生涯学習の推進方策について」の答申</t>
    <rPh sb="1" eb="4">
      <t>タケハラシ</t>
    </rPh>
    <rPh sb="13" eb="15">
      <t>ショウガイ</t>
    </rPh>
    <rPh sb="15" eb="17">
      <t>ガクシュウ</t>
    </rPh>
    <rPh sb="18" eb="20">
      <t>スイシン</t>
    </rPh>
    <rPh sb="20" eb="22">
      <t>ホウサク</t>
    </rPh>
    <rPh sb="28" eb="30">
      <t>トウシン</t>
    </rPh>
    <phoneticPr fontId="8"/>
  </si>
  <si>
    <t>竹原市社会教育委員</t>
    <rPh sb="0" eb="3">
      <t>タケハラシ</t>
    </rPh>
    <rPh sb="3" eb="5">
      <t>シャカイ</t>
    </rPh>
    <rPh sb="5" eb="7">
      <t>キョウイク</t>
    </rPh>
    <rPh sb="7" eb="9">
      <t>イイン</t>
    </rPh>
    <phoneticPr fontId="8"/>
  </si>
  <si>
    <t>生涯学習推進本部</t>
    <rPh sb="0" eb="2">
      <t>ショウガイ</t>
    </rPh>
    <rPh sb="2" eb="4">
      <t>ガクシュウ</t>
    </rPh>
    <rPh sb="4" eb="6">
      <t>スイシン</t>
    </rPh>
    <rPh sb="6" eb="8">
      <t>ホンブ</t>
    </rPh>
    <phoneticPr fontId="8"/>
  </si>
  <si>
    <t>「三原教育の日」</t>
    <rPh sb="1" eb="3">
      <t>ミハラ</t>
    </rPh>
    <rPh sb="3" eb="5">
      <t>キョウイク</t>
    </rPh>
    <rPh sb="6" eb="7">
      <t>ヒ</t>
    </rPh>
    <phoneticPr fontId="8"/>
  </si>
  <si>
    <t>無</t>
    <rPh sb="0" eb="1">
      <t>ム</t>
    </rPh>
    <phoneticPr fontId="8"/>
  </si>
  <si>
    <t>FAX：</t>
    <phoneticPr fontId="19"/>
  </si>
  <si>
    <t>集い・学び・生かす生涯学習の推進</t>
    <rPh sb="0" eb="1">
      <t>ツド</t>
    </rPh>
    <rPh sb="3" eb="4">
      <t>マナ</t>
    </rPh>
    <rPh sb="6" eb="7">
      <t>イ</t>
    </rPh>
    <rPh sb="9" eb="11">
      <t>ショウガイ</t>
    </rPh>
    <rPh sb="11" eb="13">
      <t>ガクシュウ</t>
    </rPh>
    <rPh sb="14" eb="16">
      <t>スイシン</t>
    </rPh>
    <phoneticPr fontId="18"/>
  </si>
  <si>
    <t>0848-44-0683(中央0848-38-1243)</t>
    <rPh sb="13" eb="15">
      <t>チュウオウ</t>
    </rPh>
    <phoneticPr fontId="8"/>
  </si>
  <si>
    <t>福山市丸之内1-8</t>
    <rPh sb="4" eb="5">
      <t>ノ</t>
    </rPh>
    <phoneticPr fontId="8"/>
  </si>
  <si>
    <t>福山市松永町四丁目16-27</t>
    <rPh sb="0" eb="3">
      <t>フクヤマシ</t>
    </rPh>
    <rPh sb="3" eb="5">
      <t>マツナガ</t>
    </rPh>
    <rPh sb="5" eb="6">
      <t>マチ</t>
    </rPh>
    <rPh sb="6" eb="9">
      <t>ヨンチョウメ</t>
    </rPh>
    <phoneticPr fontId="8"/>
  </si>
  <si>
    <t>府中市教育推進計画（府中学びプラン）</t>
    <rPh sb="0" eb="3">
      <t>フチュウシ</t>
    </rPh>
    <rPh sb="3" eb="5">
      <t>キョウイク</t>
    </rPh>
    <rPh sb="5" eb="7">
      <t>スイシン</t>
    </rPh>
    <rPh sb="7" eb="9">
      <t>ケイカク</t>
    </rPh>
    <rPh sb="10" eb="12">
      <t>フチュウ</t>
    </rPh>
    <rPh sb="12" eb="13">
      <t>マナ</t>
    </rPh>
    <phoneticPr fontId="8"/>
  </si>
  <si>
    <t>未来へはばたく人づくり　　　　　　　　　　　　　　　　　　　　　　生涯にわたって学びあえるまち府中</t>
    <rPh sb="0" eb="2">
      <t>ミライ</t>
    </rPh>
    <rPh sb="7" eb="8">
      <t>ヒト</t>
    </rPh>
    <rPh sb="33" eb="35">
      <t>ショウガイ</t>
    </rPh>
    <rPh sb="40" eb="41">
      <t>マナ</t>
    </rPh>
    <rPh sb="47" eb="49">
      <t>フチュウ</t>
    </rPh>
    <phoneticPr fontId="8"/>
  </si>
  <si>
    <t>「府中教育の日」</t>
    <rPh sb="1" eb="3">
      <t>フチュウ</t>
    </rPh>
    <rPh sb="3" eb="5">
      <t>キョウイク</t>
    </rPh>
    <rPh sb="6" eb="7">
      <t>ヒ</t>
    </rPh>
    <phoneticPr fontId="8"/>
  </si>
  <si>
    <t>有</t>
    <rPh sb="0" eb="1">
      <t>ア</t>
    </rPh>
    <phoneticPr fontId="8"/>
  </si>
  <si>
    <t>府中教育の日を定める条例（H23.4.1施行）</t>
    <rPh sb="0" eb="2">
      <t>フチュウ</t>
    </rPh>
    <rPh sb="2" eb="4">
      <t>キョウイク</t>
    </rPh>
    <rPh sb="5" eb="6">
      <t>ヒ</t>
    </rPh>
    <rPh sb="7" eb="8">
      <t>サダ</t>
    </rPh>
    <rPh sb="10" eb="12">
      <t>ジョウレイ</t>
    </rPh>
    <rPh sb="20" eb="22">
      <t>セコウ</t>
    </rPh>
    <phoneticPr fontId="8"/>
  </si>
  <si>
    <t>府中市</t>
    <phoneticPr fontId="19"/>
  </si>
  <si>
    <t>大竹市生涯学習推進基本構想</t>
    <rPh sb="0" eb="3">
      <t>オオタケシ</t>
    </rPh>
    <rPh sb="3" eb="5">
      <t>ショウガイ</t>
    </rPh>
    <rPh sb="5" eb="7">
      <t>ガクシュウ</t>
    </rPh>
    <rPh sb="7" eb="9">
      <t>スイシン</t>
    </rPh>
    <rPh sb="9" eb="11">
      <t>キホン</t>
    </rPh>
    <rPh sb="11" eb="13">
      <t>コウソウ</t>
    </rPh>
    <phoneticPr fontId="8"/>
  </si>
  <si>
    <t>大竹市生涯学習推進本部長（大竹市長）</t>
    <rPh sb="0" eb="3">
      <t>オオタケシ</t>
    </rPh>
    <rPh sb="3" eb="5">
      <t>ショウガイ</t>
    </rPh>
    <rPh sb="5" eb="7">
      <t>ガクシュウ</t>
    </rPh>
    <rPh sb="7" eb="9">
      <t>スイシン</t>
    </rPh>
    <rPh sb="9" eb="12">
      <t>ホンブチョウ</t>
    </rPh>
    <rPh sb="13" eb="15">
      <t>オオタケ</t>
    </rPh>
    <rPh sb="15" eb="17">
      <t>シチョウ</t>
    </rPh>
    <phoneticPr fontId="8"/>
  </si>
  <si>
    <t>大竹市生涯学習推進協議会</t>
    <rPh sb="0" eb="3">
      <t>オオタケシ</t>
    </rPh>
    <rPh sb="3" eb="5">
      <t>ショウガイ</t>
    </rPh>
    <rPh sb="5" eb="7">
      <t>ガクシュウ</t>
    </rPh>
    <rPh sb="7" eb="9">
      <t>スイシン</t>
    </rPh>
    <rPh sb="9" eb="12">
      <t>キョウギカイ</t>
    </rPh>
    <phoneticPr fontId="8"/>
  </si>
  <si>
    <t>※現在活動なし</t>
    <rPh sb="1" eb="3">
      <t>ゲンザイ</t>
    </rPh>
    <rPh sb="3" eb="5">
      <t>カツドウ</t>
    </rPh>
    <phoneticPr fontId="8"/>
  </si>
  <si>
    <t>大竹市生涯学習都市宣言</t>
    <rPh sb="0" eb="3">
      <t>オオタケシ</t>
    </rPh>
    <rPh sb="3" eb="5">
      <t>ショウガイ</t>
    </rPh>
    <rPh sb="5" eb="7">
      <t>ガクシュウ</t>
    </rPh>
    <rPh sb="7" eb="9">
      <t>トシ</t>
    </rPh>
    <rPh sb="9" eb="11">
      <t>センゲン</t>
    </rPh>
    <phoneticPr fontId="8"/>
  </si>
  <si>
    <t>平成9年3月25日　　議会議決</t>
    <rPh sb="0" eb="2">
      <t>ヘイセイ</t>
    </rPh>
    <rPh sb="3" eb="4">
      <t>ネン</t>
    </rPh>
    <rPh sb="5" eb="6">
      <t>ツキ</t>
    </rPh>
    <rPh sb="8" eb="9">
      <t>ニチ</t>
    </rPh>
    <rPh sb="11" eb="13">
      <t>ギカイ</t>
    </rPh>
    <rPh sb="13" eb="15">
      <t>ギケツ</t>
    </rPh>
    <phoneticPr fontId="8"/>
  </si>
  <si>
    <t>ひとり　一学習　一スポーツ　一趣味　一ボランティア</t>
    <rPh sb="4" eb="5">
      <t>１</t>
    </rPh>
    <rPh sb="5" eb="7">
      <t>ガクシュウ</t>
    </rPh>
    <rPh sb="8" eb="9">
      <t>１</t>
    </rPh>
    <rPh sb="14" eb="15">
      <t>１</t>
    </rPh>
    <rPh sb="15" eb="17">
      <t>シュミ</t>
    </rPh>
    <rPh sb="18" eb="19">
      <t>１</t>
    </rPh>
    <phoneticPr fontId="8"/>
  </si>
  <si>
    <t>東広島市教育振興基本計画</t>
    <rPh sb="0" eb="4">
      <t>ヒガシヒロシマシ</t>
    </rPh>
    <rPh sb="4" eb="6">
      <t>キョウイク</t>
    </rPh>
    <rPh sb="6" eb="8">
      <t>シンコウ</t>
    </rPh>
    <rPh sb="8" eb="10">
      <t>キホン</t>
    </rPh>
    <rPh sb="10" eb="12">
      <t>ケイカク</t>
    </rPh>
    <phoneticPr fontId="18"/>
  </si>
  <si>
    <t>東広島市生涯学習推進会議</t>
    <rPh sb="0" eb="4">
      <t>ヒガシヒロシマシ</t>
    </rPh>
    <rPh sb="4" eb="6">
      <t>ショウガイ</t>
    </rPh>
    <rPh sb="6" eb="8">
      <t>ガクシュウ</t>
    </rPh>
    <rPh sb="8" eb="10">
      <t>スイシン</t>
    </rPh>
    <rPh sb="10" eb="12">
      <t>カイギ</t>
    </rPh>
    <phoneticPr fontId="18"/>
  </si>
  <si>
    <t>東広島市生涯大学システム運営協議会</t>
    <rPh sb="0" eb="4">
      <t>ヒガシヒロシマシ</t>
    </rPh>
    <rPh sb="4" eb="6">
      <t>ショウガイ</t>
    </rPh>
    <rPh sb="6" eb="8">
      <t>ダイガク</t>
    </rPh>
    <rPh sb="12" eb="14">
      <t>ウンエイ</t>
    </rPh>
    <rPh sb="14" eb="17">
      <t>キョウギカイ</t>
    </rPh>
    <phoneticPr fontId="18"/>
  </si>
  <si>
    <t>生涯学習のスローガン「市民一人１学習，１スポーツ，１ボランティア」</t>
    <rPh sb="13" eb="14">
      <t>イチ</t>
    </rPh>
    <phoneticPr fontId="18"/>
  </si>
  <si>
    <t>「ひがしひろしま教育の日」</t>
    <rPh sb="8" eb="10">
      <t>キョウイク</t>
    </rPh>
    <rPh sb="11" eb="12">
      <t>ヒ</t>
    </rPh>
    <phoneticPr fontId="8"/>
  </si>
  <si>
    <t>有</t>
    <rPh sb="0" eb="1">
      <t>アリ</t>
    </rPh>
    <phoneticPr fontId="8"/>
  </si>
  <si>
    <t>学習室、読書コーナー</t>
    <rPh sb="0" eb="2">
      <t>ガクシュウ</t>
    </rPh>
    <rPh sb="2" eb="3">
      <t>シツ</t>
    </rPh>
    <rPh sb="4" eb="6">
      <t>ドクショ</t>
    </rPh>
    <phoneticPr fontId="19"/>
  </si>
  <si>
    <t>事務室ほか</t>
    <rPh sb="0" eb="3">
      <t>ジムシツ</t>
    </rPh>
    <phoneticPr fontId="8"/>
  </si>
  <si>
    <t>生涯学習推進会議</t>
  </si>
  <si>
    <t>海田町生涯学習のまちづくり基本構想－いきがいたプラン21－</t>
    <rPh sb="0" eb="3">
      <t>カイタチョウ</t>
    </rPh>
    <rPh sb="3" eb="5">
      <t>ショウガイ</t>
    </rPh>
    <rPh sb="5" eb="7">
      <t>ガクシュウ</t>
    </rPh>
    <rPh sb="13" eb="15">
      <t>キホン</t>
    </rPh>
    <rPh sb="15" eb="17">
      <t>コウソウ</t>
    </rPh>
    <phoneticPr fontId="8"/>
  </si>
  <si>
    <t>海田町教育委員会</t>
    <rPh sb="0" eb="3">
      <t>カイタチョウ</t>
    </rPh>
    <rPh sb="3" eb="5">
      <t>キョウイク</t>
    </rPh>
    <rPh sb="5" eb="8">
      <t>イインカイ</t>
    </rPh>
    <phoneticPr fontId="8"/>
  </si>
  <si>
    <t>海田町生涯学習推進本部</t>
    <rPh sb="0" eb="3">
      <t>カイタチョウ</t>
    </rPh>
    <rPh sb="3" eb="5">
      <t>ショウガイ</t>
    </rPh>
    <rPh sb="5" eb="7">
      <t>ガクシュウ</t>
    </rPh>
    <rPh sb="7" eb="9">
      <t>スイシン</t>
    </rPh>
    <rPh sb="9" eb="11">
      <t>ホンブ</t>
    </rPh>
    <phoneticPr fontId="8"/>
  </si>
  <si>
    <t>名誉町民関連資料（織田幹雄），歴史資料，考古資料，美術資料，民俗資料，古文書等（約1,600点）</t>
    <rPh sb="0" eb="2">
      <t>メイヨ</t>
    </rPh>
    <rPh sb="2" eb="4">
      <t>チョウミン</t>
    </rPh>
    <rPh sb="4" eb="6">
      <t>カンレン</t>
    </rPh>
    <rPh sb="6" eb="8">
      <t>シリョウ</t>
    </rPh>
    <rPh sb="9" eb="11">
      <t>オダ</t>
    </rPh>
    <rPh sb="11" eb="13">
      <t>ミキオ</t>
    </rPh>
    <rPh sb="15" eb="17">
      <t>レキシ</t>
    </rPh>
    <rPh sb="17" eb="19">
      <t>シリョウ</t>
    </rPh>
    <rPh sb="20" eb="22">
      <t>コウコ</t>
    </rPh>
    <rPh sb="22" eb="24">
      <t>シリョウ</t>
    </rPh>
    <rPh sb="25" eb="27">
      <t>ビジュツ</t>
    </rPh>
    <rPh sb="27" eb="29">
      <t>シリョウ</t>
    </rPh>
    <rPh sb="30" eb="32">
      <t>ミンゾク</t>
    </rPh>
    <rPh sb="32" eb="34">
      <t>シリョウ</t>
    </rPh>
    <rPh sb="35" eb="38">
      <t>コモンジョ</t>
    </rPh>
    <rPh sb="38" eb="39">
      <t>トウ</t>
    </rPh>
    <rPh sb="40" eb="41">
      <t>ヤク</t>
    </rPh>
    <rPh sb="46" eb="47">
      <t>テン</t>
    </rPh>
    <phoneticPr fontId="19"/>
  </si>
  <si>
    <t>安芸郡熊野町中溝五丁目17-1</t>
    <rPh sb="0" eb="2">
      <t>アキ</t>
    </rPh>
    <rPh sb="2" eb="3">
      <t>グン</t>
    </rPh>
    <rPh sb="3" eb="5">
      <t>クマノ</t>
    </rPh>
    <rPh sb="6" eb="8">
      <t>ナカミゾ</t>
    </rPh>
    <rPh sb="8" eb="9">
      <t>ゴ</t>
    </rPh>
    <phoneticPr fontId="19"/>
  </si>
  <si>
    <t>北広島町生涯学習計画</t>
    <rPh sb="0" eb="4">
      <t>キタ</t>
    </rPh>
    <rPh sb="4" eb="6">
      <t>ショウガイ</t>
    </rPh>
    <rPh sb="6" eb="8">
      <t>ガクシュウ</t>
    </rPh>
    <rPh sb="8" eb="10">
      <t>ケイカク</t>
    </rPh>
    <phoneticPr fontId="8"/>
  </si>
  <si>
    <t>世羅町</t>
    <phoneticPr fontId="8"/>
  </si>
  <si>
    <t>心豊かで未来を拓く人づくり</t>
    <rPh sb="0" eb="1">
      <t>ココロ</t>
    </rPh>
    <rPh sb="1" eb="2">
      <t>ユタ</t>
    </rPh>
    <rPh sb="4" eb="6">
      <t>ミライ</t>
    </rPh>
    <rPh sb="7" eb="8">
      <t>ヒラ</t>
    </rPh>
    <rPh sb="9" eb="10">
      <t>ヒト</t>
    </rPh>
    <phoneticPr fontId="8"/>
  </si>
  <si>
    <t>「せら教育の日」</t>
    <rPh sb="3" eb="5">
      <t>キョウイク</t>
    </rPh>
    <rPh sb="6" eb="7">
      <t>ヒ</t>
    </rPh>
    <phoneticPr fontId="8"/>
  </si>
  <si>
    <t>世羅郡世羅町大字重永57</t>
    <rPh sb="8" eb="10">
      <t>シゲナガ</t>
    </rPh>
    <phoneticPr fontId="19"/>
  </si>
  <si>
    <t>世羅町大字黒川10282-1</t>
    <rPh sb="0" eb="3">
      <t>セラチョウ</t>
    </rPh>
    <rPh sb="3" eb="5">
      <t>オオアザ</t>
    </rPh>
    <rPh sb="5" eb="7">
      <t>クロガワ</t>
    </rPh>
    <phoneticPr fontId="19"/>
  </si>
  <si>
    <t>随時</t>
    <rPh sb="0" eb="2">
      <t>ズイジ</t>
    </rPh>
    <phoneticPr fontId="8"/>
  </si>
  <si>
    <t>筆の里工房</t>
    <rPh sb="0" eb="1">
      <t>フデ</t>
    </rPh>
    <rPh sb="2" eb="3">
      <t>サト</t>
    </rPh>
    <rPh sb="3" eb="5">
      <t>コウボウ</t>
    </rPh>
    <phoneticPr fontId="19"/>
  </si>
  <si>
    <t>―</t>
    <phoneticPr fontId="8"/>
  </si>
  <si>
    <t>　　</t>
  </si>
  <si>
    <t>　　　対象</t>
  </si>
  <si>
    <t>諸集会</t>
    <rPh sb="0" eb="1">
      <t>ショ</t>
    </rPh>
    <rPh sb="1" eb="3">
      <t>シュウカイ</t>
    </rPh>
    <phoneticPr fontId="13"/>
  </si>
  <si>
    <t>江田島市</t>
  </si>
  <si>
    <t>熊野町</t>
  </si>
  <si>
    <t>北広島町</t>
  </si>
  <si>
    <t>市町教育委員会</t>
  </si>
  <si>
    <t>社会教育施設</t>
    <phoneticPr fontId="8"/>
  </si>
  <si>
    <t>社会教育関係団体</t>
    <phoneticPr fontId="8"/>
  </si>
  <si>
    <t>呉  市</t>
  </si>
  <si>
    <t>坂町</t>
  </si>
  <si>
    <t>合　計</t>
    <phoneticPr fontId="19"/>
  </si>
  <si>
    <t>総　計</t>
    <rPh sb="0" eb="1">
      <t>ソウ</t>
    </rPh>
    <rPh sb="2" eb="3">
      <t>ケイ</t>
    </rPh>
    <phoneticPr fontId="19"/>
  </si>
  <si>
    <t xml:space="preserve"> 市町名</t>
    <phoneticPr fontId="8"/>
  </si>
  <si>
    <t xml:space="preserve">   施設区分 </t>
    <phoneticPr fontId="8"/>
  </si>
  <si>
    <t>計</t>
    <rPh sb="0" eb="1">
      <t>ケイ</t>
    </rPh>
    <phoneticPr fontId="19"/>
  </si>
  <si>
    <t>11月第１土曜日</t>
    <rPh sb="2" eb="3">
      <t>ガツ</t>
    </rPh>
    <rPh sb="3" eb="4">
      <t>ダイ</t>
    </rPh>
    <rPh sb="5" eb="8">
      <t>ドヨウビ</t>
    </rPh>
    <phoneticPr fontId="8"/>
  </si>
  <si>
    <t>計</t>
    <phoneticPr fontId="8"/>
  </si>
  <si>
    <t>設置者</t>
    <rPh sb="0" eb="2">
      <t>セッチ</t>
    </rPh>
    <rPh sb="2" eb="3">
      <t>シャ</t>
    </rPh>
    <phoneticPr fontId="19"/>
  </si>
  <si>
    <t>設置条例</t>
    <rPh sb="0" eb="2">
      <t>セッチ</t>
    </rPh>
    <rPh sb="2" eb="4">
      <t>ジョウレイ</t>
    </rPh>
    <phoneticPr fontId="8"/>
  </si>
  <si>
    <t>2年</t>
    <rPh sb="1" eb="2">
      <t>ネン</t>
    </rPh>
    <phoneticPr fontId="8"/>
  </si>
  <si>
    <t>任期</t>
    <phoneticPr fontId="8"/>
  </si>
  <si>
    <t>男性</t>
    <phoneticPr fontId="8"/>
  </si>
  <si>
    <t>女性</t>
    <rPh sb="0" eb="2">
      <t>ジョセイ</t>
    </rPh>
    <phoneticPr fontId="8"/>
  </si>
  <si>
    <t>始期～終期</t>
    <rPh sb="0" eb="2">
      <t>シキ</t>
    </rPh>
    <rPh sb="3" eb="5">
      <t>シュウキ</t>
    </rPh>
    <phoneticPr fontId="8"/>
  </si>
  <si>
    <t>任期</t>
    <phoneticPr fontId="8"/>
  </si>
  <si>
    <t>｢諸集会｣ …… 希望者がその都度任意に参加する学習形態で行われた集会</t>
  </si>
  <si>
    <t>名称</t>
    <rPh sb="0" eb="2">
      <t>メイショウ</t>
    </rPh>
    <phoneticPr fontId="8"/>
  </si>
  <si>
    <t>生涯学習都市宣言</t>
    <rPh sb="0" eb="2">
      <t>ショウガイ</t>
    </rPh>
    <rPh sb="2" eb="4">
      <t>ガクシュウ</t>
    </rPh>
    <rPh sb="4" eb="6">
      <t>トシ</t>
    </rPh>
    <rPh sb="6" eb="8">
      <t>センゲン</t>
    </rPh>
    <phoneticPr fontId="8"/>
  </si>
  <si>
    <t>内訳</t>
    <rPh sb="0" eb="2">
      <t>ウチワケ</t>
    </rPh>
    <phoneticPr fontId="8"/>
  </si>
  <si>
    <t>県立</t>
    <rPh sb="0" eb="2">
      <t>ケンリツ</t>
    </rPh>
    <phoneticPr fontId="8"/>
  </si>
  <si>
    <t>市町立</t>
    <rPh sb="0" eb="1">
      <t>シ</t>
    </rPh>
    <rPh sb="1" eb="2">
      <t>マチ</t>
    </rPh>
    <rPh sb="2" eb="3">
      <t>リツ</t>
    </rPh>
    <phoneticPr fontId="8"/>
  </si>
  <si>
    <t>私　立</t>
    <rPh sb="0" eb="1">
      <t>ワタクシ</t>
    </rPh>
    <rPh sb="2" eb="3">
      <t>リツ</t>
    </rPh>
    <phoneticPr fontId="19"/>
  </si>
  <si>
    <t>国　立</t>
    <phoneticPr fontId="8"/>
  </si>
  <si>
    <t>県　立</t>
    <phoneticPr fontId="8"/>
  </si>
  <si>
    <t>公立</t>
    <rPh sb="0" eb="2">
      <t>コウリツ</t>
    </rPh>
    <phoneticPr fontId="8"/>
  </si>
  <si>
    <t>市町立</t>
    <phoneticPr fontId="8"/>
  </si>
  <si>
    <t>国立</t>
    <rPh sb="0" eb="2">
      <t>コクリツ</t>
    </rPh>
    <phoneticPr fontId="8"/>
  </si>
  <si>
    <t>私立</t>
    <rPh sb="0" eb="1">
      <t>ワタクシ</t>
    </rPh>
    <rPh sb="1" eb="2">
      <t>リツ</t>
    </rPh>
    <phoneticPr fontId="8"/>
  </si>
  <si>
    <t>呉　市</t>
  </si>
  <si>
    <t>府中市</t>
    <rPh sb="0" eb="3">
      <t>フチュウシ</t>
    </rPh>
    <phoneticPr fontId="19"/>
  </si>
  <si>
    <t>県立</t>
    <rPh sb="0" eb="2">
      <t>ケンリツ</t>
    </rPh>
    <phoneticPr fontId="8"/>
  </si>
  <si>
    <t>市町立</t>
    <rPh sb="0" eb="1">
      <t>シ</t>
    </rPh>
    <rPh sb="1" eb="2">
      <t>マチ</t>
    </rPh>
    <rPh sb="2" eb="3">
      <t>リツ</t>
    </rPh>
    <phoneticPr fontId="8"/>
  </si>
  <si>
    <t>三次市</t>
    <rPh sb="0" eb="2">
      <t>ミヨシ</t>
    </rPh>
    <phoneticPr fontId="19"/>
  </si>
  <si>
    <t>福山城関係資料，江戸・明治時代の福山，江戸時代の福山阿部藩・水野藩等（40,000点）</t>
    <rPh sb="0" eb="3">
      <t>フクヤマジョウ</t>
    </rPh>
    <rPh sb="3" eb="5">
      <t>カンケイ</t>
    </rPh>
    <rPh sb="5" eb="7">
      <t>シリョウ</t>
    </rPh>
    <rPh sb="8" eb="10">
      <t>エド</t>
    </rPh>
    <rPh sb="11" eb="13">
      <t>メイジ</t>
    </rPh>
    <rPh sb="13" eb="15">
      <t>ジダイ</t>
    </rPh>
    <rPh sb="16" eb="18">
      <t>フクヤマ</t>
    </rPh>
    <rPh sb="19" eb="21">
      <t>エド</t>
    </rPh>
    <rPh sb="21" eb="23">
      <t>ジダイ</t>
    </rPh>
    <rPh sb="24" eb="26">
      <t>フクヤマ</t>
    </rPh>
    <rPh sb="26" eb="28">
      <t>アベ</t>
    </rPh>
    <rPh sb="28" eb="29">
      <t>ハン</t>
    </rPh>
    <rPh sb="30" eb="32">
      <t>ミズノ</t>
    </rPh>
    <rPh sb="32" eb="33">
      <t>ハン</t>
    </rPh>
    <rPh sb="33" eb="34">
      <t>トウ</t>
    </rPh>
    <rPh sb="41" eb="42">
      <t>テン</t>
    </rPh>
    <phoneticPr fontId="19"/>
  </si>
  <si>
    <t>福山市北部地域の文化財及び備後絣の歴史資料（132,884点）</t>
    <rPh sb="0" eb="3">
      <t>フクヤマシ</t>
    </rPh>
    <rPh sb="3" eb="5">
      <t>ホクブ</t>
    </rPh>
    <rPh sb="5" eb="7">
      <t>チイキ</t>
    </rPh>
    <rPh sb="8" eb="11">
      <t>ブンカザイ</t>
    </rPh>
    <rPh sb="11" eb="12">
      <t>オヨ</t>
    </rPh>
    <rPh sb="13" eb="15">
      <t>ビンゴ</t>
    </rPh>
    <rPh sb="15" eb="16">
      <t>カスリ</t>
    </rPh>
    <rPh sb="17" eb="19">
      <t>レキシ</t>
    </rPh>
    <rPh sb="19" eb="21">
      <t>シリョウ</t>
    </rPh>
    <rPh sb="29" eb="30">
      <t>テン</t>
    </rPh>
    <phoneticPr fontId="19"/>
  </si>
  <si>
    <t>うち学芸員
及び学芸員補</t>
    <phoneticPr fontId="19"/>
  </si>
  <si>
    <t>社会教育委員数（人）</t>
    <rPh sb="0" eb="2">
      <t>シャカイ</t>
    </rPh>
    <rPh sb="2" eb="4">
      <t>キョウイク</t>
    </rPh>
    <rPh sb="4" eb="6">
      <t>イイン</t>
    </rPh>
    <rPh sb="6" eb="7">
      <t>スウ</t>
    </rPh>
    <rPh sb="8" eb="9">
      <t>ニン</t>
    </rPh>
    <phoneticPr fontId="8"/>
  </si>
  <si>
    <t>定数（人）</t>
    <rPh sb="3" eb="4">
      <t>ニン</t>
    </rPh>
    <phoneticPr fontId="8"/>
  </si>
  <si>
    <t>ホール，研修室ほか</t>
    <rPh sb="4" eb="7">
      <t>ケンシュウシツ</t>
    </rPh>
    <phoneticPr fontId="8"/>
  </si>
  <si>
    <t>安芸郡坂町平成ヶ浜一丁目1-1</t>
    <rPh sb="9" eb="12">
      <t>イチチョウメ</t>
    </rPh>
    <phoneticPr fontId="19"/>
  </si>
  <si>
    <t>ホール，機能訓練室，会議室，美術ギャラリー</t>
    <rPh sb="4" eb="6">
      <t>キノウ</t>
    </rPh>
    <rPh sb="6" eb="8">
      <t>クンレン</t>
    </rPh>
    <rPh sb="8" eb="9">
      <t>シツ</t>
    </rPh>
    <rPh sb="10" eb="13">
      <t>カイギシツ</t>
    </rPh>
    <rPh sb="14" eb="16">
      <t>ビジュツ</t>
    </rPh>
    <phoneticPr fontId="19"/>
  </si>
  <si>
    <t>ホール，図書館</t>
    <rPh sb="4" eb="7">
      <t>トショカン</t>
    </rPh>
    <phoneticPr fontId="8"/>
  </si>
  <si>
    <t>ホール，小ホール，会議室</t>
    <rPh sb="4" eb="5">
      <t>ショウ</t>
    </rPh>
    <rPh sb="9" eb="12">
      <t>カイギシツ</t>
    </rPh>
    <phoneticPr fontId="19"/>
  </si>
  <si>
    <t>尾道市尾道
勤労青少年
ホーム</t>
    <rPh sb="0" eb="3">
      <t>オノミチシ</t>
    </rPh>
    <rPh sb="3" eb="5">
      <t>オノミチ</t>
    </rPh>
    <phoneticPr fontId="19"/>
  </si>
  <si>
    <t>尾道市因島
勤労青少年
ホーム</t>
    <rPh sb="0" eb="3">
      <t>オノミチシ</t>
    </rPh>
    <phoneticPr fontId="19"/>
  </si>
  <si>
    <t>比和
生涯学習
センター</t>
    <rPh sb="0" eb="2">
      <t>ヒワ</t>
    </rPh>
    <rPh sb="3" eb="5">
      <t>ショウガイ</t>
    </rPh>
    <rPh sb="5" eb="7">
      <t>ガクシュウ</t>
    </rPh>
    <phoneticPr fontId="19"/>
  </si>
  <si>
    <t>宮原ふれあい
広場</t>
    <rPh sb="0" eb="2">
      <t>ミヤハラ</t>
    </rPh>
    <rPh sb="7" eb="9">
      <t>ヒロバ</t>
    </rPh>
    <phoneticPr fontId="19"/>
  </si>
  <si>
    <t>高野湯川
コミュニティ
センター</t>
    <rPh sb="0" eb="2">
      <t>タカノ</t>
    </rPh>
    <rPh sb="2" eb="4">
      <t>ユカワ</t>
    </rPh>
    <phoneticPr fontId="19"/>
  </si>
  <si>
    <t>高野和南原
コミュニティ
センター</t>
    <rPh sb="0" eb="2">
      <t>タカノ</t>
    </rPh>
    <rPh sb="2" eb="3">
      <t>ワ</t>
    </rPh>
    <rPh sb="3" eb="4">
      <t>ナン</t>
    </rPh>
    <rPh sb="4" eb="5">
      <t>バラ</t>
    </rPh>
    <phoneticPr fontId="19"/>
  </si>
  <si>
    <t>高野山村開発
センター</t>
    <rPh sb="0" eb="2">
      <t>タカノ</t>
    </rPh>
    <rPh sb="2" eb="4">
      <t>サンソン</t>
    </rPh>
    <rPh sb="4" eb="6">
      <t>カイハツ</t>
    </rPh>
    <phoneticPr fontId="19"/>
  </si>
  <si>
    <t>福山市中部
生涯学習
センター</t>
    <rPh sb="0" eb="3">
      <t>フクヤマシ</t>
    </rPh>
    <rPh sb="3" eb="5">
      <t>チュウブ</t>
    </rPh>
    <rPh sb="6" eb="8">
      <t>ショウガイ</t>
    </rPh>
    <rPh sb="8" eb="10">
      <t>ガクシュウ</t>
    </rPh>
    <phoneticPr fontId="19"/>
  </si>
  <si>
    <t>ＵＲＬ
メールアドレス</t>
    <phoneticPr fontId="19"/>
  </si>
  <si>
    <t>ＵＲＬ
メールアドレス</t>
    <phoneticPr fontId="8"/>
  </si>
  <si>
    <t>庄原
自治振興
センター</t>
    <rPh sb="0" eb="2">
      <t>ショウバラ</t>
    </rPh>
    <rPh sb="3" eb="5">
      <t>ジチ</t>
    </rPh>
    <rPh sb="5" eb="7">
      <t>シンコウ</t>
    </rPh>
    <phoneticPr fontId="19"/>
  </si>
  <si>
    <t>本村
自治振興
センター</t>
    <rPh sb="0" eb="2">
      <t>ホンムラ</t>
    </rPh>
    <rPh sb="3" eb="5">
      <t>ジチ</t>
    </rPh>
    <rPh sb="5" eb="7">
      <t>シンコウ</t>
    </rPh>
    <phoneticPr fontId="19"/>
  </si>
  <si>
    <t>峰田
自治振興
センター</t>
    <rPh sb="0" eb="2">
      <t>ミネタ</t>
    </rPh>
    <rPh sb="3" eb="5">
      <t>ジチ</t>
    </rPh>
    <rPh sb="5" eb="7">
      <t>シンコウ</t>
    </rPh>
    <phoneticPr fontId="19"/>
  </si>
  <si>
    <t>敷信
自治振興
センター</t>
    <rPh sb="0" eb="1">
      <t>シ</t>
    </rPh>
    <rPh sb="1" eb="2">
      <t>シン</t>
    </rPh>
    <rPh sb="3" eb="5">
      <t>ジチ</t>
    </rPh>
    <rPh sb="5" eb="7">
      <t>シンコウ</t>
    </rPh>
    <phoneticPr fontId="19"/>
  </si>
  <si>
    <t>東
自治振興
センター</t>
    <rPh sb="0" eb="1">
      <t>ヒガシ</t>
    </rPh>
    <rPh sb="2" eb="4">
      <t>ジチ</t>
    </rPh>
    <rPh sb="4" eb="6">
      <t>シンコウ</t>
    </rPh>
    <phoneticPr fontId="19"/>
  </si>
  <si>
    <t>山内
自治振興
センター</t>
    <rPh sb="0" eb="2">
      <t>ヤマウチ</t>
    </rPh>
    <rPh sb="3" eb="5">
      <t>ジチ</t>
    </rPh>
    <rPh sb="5" eb="7">
      <t>シンコウ</t>
    </rPh>
    <phoneticPr fontId="19"/>
  </si>
  <si>
    <t>北
自治振興
センター</t>
    <rPh sb="0" eb="1">
      <t>キタ</t>
    </rPh>
    <rPh sb="2" eb="4">
      <t>ジチ</t>
    </rPh>
    <rPh sb="4" eb="6">
      <t>シンコウ</t>
    </rPh>
    <phoneticPr fontId="19"/>
  </si>
  <si>
    <t>八鉾
自治振興
センター</t>
    <rPh sb="0" eb="1">
      <t>ハチ</t>
    </rPh>
    <rPh sb="1" eb="2">
      <t>ホコ</t>
    </rPh>
    <rPh sb="3" eb="5">
      <t>ジチ</t>
    </rPh>
    <rPh sb="4" eb="5">
      <t>オサム</t>
    </rPh>
    <rPh sb="5" eb="7">
      <t>シンコウ</t>
    </rPh>
    <phoneticPr fontId="19"/>
  </si>
  <si>
    <t>八幡
自治振興
センター</t>
    <rPh sb="0" eb="2">
      <t>ヤワタ</t>
    </rPh>
    <rPh sb="3" eb="5">
      <t>ジチ</t>
    </rPh>
    <rPh sb="5" eb="7">
      <t>シンコウ</t>
    </rPh>
    <phoneticPr fontId="19"/>
  </si>
  <si>
    <t>小奴可
自治振興
センター</t>
    <rPh sb="0" eb="3">
      <t>オヌカ</t>
    </rPh>
    <rPh sb="4" eb="6">
      <t>ジチ</t>
    </rPh>
    <rPh sb="6" eb="8">
      <t>シンコウ</t>
    </rPh>
    <phoneticPr fontId="19"/>
  </si>
  <si>
    <t>田森
自治振興
センター</t>
    <rPh sb="0" eb="2">
      <t>タモリ</t>
    </rPh>
    <rPh sb="3" eb="5">
      <t>ジチ</t>
    </rPh>
    <rPh sb="5" eb="7">
      <t>シンコウ</t>
    </rPh>
    <phoneticPr fontId="19"/>
  </si>
  <si>
    <t>帝釈
自治振興
センター</t>
    <rPh sb="0" eb="2">
      <t>タイシャク</t>
    </rPh>
    <rPh sb="3" eb="5">
      <t>ジチ</t>
    </rPh>
    <rPh sb="5" eb="7">
      <t>シンコウ</t>
    </rPh>
    <phoneticPr fontId="19"/>
  </si>
  <si>
    <t>久代
自治振興
センター</t>
    <rPh sb="0" eb="2">
      <t>クシロ</t>
    </rPh>
    <rPh sb="3" eb="5">
      <t>ジチ</t>
    </rPh>
    <rPh sb="5" eb="7">
      <t>シンコウ</t>
    </rPh>
    <phoneticPr fontId="19"/>
  </si>
  <si>
    <t>新坂
自治振興
センター</t>
    <rPh sb="0" eb="2">
      <t>シンサカ</t>
    </rPh>
    <rPh sb="3" eb="5">
      <t>ジチ</t>
    </rPh>
    <rPh sb="5" eb="7">
      <t>シンコウ</t>
    </rPh>
    <phoneticPr fontId="19"/>
  </si>
  <si>
    <t>口和
自治振興
センター</t>
    <rPh sb="0" eb="2">
      <t>クチワ</t>
    </rPh>
    <rPh sb="3" eb="5">
      <t>ジチ</t>
    </rPh>
    <rPh sb="5" eb="7">
      <t>シンコウ</t>
    </rPh>
    <phoneticPr fontId="19"/>
  </si>
  <si>
    <t>上高
自治振興
センター</t>
    <rPh sb="0" eb="2">
      <t>ウエタカ</t>
    </rPh>
    <rPh sb="3" eb="5">
      <t>ジチ</t>
    </rPh>
    <rPh sb="5" eb="7">
      <t>シンコウ</t>
    </rPh>
    <phoneticPr fontId="19"/>
  </si>
  <si>
    <t>下高
自治振興
センター</t>
    <rPh sb="0" eb="1">
      <t>シタ</t>
    </rPh>
    <rPh sb="1" eb="2">
      <t>タカ</t>
    </rPh>
    <rPh sb="3" eb="5">
      <t>ジチ</t>
    </rPh>
    <rPh sb="5" eb="7">
      <t>シンコウ</t>
    </rPh>
    <phoneticPr fontId="19"/>
  </si>
  <si>
    <t>総領
自治振興
センター</t>
    <rPh sb="0" eb="2">
      <t>ソウリョウ</t>
    </rPh>
    <rPh sb="3" eb="5">
      <t>ジチ</t>
    </rPh>
    <rPh sb="5" eb="7">
      <t>シンコウ</t>
    </rPh>
    <phoneticPr fontId="19"/>
  </si>
  <si>
    <t>西城
自治振興
センター</t>
    <rPh sb="3" eb="5">
      <t>ジチ</t>
    </rPh>
    <rPh sb="5" eb="7">
      <t>シンコウ</t>
    </rPh>
    <phoneticPr fontId="19"/>
  </si>
  <si>
    <t>比和
自治振興
センター</t>
    <rPh sb="3" eb="5">
      <t>ジチ</t>
    </rPh>
    <rPh sb="5" eb="7">
      <t>シンコウ</t>
    </rPh>
    <phoneticPr fontId="19"/>
  </si>
  <si>
    <t>東城
自治振興センター</t>
    <rPh sb="0" eb="2">
      <t>トウジョウ</t>
    </rPh>
    <rPh sb="3" eb="5">
      <t>ジチ</t>
    </rPh>
    <rPh sb="5" eb="7">
      <t>シンコウ</t>
    </rPh>
    <phoneticPr fontId="19"/>
  </si>
  <si>
    <t>板城
地域センター</t>
    <rPh sb="0" eb="1">
      <t>イタ</t>
    </rPh>
    <rPh sb="1" eb="2">
      <t>シロ</t>
    </rPh>
    <rPh sb="3" eb="5">
      <t>チイキ</t>
    </rPh>
    <phoneticPr fontId="19"/>
  </si>
  <si>
    <t>寺西
地域センター</t>
    <rPh sb="0" eb="2">
      <t>テラニシ</t>
    </rPh>
    <rPh sb="3" eb="5">
      <t>チイキ</t>
    </rPh>
    <phoneticPr fontId="19"/>
  </si>
  <si>
    <t>平岩
地域センター</t>
    <rPh sb="0" eb="2">
      <t>ヒライワ</t>
    </rPh>
    <rPh sb="3" eb="5">
      <t>チイキ</t>
    </rPh>
    <phoneticPr fontId="19"/>
  </si>
  <si>
    <t>郷田
地域センター</t>
    <rPh sb="0" eb="1">
      <t>ゴウ</t>
    </rPh>
    <rPh sb="1" eb="2">
      <t>デン</t>
    </rPh>
    <rPh sb="3" eb="5">
      <t>チイキ</t>
    </rPh>
    <phoneticPr fontId="19"/>
  </si>
  <si>
    <t>三永
地域センター</t>
    <rPh sb="0" eb="1">
      <t>サン</t>
    </rPh>
    <rPh sb="1" eb="2">
      <t>エイ</t>
    </rPh>
    <rPh sb="3" eb="5">
      <t>チイキ</t>
    </rPh>
    <phoneticPr fontId="19"/>
  </si>
  <si>
    <t>御薗宇
地域センター</t>
    <rPh sb="0" eb="2">
      <t>ミソノ</t>
    </rPh>
    <rPh sb="2" eb="3">
      <t>タカ</t>
    </rPh>
    <rPh sb="4" eb="6">
      <t>チイキ</t>
    </rPh>
    <phoneticPr fontId="19"/>
  </si>
  <si>
    <t>東西条
地域センター</t>
    <rPh sb="0" eb="1">
      <t>ヒガシ</t>
    </rPh>
    <rPh sb="1" eb="3">
      <t>サイジョウ</t>
    </rPh>
    <rPh sb="4" eb="6">
      <t>チイキ</t>
    </rPh>
    <phoneticPr fontId="19"/>
  </si>
  <si>
    <t>川上
地域センター</t>
    <rPh sb="0" eb="2">
      <t>カワカミ</t>
    </rPh>
    <rPh sb="3" eb="5">
      <t>チイキ</t>
    </rPh>
    <phoneticPr fontId="19"/>
  </si>
  <si>
    <t>原
地域センター</t>
    <rPh sb="0" eb="1">
      <t>ハラ</t>
    </rPh>
    <rPh sb="2" eb="4">
      <t>チイキ</t>
    </rPh>
    <phoneticPr fontId="19"/>
  </si>
  <si>
    <t>八本松
地域センター</t>
    <rPh sb="0" eb="3">
      <t>ハチホンマツ</t>
    </rPh>
    <rPh sb="4" eb="6">
      <t>チイキ</t>
    </rPh>
    <phoneticPr fontId="19"/>
  </si>
  <si>
    <t>東志和
地域センター</t>
    <rPh sb="0" eb="1">
      <t>ヒガシ</t>
    </rPh>
    <rPh sb="1" eb="3">
      <t>シワ</t>
    </rPh>
    <rPh sb="4" eb="6">
      <t>チイキ</t>
    </rPh>
    <phoneticPr fontId="19"/>
  </si>
  <si>
    <t>志和堀
地域センター</t>
    <rPh sb="0" eb="2">
      <t>シワ</t>
    </rPh>
    <rPh sb="2" eb="3">
      <t>ホリ</t>
    </rPh>
    <rPh sb="4" eb="6">
      <t>チイキ</t>
    </rPh>
    <phoneticPr fontId="19"/>
  </si>
  <si>
    <t>高屋東
地域センター</t>
    <rPh sb="0" eb="2">
      <t>タカヤ</t>
    </rPh>
    <rPh sb="2" eb="3">
      <t>ヒガシ</t>
    </rPh>
    <rPh sb="4" eb="6">
      <t>チイキ</t>
    </rPh>
    <phoneticPr fontId="19"/>
  </si>
  <si>
    <t>高屋西
地域センター</t>
    <rPh sb="0" eb="2">
      <t>タカヤ</t>
    </rPh>
    <rPh sb="2" eb="3">
      <t>ニシ</t>
    </rPh>
    <rPh sb="4" eb="6">
      <t>チイキ</t>
    </rPh>
    <phoneticPr fontId="19"/>
  </si>
  <si>
    <t>小谷
地域センター</t>
    <rPh sb="0" eb="2">
      <t>コダニ</t>
    </rPh>
    <rPh sb="3" eb="5">
      <t>チイキ</t>
    </rPh>
    <phoneticPr fontId="19"/>
  </si>
  <si>
    <t>造賀
地域センター</t>
    <rPh sb="0" eb="1">
      <t>ゾウ</t>
    </rPh>
    <rPh sb="1" eb="2">
      <t>ガ</t>
    </rPh>
    <rPh sb="3" eb="5">
      <t>チイキ</t>
    </rPh>
    <phoneticPr fontId="19"/>
  </si>
  <si>
    <t>高美が丘
地域センター</t>
    <rPh sb="0" eb="2">
      <t>タカミ</t>
    </rPh>
    <rPh sb="3" eb="4">
      <t>オカ</t>
    </rPh>
    <rPh sb="5" eb="7">
      <t>チイキ</t>
    </rPh>
    <phoneticPr fontId="19"/>
  </si>
  <si>
    <t>竹仁
地域センター</t>
    <rPh sb="0" eb="1">
      <t>タケ</t>
    </rPh>
    <rPh sb="1" eb="2">
      <t>ジン</t>
    </rPh>
    <rPh sb="3" eb="5">
      <t>チイキ</t>
    </rPh>
    <phoneticPr fontId="19"/>
  </si>
  <si>
    <t>久芳
地域センター</t>
    <rPh sb="0" eb="1">
      <t>ヒサシ</t>
    </rPh>
    <rPh sb="1" eb="2">
      <t>ヨシ</t>
    </rPh>
    <rPh sb="3" eb="5">
      <t>チイキ</t>
    </rPh>
    <phoneticPr fontId="19"/>
  </si>
  <si>
    <t>上戸野
地域センター</t>
    <rPh sb="0" eb="1">
      <t>ウエ</t>
    </rPh>
    <rPh sb="1" eb="3">
      <t>トノ</t>
    </rPh>
    <rPh sb="4" eb="6">
      <t>チイキ</t>
    </rPh>
    <phoneticPr fontId="19"/>
  </si>
  <si>
    <t>清武西
地域センター</t>
    <rPh sb="0" eb="2">
      <t>キヨタケ</t>
    </rPh>
    <rPh sb="2" eb="3">
      <t>ニシ</t>
    </rPh>
    <rPh sb="4" eb="6">
      <t>チイキ</t>
    </rPh>
    <phoneticPr fontId="19"/>
  </si>
  <si>
    <t>清武
地域センター</t>
    <rPh sb="0" eb="2">
      <t>キヨタケ</t>
    </rPh>
    <rPh sb="3" eb="5">
      <t>チイキ</t>
    </rPh>
    <phoneticPr fontId="19"/>
  </si>
  <si>
    <t>安宿
地域センター</t>
    <rPh sb="0" eb="1">
      <t>アン</t>
    </rPh>
    <rPh sb="1" eb="2">
      <t>シュク</t>
    </rPh>
    <rPh sb="3" eb="5">
      <t>チイキ</t>
    </rPh>
    <phoneticPr fontId="19"/>
  </si>
  <si>
    <t>乃美
地域センター</t>
    <rPh sb="0" eb="1">
      <t>ノ</t>
    </rPh>
    <rPh sb="1" eb="2">
      <t>ビ</t>
    </rPh>
    <rPh sb="3" eb="5">
      <t>チイキ</t>
    </rPh>
    <phoneticPr fontId="19"/>
  </si>
  <si>
    <t>吉原
地域センター</t>
    <rPh sb="0" eb="2">
      <t>ヨシハラ</t>
    </rPh>
    <rPh sb="3" eb="5">
      <t>チイキ</t>
    </rPh>
    <phoneticPr fontId="19"/>
  </si>
  <si>
    <t>河内
地域センター</t>
    <rPh sb="0" eb="2">
      <t>コウチ</t>
    </rPh>
    <rPh sb="3" eb="5">
      <t>チイキ</t>
    </rPh>
    <phoneticPr fontId="19"/>
  </si>
  <si>
    <t>河戸
地域センター</t>
    <rPh sb="0" eb="1">
      <t>カワ</t>
    </rPh>
    <rPh sb="1" eb="2">
      <t>ト</t>
    </rPh>
    <rPh sb="3" eb="5">
      <t>チイキ</t>
    </rPh>
    <phoneticPr fontId="19"/>
  </si>
  <si>
    <t>宇山
地域センター</t>
    <rPh sb="0" eb="2">
      <t>ウヤマ</t>
    </rPh>
    <rPh sb="3" eb="5">
      <t>チイキ</t>
    </rPh>
    <phoneticPr fontId="19"/>
  </si>
  <si>
    <t>戸野
地域センター</t>
    <rPh sb="0" eb="2">
      <t>トノ</t>
    </rPh>
    <rPh sb="3" eb="5">
      <t>チイキ</t>
    </rPh>
    <phoneticPr fontId="19"/>
  </si>
  <si>
    <t>入野
地域センター</t>
    <rPh sb="0" eb="2">
      <t>ニュウノ</t>
    </rPh>
    <rPh sb="3" eb="5">
      <t>チイキ</t>
    </rPh>
    <phoneticPr fontId="19"/>
  </si>
  <si>
    <t>小田
地域センター</t>
    <rPh sb="0" eb="2">
      <t>オダ</t>
    </rPh>
    <rPh sb="3" eb="5">
      <t>チイキ</t>
    </rPh>
    <phoneticPr fontId="19"/>
  </si>
  <si>
    <t>木谷
地域センター</t>
    <rPh sb="0" eb="2">
      <t>キダニ</t>
    </rPh>
    <rPh sb="3" eb="5">
      <t>チイキ</t>
    </rPh>
    <phoneticPr fontId="19"/>
  </si>
  <si>
    <t>風早
地域センター</t>
    <rPh sb="0" eb="2">
      <t>カザハヤ</t>
    </rPh>
    <rPh sb="3" eb="5">
      <t>チイキ</t>
    </rPh>
    <phoneticPr fontId="19"/>
  </si>
  <si>
    <t>甲山
自治センター</t>
    <rPh sb="0" eb="2">
      <t>コウザン</t>
    </rPh>
    <rPh sb="3" eb="5">
      <t>ジチ</t>
    </rPh>
    <phoneticPr fontId="19"/>
  </si>
  <si>
    <t>宇津戸
自治センター</t>
    <rPh sb="0" eb="2">
      <t>ウヅ</t>
    </rPh>
    <rPh sb="2" eb="3">
      <t>ト</t>
    </rPh>
    <rPh sb="4" eb="6">
      <t>ジチ</t>
    </rPh>
    <phoneticPr fontId="19"/>
  </si>
  <si>
    <t>中央
自治センター</t>
    <rPh sb="0" eb="2">
      <t>チュウオウ</t>
    </rPh>
    <rPh sb="3" eb="5">
      <t>ジチ</t>
    </rPh>
    <phoneticPr fontId="19"/>
  </si>
  <si>
    <t>伊尾
自治センター</t>
    <rPh sb="0" eb="2">
      <t>イオ</t>
    </rPh>
    <rPh sb="3" eb="5">
      <t>ジチ</t>
    </rPh>
    <phoneticPr fontId="19"/>
  </si>
  <si>
    <t>東
自治センター</t>
    <rPh sb="0" eb="1">
      <t>ヒガシ</t>
    </rPh>
    <rPh sb="2" eb="4">
      <t>ジチ</t>
    </rPh>
    <phoneticPr fontId="19"/>
  </si>
  <si>
    <t>大田
自治センター</t>
    <rPh sb="0" eb="2">
      <t>オオタ</t>
    </rPh>
    <rPh sb="3" eb="5">
      <t>ジチ</t>
    </rPh>
    <phoneticPr fontId="19"/>
  </si>
  <si>
    <t>大見
自治センター</t>
    <rPh sb="0" eb="2">
      <t>オオミ</t>
    </rPh>
    <rPh sb="3" eb="5">
      <t>ジチ</t>
    </rPh>
    <phoneticPr fontId="19"/>
  </si>
  <si>
    <t>西大田
自治センター</t>
    <rPh sb="0" eb="3">
      <t>ニシオオタ</t>
    </rPh>
    <rPh sb="4" eb="6">
      <t>ジチ</t>
    </rPh>
    <phoneticPr fontId="19"/>
  </si>
  <si>
    <t>津久志
自治センター</t>
    <rPh sb="0" eb="3">
      <t>ツクシ</t>
    </rPh>
    <rPh sb="4" eb="6">
      <t>ジチ</t>
    </rPh>
    <phoneticPr fontId="19"/>
  </si>
  <si>
    <t>山福田
自治センター</t>
    <rPh sb="0" eb="1">
      <t>ヤマ</t>
    </rPh>
    <rPh sb="1" eb="2">
      <t>フク</t>
    </rPh>
    <rPh sb="2" eb="3">
      <t>タ</t>
    </rPh>
    <rPh sb="4" eb="6">
      <t>ジチ</t>
    </rPh>
    <phoneticPr fontId="19"/>
  </si>
  <si>
    <t>小国
自治センター</t>
    <rPh sb="0" eb="2">
      <t>オグニ</t>
    </rPh>
    <rPh sb="3" eb="5">
      <t>ジチ</t>
    </rPh>
    <phoneticPr fontId="19"/>
  </si>
  <si>
    <t>黒川
自治センター</t>
    <rPh sb="0" eb="2">
      <t>クロガワ</t>
    </rPh>
    <rPh sb="3" eb="5">
      <t>ジチ</t>
    </rPh>
    <phoneticPr fontId="19"/>
  </si>
  <si>
    <t>津名
自治センター</t>
    <rPh sb="0" eb="2">
      <t>ツナ</t>
    </rPh>
    <rPh sb="3" eb="5">
      <t>ジチ</t>
    </rPh>
    <phoneticPr fontId="19"/>
  </si>
  <si>
    <t>生涯学習のまちづくり宣言市民大会</t>
  </si>
  <si>
    <t>平成2年6月3日
市民大会</t>
    <rPh sb="9" eb="11">
      <t>シミン</t>
    </rPh>
    <phoneticPr fontId="7"/>
  </si>
  <si>
    <t>1 健康で，美しい平和なまちをつくります。
2 教養を深め，文化の香り高いまちをつくります。
3 心のふれあいを大切にし，助けあうまちをつくります。
4 働きがいのある，活力に満ちたまちをつくります。 
5 責任を重んじ，力をあわせ住みよいまちをつくります。</t>
  </si>
  <si>
    <t>会議室・集会室・音楽室・レクリエーション室・美術室・講義室・和室・実習室等</t>
    <rPh sb="36" eb="37">
      <t>ナド</t>
    </rPh>
    <phoneticPr fontId="8"/>
  </si>
  <si>
    <t>宿泊棟・体育棟・生活棟（浴室・食堂）・海水プール・常設テント等</t>
    <rPh sb="8" eb="10">
      <t>セイカツ</t>
    </rPh>
    <rPh sb="10" eb="11">
      <t>トウ</t>
    </rPh>
    <rPh sb="19" eb="21">
      <t>カイスイ</t>
    </rPh>
    <rPh sb="25" eb="27">
      <t>ジョウセツ</t>
    </rPh>
    <phoneticPr fontId="19"/>
  </si>
  <si>
    <t>ホール，研修室，会議室，フィットネスルーム，音楽練習室，生活実習室，アトリエ，和室，フリースペース，資料室，ＩＣＴ学習室，こども室，印刷作業室等</t>
    <rPh sb="71" eb="72">
      <t>ナド</t>
    </rPh>
    <phoneticPr fontId="8"/>
  </si>
  <si>
    <t>呉市宝町5番20号</t>
    <rPh sb="0" eb="2">
      <t>クレシ</t>
    </rPh>
    <rPh sb="2" eb="4">
      <t>タカラマチ</t>
    </rPh>
    <rPh sb="5" eb="6">
      <t>バン</t>
    </rPh>
    <rPh sb="8" eb="9">
      <t>ゴウ</t>
    </rPh>
    <phoneticPr fontId="8"/>
  </si>
  <si>
    <t>福山市北吉津町三丁目1-22</t>
    <rPh sb="0" eb="3">
      <t>フクヤマシ</t>
    </rPh>
    <phoneticPr fontId="8"/>
  </si>
  <si>
    <t>研修室2室
会議室2室
宿泊室10室</t>
    <rPh sb="0" eb="3">
      <t>ケンシュウシツ</t>
    </rPh>
    <rPh sb="6" eb="9">
      <t>カイギシツ</t>
    </rPh>
    <rPh sb="10" eb="11">
      <t>シツ</t>
    </rPh>
    <rPh sb="12" eb="15">
      <t>シュクハクシツ</t>
    </rPh>
    <rPh sb="17" eb="18">
      <t>シツ</t>
    </rPh>
    <phoneticPr fontId="8"/>
  </si>
  <si>
    <t>せら教育の日を定める条例（H25.4.1施行）</t>
    <rPh sb="2" eb="4">
      <t>キョウイク</t>
    </rPh>
    <rPh sb="5" eb="6">
      <t>ヒ</t>
    </rPh>
    <rPh sb="7" eb="8">
      <t>サダ</t>
    </rPh>
    <rPh sb="10" eb="12">
      <t>ジョウレイ</t>
    </rPh>
    <phoneticPr fontId="8"/>
  </si>
  <si>
    <t>帆船模型・機帆船・造船・マキハダ資料
（210点）
写真家村上宏治作品（28点）</t>
    <rPh sb="26" eb="29">
      <t>シャシンカ</t>
    </rPh>
    <rPh sb="29" eb="31">
      <t>ムラカミ</t>
    </rPh>
    <rPh sb="31" eb="33">
      <t>コウジ</t>
    </rPh>
    <rPh sb="33" eb="35">
      <t>サクヒン</t>
    </rPh>
    <rPh sb="38" eb="39">
      <t>テン</t>
    </rPh>
    <phoneticPr fontId="19"/>
  </si>
  <si>
    <t>公益財団法人
泉美術館</t>
    <rPh sb="0" eb="2">
      <t>コウエキ</t>
    </rPh>
    <rPh sb="7" eb="8">
      <t>イズミ</t>
    </rPh>
    <rPh sb="8" eb="11">
      <t>ビジュツカン</t>
    </rPh>
    <phoneticPr fontId="8"/>
  </si>
  <si>
    <t>東広島市高屋町杵原1334-2
(高屋出張所内）</t>
    <rPh sb="4" eb="7">
      <t>タカヤチョウ</t>
    </rPh>
    <rPh sb="7" eb="9">
      <t>キネハラ</t>
    </rPh>
    <rPh sb="17" eb="19">
      <t>タカヤ</t>
    </rPh>
    <rPh sb="19" eb="21">
      <t>シュッチョウ</t>
    </rPh>
    <rPh sb="21" eb="22">
      <t>ショ</t>
    </rPh>
    <rPh sb="22" eb="23">
      <t>ナイ</t>
    </rPh>
    <rPh sb="23" eb="24">
      <t>トウナイ</t>
    </rPh>
    <phoneticPr fontId="19"/>
  </si>
  <si>
    <t>名称</t>
    <phoneticPr fontId="19"/>
  </si>
  <si>
    <t>郵便番号・所在地
電話番号・FAX番号</t>
    <rPh sb="9" eb="11">
      <t>デンワ</t>
    </rPh>
    <rPh sb="11" eb="13">
      <t>バンゴウ</t>
    </rPh>
    <rPh sb="17" eb="19">
      <t>バンゴウ</t>
    </rPh>
    <phoneticPr fontId="19"/>
  </si>
  <si>
    <t>ＵＲＬ
メールアドレス</t>
    <phoneticPr fontId="19"/>
  </si>
  <si>
    <t>うち司書及び
司書補</t>
    <phoneticPr fontId="19"/>
  </si>
  <si>
    <t>常勤</t>
    <rPh sb="0" eb="2">
      <t>ジョウキン</t>
    </rPh>
    <phoneticPr fontId="19"/>
  </si>
  <si>
    <t>非常勤職員</t>
    <rPh sb="3" eb="5">
      <t>ショクイン</t>
    </rPh>
    <phoneticPr fontId="19"/>
  </si>
  <si>
    <t>臨時職員</t>
    <rPh sb="0" eb="2">
      <t>リンジ</t>
    </rPh>
    <rPh sb="2" eb="4">
      <t>ショクイン</t>
    </rPh>
    <phoneticPr fontId="19"/>
  </si>
  <si>
    <t>委託・派遣職員</t>
    <rPh sb="0" eb="2">
      <t>イタク</t>
    </rPh>
    <rPh sb="3" eb="5">
      <t>ハケン</t>
    </rPh>
    <rPh sb="5" eb="7">
      <t>ショクイン</t>
    </rPh>
    <phoneticPr fontId="19"/>
  </si>
  <si>
    <t>専任職員</t>
    <rPh sb="2" eb="4">
      <t>ショクイン</t>
    </rPh>
    <phoneticPr fontId="19"/>
  </si>
  <si>
    <t>兼任職員</t>
    <rPh sb="2" eb="4">
      <t>ショクイン</t>
    </rPh>
    <phoneticPr fontId="19"/>
  </si>
  <si>
    <t>広島県立
図書館</t>
    <rPh sb="0" eb="4">
      <t>ヒロシマケンリツ</t>
    </rPh>
    <rPh sb="5" eb="8">
      <t>トショカン</t>
    </rPh>
    <phoneticPr fontId="19"/>
  </si>
  <si>
    <t>〒</t>
    <phoneticPr fontId="19"/>
  </si>
  <si>
    <t>730-0052</t>
    <phoneticPr fontId="19"/>
  </si>
  <si>
    <t>広島市中区千田町三丁目7-47</t>
    <rPh sb="0" eb="3">
      <t>ヒロシマシ</t>
    </rPh>
    <rPh sb="3" eb="5">
      <t>ナカク</t>
    </rPh>
    <rPh sb="5" eb="8">
      <t>センダマチ</t>
    </rPh>
    <rPh sb="8" eb="11">
      <t>サンチョウメ</t>
    </rPh>
    <phoneticPr fontId="19"/>
  </si>
  <si>
    <t>電話：</t>
    <phoneticPr fontId="19"/>
  </si>
  <si>
    <t>082-241-2299</t>
    <phoneticPr fontId="19"/>
  </si>
  <si>
    <t>hplibnet@hplibra.pref.hiroshima.jp</t>
    <phoneticPr fontId="19"/>
  </si>
  <si>
    <t>082-241-9799</t>
  </si>
  <si>
    <t>広島市</t>
    <rPh sb="0" eb="1">
      <t>ヒロ</t>
    </rPh>
    <phoneticPr fontId="19"/>
  </si>
  <si>
    <t>広島市立
中央図書館</t>
    <phoneticPr fontId="19"/>
  </si>
  <si>
    <t>広島市中区基町3-1</t>
    <phoneticPr fontId="19"/>
  </si>
  <si>
    <t>082-222-5542</t>
  </si>
  <si>
    <t>info@library.city.hiroshima.jp</t>
    <phoneticPr fontId="19"/>
  </si>
  <si>
    <t>082-222-5545</t>
  </si>
  <si>
    <t>広島市
こども
図書館</t>
    <phoneticPr fontId="19"/>
  </si>
  <si>
    <t>http://www.library.city.hiroshima.jp/kodomo/</t>
    <phoneticPr fontId="19"/>
  </si>
  <si>
    <t>広島市中区基町5-83</t>
    <phoneticPr fontId="19"/>
  </si>
  <si>
    <t>082-221-6755</t>
  </si>
  <si>
    <t>082-222-7020</t>
  </si>
  <si>
    <t>広島市立
中区図書館</t>
    <phoneticPr fontId="19"/>
  </si>
  <si>
    <t>http://www.library.city.hiroshima.jp/</t>
  </si>
  <si>
    <t>広島市中区加古町4-17</t>
    <phoneticPr fontId="19"/>
  </si>
  <si>
    <t>082-248-9300</t>
  </si>
  <si>
    <t>082-247-8447</t>
  </si>
  <si>
    <t>広島市立
東区図書館</t>
    <phoneticPr fontId="19"/>
  </si>
  <si>
    <t>732-0055</t>
  </si>
  <si>
    <t>広島市東区東蟹屋町10-31</t>
    <phoneticPr fontId="19"/>
  </si>
  <si>
    <t>082-262-5522</t>
  </si>
  <si>
    <t>082-264-2610</t>
  </si>
  <si>
    <t>広島市立
南区図書館</t>
    <phoneticPr fontId="19"/>
  </si>
  <si>
    <t>732-0816</t>
  </si>
  <si>
    <t>広島市南区比治山本町16-27</t>
    <phoneticPr fontId="19"/>
  </si>
  <si>
    <t>082-251-1080</t>
  </si>
  <si>
    <t>082-252-4120</t>
  </si>
  <si>
    <t>広島市立
西区図書館</t>
    <phoneticPr fontId="19"/>
  </si>
  <si>
    <t>733-0013</t>
  </si>
  <si>
    <t>広島市西区横川新町6-1</t>
    <phoneticPr fontId="19"/>
  </si>
  <si>
    <t>082-234-1970</t>
  </si>
  <si>
    <t>082-295-9287</t>
  </si>
  <si>
    <t>広島市立
安佐南区
図書館</t>
    <phoneticPr fontId="19"/>
  </si>
  <si>
    <t>731-0122</t>
  </si>
  <si>
    <t>広島市安佐南区中筋一丁目22-17</t>
    <rPh sb="9" eb="12">
      <t>１チョウメ</t>
    </rPh>
    <phoneticPr fontId="19"/>
  </si>
  <si>
    <t>082-879-5060</t>
  </si>
  <si>
    <t>082-879-8536</t>
  </si>
  <si>
    <t>広島市立
安佐北区
図書館</t>
    <phoneticPr fontId="19"/>
  </si>
  <si>
    <t>広島市安佐北区可部七丁目28-25</t>
    <rPh sb="9" eb="12">
      <t>７チョウメ</t>
    </rPh>
    <phoneticPr fontId="19"/>
  </si>
  <si>
    <t>082-814-0340</t>
  </si>
  <si>
    <t>082-814-0604</t>
  </si>
  <si>
    <t>広島市立
安芸区
図書館</t>
    <phoneticPr fontId="19"/>
  </si>
  <si>
    <t>736-8508</t>
  </si>
  <si>
    <t>広島市安芸区船越南三丁目2-16</t>
    <rPh sb="9" eb="12">
      <t>３チョウメ</t>
    </rPh>
    <phoneticPr fontId="19"/>
  </si>
  <si>
    <t>082-824-1056</t>
  </si>
  <si>
    <t>082-824-1057</t>
  </si>
  <si>
    <t>広島市立
佐伯区
図書館</t>
    <phoneticPr fontId="19"/>
  </si>
  <si>
    <t>広島市佐伯区五日市中央六丁目1-10</t>
    <rPh sb="11" eb="14">
      <t>６チョウメ</t>
    </rPh>
    <phoneticPr fontId="19"/>
  </si>
  <si>
    <t>082-921-7560</t>
  </si>
  <si>
    <t>082-924-0742</t>
  </si>
  <si>
    <t>広島市立
佐伯区
図書館
湯来河野
閲覧室</t>
    <phoneticPr fontId="19"/>
  </si>
  <si>
    <t>738-0601</t>
  </si>
  <si>
    <t>広島市佐伯区湯来町大字和田353-1</t>
    <phoneticPr fontId="19"/>
  </si>
  <si>
    <t>0829-40-4005</t>
  </si>
  <si>
    <t>0829-83-0134</t>
  </si>
  <si>
    <t>広島市
まんが
図書館</t>
    <phoneticPr fontId="19"/>
  </si>
  <si>
    <t>732-0815</t>
  </si>
  <si>
    <t>http://www.library.city.hiroshima.jp/manga/</t>
    <phoneticPr fontId="19"/>
  </si>
  <si>
    <t>広島市南区比治山公園1-4</t>
    <phoneticPr fontId="19"/>
  </si>
  <si>
    <t>082-261-0330</t>
  </si>
  <si>
    <t>―</t>
    <phoneticPr fontId="19"/>
  </si>
  <si>
    <t>082-262-5406</t>
  </si>
  <si>
    <t>広島市
まんが
図書館
あさ閲覧室</t>
    <phoneticPr fontId="19"/>
  </si>
  <si>
    <t>731-0154</t>
    <phoneticPr fontId="8"/>
  </si>
  <si>
    <t>広島市安佐南区上安二丁目30-15</t>
    <rPh sb="9" eb="12">
      <t>２チョウメ</t>
    </rPh>
    <phoneticPr fontId="19"/>
  </si>
  <si>
    <t>082-830-3675</t>
  </si>
  <si>
    <t>082-830-3676</t>
  </si>
  <si>
    <t>呉　市</t>
    <phoneticPr fontId="19"/>
  </si>
  <si>
    <t>呉市中央三丁目10-3</t>
    <phoneticPr fontId="19"/>
  </si>
  <si>
    <t>0823-21-3014</t>
  </si>
  <si>
    <t>tyutosyo@city.kure.lg.jp</t>
  </si>
  <si>
    <t>0823-24-9812</t>
  </si>
  <si>
    <t>呉市広古新開二丁目1-3</t>
    <phoneticPr fontId="19"/>
  </si>
  <si>
    <t>0823-71-7470</t>
  </si>
  <si>
    <t>―</t>
    <phoneticPr fontId="19"/>
  </si>
  <si>
    <t>0823-71-7476</t>
    <phoneticPr fontId="8"/>
  </si>
  <si>
    <t>呉市焼山中央二丁目8-12</t>
    <phoneticPr fontId="19"/>
  </si>
  <si>
    <t>0823-34-1210</t>
  </si>
  <si>
    <t>0823-34-1262</t>
  </si>
  <si>
    <t>737-2607</t>
    <phoneticPr fontId="19"/>
  </si>
  <si>
    <t>呉市川尻町東一丁目1-21</t>
    <phoneticPr fontId="19"/>
  </si>
  <si>
    <t>0823-87-3836</t>
  </si>
  <si>
    <t>―</t>
    <phoneticPr fontId="19"/>
  </si>
  <si>
    <t>0823-87-3898</t>
  </si>
  <si>
    <t>737-1205</t>
    <phoneticPr fontId="19"/>
  </si>
  <si>
    <t>呉市音戸町南隠渡一丁目7-1</t>
    <phoneticPr fontId="19"/>
  </si>
  <si>
    <t>0823-50-0020</t>
    <phoneticPr fontId="8"/>
  </si>
  <si>
    <t>―</t>
    <phoneticPr fontId="19"/>
  </si>
  <si>
    <t>0823-50-0029</t>
    <phoneticPr fontId="19"/>
  </si>
  <si>
    <t>737-1377</t>
    <phoneticPr fontId="19"/>
  </si>
  <si>
    <t>呉市倉橋町字前宮の浦431</t>
    <phoneticPr fontId="19"/>
  </si>
  <si>
    <t>0823-53-1872</t>
  </si>
  <si>
    <t>0823-53-0891</t>
  </si>
  <si>
    <t>737-2516</t>
    <phoneticPr fontId="19"/>
  </si>
  <si>
    <t>呉市安浦町中央四丁目3-2</t>
    <rPh sb="7" eb="8">
      <t>4</t>
    </rPh>
    <phoneticPr fontId="19"/>
  </si>
  <si>
    <t>0823-84-3806</t>
  </si>
  <si>
    <t>―</t>
    <phoneticPr fontId="19"/>
  </si>
  <si>
    <t>0823-84-3730</t>
  </si>
  <si>
    <t>竹原市</t>
    <phoneticPr fontId="19"/>
  </si>
  <si>
    <t>市立竹原書院
図書館</t>
    <phoneticPr fontId="19"/>
  </si>
  <si>
    <t>takeharashoin@giga.ocn.ne.jp</t>
  </si>
  <si>
    <t>三原市</t>
    <phoneticPr fontId="19"/>
  </si>
  <si>
    <t>三原市立
中央図書館</t>
    <phoneticPr fontId="19"/>
  </si>
  <si>
    <t>三原市円一町二丁目3-3</t>
    <phoneticPr fontId="19"/>
  </si>
  <si>
    <t>0848-62-3225</t>
    <phoneticPr fontId="19"/>
  </si>
  <si>
    <t>tosho@city.mihara.hiroshima.jp</t>
  </si>
  <si>
    <t>0848-62-1319</t>
    <phoneticPr fontId="19"/>
  </si>
  <si>
    <t>三原市立
本郷図書館</t>
    <phoneticPr fontId="19"/>
  </si>
  <si>
    <t>729-0417</t>
    <phoneticPr fontId="19"/>
  </si>
  <si>
    <t>三原市本郷南六丁目25-1</t>
    <rPh sb="5" eb="6">
      <t>ミナミ</t>
    </rPh>
    <rPh sb="6" eb="9">
      <t>ロクチョウメ</t>
    </rPh>
    <phoneticPr fontId="19"/>
  </si>
  <si>
    <t>0848-85-0703</t>
  </si>
  <si>
    <t>0848-85-0702</t>
    <phoneticPr fontId="19"/>
  </si>
  <si>
    <t>三原市立
久井図書館</t>
    <phoneticPr fontId="19"/>
  </si>
  <si>
    <t>722-1412</t>
    <phoneticPr fontId="19"/>
  </si>
  <si>
    <t>0847-32-8406</t>
    <phoneticPr fontId="19"/>
  </si>
  <si>
    <t>三原市立
大和図書館</t>
    <phoneticPr fontId="19"/>
  </si>
  <si>
    <t>729-1406</t>
    <phoneticPr fontId="8"/>
  </si>
  <si>
    <t>0847-33-1115</t>
    <phoneticPr fontId="19"/>
  </si>
  <si>
    <t>尾道市</t>
    <phoneticPr fontId="19"/>
  </si>
  <si>
    <t>尾道市立
中央図書館</t>
    <phoneticPr fontId="19"/>
  </si>
  <si>
    <t>尾道市東久保町4-1</t>
    <phoneticPr fontId="19"/>
  </si>
  <si>
    <t>0848-37-4946</t>
  </si>
  <si>
    <t>0848-37-0870</t>
  </si>
  <si>
    <t>722-0342</t>
  </si>
  <si>
    <t>尾道市御調町大田33</t>
  </si>
  <si>
    <t>0848-76-3111</t>
  </si>
  <si>
    <t>尾道市立
因島図書館</t>
    <phoneticPr fontId="19"/>
  </si>
  <si>
    <t>尾道市因島土生町100-4</t>
    <phoneticPr fontId="19"/>
  </si>
  <si>
    <t>0845-22-8660</t>
  </si>
  <si>
    <t>0845-22-5693</t>
  </si>
  <si>
    <t>尾道市立
瀬戸田図書館</t>
    <phoneticPr fontId="19"/>
  </si>
  <si>
    <t>尾道市瀬戸田町瀬戸田535-1</t>
    <phoneticPr fontId="19"/>
  </si>
  <si>
    <t>0845-27-1877</t>
  </si>
  <si>
    <t>尾道市立
向島子ども
図書館
「わくわく」</t>
    <rPh sb="5" eb="7">
      <t>ムカイシマ</t>
    </rPh>
    <rPh sb="7" eb="8">
      <t>コ</t>
    </rPh>
    <rPh sb="11" eb="14">
      <t>トショカン</t>
    </rPh>
    <phoneticPr fontId="19"/>
  </si>
  <si>
    <t>722-0073</t>
    <phoneticPr fontId="19"/>
  </si>
  <si>
    <t>尾道市向島町5531-1</t>
    <rPh sb="3" eb="5">
      <t>ムカイシマ</t>
    </rPh>
    <phoneticPr fontId="19"/>
  </si>
  <si>
    <t>0848-44-0114</t>
    <phoneticPr fontId="19"/>
  </si>
  <si>
    <t>0848-45-2788</t>
    <phoneticPr fontId="19"/>
  </si>
  <si>
    <t>福山市</t>
    <phoneticPr fontId="19"/>
  </si>
  <si>
    <t>福山市
中央図書館</t>
    <rPh sb="0" eb="2">
      <t>フクヤマ</t>
    </rPh>
    <rPh sb="2" eb="3">
      <t>シ</t>
    </rPh>
    <phoneticPr fontId="19"/>
  </si>
  <si>
    <t>720-0812</t>
    <phoneticPr fontId="8"/>
  </si>
  <si>
    <t>http://www.tosho.city.fukuyama.hiroshima.jp/toshow/</t>
    <phoneticPr fontId="19"/>
  </si>
  <si>
    <t>福山市霞町一丁目10-1</t>
    <rPh sb="5" eb="8">
      <t>イチチョウメ</t>
    </rPh>
    <phoneticPr fontId="19"/>
  </si>
  <si>
    <t>084-932-7222</t>
    <phoneticPr fontId="8"/>
  </si>
  <si>
    <t>chuou-toshokan@city.fukuyama.hiroshima.jp</t>
  </si>
  <si>
    <t>084-928-8592</t>
    <phoneticPr fontId="8"/>
  </si>
  <si>
    <t>福山市</t>
    <phoneticPr fontId="19"/>
  </si>
  <si>
    <t>福山市
松永図書館</t>
    <rPh sb="0" eb="2">
      <t>フクヤマ</t>
    </rPh>
    <rPh sb="2" eb="3">
      <t>シ</t>
    </rPh>
    <rPh sb="4" eb="6">
      <t>マツナガ</t>
    </rPh>
    <phoneticPr fontId="19"/>
  </si>
  <si>
    <t>福山市松永町三丁目1-29</t>
    <rPh sb="6" eb="9">
      <t>サンチョウメ</t>
    </rPh>
    <phoneticPr fontId="19"/>
  </si>
  <si>
    <t>084-933-3770</t>
  </si>
  <si>
    <t>―</t>
    <phoneticPr fontId="19"/>
  </si>
  <si>
    <t>084-933-0279</t>
  </si>
  <si>
    <t>福山市
北部図書館</t>
    <rPh sb="0" eb="3">
      <t>フクヤマシ</t>
    </rPh>
    <phoneticPr fontId="19"/>
  </si>
  <si>
    <t>084-976-4822</t>
  </si>
  <si>
    <t>084-976-8462</t>
  </si>
  <si>
    <t>福山市
東部図書館</t>
    <rPh sb="0" eb="3">
      <t>フクヤマシ</t>
    </rPh>
    <phoneticPr fontId="19"/>
  </si>
  <si>
    <t>福山市伊勢丘六丁目6-1</t>
    <rPh sb="6" eb="9">
      <t>６チョウメ</t>
    </rPh>
    <phoneticPr fontId="19"/>
  </si>
  <si>
    <t>084-940-2575</t>
  </si>
  <si>
    <t>福山市
沼隈図書館</t>
    <rPh sb="0" eb="3">
      <t>フクヤマシ</t>
    </rPh>
    <phoneticPr fontId="19"/>
  </si>
  <si>
    <t>福山市沼隈町大字常石1810</t>
  </si>
  <si>
    <t>084-987-5630</t>
  </si>
  <si>
    <t>084-987-3611</t>
    <phoneticPr fontId="8"/>
  </si>
  <si>
    <t>福山市
新市図書館</t>
    <rPh sb="0" eb="3">
      <t>フクヤマシ</t>
    </rPh>
    <phoneticPr fontId="19"/>
  </si>
  <si>
    <t>729-3103</t>
    <phoneticPr fontId="8"/>
  </si>
  <si>
    <t>福山市新市町大字新市1061-1</t>
    <phoneticPr fontId="19"/>
  </si>
  <si>
    <t>0847-52-5551</t>
    <phoneticPr fontId="8"/>
  </si>
  <si>
    <t>0847-52-2028</t>
    <phoneticPr fontId="8"/>
  </si>
  <si>
    <t>福山市
かんなべ
図書館</t>
    <rPh sb="0" eb="3">
      <t>フクヤマシ</t>
    </rPh>
    <phoneticPr fontId="19"/>
  </si>
  <si>
    <t>福山市神辺町大字川北1155-1</t>
    <phoneticPr fontId="19"/>
  </si>
  <si>
    <t>084-962-5053</t>
    <phoneticPr fontId="8"/>
  </si>
  <si>
    <t>084-963-7288</t>
  </si>
  <si>
    <t>府中市</t>
    <phoneticPr fontId="19"/>
  </si>
  <si>
    <t>府中市立
図書館</t>
    <phoneticPr fontId="19"/>
  </si>
  <si>
    <t>http://www-lib.city.fuchu.hiroshima.jp/toshow/</t>
  </si>
  <si>
    <t>府中市府中町43</t>
    <phoneticPr fontId="19"/>
  </si>
  <si>
    <t>0847-43-4343　</t>
  </si>
  <si>
    <t>toshokan@city.fuchu.hiroshima.jp</t>
  </si>
  <si>
    <t>0847-43-4345</t>
    <phoneticPr fontId="19"/>
  </si>
  <si>
    <t>府中市立
図書館
上下分室</t>
    <phoneticPr fontId="19"/>
  </si>
  <si>
    <t>729-3431</t>
    <phoneticPr fontId="19"/>
  </si>
  <si>
    <t>府中市上下町上下861-3</t>
    <phoneticPr fontId="19"/>
  </si>
  <si>
    <t>0847-62-8805</t>
    <phoneticPr fontId="8"/>
  </si>
  <si>
    <t>0847-62-8848</t>
    <phoneticPr fontId="19"/>
  </si>
  <si>
    <t>三次市</t>
    <phoneticPr fontId="19"/>
  </si>
  <si>
    <t>三次市立
図書館</t>
    <phoneticPr fontId="19"/>
  </si>
  <si>
    <t>728-0013</t>
  </si>
  <si>
    <t>http://tosho.city.miyoshi.hiroshima.jp/</t>
  </si>
  <si>
    <t>三次市十日市東三丁目14－1</t>
    <phoneticPr fontId="19"/>
  </si>
  <si>
    <t>0824-62-2639</t>
    <phoneticPr fontId="8"/>
  </si>
  <si>
    <t>miyoshi-lib@m-city.jp</t>
  </si>
  <si>
    <t>0824-63-2861</t>
    <phoneticPr fontId="8"/>
  </si>
  <si>
    <t>三次市立
君田図書館</t>
    <phoneticPr fontId="19"/>
  </si>
  <si>
    <t>728-0401</t>
  </si>
  <si>
    <t>三次市君田町東入君644-8</t>
    <phoneticPr fontId="19"/>
  </si>
  <si>
    <t>0824-53-7050</t>
  </si>
  <si>
    <t>三次市立
布野図書館</t>
    <phoneticPr fontId="19"/>
  </si>
  <si>
    <t>728-0201</t>
  </si>
  <si>
    <t>三次市布野町上布野1475-3</t>
    <phoneticPr fontId="19"/>
  </si>
  <si>
    <t>0824-54-2288</t>
    <phoneticPr fontId="8"/>
  </si>
  <si>
    <t>0824-54-2288</t>
    <phoneticPr fontId="19"/>
  </si>
  <si>
    <t>三次市立
作木図書館</t>
    <phoneticPr fontId="19"/>
  </si>
  <si>
    <t>728-0124</t>
  </si>
  <si>
    <t>三次市作木町下作木905-2</t>
    <phoneticPr fontId="19"/>
  </si>
  <si>
    <t>0824-55-2610</t>
    <phoneticPr fontId="19"/>
  </si>
  <si>
    <t>三次市立
吉舎図書館</t>
    <phoneticPr fontId="19"/>
  </si>
  <si>
    <t>三次市吉舎町吉舎368</t>
  </si>
  <si>
    <t>0824-43-4513</t>
    <phoneticPr fontId="19"/>
  </si>
  <si>
    <t>三次市立
三良坂図書館</t>
    <phoneticPr fontId="19"/>
  </si>
  <si>
    <t>0824-44-4506</t>
    <phoneticPr fontId="19"/>
  </si>
  <si>
    <t>―</t>
    <phoneticPr fontId="19"/>
  </si>
  <si>
    <t>三次市立
三和図書館</t>
    <phoneticPr fontId="19"/>
  </si>
  <si>
    <t>729-6615</t>
  </si>
  <si>
    <t>三次市三和町上板木504</t>
  </si>
  <si>
    <t>0824-52-3739</t>
  </si>
  <si>
    <t>0824-52-3740</t>
  </si>
  <si>
    <t>三次市立
甲奴図書館</t>
    <phoneticPr fontId="19"/>
  </si>
  <si>
    <t>729-4101</t>
  </si>
  <si>
    <t>三次市甲奴町本郷10940</t>
    <phoneticPr fontId="19"/>
  </si>
  <si>
    <t>0847-67-3532</t>
  </si>
  <si>
    <t>0847-67-3538</t>
  </si>
  <si>
    <t>庄原市</t>
    <phoneticPr fontId="19"/>
  </si>
  <si>
    <t>庄原市立
図書館</t>
    <phoneticPr fontId="19"/>
  </si>
  <si>
    <t>庄原市西本町二丁目20-10</t>
    <phoneticPr fontId="19"/>
  </si>
  <si>
    <t>庄原市立
図書館
西城分館</t>
    <phoneticPr fontId="19"/>
  </si>
  <si>
    <t>729-5722</t>
    <phoneticPr fontId="19"/>
  </si>
  <si>
    <t>庄原市西城町大佐739-1</t>
    <phoneticPr fontId="19"/>
  </si>
  <si>
    <t>0824-82-2183</t>
    <phoneticPr fontId="19"/>
  </si>
  <si>
    <t>0824-82-2811</t>
  </si>
  <si>
    <t>庄原市立
図書館
東城分館</t>
    <phoneticPr fontId="19"/>
  </si>
  <si>
    <t>庄原市東城町川東1188-2</t>
    <phoneticPr fontId="19"/>
  </si>
  <si>
    <t>08477-2-5261</t>
    <phoneticPr fontId="8"/>
  </si>
  <si>
    <t>08477-2-5261</t>
    <phoneticPr fontId="19"/>
  </si>
  <si>
    <t>庄原市立
図書館
口和分館</t>
    <phoneticPr fontId="19"/>
  </si>
  <si>
    <t>庄原市口和町向泉934-4</t>
    <phoneticPr fontId="19"/>
  </si>
  <si>
    <t>0824-87-2213</t>
    <phoneticPr fontId="8"/>
  </si>
  <si>
    <t>0824-87-2135</t>
    <phoneticPr fontId="19"/>
  </si>
  <si>
    <t>庄原市立
図書館
高野分館</t>
    <phoneticPr fontId="19"/>
  </si>
  <si>
    <t>庄原市高野町新市1284</t>
    <phoneticPr fontId="19"/>
  </si>
  <si>
    <t>0824-86-2944</t>
    <phoneticPr fontId="8"/>
  </si>
  <si>
    <t>庄原市立
図書館
比和分館</t>
    <phoneticPr fontId="19"/>
  </si>
  <si>
    <t>庄原市比和町比和1119-1</t>
    <phoneticPr fontId="19"/>
  </si>
  <si>
    <t>0824-85-3005</t>
    <phoneticPr fontId="8"/>
  </si>
  <si>
    <t>0824-85-2421</t>
    <phoneticPr fontId="19"/>
  </si>
  <si>
    <t>庄原市</t>
    <phoneticPr fontId="19"/>
  </si>
  <si>
    <t>庄原市立
図書館
総領分館</t>
    <phoneticPr fontId="19"/>
  </si>
  <si>
    <t>729-3703</t>
    <phoneticPr fontId="19"/>
  </si>
  <si>
    <t>0824-88-3067</t>
    <phoneticPr fontId="19"/>
  </si>
  <si>
    <t>0824-88-2021</t>
    <phoneticPr fontId="19"/>
  </si>
  <si>
    <t>大竹市</t>
    <phoneticPr fontId="19"/>
  </si>
  <si>
    <t>大竹市立
図書館</t>
    <phoneticPr fontId="19"/>
  </si>
  <si>
    <t>大竹市立戸一丁目6-1</t>
    <phoneticPr fontId="19"/>
  </si>
  <si>
    <t>0827-52-5338</t>
  </si>
  <si>
    <t>0827-52-8005</t>
  </si>
  <si>
    <t>東広島市</t>
    <phoneticPr fontId="19"/>
  </si>
  <si>
    <t>東広島市立
中央図書館</t>
    <phoneticPr fontId="19"/>
  </si>
  <si>
    <t>東広島市西条中央七丁目25-11</t>
    <phoneticPr fontId="19"/>
  </si>
  <si>
    <t>082-422-9449</t>
  </si>
  <si>
    <t>libstaff@libra.city.higashihiroshima.hiroshima.jp</t>
    <phoneticPr fontId="19"/>
  </si>
  <si>
    <t>082-422-9447</t>
  </si>
  <si>
    <t>東広島市立
サンスクエア児童青少年
図書館</t>
    <phoneticPr fontId="19"/>
  </si>
  <si>
    <t>http://lib.city.higashihiroshima.hiroshima.jp/</t>
  </si>
  <si>
    <t>東広島市西条西本町28-6</t>
    <phoneticPr fontId="19"/>
  </si>
  <si>
    <t>082-424-3899</t>
  </si>
  <si>
    <t>staff.sun@libra.city.higashihiroshima.hiroshima.jp</t>
    <phoneticPr fontId="19"/>
  </si>
  <si>
    <t>082-424-3877</t>
  </si>
  <si>
    <t>東広島市立
黒瀬図書館</t>
    <phoneticPr fontId="19"/>
  </si>
  <si>
    <t>739-2624</t>
    <phoneticPr fontId="19"/>
  </si>
  <si>
    <t>東広島市黒瀬町菅田10</t>
    <phoneticPr fontId="19"/>
  </si>
  <si>
    <t>0823-82-1101</t>
  </si>
  <si>
    <t>staff.kur@libra.city.higashihiroshima.hiroshima.jp</t>
    <phoneticPr fontId="19"/>
  </si>
  <si>
    <t>0823-82-1104</t>
  </si>
  <si>
    <t>東広島市立
福富図書館</t>
    <rPh sb="6" eb="8">
      <t>フクトミ</t>
    </rPh>
    <phoneticPr fontId="19"/>
  </si>
  <si>
    <t>739-2303</t>
    <phoneticPr fontId="19"/>
  </si>
  <si>
    <t>東広島市福富町久芳1545-1</t>
    <rPh sb="4" eb="7">
      <t>フクトミチョウ</t>
    </rPh>
    <rPh sb="7" eb="8">
      <t>ヒサ</t>
    </rPh>
    <rPh sb="8" eb="9">
      <t>カオル</t>
    </rPh>
    <phoneticPr fontId="19"/>
  </si>
  <si>
    <t>082-435-3520</t>
    <phoneticPr fontId="19"/>
  </si>
  <si>
    <t>staff.fuk@libra.city.higashihiroshima.hiroshima.jp</t>
    <phoneticPr fontId="19"/>
  </si>
  <si>
    <t>082-435-3521</t>
    <phoneticPr fontId="19"/>
  </si>
  <si>
    <t>東広島市立
豊栄図書館</t>
    <rPh sb="6" eb="8">
      <t>トヨサカ</t>
    </rPh>
    <phoneticPr fontId="19"/>
  </si>
  <si>
    <t>739-2317</t>
    <phoneticPr fontId="19"/>
  </si>
  <si>
    <t>東広島市豊栄町鍛冶屋271</t>
    <rPh sb="4" eb="6">
      <t>トヨサカ</t>
    </rPh>
    <rPh sb="6" eb="7">
      <t>チョウ</t>
    </rPh>
    <rPh sb="7" eb="10">
      <t>カジヤ</t>
    </rPh>
    <phoneticPr fontId="19"/>
  </si>
  <si>
    <t>082-432-2075</t>
    <phoneticPr fontId="19"/>
  </si>
  <si>
    <t>staff.toy@libra.city.higashihiroshima.hiroshima.jp</t>
    <phoneticPr fontId="19"/>
  </si>
  <si>
    <t>東広島市立
河内こども
図書館</t>
    <rPh sb="3" eb="5">
      <t>シリツ</t>
    </rPh>
    <phoneticPr fontId="19"/>
  </si>
  <si>
    <t>739-2201</t>
    <phoneticPr fontId="19"/>
  </si>
  <si>
    <t>東広島市河内町中河内1166</t>
    <phoneticPr fontId="19"/>
  </si>
  <si>
    <t>082-437-1711</t>
    <phoneticPr fontId="8"/>
  </si>
  <si>
    <t>staff.kch@libra.city.higashihiroshima.hiroshima.jp</t>
    <phoneticPr fontId="19"/>
  </si>
  <si>
    <t>082-437-1722</t>
    <phoneticPr fontId="8"/>
  </si>
  <si>
    <t>739-2402</t>
    <phoneticPr fontId="19"/>
  </si>
  <si>
    <t>0846-45-2335</t>
  </si>
  <si>
    <t>staff.aki@libra.city.higashihiroshima.hiroshima.jp</t>
    <phoneticPr fontId="19"/>
  </si>
  <si>
    <t>0846-41-1021</t>
    <phoneticPr fontId="19"/>
  </si>
  <si>
    <t>廿日市市</t>
    <phoneticPr fontId="19"/>
  </si>
  <si>
    <t>はつかいち
市民図書館</t>
    <phoneticPr fontId="19"/>
  </si>
  <si>
    <t>http://www.hiroshima-hatsukaichi-lib.jp/</t>
  </si>
  <si>
    <t>廿日市市下平良一丁目11-1</t>
    <phoneticPr fontId="19"/>
  </si>
  <si>
    <t>0829-20-0333</t>
  </si>
  <si>
    <t>info@hiroshima-hatsukaichi-lib.jp</t>
    <phoneticPr fontId="19"/>
  </si>
  <si>
    <t>0829-32-7158</t>
  </si>
  <si>
    <t>はつかいち
市民大野
図書館</t>
    <phoneticPr fontId="19"/>
  </si>
  <si>
    <t>739-0478</t>
  </si>
  <si>
    <t>廿日市市大野1328</t>
    <phoneticPr fontId="19"/>
  </si>
  <si>
    <t>0829-54-1120</t>
  </si>
  <si>
    <t>info_oono@hiroshima-hatsukaichi-lib.jp</t>
    <phoneticPr fontId="19"/>
  </si>
  <si>
    <t>0829-54-1121</t>
  </si>
  <si>
    <t>はつかいち
市民さいき
図書館</t>
    <phoneticPr fontId="19"/>
  </si>
  <si>
    <t>http://www.hiroshima-hatsukaichi-lib.jp/</t>
    <phoneticPr fontId="19"/>
  </si>
  <si>
    <t>廿日市市津田4218</t>
    <phoneticPr fontId="19"/>
  </si>
  <si>
    <t>0829-72-1011</t>
  </si>
  <si>
    <t>info-saiki@hiroshima-hatsukaichi-lib.jp</t>
    <phoneticPr fontId="19"/>
  </si>
  <si>
    <t>安芸高田市</t>
    <rPh sb="0" eb="2">
      <t>アキ</t>
    </rPh>
    <rPh sb="2" eb="4">
      <t>タカタ</t>
    </rPh>
    <rPh sb="4" eb="5">
      <t>シ</t>
    </rPh>
    <phoneticPr fontId="19"/>
  </si>
  <si>
    <t>安芸高田市立中央図書館</t>
  </si>
  <si>
    <t>0826-42-2421</t>
    <phoneticPr fontId="19"/>
  </si>
  <si>
    <t>lib-akitakata@lib-akitakata.jp</t>
    <phoneticPr fontId="19"/>
  </si>
  <si>
    <t>0826-42-1866</t>
    <phoneticPr fontId="8"/>
  </si>
  <si>
    <t>安芸高田市立八千代図書館</t>
    <rPh sb="0" eb="2">
      <t>アキ</t>
    </rPh>
    <rPh sb="2" eb="4">
      <t>タカタ</t>
    </rPh>
    <rPh sb="4" eb="6">
      <t>シリツ</t>
    </rPh>
    <phoneticPr fontId="19"/>
  </si>
  <si>
    <t>安芸高田市八千代町佐々井1329</t>
    <phoneticPr fontId="19"/>
  </si>
  <si>
    <t>0826-52-7500</t>
  </si>
  <si>
    <t>0826-52-7024</t>
    <phoneticPr fontId="19"/>
  </si>
  <si>
    <t>安芸高田市立美土里図書館</t>
    <rPh sb="0" eb="2">
      <t>アキ</t>
    </rPh>
    <rPh sb="2" eb="4">
      <t>タカタ</t>
    </rPh>
    <rPh sb="4" eb="6">
      <t>シリツ</t>
    </rPh>
    <phoneticPr fontId="19"/>
  </si>
  <si>
    <t>安芸高田市立高宮図書館</t>
    <rPh sb="0" eb="2">
      <t>アキ</t>
    </rPh>
    <rPh sb="2" eb="4">
      <t>タカタ</t>
    </rPh>
    <rPh sb="4" eb="6">
      <t>シリツ</t>
    </rPh>
    <phoneticPr fontId="19"/>
  </si>
  <si>
    <t>lib-akitakata@lib-akitakata.jp</t>
    <phoneticPr fontId="19"/>
  </si>
  <si>
    <t>安芸高田市立甲田図書館</t>
    <rPh sb="0" eb="2">
      <t>アキ</t>
    </rPh>
    <rPh sb="2" eb="4">
      <t>タカタ</t>
    </rPh>
    <rPh sb="4" eb="6">
      <t>シリツ</t>
    </rPh>
    <rPh sb="6" eb="8">
      <t>コウダ</t>
    </rPh>
    <phoneticPr fontId="19"/>
  </si>
  <si>
    <t>安芸高田市立向原図書館</t>
    <rPh sb="0" eb="2">
      <t>アキ</t>
    </rPh>
    <rPh sb="2" eb="4">
      <t>タカタ</t>
    </rPh>
    <rPh sb="4" eb="6">
      <t>シリツ</t>
    </rPh>
    <phoneticPr fontId="19"/>
  </si>
  <si>
    <t>安芸高田市向原町坂333</t>
    <phoneticPr fontId="19"/>
  </si>
  <si>
    <t>0826-46-7167</t>
    <phoneticPr fontId="8"/>
  </si>
  <si>
    <t>江田島市</t>
    <phoneticPr fontId="19"/>
  </si>
  <si>
    <t>江田島市立
江田島図書館</t>
    <rPh sb="0" eb="3">
      <t>エタジマ</t>
    </rPh>
    <rPh sb="3" eb="5">
      <t>シリツ</t>
    </rPh>
    <phoneticPr fontId="19"/>
  </si>
  <si>
    <t>http://www.library.etajima.hiroshima.jp/</t>
    <phoneticPr fontId="19"/>
  </si>
  <si>
    <t>江田島市江田島町鷲部二丁目13-1</t>
    <phoneticPr fontId="19"/>
  </si>
  <si>
    <t>0823-42-1417</t>
  </si>
  <si>
    <t>info@library.etajima.hiroshima.jp</t>
    <phoneticPr fontId="19"/>
  </si>
  <si>
    <t>0823-42-5056</t>
    <phoneticPr fontId="19"/>
  </si>
  <si>
    <t>江田島市立
能美図書館</t>
    <rPh sb="0" eb="3">
      <t>エタジマ</t>
    </rPh>
    <rPh sb="3" eb="5">
      <t>シリツ</t>
    </rPh>
    <phoneticPr fontId="19"/>
  </si>
  <si>
    <t>737-2301</t>
    <phoneticPr fontId="19"/>
  </si>
  <si>
    <t>江田島市能美町中町3374-12</t>
  </si>
  <si>
    <t>0823-45-0075</t>
  </si>
  <si>
    <t>nlibrary@m10.alpha-net.ne.jp</t>
    <phoneticPr fontId="19"/>
  </si>
  <si>
    <t>0823-45-0077</t>
    <phoneticPr fontId="19"/>
  </si>
  <si>
    <t>府中町</t>
    <phoneticPr fontId="19"/>
  </si>
  <si>
    <t>府中町立
図書館</t>
    <phoneticPr fontId="19"/>
  </si>
  <si>
    <t>735-0006</t>
    <phoneticPr fontId="8"/>
  </si>
  <si>
    <t>安芸郡府中町本町一丁目10-15</t>
    <phoneticPr fontId="19"/>
  </si>
  <si>
    <t>082-286-3405</t>
    <phoneticPr fontId="8"/>
  </si>
  <si>
    <t>office@lib.town.fuchu.hiroshima.jp</t>
  </si>
  <si>
    <t>082-286-3409</t>
    <phoneticPr fontId="8"/>
  </si>
  <si>
    <t>海田町</t>
    <phoneticPr fontId="19"/>
  </si>
  <si>
    <t>海田町立
図書館　</t>
    <phoneticPr fontId="19"/>
  </si>
  <si>
    <t>736-0032</t>
  </si>
  <si>
    <t>安芸郡海田町南幸町1-11</t>
    <phoneticPr fontId="19"/>
  </si>
  <si>
    <t>082-823-3215</t>
  </si>
  <si>
    <t>toshokan@town.kaita.lg.jp</t>
  </si>
  <si>
    <t>082-824-3315</t>
  </si>
  <si>
    <t>熊野町</t>
    <phoneticPr fontId="19"/>
  </si>
  <si>
    <t>熊野町立
図書館</t>
    <phoneticPr fontId="19"/>
  </si>
  <si>
    <t>安芸郡熊野町中溝一丁目17-1</t>
    <phoneticPr fontId="19"/>
  </si>
  <si>
    <t>082-855-6710</t>
  </si>
  <si>
    <t>lib@town.kumano.hiroshima.jp</t>
  </si>
  <si>
    <t>082-855-6711</t>
  </si>
  <si>
    <t>坂　町</t>
    <phoneticPr fontId="19"/>
  </si>
  <si>
    <t>坂町立図書館</t>
    <phoneticPr fontId="19"/>
  </si>
  <si>
    <t>731-4314</t>
  </si>
  <si>
    <t>安芸郡坂町坂西一丁目4-16</t>
    <phoneticPr fontId="19"/>
  </si>
  <si>
    <t>082-886-3280</t>
  </si>
  <si>
    <t>sakalib@town.saka.lg.jp</t>
    <phoneticPr fontId="19"/>
  </si>
  <si>
    <t>082-885-2471</t>
  </si>
  <si>
    <t>安芸太田町</t>
    <phoneticPr fontId="19"/>
  </si>
  <si>
    <t>安芸太田町立図書館</t>
    <phoneticPr fontId="19"/>
  </si>
  <si>
    <t>山県郡安芸太田町大字加計5908-2</t>
    <phoneticPr fontId="19"/>
  </si>
  <si>
    <t>0826-22-1213</t>
  </si>
  <si>
    <t>choritsutoshokan@akiota.jp</t>
  </si>
  <si>
    <t>0826-22-1886</t>
  </si>
  <si>
    <t>安芸太田町立図書館
筒賀分室</t>
  </si>
  <si>
    <t>731-3702</t>
    <phoneticPr fontId="8"/>
  </si>
  <si>
    <t>山県郡安芸太田町大字中筒賀1737-1</t>
    <phoneticPr fontId="19"/>
  </si>
  <si>
    <t>0826-32-2601</t>
    <phoneticPr fontId="8"/>
  </si>
  <si>
    <t>0826-32-2776</t>
    <phoneticPr fontId="8"/>
  </si>
  <si>
    <t>安芸太田町立図書館
戸河内分室</t>
  </si>
  <si>
    <t>731-3810</t>
    <phoneticPr fontId="8"/>
  </si>
  <si>
    <t>山県郡安芸太田町大字戸河内800-1</t>
    <rPh sb="8" eb="9">
      <t>ダイ</t>
    </rPh>
    <rPh sb="9" eb="10">
      <t>ジ</t>
    </rPh>
    <rPh sb="10" eb="13">
      <t>トゴウチ</t>
    </rPh>
    <phoneticPr fontId="19"/>
  </si>
  <si>
    <t>0826-28-1966</t>
    <phoneticPr fontId="8"/>
  </si>
  <si>
    <t>0826-28-7950</t>
    <phoneticPr fontId="8"/>
  </si>
  <si>
    <t>北広島町</t>
    <phoneticPr fontId="19"/>
  </si>
  <si>
    <t>北広島町
図書館</t>
    <phoneticPr fontId="19"/>
  </si>
  <si>
    <t>山県郡北広島町新庄1031-1</t>
    <phoneticPr fontId="19"/>
  </si>
  <si>
    <t>0826-82-3775</t>
    <phoneticPr fontId="19"/>
  </si>
  <si>
    <t>bunka-oasa@town.kitahiroshima.lg.jp</t>
  </si>
  <si>
    <t>北広島町
図書館
芸北分館</t>
    <rPh sb="9" eb="11">
      <t>ゲイホク</t>
    </rPh>
    <rPh sb="11" eb="13">
      <t>ブンカン</t>
    </rPh>
    <phoneticPr fontId="19"/>
  </si>
  <si>
    <t>731-2323</t>
    <phoneticPr fontId="19"/>
  </si>
  <si>
    <t>0826-35-0070</t>
    <phoneticPr fontId="19"/>
  </si>
  <si>
    <t>0826-35-0079</t>
    <phoneticPr fontId="19"/>
  </si>
  <si>
    <t>北広島町
図書館
千代田分館</t>
    <rPh sb="9" eb="12">
      <t>チヨダ</t>
    </rPh>
    <rPh sb="12" eb="14">
      <t>ブンカン</t>
    </rPh>
    <phoneticPr fontId="19"/>
  </si>
  <si>
    <t>731-1533</t>
    <phoneticPr fontId="19"/>
  </si>
  <si>
    <t>山県郡北広島町有田1220-1</t>
    <rPh sb="7" eb="9">
      <t>アリタ</t>
    </rPh>
    <phoneticPr fontId="19"/>
  </si>
  <si>
    <t>0826-72-2249</t>
    <phoneticPr fontId="19"/>
  </si>
  <si>
    <t>0826-72-6034</t>
    <phoneticPr fontId="19"/>
  </si>
  <si>
    <t>北広島町
図書館
豊平分館</t>
    <rPh sb="9" eb="11">
      <t>トヨヒラ</t>
    </rPh>
    <rPh sb="11" eb="13">
      <t>ブンカン</t>
    </rPh>
    <phoneticPr fontId="19"/>
  </si>
  <si>
    <t>731-1711</t>
    <phoneticPr fontId="19"/>
  </si>
  <si>
    <t>山県郡北広島町戸谷1113</t>
    <rPh sb="7" eb="9">
      <t>トダニ</t>
    </rPh>
    <phoneticPr fontId="19"/>
  </si>
  <si>
    <t>0826-83-0020</t>
    <phoneticPr fontId="19"/>
  </si>
  <si>
    <t>0826-83-0033</t>
    <phoneticPr fontId="19"/>
  </si>
  <si>
    <t>世羅町</t>
    <phoneticPr fontId="19"/>
  </si>
  <si>
    <t>世羅町
世羅図書館</t>
    <phoneticPr fontId="19"/>
  </si>
  <si>
    <t>世羅郡世羅町寺町1158-3</t>
    <phoneticPr fontId="19"/>
  </si>
  <si>
    <t>0847-22-1022</t>
  </si>
  <si>
    <t>sera-lib@town.sera.hiroshima.jp</t>
    <phoneticPr fontId="19"/>
  </si>
  <si>
    <t>0847-22-2766</t>
    <phoneticPr fontId="8"/>
  </si>
  <si>
    <t>世羅町
甲山図書館</t>
    <phoneticPr fontId="19"/>
  </si>
  <si>
    <t>世羅郡世羅町西上原123-3</t>
    <phoneticPr fontId="19"/>
  </si>
  <si>
    <t>0847-22-4515</t>
    <phoneticPr fontId="8"/>
  </si>
  <si>
    <t>世羅町
せらにし
図書館</t>
    <phoneticPr fontId="19"/>
  </si>
  <si>
    <t>722-1701</t>
    <phoneticPr fontId="8"/>
  </si>
  <si>
    <t>0847-37-2511</t>
    <phoneticPr fontId="8"/>
  </si>
  <si>
    <t>0847-37-7200</t>
    <phoneticPr fontId="8"/>
  </si>
  <si>
    <t>神石高原町</t>
    <phoneticPr fontId="19"/>
  </si>
  <si>
    <t>720-1812</t>
    <phoneticPr fontId="8"/>
  </si>
  <si>
    <t>http://www2.jinsekigun.jp/index.html</t>
    <phoneticPr fontId="19"/>
  </si>
  <si>
    <t>神石郡神石高原町油木甲5071-1</t>
    <phoneticPr fontId="19"/>
  </si>
  <si>
    <t>0847-82-2002　</t>
    <phoneticPr fontId="8"/>
  </si>
  <si>
    <t>0847-82-2004</t>
    <phoneticPr fontId="8"/>
  </si>
  <si>
    <t>計</t>
    <phoneticPr fontId="19"/>
  </si>
  <si>
    <t>｢学級･講座」 …… 一定期間にわたって組織的・継続的に行われる学級･講座</t>
  </si>
  <si>
    <t xml:space="preserve">  ※ 回数，日数に関わりなく，単一の事業として計画し，実施したものを１件としています。</t>
  </si>
  <si>
    <t>　※ 回数，日数に関わりなく，単一の事業として計画し，実施したものを１件としています。</t>
  </si>
  <si>
    <t>｢学級･講座」 …… 一定期間にわたって組織的，継続的に行われる学級･講座</t>
  </si>
  <si>
    <t>　※　回数，日数に関わりなく，単一の事業として計画し，実施したものを１件としています。</t>
  </si>
  <si>
    <t>専任 …… 常勤職員のうち，当該施設の職務のみの発令を受けている職員。</t>
  </si>
  <si>
    <t>兼任 …… 常勤職員のうち，他の職務を兼任発令されている職員。</t>
  </si>
  <si>
    <t>少年団体 …… ○○スポーツ少年団，△△少年団</t>
  </si>
  <si>
    <t>青年団体 …… □□青年会，××青年団体連絡会議</t>
  </si>
  <si>
    <t>女性団体 …… ○○女性団体連絡会議</t>
  </si>
  <si>
    <t>おやじの会 …… ○○おやじの会</t>
  </si>
  <si>
    <t>　※　把握できない場合は「―」表示。</t>
  </si>
  <si>
    <t>ひがしひろしま教育の日を定める規則（H25.11.1施行）</t>
    <rPh sb="7" eb="9">
      <t>キョウイク</t>
    </rPh>
    <rPh sb="10" eb="11">
      <t>ヒ</t>
    </rPh>
    <rPh sb="12" eb="13">
      <t>サダ</t>
    </rPh>
    <rPh sb="15" eb="17">
      <t>キソク</t>
    </rPh>
    <phoneticPr fontId="8"/>
  </si>
  <si>
    <t>陶磁器  :1,029点
洋ランプ:270点
和ランプ:163点
木工    :75点
東洋画  :114点
漆工    :6点
鋳造    :27点
石彫    :14点
金工    :2点
その他  :29点</t>
    <rPh sb="11" eb="12">
      <t>テン</t>
    </rPh>
    <phoneticPr fontId="8"/>
  </si>
  <si>
    <t>公民館主事 …… 公民館の事業の実施に従事する職員（公民館担当職員）。</t>
    <phoneticPr fontId="8"/>
  </si>
  <si>
    <t xml:space="preserve"> ※　延べ利用者数や公民館図書室の設置状況については，分館のデータも含まれる。</t>
    <phoneticPr fontId="8"/>
  </si>
  <si>
    <t>高
自治振興
センター</t>
    <rPh sb="0" eb="1">
      <t>タカ</t>
    </rPh>
    <rPh sb="2" eb="3">
      <t>ジ</t>
    </rPh>
    <rPh sb="3" eb="4">
      <t>オサム</t>
    </rPh>
    <rPh sb="4" eb="6">
      <t>シンコウ</t>
    </rPh>
    <phoneticPr fontId="19"/>
  </si>
  <si>
    <t>吉川
地域センター</t>
    <rPh sb="0" eb="2">
      <t>ヨシカワ</t>
    </rPh>
    <rPh sb="3" eb="5">
      <t>チイキ</t>
    </rPh>
    <phoneticPr fontId="19"/>
  </si>
  <si>
    <t>広島市現代
美術館</t>
    <rPh sb="3" eb="5">
      <t>ゲンダイ</t>
    </rPh>
    <rPh sb="6" eb="9">
      <t>ビジュツカン</t>
    </rPh>
    <phoneticPr fontId="19"/>
  </si>
  <si>
    <t>安芸高田市</t>
    <rPh sb="3" eb="4">
      <t>タ</t>
    </rPh>
    <phoneticPr fontId="19"/>
  </si>
  <si>
    <t>松永はきもの資料館
（あしあと
スクエア）</t>
    <rPh sb="0" eb="2">
      <t>マツナガ</t>
    </rPh>
    <rPh sb="6" eb="9">
      <t>シリョウカン</t>
    </rPh>
    <phoneticPr fontId="8"/>
  </si>
  <si>
    <t>山代巴
記念室</t>
    <rPh sb="0" eb="2">
      <t>ヤマシロ</t>
    </rPh>
    <rPh sb="2" eb="3">
      <t>トモエ</t>
    </rPh>
    <rPh sb="4" eb="6">
      <t>キネン</t>
    </rPh>
    <rPh sb="6" eb="7">
      <t>シツ</t>
    </rPh>
    <phoneticPr fontId="19"/>
  </si>
  <si>
    <t>倉橋
歴史民俗
資料館</t>
    <rPh sb="0" eb="2">
      <t>クラハシ</t>
    </rPh>
    <rPh sb="3" eb="5">
      <t>レキシ</t>
    </rPh>
    <rPh sb="5" eb="7">
      <t>ミンゾク</t>
    </rPh>
    <rPh sb="8" eb="11">
      <t>シリョウカン</t>
    </rPh>
    <phoneticPr fontId="8"/>
  </si>
  <si>
    <t>熊野町
郷土館</t>
    <rPh sb="0" eb="3">
      <t>クマノチョウ</t>
    </rPh>
    <rPh sb="4" eb="6">
      <t>キョウド</t>
    </rPh>
    <rPh sb="6" eb="7">
      <t>カン</t>
    </rPh>
    <phoneticPr fontId="19"/>
  </si>
  <si>
    <t>三和
歴史民俗資料館</t>
    <rPh sb="0" eb="2">
      <t>サンワ</t>
    </rPh>
    <phoneticPr fontId="19"/>
  </si>
  <si>
    <r>
      <t xml:space="preserve">大柿自然環境
体験学習交流館
</t>
    </r>
    <r>
      <rPr>
        <sz val="6"/>
        <rFont val="ＭＳ 明朝"/>
        <family val="1"/>
        <charset val="128"/>
      </rPr>
      <t>（さとうみ科学館）</t>
    </r>
    <rPh sb="20" eb="22">
      <t>カガク</t>
    </rPh>
    <rPh sb="22" eb="23">
      <t>カン</t>
    </rPh>
    <phoneticPr fontId="19"/>
  </si>
  <si>
    <t>東広島市
第２児童青少年
センター</t>
    <rPh sb="5" eb="6">
      <t>ダイ</t>
    </rPh>
    <rPh sb="7" eb="9">
      <t>ジドウ</t>
    </rPh>
    <phoneticPr fontId="19"/>
  </si>
  <si>
    <t>公益財団法人
能宗文化財団</t>
    <rPh sb="0" eb="2">
      <t>コウエキ</t>
    </rPh>
    <rPh sb="2" eb="4">
      <t>ザイダン</t>
    </rPh>
    <rPh sb="4" eb="6">
      <t>ホウジン</t>
    </rPh>
    <rPh sb="7" eb="8">
      <t>ノウ</t>
    </rPh>
    <rPh sb="8" eb="9">
      <t>ソウ</t>
    </rPh>
    <rPh sb="9" eb="11">
      <t>ブンカ</t>
    </rPh>
    <rPh sb="11" eb="13">
      <t>ザイダン</t>
    </rPh>
    <phoneticPr fontId="8"/>
  </si>
  <si>
    <t>公益財団法人
ウッドワン
美術館</t>
    <rPh sb="0" eb="2">
      <t>コウエキ</t>
    </rPh>
    <rPh sb="2" eb="4">
      <t>ザイダン</t>
    </rPh>
    <rPh sb="4" eb="6">
      <t>ホウジン</t>
    </rPh>
    <rPh sb="13" eb="16">
      <t>ビジュツカン</t>
    </rPh>
    <phoneticPr fontId="8"/>
  </si>
  <si>
    <t>安浦
歴史民俗
資料館</t>
    <rPh sb="0" eb="2">
      <t>ヤスウラ</t>
    </rPh>
    <rPh sb="3" eb="5">
      <t>レキシ</t>
    </rPh>
    <rPh sb="5" eb="7">
      <t>ミンゾク</t>
    </rPh>
    <rPh sb="8" eb="11">
      <t>シリョウカン</t>
    </rPh>
    <phoneticPr fontId="8"/>
  </si>
  <si>
    <r>
      <t xml:space="preserve">海事歴史科学館
</t>
    </r>
    <r>
      <rPr>
        <sz val="6"/>
        <rFont val="ＭＳ 明朝"/>
        <family val="1"/>
        <charset val="128"/>
      </rPr>
      <t>(大和ミュージアム）</t>
    </r>
    <rPh sb="0" eb="2">
      <t>カイジ</t>
    </rPh>
    <rPh sb="2" eb="4">
      <t>レキシ</t>
    </rPh>
    <rPh sb="4" eb="7">
      <t>カガクカン</t>
    </rPh>
    <rPh sb="9" eb="11">
      <t>ヤマト</t>
    </rPh>
    <phoneticPr fontId="8"/>
  </si>
  <si>
    <t>呉市
中央図書館</t>
    <rPh sb="0" eb="2">
      <t>クレシ</t>
    </rPh>
    <phoneticPr fontId="8"/>
  </si>
  <si>
    <t>呉市
広図書館</t>
    <phoneticPr fontId="8"/>
  </si>
  <si>
    <t>呉市
昭和図書館</t>
    <phoneticPr fontId="8"/>
  </si>
  <si>
    <t>呉市
川尻図書館</t>
    <phoneticPr fontId="8"/>
  </si>
  <si>
    <t>呉市
音戸図書館</t>
    <phoneticPr fontId="8"/>
  </si>
  <si>
    <t>呉市
倉橋図書館</t>
    <phoneticPr fontId="19"/>
  </si>
  <si>
    <t>呉市
安浦図書館</t>
    <phoneticPr fontId="8"/>
  </si>
  <si>
    <t>尾道市立
みつぎ子ども
図書館
「すくすく」</t>
    <phoneticPr fontId="19"/>
  </si>
  <si>
    <t>http://tosho.city.mihara.hiroshima.jp/</t>
    <phoneticPr fontId="8"/>
  </si>
  <si>
    <t>福山市駅家町大字近田60-1</t>
    <rPh sb="6" eb="8">
      <t>オオアザ</t>
    </rPh>
    <rPh sb="8" eb="10">
      <t>チカダ</t>
    </rPh>
    <phoneticPr fontId="19"/>
  </si>
  <si>
    <t>084-940-2581</t>
    <phoneticPr fontId="8"/>
  </si>
  <si>
    <t>toshokan_joge@city.fuchu.hiroshima.jp</t>
    <phoneticPr fontId="19"/>
  </si>
  <si>
    <t>otake-tosho2@mx52.tiki.ne.jp</t>
    <phoneticPr fontId="19"/>
  </si>
  <si>
    <t>山県郡北広島町川小田10075-54</t>
    <rPh sb="7" eb="8">
      <t>カワ</t>
    </rPh>
    <rPh sb="8" eb="10">
      <t>オダ</t>
    </rPh>
    <phoneticPr fontId="19"/>
  </si>
  <si>
    <t>世羅郡世羅町小国3381</t>
    <phoneticPr fontId="19"/>
  </si>
  <si>
    <t>東広島市立
安芸津図書館</t>
    <rPh sb="3" eb="5">
      <t>シリツ</t>
    </rPh>
    <phoneticPr fontId="19"/>
  </si>
  <si>
    <t>神石高原町立神石
歴史民俗
資料館</t>
    <rPh sb="2" eb="4">
      <t>コウゲン</t>
    </rPh>
    <rPh sb="4" eb="6">
      <t>チョウリツ</t>
    </rPh>
    <rPh sb="6" eb="8">
      <t>ジンセキ</t>
    </rPh>
    <phoneticPr fontId="19"/>
  </si>
  <si>
    <t>toshokan@onomichi-lib.jp</t>
    <phoneticPr fontId="19"/>
  </si>
  <si>
    <t>神石高原町
シルトピア
カレッジ
図書館</t>
    <rPh sb="0" eb="2">
      <t>ジンセキ</t>
    </rPh>
    <rPh sb="2" eb="4">
      <t>コウゲン</t>
    </rPh>
    <rPh sb="4" eb="5">
      <t>マチ</t>
    </rPh>
    <phoneticPr fontId="19"/>
  </si>
  <si>
    <t>http://lib.city.higashihiroshima.hiroshima.jp/</t>
    <phoneticPr fontId="8"/>
  </si>
  <si>
    <t>※「広島市立佐伯区図書館湯来河野閲覧室」，「広島市まんが図書館あさ閲覧室」,「府中市立図書館上下分室」，「安芸</t>
    <phoneticPr fontId="8"/>
  </si>
  <si>
    <t xml:space="preserve">  太田町立図書館筒賀分室」及び「安芸太田町立図書館戸河内分室」については，付属施設や分室としての設置であること</t>
    <phoneticPr fontId="8"/>
  </si>
  <si>
    <t xml:space="preserve">  から施設数には含まない。</t>
    <phoneticPr fontId="8"/>
  </si>
  <si>
    <t>指導者育成</t>
    <rPh sb="0" eb="3">
      <t>シドウシャ</t>
    </rPh>
    <rPh sb="3" eb="5">
      <t>イクセイ</t>
    </rPh>
    <phoneticPr fontId="8"/>
  </si>
  <si>
    <t>うち男性のみ対象</t>
    <rPh sb="2" eb="4">
      <t>ダンセイ</t>
    </rPh>
    <rPh sb="6" eb="8">
      <t>タイショウ</t>
    </rPh>
    <phoneticPr fontId="8"/>
  </si>
  <si>
    <t>女性のみ対象</t>
    <phoneticPr fontId="14"/>
  </si>
  <si>
    <t>高齢者のみ対象</t>
    <phoneticPr fontId="14"/>
  </si>
  <si>
    <t>うち男性のみ対象</t>
    <rPh sb="2" eb="4">
      <t>ダンセイ</t>
    </rPh>
    <rPh sb="6" eb="8">
      <t>タイショウ</t>
    </rPh>
    <phoneticPr fontId="14"/>
  </si>
  <si>
    <t>国</t>
  </si>
  <si>
    <t>737-2126</t>
  </si>
  <si>
    <t>0823-42-0660</t>
  </si>
  <si>
    <t>0823-42-0664</t>
  </si>
  <si>
    <t>第2次安芸高田市教育振興基本計画</t>
    <rPh sb="0" eb="1">
      <t>ダイ</t>
    </rPh>
    <rPh sb="2" eb="3">
      <t>ツギ</t>
    </rPh>
    <rPh sb="3" eb="8">
      <t>アキタカタシ</t>
    </rPh>
    <rPh sb="8" eb="10">
      <t>キョウイク</t>
    </rPh>
    <rPh sb="10" eb="12">
      <t>シンコウ</t>
    </rPh>
    <rPh sb="12" eb="14">
      <t>キホン</t>
    </rPh>
    <rPh sb="14" eb="16">
      <t>ケイカク</t>
    </rPh>
    <phoneticPr fontId="8"/>
  </si>
  <si>
    <t>県</t>
  </si>
  <si>
    <t>http://www.pref.hiroshima.lg.jp/site/fukuyamashonen/</t>
  </si>
  <si>
    <t>084-935-7166</t>
  </si>
  <si>
    <t>fsshizen@pref.hiroshima.lg.jp</t>
  </si>
  <si>
    <t>084-935-7179</t>
  </si>
  <si>
    <t>ステージ･ホール・ピアノ倉庫・倉庫</t>
    <rPh sb="12" eb="14">
      <t>ソウコ</t>
    </rPh>
    <rPh sb="15" eb="17">
      <t>ソウコ</t>
    </rPh>
    <phoneticPr fontId="19"/>
  </si>
  <si>
    <t>呉市倉橋町字先前宮の浦川東171-７</t>
    <phoneticPr fontId="8"/>
  </si>
  <si>
    <t>呉市築地町3-1</t>
    <rPh sb="0" eb="2">
      <t>クレシ</t>
    </rPh>
    <rPh sb="2" eb="4">
      <t>ツキジ</t>
    </rPh>
    <rPh sb="4" eb="5">
      <t>チョウ</t>
    </rPh>
    <phoneticPr fontId="8"/>
  </si>
  <si>
    <t>くれ絆ホール</t>
    <rPh sb="2" eb="3">
      <t>キズナ</t>
    </rPh>
    <phoneticPr fontId="8"/>
  </si>
  <si>
    <t>呉市中央四丁目1-6</t>
    <rPh sb="4" eb="5">
      <t>4</t>
    </rPh>
    <phoneticPr fontId="8"/>
  </si>
  <si>
    <t>三原市鷺浦町向田野浦555-1</t>
    <rPh sb="3" eb="4">
      <t>サギ</t>
    </rPh>
    <rPh sb="4" eb="5">
      <t>ウラ</t>
    </rPh>
    <rPh sb="5" eb="6">
      <t>チョウ</t>
    </rPh>
    <rPh sb="6" eb="7">
      <t>ム</t>
    </rPh>
    <rPh sb="7" eb="9">
      <t>デンヤ</t>
    </rPh>
    <rPh sb="9" eb="10">
      <t>ウラ</t>
    </rPh>
    <phoneticPr fontId="8"/>
  </si>
  <si>
    <t>沼隈支所内</t>
    <rPh sb="4" eb="5">
      <t>ナイ</t>
    </rPh>
    <phoneticPr fontId="19"/>
  </si>
  <si>
    <t>福山市西部市民センター内</t>
    <rPh sb="3" eb="4">
      <t>ニシ</t>
    </rPh>
    <phoneticPr fontId="19"/>
  </si>
  <si>
    <t>三次市民ホール
きりり</t>
    <rPh sb="0" eb="2">
      <t>ミヨシ</t>
    </rPh>
    <rPh sb="2" eb="4">
      <t>シミン</t>
    </rPh>
    <phoneticPr fontId="8"/>
  </si>
  <si>
    <t>大ホール，サロンホール，会議室</t>
    <rPh sb="0" eb="1">
      <t>ダイ</t>
    </rPh>
    <rPh sb="12" eb="15">
      <t>カイギシツ</t>
    </rPh>
    <phoneticPr fontId="8"/>
  </si>
  <si>
    <t>三次市三次町111番地1</t>
    <rPh sb="0" eb="3">
      <t>ミヨシシ</t>
    </rPh>
    <rPh sb="3" eb="5">
      <t>ミヨシ</t>
    </rPh>
    <rPh sb="5" eb="6">
      <t>チョウ</t>
    </rPh>
    <rPh sb="9" eb="11">
      <t>バンチ</t>
    </rPh>
    <phoneticPr fontId="19"/>
  </si>
  <si>
    <t>基本理念「あいさつ　感謝　志　をキーワードとした社会総ぐるみの人材育成」
基本目標「学び合い　生きがいを育む社会教育の充実」</t>
    <rPh sb="0" eb="2">
      <t>キホン</t>
    </rPh>
    <rPh sb="2" eb="4">
      <t>リネン</t>
    </rPh>
    <rPh sb="10" eb="12">
      <t>カンシャ</t>
    </rPh>
    <rPh sb="13" eb="14">
      <t>ココロザシ</t>
    </rPh>
    <rPh sb="24" eb="26">
      <t>シャカイ</t>
    </rPh>
    <rPh sb="26" eb="27">
      <t>ソウ</t>
    </rPh>
    <rPh sb="31" eb="33">
      <t>ジンザイ</t>
    </rPh>
    <rPh sb="33" eb="35">
      <t>イクセイ</t>
    </rPh>
    <rPh sb="37" eb="39">
      <t>キホン</t>
    </rPh>
    <rPh sb="39" eb="41">
      <t>モクヒョウ</t>
    </rPh>
    <rPh sb="42" eb="43">
      <t>マナ</t>
    </rPh>
    <rPh sb="44" eb="45">
      <t>ア</t>
    </rPh>
    <rPh sb="47" eb="48">
      <t>イ</t>
    </rPh>
    <rPh sb="52" eb="53">
      <t>ハグク</t>
    </rPh>
    <rPh sb="54" eb="56">
      <t>シャカイ</t>
    </rPh>
    <rPh sb="56" eb="58">
      <t>キョウイク</t>
    </rPh>
    <rPh sb="59" eb="61">
      <t>ジュウジツ</t>
    </rPh>
    <phoneticPr fontId="8"/>
  </si>
  <si>
    <t>熊野町</t>
    <rPh sb="0" eb="2">
      <t>クマノ</t>
    </rPh>
    <rPh sb="2" eb="3">
      <t>チョウ</t>
    </rPh>
    <phoneticPr fontId="8"/>
  </si>
  <si>
    <t>安芸郡熊野町神田15-4</t>
    <rPh sb="6" eb="8">
      <t>カンダ</t>
    </rPh>
    <phoneticPr fontId="8"/>
  </si>
  <si>
    <t>730-0011</t>
    <phoneticPr fontId="8"/>
  </si>
  <si>
    <t>http://www.hiroshima-museum.jp/</t>
    <phoneticPr fontId="8"/>
  </si>
  <si>
    <t>広島市中区基町3-2中央公園内</t>
    <phoneticPr fontId="8"/>
  </si>
  <si>
    <t>082-223-2530</t>
    <phoneticPr fontId="8"/>
  </si>
  <si>
    <t>office@hiroshima-museum.jp</t>
    <phoneticPr fontId="8"/>
  </si>
  <si>
    <t>082-223-2519</t>
    <phoneticPr fontId="8"/>
  </si>
  <si>
    <t>http://www.akitakata.jp</t>
  </si>
  <si>
    <t>電話：</t>
    <rPh sb="0" eb="2">
      <t>デンワ</t>
    </rPh>
    <phoneticPr fontId="27"/>
  </si>
  <si>
    <t>-</t>
  </si>
  <si>
    <t>（中央館に含む。）</t>
  </si>
  <si>
    <t>http://www.city.kure.lg.jp/site/library/</t>
  </si>
  <si>
    <t>mitsugi-toshokan@onomichi-lib.jp</t>
    <phoneticPr fontId="8"/>
  </si>
  <si>
    <t>innoshima-toshokan@onomichi-lib.jp</t>
    <phoneticPr fontId="8"/>
  </si>
  <si>
    <t>setoda-toshokan@onomichi-lib.jp</t>
    <phoneticPr fontId="8"/>
  </si>
  <si>
    <t>mukaishima-toshokan@onomichi-lib.jp</t>
    <phoneticPr fontId="19"/>
  </si>
  <si>
    <t>三次市三良坂町三良坂2825-1</t>
    <phoneticPr fontId="8"/>
  </si>
  <si>
    <t>bunka-center@city.shobara.lg.jp</t>
    <phoneticPr fontId="19"/>
  </si>
  <si>
    <t>東広島市安芸津町三津4398</t>
    <phoneticPr fontId="19"/>
  </si>
  <si>
    <t>trc.jinsekikogen@trc-sp.jp</t>
    <phoneticPr fontId="19"/>
  </si>
  <si>
    <t>http://www.library.city.hiroshima.jp/</t>
    <phoneticPr fontId="19"/>
  </si>
  <si>
    <t>http://www.city.kure.lg.jp/site/library/</t>
    <phoneticPr fontId="19"/>
  </si>
  <si>
    <t>http://takeharashoin.jp/</t>
    <phoneticPr fontId="8"/>
  </si>
  <si>
    <t>http://www-lib.city.fuchu.hiroshima.jp/toshow/</t>
    <phoneticPr fontId="8"/>
  </si>
  <si>
    <t>http://tosho.city.miyoshi.hiroshima.jp/</t>
    <phoneticPr fontId="8"/>
  </si>
  <si>
    <t>http://www.shobara-lib.jp/</t>
  </si>
  <si>
    <t>http://www.shobara-lib.jp/</t>
    <phoneticPr fontId="19"/>
  </si>
  <si>
    <t>http://www.tosho.otake.hiroshima.jp/</t>
    <phoneticPr fontId="8"/>
  </si>
  <si>
    <t>http://lib.city.higashihiroshima.hiroshima.jp/</t>
    <phoneticPr fontId="19"/>
  </si>
  <si>
    <t>http://www.hiroshima-hatsukaichi-lib.jp/</t>
    <phoneticPr fontId="8"/>
  </si>
  <si>
    <t>http://www.lib-akitakata.jp/</t>
    <phoneticPr fontId="8"/>
  </si>
  <si>
    <t>http://www.library.etajima.hiroshima.jp/</t>
    <phoneticPr fontId="19"/>
  </si>
  <si>
    <t>https://www.lib100.nexs-service.jp/kaita/</t>
    <phoneticPr fontId="19"/>
  </si>
  <si>
    <t>http://www2.town.fuchu.hiroshima.jp/</t>
    <phoneticPr fontId="19"/>
  </si>
  <si>
    <t>http://www.lib.town.kumano.hiroshima.jp/</t>
    <phoneticPr fontId="8"/>
  </si>
  <si>
    <t>http://lib.town.kitahiroshima.lg.jp/</t>
    <phoneticPr fontId="19"/>
  </si>
  <si>
    <t>http://lib.town.sera.hiroshima.jp/</t>
    <phoneticPr fontId="8"/>
  </si>
  <si>
    <t>http://lib.town.sera.hiroshima.jp/</t>
    <phoneticPr fontId="19"/>
  </si>
  <si>
    <t>http://www2.hplibra.pref.hiroshima.jp/</t>
    <phoneticPr fontId="8"/>
  </si>
  <si>
    <t>https://www.lib100.nexs-service.jp/akiota/</t>
    <phoneticPr fontId="19"/>
  </si>
  <si>
    <t>規模（㎡）</t>
    <phoneticPr fontId="19"/>
  </si>
  <si>
    <t>年間開館日数</t>
    <phoneticPr fontId="19"/>
  </si>
  <si>
    <t>※数値欄の「―」は，不明であることを表す。</t>
    <rPh sb="1" eb="3">
      <t>スウチ</t>
    </rPh>
    <rPh sb="3" eb="4">
      <t>ラン</t>
    </rPh>
    <rPh sb="10" eb="12">
      <t>フメイ</t>
    </rPh>
    <rPh sb="18" eb="19">
      <t>アラワ</t>
    </rPh>
    <phoneticPr fontId="8"/>
  </si>
  <si>
    <t>広島市</t>
    <rPh sb="0" eb="3">
      <t>ヒロシマシ</t>
    </rPh>
    <phoneticPr fontId="8"/>
  </si>
  <si>
    <t>府中町</t>
    <rPh sb="0" eb="2">
      <t>フチュウ</t>
    </rPh>
    <rPh sb="2" eb="3">
      <t>チョウ</t>
    </rPh>
    <phoneticPr fontId="18"/>
  </si>
  <si>
    <t>江田島市</t>
    <rPh sb="0" eb="3">
      <t>エタジマ</t>
    </rPh>
    <rPh sb="3" eb="4">
      <t>シ</t>
    </rPh>
    <phoneticPr fontId="8"/>
  </si>
  <si>
    <t>熊野町</t>
    <rPh sb="0" eb="2">
      <t>クマノ</t>
    </rPh>
    <rPh sb="2" eb="3">
      <t>チョウ</t>
    </rPh>
    <phoneticPr fontId="18"/>
  </si>
  <si>
    <t>坂町</t>
    <rPh sb="0" eb="1">
      <t>サカ</t>
    </rPh>
    <rPh sb="1" eb="2">
      <t>チョウ</t>
    </rPh>
    <phoneticPr fontId="18"/>
  </si>
  <si>
    <t>安芸太田町</t>
    <rPh sb="0" eb="5">
      <t>アキオオタチョウ</t>
    </rPh>
    <phoneticPr fontId="18"/>
  </si>
  <si>
    <t>大崎上島町</t>
    <rPh sb="0" eb="2">
      <t>オオサキ</t>
    </rPh>
    <rPh sb="2" eb="4">
      <t>カミシマ</t>
    </rPh>
    <rPh sb="4" eb="5">
      <t>チョウ</t>
    </rPh>
    <phoneticPr fontId="18"/>
  </si>
  <si>
    <t>神石高原町</t>
    <rPh sb="0" eb="5">
      <t>ジンセキコウゲンチョウ</t>
    </rPh>
    <phoneticPr fontId="18"/>
  </si>
  <si>
    <t>非常勤職員</t>
    <rPh sb="3" eb="5">
      <t>ショクイン</t>
    </rPh>
    <phoneticPr fontId="8"/>
  </si>
  <si>
    <t>１年未満</t>
    <rPh sb="1" eb="2">
      <t>ネン</t>
    </rPh>
    <rPh sb="2" eb="4">
      <t>ミマン</t>
    </rPh>
    <phoneticPr fontId="8"/>
  </si>
  <si>
    <t>３年未満</t>
    <rPh sb="1" eb="2">
      <t>ネン</t>
    </rPh>
    <rPh sb="2" eb="4">
      <t>ミマン</t>
    </rPh>
    <phoneticPr fontId="8"/>
  </si>
  <si>
    <t>３年以上</t>
    <rPh sb="1" eb="4">
      <t>ネンイジョウ</t>
    </rPh>
    <phoneticPr fontId="8"/>
  </si>
  <si>
    <t>社会教育主事有資格者</t>
    <rPh sb="0" eb="2">
      <t>シャカイ</t>
    </rPh>
    <rPh sb="2" eb="4">
      <t>キョウイク</t>
    </rPh>
    <rPh sb="4" eb="6">
      <t>シュジ</t>
    </rPh>
    <rPh sb="6" eb="10">
      <t>ユウシカクシャ</t>
    </rPh>
    <phoneticPr fontId="8"/>
  </si>
  <si>
    <t>名 称</t>
    <phoneticPr fontId="19"/>
  </si>
  <si>
    <t>区 分</t>
    <phoneticPr fontId="19"/>
  </si>
  <si>
    <t>郵便番号・所在地
電話番号・FAX番号</t>
    <phoneticPr fontId="19"/>
  </si>
  <si>
    <t>ＵＲＬ
メールアドレス</t>
    <phoneticPr fontId="19"/>
  </si>
  <si>
    <t>所蔵内容
（資料点数）</t>
    <phoneticPr fontId="19"/>
  </si>
  <si>
    <t>合 計</t>
    <phoneticPr fontId="19"/>
  </si>
  <si>
    <t>うち学芸員
及び学芸員補</t>
    <phoneticPr fontId="19"/>
  </si>
  <si>
    <t>常 勤</t>
    <phoneticPr fontId="19"/>
  </si>
  <si>
    <t>http://www.manabi.pref.hiroshima.lg.jp/rekishih/index.html</t>
  </si>
  <si>
    <t>尾道市</t>
    <phoneticPr fontId="19"/>
  </si>
  <si>
    <t>http://www2.ocn.ne.jp/^jiyuukan/</t>
  </si>
  <si>
    <t>安芸高田市吉田町吉田278‐1</t>
  </si>
  <si>
    <t>開　館
年月日</t>
    <phoneticPr fontId="8"/>
  </si>
  <si>
    <t>専任職員</t>
    <rPh sb="2" eb="4">
      <t>ショクイン</t>
    </rPh>
    <phoneticPr fontId="8"/>
  </si>
  <si>
    <t>兼任職員</t>
    <rPh sb="2" eb="4">
      <t>ショクイン</t>
    </rPh>
    <phoneticPr fontId="8"/>
  </si>
  <si>
    <t>開館
年月日</t>
    <phoneticPr fontId="8"/>
  </si>
  <si>
    <t>地域等</t>
    <rPh sb="0" eb="2">
      <t>チイキ</t>
    </rPh>
    <rPh sb="2" eb="3">
      <t>トウ</t>
    </rPh>
    <phoneticPr fontId="8"/>
  </si>
  <si>
    <t>世帯数</t>
    <rPh sb="0" eb="3">
      <t>セタイスウ</t>
    </rPh>
    <phoneticPr fontId="8"/>
  </si>
  <si>
    <t>専任職員</t>
    <rPh sb="2" eb="4">
      <t>ショクイン</t>
    </rPh>
    <phoneticPr fontId="8"/>
  </si>
  <si>
    <t>兼任職員</t>
    <rPh sb="2" eb="4">
      <t>ショクイン</t>
    </rPh>
    <phoneticPr fontId="8"/>
  </si>
  <si>
    <t>非常勤職員</t>
    <rPh sb="3" eb="5">
      <t>ショクイン</t>
    </rPh>
    <phoneticPr fontId="8"/>
  </si>
  <si>
    <t>休館日</t>
    <rPh sb="0" eb="3">
      <t>キュウカンビ</t>
    </rPh>
    <phoneticPr fontId="8"/>
  </si>
  <si>
    <t>世帯
人口（人）</t>
    <rPh sb="0" eb="2">
      <t>セタイ</t>
    </rPh>
    <rPh sb="3" eb="5">
      <t>ジンコウ</t>
    </rPh>
    <rPh sb="6" eb="7">
      <t>ニン</t>
    </rPh>
    <phoneticPr fontId="8"/>
  </si>
  <si>
    <t>社会教育
経験年数</t>
    <rPh sb="0" eb="2">
      <t>シャカイ</t>
    </rPh>
    <rPh sb="2" eb="4">
      <t>キョウイク</t>
    </rPh>
    <rPh sb="5" eb="7">
      <t>ケイケン</t>
    </rPh>
    <rPh sb="7" eb="9">
      <t>ネンスウ</t>
    </rPh>
    <phoneticPr fontId="8"/>
  </si>
  <si>
    <t>施設
名称</t>
    <phoneticPr fontId="8"/>
  </si>
  <si>
    <t>開館
時間</t>
    <phoneticPr fontId="8"/>
  </si>
  <si>
    <t>開館状況</t>
    <rPh sb="0" eb="2">
      <t>カイカン</t>
    </rPh>
    <rPh sb="2" eb="4">
      <t>ジョウキョウ</t>
    </rPh>
    <phoneticPr fontId="8"/>
  </si>
  <si>
    <t>年間
開館
日数</t>
    <phoneticPr fontId="8"/>
  </si>
  <si>
    <t>うち
主催
事業分</t>
    <phoneticPr fontId="8"/>
  </si>
  <si>
    <t>主催講座数</t>
    <rPh sb="0" eb="2">
      <t>シュサイ</t>
    </rPh>
    <rPh sb="2" eb="4">
      <t>コウザ</t>
    </rPh>
    <rPh sb="4" eb="5">
      <t>スウ</t>
    </rPh>
    <phoneticPr fontId="8"/>
  </si>
  <si>
    <t>運営
主体</t>
    <rPh sb="0" eb="2">
      <t>ウンエイ</t>
    </rPh>
    <rPh sb="3" eb="5">
      <t>シュタイ</t>
    </rPh>
    <phoneticPr fontId="8"/>
  </si>
  <si>
    <t>管理
運営
状況</t>
    <rPh sb="0" eb="2">
      <t>カンリ</t>
    </rPh>
    <rPh sb="3" eb="5">
      <t>ウンエイ</t>
    </rPh>
    <rPh sb="6" eb="8">
      <t>ジョウキョウ</t>
    </rPh>
    <phoneticPr fontId="8"/>
  </si>
  <si>
    <t>利用
者数</t>
    <rPh sb="0" eb="2">
      <t>リヨウ</t>
    </rPh>
    <rPh sb="3" eb="4">
      <t>シャ</t>
    </rPh>
    <rPh sb="4" eb="5">
      <t>スウ</t>
    </rPh>
    <phoneticPr fontId="8"/>
  </si>
  <si>
    <t>広島市</t>
    <rPh sb="0" eb="3">
      <t>ヒロシマシ</t>
    </rPh>
    <phoneticPr fontId="18"/>
  </si>
  <si>
    <t>呉市</t>
    <rPh sb="0" eb="2">
      <t>クレシ</t>
    </rPh>
    <phoneticPr fontId="18"/>
  </si>
  <si>
    <t>竹原市</t>
    <rPh sb="0" eb="2">
      <t>タケハラ</t>
    </rPh>
    <rPh sb="2" eb="3">
      <t>シ</t>
    </rPh>
    <phoneticPr fontId="18"/>
  </si>
  <si>
    <t>三原市</t>
    <rPh sb="0" eb="3">
      <t>ミハラシ</t>
    </rPh>
    <phoneticPr fontId="18"/>
  </si>
  <si>
    <t>福山市</t>
    <rPh sb="0" eb="3">
      <t>フクヤマシ</t>
    </rPh>
    <phoneticPr fontId="18"/>
  </si>
  <si>
    <t>三次市</t>
    <rPh sb="0" eb="3">
      <t>ミヨシシ</t>
    </rPh>
    <phoneticPr fontId="18"/>
  </si>
  <si>
    <t>庄原市</t>
    <rPh sb="0" eb="3">
      <t>ショウバラシ</t>
    </rPh>
    <phoneticPr fontId="18"/>
  </si>
  <si>
    <t>安芸高田市</t>
    <rPh sb="0" eb="5">
      <t>アキタカタシ</t>
    </rPh>
    <phoneticPr fontId="18"/>
  </si>
  <si>
    <t>江田島市</t>
    <rPh sb="0" eb="3">
      <t>エタジマ</t>
    </rPh>
    <rPh sb="3" eb="4">
      <t>シ</t>
    </rPh>
    <phoneticPr fontId="18"/>
  </si>
  <si>
    <t>海田町</t>
    <rPh sb="0" eb="3">
      <t>カイタチョウ</t>
    </rPh>
    <phoneticPr fontId="18"/>
  </si>
  <si>
    <t>北広島町</t>
    <rPh sb="0" eb="4">
      <t>キタヒロシマチョウ</t>
    </rPh>
    <phoneticPr fontId="18"/>
  </si>
  <si>
    <t>神石高原町</t>
    <rPh sb="0" eb="5">
      <t>ジンセキコウゲンチョウ</t>
    </rPh>
    <phoneticPr fontId="8"/>
  </si>
  <si>
    <t>市町名</t>
    <rPh sb="0" eb="1">
      <t>シ</t>
    </rPh>
    <rPh sb="1" eb="2">
      <t>マチ</t>
    </rPh>
    <rPh sb="2" eb="3">
      <t>メイ</t>
    </rPh>
    <phoneticPr fontId="8"/>
  </si>
  <si>
    <t>うち発令者</t>
    <rPh sb="2" eb="4">
      <t>ハツレイ</t>
    </rPh>
    <rPh sb="4" eb="5">
      <t>シャ</t>
    </rPh>
    <phoneticPr fontId="8"/>
  </si>
  <si>
    <t>うち指導系職員</t>
    <rPh sb="2" eb="4">
      <t>シドウ</t>
    </rPh>
    <rPh sb="4" eb="5">
      <t>ケイ</t>
    </rPh>
    <rPh sb="5" eb="7">
      <t>ショクイン</t>
    </rPh>
    <phoneticPr fontId="8"/>
  </si>
  <si>
    <t>非常勤職員</t>
    <rPh sb="3" eb="5">
      <t>ショクイン</t>
    </rPh>
    <phoneticPr fontId="8"/>
  </si>
  <si>
    <t>社会教育主事
有資格者</t>
    <phoneticPr fontId="8"/>
  </si>
  <si>
    <t>右記の施設の合計</t>
    <rPh sb="0" eb="2">
      <t>ウキ</t>
    </rPh>
    <rPh sb="3" eb="5">
      <t>シセツ</t>
    </rPh>
    <rPh sb="6" eb="8">
      <t>ゴウケイ</t>
    </rPh>
    <phoneticPr fontId="38"/>
  </si>
  <si>
    <t>公民館</t>
    <rPh sb="0" eb="3">
      <t>コウミンカン</t>
    </rPh>
    <phoneticPr fontId="38"/>
  </si>
  <si>
    <t>公民館類似施設</t>
    <rPh sb="0" eb="3">
      <t>コウミンカン</t>
    </rPh>
    <rPh sb="3" eb="5">
      <t>ルイジ</t>
    </rPh>
    <rPh sb="5" eb="7">
      <t>シセツ</t>
    </rPh>
    <phoneticPr fontId="38"/>
  </si>
  <si>
    <t>生涯学習センター</t>
    <rPh sb="0" eb="2">
      <t>ショウガイ</t>
    </rPh>
    <rPh sb="2" eb="4">
      <t>ガクシュウ</t>
    </rPh>
    <phoneticPr fontId="38"/>
  </si>
  <si>
    <t>所管</t>
    <rPh sb="0" eb="2">
      <t>ショカン</t>
    </rPh>
    <phoneticPr fontId="38"/>
  </si>
  <si>
    <t>管理運営</t>
    <rPh sb="0" eb="2">
      <t>カンリ</t>
    </rPh>
    <rPh sb="2" eb="4">
      <t>ウンエイ</t>
    </rPh>
    <phoneticPr fontId="38"/>
  </si>
  <si>
    <t>教育委員会</t>
    <rPh sb="0" eb="2">
      <t>キョウイク</t>
    </rPh>
    <rPh sb="2" eb="4">
      <t>イイン</t>
    </rPh>
    <rPh sb="4" eb="5">
      <t>カイ</t>
    </rPh>
    <phoneticPr fontId="38"/>
  </si>
  <si>
    <t>首長部局</t>
    <rPh sb="0" eb="2">
      <t>シュチョウ</t>
    </rPh>
    <rPh sb="2" eb="4">
      <t>ブキョク</t>
    </rPh>
    <phoneticPr fontId="38"/>
  </si>
  <si>
    <t>直営</t>
    <rPh sb="0" eb="2">
      <t>チョクエイ</t>
    </rPh>
    <phoneticPr fontId="38"/>
  </si>
  <si>
    <t>指定管理</t>
    <rPh sb="0" eb="2">
      <t>シテイ</t>
    </rPh>
    <rPh sb="2" eb="4">
      <t>カンリ</t>
    </rPh>
    <phoneticPr fontId="38"/>
  </si>
  <si>
    <t>（補助執行）
首長部局</t>
    <rPh sb="7" eb="9">
      <t>シュチョウ</t>
    </rPh>
    <rPh sb="9" eb="11">
      <t>ブキョク</t>
    </rPh>
    <phoneticPr fontId="38"/>
  </si>
  <si>
    <t>全て</t>
    <rPh sb="0" eb="1">
      <t>スベ</t>
    </rPh>
    <phoneticPr fontId="38"/>
  </si>
  <si>
    <t>運営
のみ</t>
    <rPh sb="0" eb="2">
      <t>ウンエイ</t>
    </rPh>
    <phoneticPr fontId="38"/>
  </si>
  <si>
    <t>施設
のみ</t>
    <rPh sb="0" eb="2">
      <t>シセツ</t>
    </rPh>
    <phoneticPr fontId="38"/>
  </si>
  <si>
    <t>広島市</t>
    <rPh sb="0" eb="3">
      <t>ヒロシマシ</t>
    </rPh>
    <phoneticPr fontId="38"/>
  </si>
  <si>
    <t>呉市</t>
    <rPh sb="0" eb="2">
      <t>クレシ</t>
    </rPh>
    <phoneticPr fontId="38"/>
  </si>
  <si>
    <t>竹原市</t>
    <rPh sb="0" eb="3">
      <t>タケハラシ</t>
    </rPh>
    <phoneticPr fontId="38"/>
  </si>
  <si>
    <t>三原市</t>
    <rPh sb="0" eb="3">
      <t>ミハラシ</t>
    </rPh>
    <phoneticPr fontId="38"/>
  </si>
  <si>
    <t>尾道市</t>
    <rPh sb="0" eb="3">
      <t>オノミチシ</t>
    </rPh>
    <phoneticPr fontId="38"/>
  </si>
  <si>
    <t>福山市</t>
    <rPh sb="0" eb="3">
      <t>フクヤマシ</t>
    </rPh>
    <phoneticPr fontId="38"/>
  </si>
  <si>
    <t>府中市</t>
    <rPh sb="0" eb="3">
      <t>フチュウシ</t>
    </rPh>
    <phoneticPr fontId="38"/>
  </si>
  <si>
    <t>三次市</t>
    <rPh sb="0" eb="3">
      <t>ミヨシシ</t>
    </rPh>
    <phoneticPr fontId="38"/>
  </si>
  <si>
    <t>庄原市</t>
    <rPh sb="0" eb="3">
      <t>ショウバラシ</t>
    </rPh>
    <phoneticPr fontId="38"/>
  </si>
  <si>
    <t>大竹市</t>
    <rPh sb="0" eb="3">
      <t>オオタケシ</t>
    </rPh>
    <phoneticPr fontId="38"/>
  </si>
  <si>
    <t>東広島市</t>
    <rPh sb="0" eb="4">
      <t>ヒガシヒロシマシ</t>
    </rPh>
    <phoneticPr fontId="38"/>
  </si>
  <si>
    <t>廿日市市</t>
    <rPh sb="0" eb="3">
      <t>ハツカイチ</t>
    </rPh>
    <rPh sb="3" eb="4">
      <t>シ</t>
    </rPh>
    <phoneticPr fontId="38"/>
  </si>
  <si>
    <t>安芸高田市</t>
    <rPh sb="0" eb="2">
      <t>アキ</t>
    </rPh>
    <rPh sb="2" eb="4">
      <t>タカダチョウ</t>
    </rPh>
    <rPh sb="4" eb="5">
      <t>シ</t>
    </rPh>
    <phoneticPr fontId="38"/>
  </si>
  <si>
    <t>江田島市</t>
    <rPh sb="0" eb="3">
      <t>エタジマ</t>
    </rPh>
    <rPh sb="3" eb="4">
      <t>シ</t>
    </rPh>
    <phoneticPr fontId="38"/>
  </si>
  <si>
    <t>府中町</t>
    <rPh sb="0" eb="2">
      <t>フチュウシ</t>
    </rPh>
    <rPh sb="2" eb="3">
      <t>チョウ</t>
    </rPh>
    <phoneticPr fontId="38"/>
  </si>
  <si>
    <t>海田町</t>
    <rPh sb="0" eb="2">
      <t>カイタ</t>
    </rPh>
    <rPh sb="2" eb="3">
      <t>チョウ</t>
    </rPh>
    <phoneticPr fontId="38"/>
  </si>
  <si>
    <t>熊野町</t>
    <rPh sb="0" eb="3">
      <t>クマノチョウ</t>
    </rPh>
    <phoneticPr fontId="38"/>
  </si>
  <si>
    <t>坂町</t>
    <rPh sb="0" eb="2">
      <t>サカマチ</t>
    </rPh>
    <phoneticPr fontId="38"/>
  </si>
  <si>
    <t>安芸太田町</t>
    <rPh sb="0" eb="2">
      <t>アキ</t>
    </rPh>
    <rPh sb="2" eb="4">
      <t>オオダ</t>
    </rPh>
    <rPh sb="4" eb="5">
      <t>チョウ</t>
    </rPh>
    <phoneticPr fontId="38"/>
  </si>
  <si>
    <t>北広島町</t>
    <rPh sb="0" eb="3">
      <t>キタヒロシマ</t>
    </rPh>
    <rPh sb="3" eb="4">
      <t>チョウ</t>
    </rPh>
    <phoneticPr fontId="38"/>
  </si>
  <si>
    <t>大崎上島町</t>
    <rPh sb="0" eb="2">
      <t>オオサキ</t>
    </rPh>
    <rPh sb="2" eb="5">
      <t>カミシマチョウ</t>
    </rPh>
    <phoneticPr fontId="38"/>
  </si>
  <si>
    <t>世羅町</t>
    <rPh sb="0" eb="3">
      <t>セラチョウ</t>
    </rPh>
    <phoneticPr fontId="38"/>
  </si>
  <si>
    <t>神石高原町</t>
    <rPh sb="0" eb="1">
      <t>カミ</t>
    </rPh>
    <rPh sb="1" eb="2">
      <t>セキ</t>
    </rPh>
    <rPh sb="2" eb="4">
      <t>コウゲン</t>
    </rPh>
    <rPh sb="4" eb="5">
      <t>チョウ</t>
    </rPh>
    <phoneticPr fontId="38"/>
  </si>
  <si>
    <t>計</t>
    <rPh sb="0" eb="1">
      <t>ケイ</t>
    </rPh>
    <phoneticPr fontId="38"/>
  </si>
  <si>
    <t>730-8586</t>
  </si>
  <si>
    <t>082-504-2495</t>
  </si>
  <si>
    <t>gakushuu@city.hiroshima.lg.jp</t>
  </si>
  <si>
    <t>082-242-2018</t>
  </si>
  <si>
    <t>ikusei@city.hiroshima.lg.jp</t>
  </si>
  <si>
    <t>0823-25-3461</t>
  </si>
  <si>
    <t>0823-24-9807</t>
  </si>
  <si>
    <t>bunsin@city.kure.lg.jp</t>
  </si>
  <si>
    <t>竹原市中央五丁目1-35</t>
  </si>
  <si>
    <t>0846-22-7757</t>
  </si>
  <si>
    <t>722-8501</t>
  </si>
  <si>
    <t>尾道市久保一丁目15-1</t>
  </si>
  <si>
    <t>720-8501</t>
  </si>
  <si>
    <t>福山市東桜町3-5</t>
  </si>
  <si>
    <t>084-928-1243</t>
  </si>
  <si>
    <t>084-928-1229</t>
  </si>
  <si>
    <t>0847-43-7181</t>
  </si>
  <si>
    <t>727-8501</t>
  </si>
  <si>
    <t>庄原市中本町一丁目10-1</t>
  </si>
  <si>
    <t>0824-73-1188</t>
  </si>
  <si>
    <t>0824-73-1254</t>
  </si>
  <si>
    <t>0827-53-5800</t>
  </si>
  <si>
    <t>0827-53-5801</t>
  </si>
  <si>
    <t>739-8601</t>
  </si>
  <si>
    <t>738-8501</t>
  </si>
  <si>
    <t>0829-30-9203</t>
  </si>
  <si>
    <t>0829-32-5163</t>
  </si>
  <si>
    <t>731-0592</t>
  </si>
  <si>
    <t>0826-42-0054</t>
  </si>
  <si>
    <t>0826-42-4396</t>
  </si>
  <si>
    <t>shohgaigakushu@city.akitakata.lg.jp</t>
  </si>
  <si>
    <t>082-823-9217</t>
  </si>
  <si>
    <t>082-823-9256</t>
  </si>
  <si>
    <t>syakyo@town.kaita.lg.jp</t>
  </si>
  <si>
    <t>安芸郡熊野町中溝一丁目1-1</t>
  </si>
  <si>
    <t>082-820-5621</t>
  </si>
  <si>
    <t>082-855-1110</t>
  </si>
  <si>
    <t>安芸郡坂町平成ヶ浜一丁目1-1</t>
  </si>
  <si>
    <t>082-820-1525</t>
  </si>
  <si>
    <t>082-820-1523</t>
  </si>
  <si>
    <t>731-1595</t>
  </si>
  <si>
    <t>050-5812-1864</t>
  </si>
  <si>
    <t>0826-72-0608</t>
  </si>
  <si>
    <t>k-syogaku@town.kitahiroshima.lg.jp</t>
  </si>
  <si>
    <t>syakaikyoiku@town.sera.hiroshima.jp</t>
  </si>
  <si>
    <t>0847-89-3332</t>
  </si>
  <si>
    <t>月祝日</t>
  </si>
  <si>
    <t>指定管理</t>
  </si>
  <si>
    <t>三次市全域</t>
  </si>
  <si>
    <t>暮らしサポートみよし</t>
  </si>
  <si>
    <t>君田町内</t>
  </si>
  <si>
    <t>君田自治区連合会</t>
  </si>
  <si>
    <t>土日祝</t>
  </si>
  <si>
    <t>布野町内</t>
  </si>
  <si>
    <t>布野町まちづくり連合会</t>
  </si>
  <si>
    <t>吉舎町内</t>
  </si>
  <si>
    <t>吉舎町自治振興連合会</t>
  </si>
  <si>
    <t>旧中央小学校区</t>
  </si>
  <si>
    <t>旧伊尾小学校区</t>
  </si>
  <si>
    <t>旧東小学校区</t>
  </si>
  <si>
    <t>旧大田小学校区</t>
  </si>
  <si>
    <t>旧大見小学校区</t>
  </si>
  <si>
    <t>旧西大田小学校区</t>
  </si>
  <si>
    <t>旧津久志小学校区</t>
  </si>
  <si>
    <t>旧山福田小学校区</t>
  </si>
  <si>
    <t>旧小国小学校区</t>
  </si>
  <si>
    <t>旧津名小学校区</t>
  </si>
  <si>
    <t>旧黒川小学校区</t>
  </si>
  <si>
    <t>うち社会教育主事</t>
    <phoneticPr fontId="8"/>
  </si>
  <si>
    <t>有資格</t>
    <phoneticPr fontId="8"/>
  </si>
  <si>
    <t>年間
開館
日数</t>
    <phoneticPr fontId="8"/>
  </si>
  <si>
    <t>策定時期
（計画期間）</t>
    <rPh sb="6" eb="8">
      <t>ケイカク</t>
    </rPh>
    <rPh sb="8" eb="10">
      <t>キカン</t>
    </rPh>
    <phoneticPr fontId="8"/>
  </si>
  <si>
    <t>年間開館日数</t>
    <phoneticPr fontId="19"/>
  </si>
  <si>
    <t>刀剣・甲冑・絵画・工芸・染色等，当神社の宝物の一部を展示。
（4,562点）</t>
    <rPh sb="36" eb="37">
      <t>テン</t>
    </rPh>
    <phoneticPr fontId="8"/>
  </si>
  <si>
    <t>仏教美術品・茶道美術品・近代美術品
（2,000点）</t>
    <rPh sb="24" eb="25">
      <t>テン</t>
    </rPh>
    <phoneticPr fontId="27"/>
  </si>
  <si>
    <t>1910年代のT型フォード，昭和初期のダットサンから昭和30年代の車を中心に，江戸時代の櫓時計・枕時計等の和時計や，掛時計，西洋の塔時計を展示。そのほか，なつかしい生活用品や，等身大の蝋人形，館外にはボンネットバス等も展示。
(3,000点）</t>
    <rPh sb="4" eb="5">
      <t>ネン</t>
    </rPh>
    <rPh sb="51" eb="52">
      <t>ナド</t>
    </rPh>
    <rPh sb="107" eb="108">
      <t>ナド</t>
    </rPh>
    <rPh sb="119" eb="120">
      <t>テン</t>
    </rPh>
    <phoneticPr fontId="8"/>
  </si>
  <si>
    <t>近代日本絵画，マイセン磁器，アール・ヌｰヴォｰのガラス作品，中国清代の陶磁器，薩摩焼の5つのジャンルからなる。近代日本絵画は，年3～4回の展示替えで順次展覧し，その他のジャンルは常設展示室を設けて公開している。ジャンル外のものとしては，室町中期の伝周文筆《四季山水図》(国重文)や，ファン・ゴッホ《農婦》，ルノワール《花かごを持てる女》・《婦人習作》（対）を収蔵。
（800点）</t>
    <rPh sb="187" eb="188">
      <t>テン</t>
    </rPh>
    <phoneticPr fontId="8"/>
  </si>
  <si>
    <t>国内外の近代洋画，日本画，彫刻ならびに東洋陶磁器を中心とした古美術を収蔵。収蔵作家は熊谷守一，梅原龍三郎，福田平八郎，横山大観，佐藤忠良等。
（81点（寄託除く））</t>
    <rPh sb="68" eb="69">
      <t>ナド</t>
    </rPh>
    <rPh sb="74" eb="75">
      <t>テン</t>
    </rPh>
    <rPh sb="76" eb="78">
      <t>キタク</t>
    </rPh>
    <rPh sb="78" eb="79">
      <t>ノゾ</t>
    </rPh>
    <phoneticPr fontId="8"/>
  </si>
  <si>
    <t>古代オリエントガラス
（170点）</t>
    <rPh sb="15" eb="16">
      <t>テン</t>
    </rPh>
    <phoneticPr fontId="8"/>
  </si>
  <si>
    <t>公益財団法人広島市文化財団</t>
  </si>
  <si>
    <t>指定管理</t>
    <rPh sb="0" eb="2">
      <t>シテイ</t>
    </rPh>
    <rPh sb="2" eb="4">
      <t>カンリ</t>
    </rPh>
    <phoneticPr fontId="8"/>
  </si>
  <si>
    <t>年末年始</t>
  </si>
  <si>
    <t>直営</t>
    <rPh sb="0" eb="2">
      <t>チョクエイ</t>
    </rPh>
    <phoneticPr fontId="8"/>
  </si>
  <si>
    <t>公益社団法人三原市シルバー人材センター</t>
  </si>
  <si>
    <t>直営</t>
    <rPh sb="0" eb="2">
      <t>チョクエイ</t>
    </rPh>
    <phoneticPr fontId="19"/>
  </si>
  <si>
    <t>8:30～22：00</t>
    <phoneticPr fontId="8"/>
  </si>
  <si>
    <t>社会教育
行政経験</t>
    <rPh sb="0" eb="2">
      <t>シャカイ</t>
    </rPh>
    <rPh sb="2" eb="4">
      <t>キョウイク</t>
    </rPh>
    <rPh sb="5" eb="7">
      <t>ギョウセイ</t>
    </rPh>
    <rPh sb="7" eb="9">
      <t>ケイケン</t>
    </rPh>
    <phoneticPr fontId="8"/>
  </si>
  <si>
    <t>担当課</t>
    <rPh sb="0" eb="2">
      <t>タントウ</t>
    </rPh>
    <rPh sb="2" eb="3">
      <t>カ</t>
    </rPh>
    <phoneticPr fontId="8"/>
  </si>
  <si>
    <t>計</t>
    <phoneticPr fontId="8"/>
  </si>
  <si>
    <t>計</t>
    <rPh sb="0" eb="1">
      <t>ケイ</t>
    </rPh>
    <phoneticPr fontId="8"/>
  </si>
  <si>
    <t>計</t>
    <rPh sb="0" eb="1">
      <t>ケイ</t>
    </rPh>
    <phoneticPr fontId="14"/>
  </si>
  <si>
    <r>
      <t xml:space="preserve">計
</t>
    </r>
    <r>
      <rPr>
        <b/>
        <sz val="8"/>
        <rFont val="ＭＳ 明朝"/>
        <family val="1"/>
        <charset val="128"/>
      </rPr>
      <t>(学級・講座)</t>
    </r>
    <rPh sb="3" eb="5">
      <t>ガッキュウ</t>
    </rPh>
    <rPh sb="6" eb="8">
      <t>コウザ</t>
    </rPh>
    <phoneticPr fontId="8"/>
  </si>
  <si>
    <t>第２次東広島市生涯のまちづくり推進機構～21世紀をリードする生涯学習の実現をめざして～</t>
    <rPh sb="0" eb="1">
      <t>ダイ</t>
    </rPh>
    <rPh sb="2" eb="3">
      <t>ジ</t>
    </rPh>
    <rPh sb="3" eb="7">
      <t>ヒガシヒロシマシ</t>
    </rPh>
    <rPh sb="7" eb="9">
      <t>ショウガイ</t>
    </rPh>
    <rPh sb="15" eb="17">
      <t>スイシン</t>
    </rPh>
    <rPh sb="17" eb="19">
      <t>キコウ</t>
    </rPh>
    <rPh sb="22" eb="24">
      <t>セイキ</t>
    </rPh>
    <rPh sb="30" eb="32">
      <t>ショウガイ</t>
    </rPh>
    <rPh sb="32" eb="34">
      <t>ガクシュウ</t>
    </rPh>
    <rPh sb="35" eb="37">
      <t>ジツゲン</t>
    </rPh>
    <phoneticPr fontId="8"/>
  </si>
  <si>
    <t>計</t>
    <rPh sb="0" eb="1">
      <t>ケイ</t>
    </rPh>
    <phoneticPr fontId="8"/>
  </si>
  <si>
    <t>計</t>
    <phoneticPr fontId="19"/>
  </si>
  <si>
    <t>広島市市民局生涯学習課</t>
  </si>
  <si>
    <t>広島市中区国泰寺町一丁目6-34</t>
  </si>
  <si>
    <t>082-504-2066</t>
  </si>
  <si>
    <t>広島市教育委員会育成課</t>
  </si>
  <si>
    <t>広島市中区国泰寺町一丁目4-15</t>
  </si>
  <si>
    <t>082-242-2116</t>
  </si>
  <si>
    <t>呉市文化スポーツ部文化振興課</t>
  </si>
  <si>
    <t>737-8501</t>
  </si>
  <si>
    <t>呉市中央四丁目1-6</t>
  </si>
  <si>
    <t>竹原市教育委員会文化生涯学習課</t>
  </si>
  <si>
    <t>manabee@city.takehara.lg.jp</t>
  </si>
  <si>
    <t>三原市教育委員会生涯学習課</t>
  </si>
  <si>
    <t>syogai@city.mihara.lg.jp</t>
  </si>
  <si>
    <t>尾道市教育委員会生涯学習課</t>
  </si>
  <si>
    <t>0848-20-7444</t>
  </si>
  <si>
    <t>0848-37-0233</t>
  </si>
  <si>
    <t>福山市市民局まちづくり推進部人権・生涯学習課</t>
  </si>
  <si>
    <t>jinken-shougaigakushuu@city.fukuyama.hiroshima.jp</t>
  </si>
  <si>
    <t>府中市元町1-5</t>
  </si>
  <si>
    <t>shogaku_edu@city.fuchu.hiroshima.jp</t>
  </si>
  <si>
    <t>0847-45-4233</t>
  </si>
  <si>
    <t>三次市教育委員会文化と学びの課</t>
  </si>
  <si>
    <t>728-8501</t>
  </si>
  <si>
    <t>三次市十日市中二丁目8-1</t>
  </si>
  <si>
    <t>0824-62-6191</t>
  </si>
  <si>
    <t>bunka@city.miyoshi.lg.jp</t>
  </si>
  <si>
    <t>0824-62-6288</t>
  </si>
  <si>
    <t>syogai-syakai@city.shobara.lg.jp</t>
  </si>
  <si>
    <t>大竹市教育委員会生涯学習課</t>
  </si>
  <si>
    <t>seigaku-shakai@city.otake.lg.jp</t>
  </si>
  <si>
    <t>東広島市教育委員会生涯学習課</t>
  </si>
  <si>
    <t>東広島市西条栄町8-29</t>
  </si>
  <si>
    <t>hgh200979@city.higashihiroshima.lg.jp</t>
  </si>
  <si>
    <t>廿日市市教育委員会生涯学習課</t>
  </si>
  <si>
    <t>shogaigakushu@city.hatsukaichi.lg.jp</t>
  </si>
  <si>
    <t>安芸高田市教育委員会生涯学習課</t>
  </si>
  <si>
    <t>江田島市教育委員会生涯学習課</t>
  </si>
  <si>
    <t>gakusyuu@city.etajima.lg.jp</t>
  </si>
  <si>
    <t>府中町教育委員会社会教育課</t>
  </si>
  <si>
    <t>syakaikyouikuka@town.hiroshima-fuchu.lg.jp</t>
  </si>
  <si>
    <t>海田町教育委員会生涯学習課</t>
  </si>
  <si>
    <t>736-0061</t>
  </si>
  <si>
    <t>安芸郡海田町上市4-14</t>
  </si>
  <si>
    <t>熊野町教育委員会生涯学習課</t>
  </si>
  <si>
    <t>731-4292</t>
  </si>
  <si>
    <t>坂町教育委員会生涯学習課</t>
  </si>
  <si>
    <t>syougai@town.saka.lg.jp</t>
  </si>
  <si>
    <t>安芸太田町教育委員会生涯学習課</t>
  </si>
  <si>
    <t>shogaigakusyu@town.akiota.lg.jp</t>
  </si>
  <si>
    <t>北広島町教育委員会生涯学習課</t>
  </si>
  <si>
    <t>大崎上島町教育委員会教育課</t>
  </si>
  <si>
    <t>世羅町教育委員会社会教育課</t>
  </si>
  <si>
    <t>神石高原町まちづくり推進課</t>
  </si>
  <si>
    <t>0847-85-3394</t>
  </si>
  <si>
    <t>常勤・非常勤の計</t>
    <rPh sb="0" eb="2">
      <t>ジョウキン</t>
    </rPh>
    <rPh sb="3" eb="6">
      <t>ヒジョウキン</t>
    </rPh>
    <rPh sb="7" eb="8">
      <t>ケイ</t>
    </rPh>
    <phoneticPr fontId="8"/>
  </si>
  <si>
    <t>社会教育行政経験年数の計</t>
    <rPh sb="0" eb="2">
      <t>シャカイ</t>
    </rPh>
    <rPh sb="2" eb="4">
      <t>キョウイク</t>
    </rPh>
    <rPh sb="4" eb="6">
      <t>ギョウセイ</t>
    </rPh>
    <rPh sb="6" eb="8">
      <t>ケイケン</t>
    </rPh>
    <rPh sb="8" eb="10">
      <t>ネンスウ</t>
    </rPh>
    <rPh sb="11" eb="12">
      <t>ケイ</t>
    </rPh>
    <phoneticPr fontId="8"/>
  </si>
  <si>
    <t>計</t>
    <phoneticPr fontId="19"/>
  </si>
  <si>
    <t>指定管理者等</t>
    <rPh sb="0" eb="2">
      <t>シテイ</t>
    </rPh>
    <rPh sb="2" eb="5">
      <t>カンリシャ</t>
    </rPh>
    <rPh sb="5" eb="6">
      <t>トウ</t>
    </rPh>
    <phoneticPr fontId="8"/>
  </si>
  <si>
    <t>ＮＰＯ庄原市芸術文化センター</t>
  </si>
  <si>
    <t>東城自治振興区</t>
  </si>
  <si>
    <t>湯川自治会</t>
  </si>
  <si>
    <t>和南原自治会</t>
  </si>
  <si>
    <t>株式会社ユースサービス</t>
  </si>
  <si>
    <t>直営</t>
  </si>
  <si>
    <t>シルバー人材センター</t>
  </si>
  <si>
    <t>東広島市シルバー人材センター</t>
  </si>
  <si>
    <t>広島市域</t>
  </si>
  <si>
    <t>第３月曜日</t>
  </si>
  <si>
    <t>中央西地区</t>
  </si>
  <si>
    <t/>
  </si>
  <si>
    <t>吉浦地区</t>
  </si>
  <si>
    <t>警固屋地区</t>
  </si>
  <si>
    <t>阿賀地区</t>
  </si>
  <si>
    <t>広地区</t>
  </si>
  <si>
    <t>仁方地区</t>
  </si>
  <si>
    <t>宮原地区</t>
  </si>
  <si>
    <t>天応地区</t>
  </si>
  <si>
    <t>昭和地区</t>
  </si>
  <si>
    <t>ＮＰＯ法人
昭和地区
まちづくり協議会</t>
  </si>
  <si>
    <t>郷原地区</t>
  </si>
  <si>
    <t>下蒲刈地区</t>
  </si>
  <si>
    <t>川尻地区</t>
  </si>
  <si>
    <t>音戸地区</t>
  </si>
  <si>
    <t>倉橋地区</t>
  </si>
  <si>
    <t>蒲刈地区</t>
  </si>
  <si>
    <t>安浦地区</t>
  </si>
  <si>
    <t>豊浜地区</t>
  </si>
  <si>
    <t>豊地区</t>
  </si>
  <si>
    <t>第五中学校区</t>
  </si>
  <si>
    <t>年末年始祝日</t>
  </si>
  <si>
    <t>沼田東コミュニティセンター運営委員会</t>
  </si>
  <si>
    <t>幸崎中学校区</t>
  </si>
  <si>
    <t>幸崎コミュニティセンター運営委員会</t>
  </si>
  <si>
    <t>第二中学校区</t>
  </si>
  <si>
    <t>中之町コミュニティセンター運営委員会</t>
  </si>
  <si>
    <t>第一中学校区</t>
  </si>
  <si>
    <t>糸崎コミュニティセンター運営委員会</t>
  </si>
  <si>
    <t>宮浦中学校区</t>
  </si>
  <si>
    <t>宮浦コミュニティセンター運営委員会</t>
  </si>
  <si>
    <t>鷺浦コミュニティセンター運営委員会</t>
  </si>
  <si>
    <t>第四中学校区</t>
  </si>
  <si>
    <t>須波コミュニティセンター運営委員会</t>
  </si>
  <si>
    <t>本郷中学校区</t>
  </si>
  <si>
    <t>本郷コミュニティセンター運営委員会</t>
  </si>
  <si>
    <t>船木コミュニティセンター運営委員会</t>
  </si>
  <si>
    <t>北方コミュニティセンター運営委員会</t>
  </si>
  <si>
    <t>南方コミュニティセンター運営委員会</t>
  </si>
  <si>
    <t>久井中学校区</t>
  </si>
  <si>
    <t>久井南コミュニティセンター運営委員会</t>
  </si>
  <si>
    <t>青河小学校区</t>
  </si>
  <si>
    <t>青河自治振興会</t>
  </si>
  <si>
    <t>粟屋小学校区</t>
  </si>
  <si>
    <t>粟屋町づくり協議会</t>
  </si>
  <si>
    <t>神杉小学校区</t>
  </si>
  <si>
    <t>神杉地区自治会連合会</t>
  </si>
  <si>
    <t>川地小学校区</t>
  </si>
  <si>
    <t>川地連合自治会</t>
  </si>
  <si>
    <t>川西小学校区</t>
  </si>
  <si>
    <t>川西自治連合会</t>
  </si>
  <si>
    <t>河内小学校区</t>
  </si>
  <si>
    <t>河内まちづくり連合会</t>
  </si>
  <si>
    <t>酒屋小学校区</t>
  </si>
  <si>
    <t>酒屋地区自治会連合会</t>
  </si>
  <si>
    <t>田幸小学校区</t>
  </si>
  <si>
    <t>田幸地区町内会連合会</t>
  </si>
  <si>
    <t>十日市小学校区</t>
  </si>
  <si>
    <t>十日市自治連合会</t>
  </si>
  <si>
    <t>三次小学校区</t>
  </si>
  <si>
    <t>三次地区自治会連合会</t>
  </si>
  <si>
    <t>八次小学校区</t>
  </si>
  <si>
    <t>八次地区連合自治会</t>
  </si>
  <si>
    <t>和田小学校区</t>
  </si>
  <si>
    <t>和田自治連合会</t>
  </si>
  <si>
    <t>吉舎小学校区</t>
  </si>
  <si>
    <t>三良坂小学校区</t>
  </si>
  <si>
    <t>三良坂町自治振興区連絡協議会</t>
  </si>
  <si>
    <t>甲奴小学校区</t>
  </si>
  <si>
    <t>甲奴町振興協議会連合会</t>
  </si>
  <si>
    <t>安田小学校区</t>
  </si>
  <si>
    <t>八幡小学校区</t>
  </si>
  <si>
    <t>のぞみが丘運営協議会</t>
  </si>
  <si>
    <t>仁賀振興会</t>
  </si>
  <si>
    <t>三和小学校区</t>
  </si>
  <si>
    <t>三和自治連合会</t>
  </si>
  <si>
    <t>小童小学校区</t>
  </si>
  <si>
    <t>甲奴小学校区（旧宇賀小）</t>
  </si>
  <si>
    <t>高小学校区</t>
  </si>
  <si>
    <t>板橋小学校区</t>
  </si>
  <si>
    <t>敷信自治振興区</t>
  </si>
  <si>
    <t>東小学校区</t>
  </si>
  <si>
    <t>山内小学校区</t>
  </si>
  <si>
    <t>川北小学校区</t>
  </si>
  <si>
    <t>旧八鉾中学校区</t>
  </si>
  <si>
    <t>八鉾自治振興区</t>
  </si>
  <si>
    <t>小奴可小学校区</t>
  </si>
  <si>
    <t>小奴可の里自治振興区</t>
  </si>
  <si>
    <t>八幡自治振興区</t>
  </si>
  <si>
    <t>粟田小学校区</t>
  </si>
  <si>
    <t>田森自治振興区</t>
  </si>
  <si>
    <t>東城町帝釈</t>
  </si>
  <si>
    <t>帝釈自治振興区</t>
  </si>
  <si>
    <t>東城町久代</t>
  </si>
  <si>
    <t>久代自治振興区</t>
  </si>
  <si>
    <t>東城町新免　三坂</t>
  </si>
  <si>
    <t>新坂自治振興区</t>
  </si>
  <si>
    <t>口和町</t>
  </si>
  <si>
    <t>口和自治振興区</t>
  </si>
  <si>
    <t>総領町</t>
  </si>
  <si>
    <t>西城自治振興区</t>
  </si>
  <si>
    <t>比和町</t>
  </si>
  <si>
    <t>祝日</t>
  </si>
  <si>
    <t>寺西小学校区</t>
  </si>
  <si>
    <t>郷田小学校区</t>
  </si>
  <si>
    <t>板城小学校区</t>
  </si>
  <si>
    <t>三永小学校区</t>
  </si>
  <si>
    <t>御薗宇小学校区</t>
  </si>
  <si>
    <t>東西条小学校区</t>
  </si>
  <si>
    <t>川上小学校区</t>
  </si>
  <si>
    <t>原小学校区</t>
  </si>
  <si>
    <t>吉川小学校区</t>
  </si>
  <si>
    <t>八本松小学校区</t>
  </si>
  <si>
    <t>東志和小学校区</t>
  </si>
  <si>
    <t>志和堀小学校区</t>
  </si>
  <si>
    <t>高屋東小学校区</t>
  </si>
  <si>
    <t>高屋西小学校区</t>
  </si>
  <si>
    <t>小谷小学校区</t>
  </si>
  <si>
    <t>造賀小学校区</t>
  </si>
  <si>
    <t>高美が丘小学校区</t>
  </si>
  <si>
    <t>竹仁小学校区</t>
  </si>
  <si>
    <t>旧久芳小学校区</t>
  </si>
  <si>
    <t>旧上戸野小学校区</t>
  </si>
  <si>
    <t>旧清武西小学校区</t>
  </si>
  <si>
    <t>旧清武小学校区</t>
  </si>
  <si>
    <t>旧安宿小学校区</t>
  </si>
  <si>
    <t>旧乃美小学校区</t>
  </si>
  <si>
    <t>旧能良小学校区</t>
  </si>
  <si>
    <t>旧吉原小学校区</t>
  </si>
  <si>
    <t>旧河戸小学校区</t>
  </si>
  <si>
    <t>旧宇山小学校区</t>
  </si>
  <si>
    <t>旧戸野小学校区</t>
  </si>
  <si>
    <t>入野小学校区</t>
  </si>
  <si>
    <t>旧小田小学校区</t>
  </si>
  <si>
    <t>木谷小学校区</t>
  </si>
  <si>
    <t>風早小学校区</t>
  </si>
  <si>
    <t>浅原地区</t>
  </si>
  <si>
    <t>玖島地区</t>
  </si>
  <si>
    <t>横浜小学校区</t>
  </si>
  <si>
    <t>小屋浦小学校区</t>
  </si>
  <si>
    <t>坂小学校区</t>
  </si>
  <si>
    <t>加計中学校</t>
  </si>
  <si>
    <t>旧甲山小学校区</t>
  </si>
  <si>
    <t>甲山地区コミュニティ連絡協議会</t>
  </si>
  <si>
    <t>旧宇津戸小学校区</t>
  </si>
  <si>
    <t>宇津戸自治会</t>
  </si>
  <si>
    <t>中央地区コミュニティづくり推進協議会</t>
  </si>
  <si>
    <t>伊尾小谷地区コミュニティづくり推進協議会</t>
  </si>
  <si>
    <t>東自治会</t>
  </si>
  <si>
    <t>大田地区振興会連絡協議会</t>
  </si>
  <si>
    <t>大見振興協議会</t>
  </si>
  <si>
    <t>西大田地区振興会連絡協議会</t>
  </si>
  <si>
    <t>津久志地区振興会連絡協議会</t>
  </si>
  <si>
    <t>山福田地区振興協議会</t>
  </si>
  <si>
    <t>小国地区振興協議会</t>
  </si>
  <si>
    <t>津名地区振興協議会</t>
  </si>
  <si>
    <t>黒川地区振興協議会</t>
  </si>
  <si>
    <t>幟町中学校区</t>
  </si>
  <si>
    <t>火祝日</t>
  </si>
  <si>
    <t>国泰寺中学校区</t>
  </si>
  <si>
    <t>吉島中学校区</t>
  </si>
  <si>
    <t>江波中学校区</t>
  </si>
  <si>
    <t>二葉中学校区</t>
  </si>
  <si>
    <t>福田地区</t>
  </si>
  <si>
    <t>馬木地区</t>
  </si>
  <si>
    <t>温品中学校区</t>
  </si>
  <si>
    <t>戸坂中学校区</t>
  </si>
  <si>
    <t>牛田中学校区</t>
  </si>
  <si>
    <t>早稲田中学校区</t>
  </si>
  <si>
    <t>仁保中学校区</t>
  </si>
  <si>
    <t>大州中学校区</t>
  </si>
  <si>
    <t>段原中学校区</t>
  </si>
  <si>
    <t>翠町中学校区</t>
  </si>
  <si>
    <t>楠那中学校区</t>
  </si>
  <si>
    <t>宇品中学校区</t>
  </si>
  <si>
    <t>似島中学校区</t>
  </si>
  <si>
    <t>庚午中学校区</t>
  </si>
  <si>
    <t>中広中学校区</t>
  </si>
  <si>
    <t>観音小・天満小学校区</t>
  </si>
  <si>
    <t>南観音小学校区</t>
  </si>
  <si>
    <t>己斐上中学校区</t>
  </si>
  <si>
    <t>己斐中学校区</t>
  </si>
  <si>
    <t>古田中学校区</t>
  </si>
  <si>
    <t>井口台中学校区</t>
  </si>
  <si>
    <t>井口中学校区</t>
  </si>
  <si>
    <t>安佐南中学校区</t>
  </si>
  <si>
    <t>城南中・城山北中学校区</t>
  </si>
  <si>
    <t>東原中学校区</t>
  </si>
  <si>
    <t>安佐中学校区</t>
  </si>
  <si>
    <t>高取北中・安西中学校区</t>
  </si>
  <si>
    <t>祇園東中・長束中学校区</t>
  </si>
  <si>
    <t>祇園中学校区</t>
  </si>
  <si>
    <t>大塚中学校区</t>
  </si>
  <si>
    <t>可部中学校区</t>
  </si>
  <si>
    <t>白木中学校区</t>
  </si>
  <si>
    <t>高陽中学校区</t>
  </si>
  <si>
    <t>落合中学校区</t>
  </si>
  <si>
    <t>亀崎中学校区</t>
  </si>
  <si>
    <t>口田中学校区</t>
  </si>
  <si>
    <t>三入中学校区</t>
  </si>
  <si>
    <t>亀山中学校区</t>
  </si>
  <si>
    <t>清和中学校区</t>
  </si>
  <si>
    <t>日浦中学校区</t>
  </si>
  <si>
    <t>船越中学校区</t>
  </si>
  <si>
    <t>瀬野川東中学校区</t>
  </si>
  <si>
    <t>瀬野川中学校区</t>
  </si>
  <si>
    <t>阿戸中学校区</t>
  </si>
  <si>
    <t>矢野中学校区</t>
  </si>
  <si>
    <t>五日市小学校区</t>
  </si>
  <si>
    <t>湯来東小・湯来西小学校区</t>
  </si>
  <si>
    <t>湯来南小学校区</t>
  </si>
  <si>
    <t>石内小学校区</t>
  </si>
  <si>
    <t>五日市東小学校区</t>
  </si>
  <si>
    <t>五月が丘小学校区</t>
  </si>
  <si>
    <t>藤の木小学校区</t>
  </si>
  <si>
    <t>彩が丘小学校区</t>
  </si>
  <si>
    <t>美鈴が丘小学校区</t>
  </si>
  <si>
    <t>八幡東小学校区</t>
  </si>
  <si>
    <t>五日市観音西小学校区</t>
  </si>
  <si>
    <t>五日市観音小学校区</t>
  </si>
  <si>
    <t>五日市中央小学校区</t>
  </si>
  <si>
    <t>五日市南小学校区</t>
  </si>
  <si>
    <t>楽々園小学校区</t>
  </si>
  <si>
    <t>旧忠海東小学校区</t>
  </si>
  <si>
    <t>旧忠海西小学校区</t>
  </si>
  <si>
    <t>高崎町・福田町</t>
  </si>
  <si>
    <t>小梨町</t>
  </si>
  <si>
    <t>中通小学校区</t>
  </si>
  <si>
    <t>東野町</t>
  </si>
  <si>
    <t>新庄町，西野町</t>
  </si>
  <si>
    <t>田万里町</t>
  </si>
  <si>
    <t>仁賀町</t>
  </si>
  <si>
    <t>下野町のうち，大井，築地，宿根地区</t>
  </si>
  <si>
    <t>吉名町</t>
  </si>
  <si>
    <t>第三中学校区</t>
  </si>
  <si>
    <t>本郷公民館運営委員会</t>
  </si>
  <si>
    <t>大和中学校区</t>
  </si>
  <si>
    <t>神田公民館運営委員会</t>
  </si>
  <si>
    <t>大草公民館運営委員会</t>
  </si>
  <si>
    <t>椹梨公民館運営委員会</t>
  </si>
  <si>
    <t>和木公民館運営委員会</t>
  </si>
  <si>
    <t>久保・山波小学校区</t>
  </si>
  <si>
    <t>長江小学校区</t>
  </si>
  <si>
    <t>土堂小学校区</t>
  </si>
  <si>
    <t>吉和小学校区</t>
  </si>
  <si>
    <t>日比崎小学校区</t>
  </si>
  <si>
    <t>栗原小学校区</t>
  </si>
  <si>
    <t>栗原北小学校区</t>
  </si>
  <si>
    <t>高須・西藤小学校区</t>
  </si>
  <si>
    <t>向東小学校区</t>
  </si>
  <si>
    <t>浦崎小学校区</t>
  </si>
  <si>
    <t>御調中央小学校区</t>
  </si>
  <si>
    <t>御調西小学校区</t>
  </si>
  <si>
    <t>因島南小学校区</t>
  </si>
  <si>
    <t>因北小学校区</t>
  </si>
  <si>
    <t>重井小学校区</t>
  </si>
  <si>
    <t>瀬戸田小学校区</t>
  </si>
  <si>
    <t>木ノ庄東小学校区</t>
  </si>
  <si>
    <t>三成小学校区</t>
  </si>
  <si>
    <t>高須小学校区</t>
  </si>
  <si>
    <t>東学区</t>
  </si>
  <si>
    <t>12/29-1/3</t>
  </si>
  <si>
    <t>西学区</t>
  </si>
  <si>
    <t>南学区</t>
  </si>
  <si>
    <t>霞学区</t>
  </si>
  <si>
    <t>多治米学区</t>
  </si>
  <si>
    <t>川口学区</t>
  </si>
  <si>
    <t>曙学区</t>
  </si>
  <si>
    <t>新涯学区</t>
  </si>
  <si>
    <t>手城学区</t>
  </si>
  <si>
    <t>深津学区</t>
  </si>
  <si>
    <t>西深津学区</t>
  </si>
  <si>
    <t>樹徳学区</t>
  </si>
  <si>
    <t>久松台学区</t>
  </si>
  <si>
    <t>旭学区</t>
  </si>
  <si>
    <t>光学区</t>
  </si>
  <si>
    <t>箕島学区</t>
  </si>
  <si>
    <t>桜丘学区</t>
  </si>
  <si>
    <t>川口東学区</t>
  </si>
  <si>
    <t>引野学区</t>
  </si>
  <si>
    <t>旭丘学区</t>
  </si>
  <si>
    <t>緑丘学区</t>
  </si>
  <si>
    <t>長浜学区</t>
  </si>
  <si>
    <t>蔵王学区</t>
  </si>
  <si>
    <t>千田学区</t>
  </si>
  <si>
    <t>御幸学区</t>
  </si>
  <si>
    <t>大津野学区</t>
  </si>
  <si>
    <t>伊勢丘学区</t>
  </si>
  <si>
    <t>野々浜学区</t>
  </si>
  <si>
    <t>春日学区</t>
  </si>
  <si>
    <t>坪生学区</t>
  </si>
  <si>
    <t>幕山学区</t>
  </si>
  <si>
    <t>日吉台学区</t>
  </si>
  <si>
    <t>大谷台学区</t>
  </si>
  <si>
    <t>泉学区</t>
  </si>
  <si>
    <t>山手学区</t>
  </si>
  <si>
    <t>津之郷学区</t>
  </si>
  <si>
    <t>赤坂学区</t>
  </si>
  <si>
    <t>瀬戸学区</t>
  </si>
  <si>
    <t>熊野学区</t>
  </si>
  <si>
    <t>水呑学区</t>
  </si>
  <si>
    <t>高島学区</t>
  </si>
  <si>
    <t>明王台学区</t>
  </si>
  <si>
    <t>能登原学区</t>
  </si>
  <si>
    <t>千年学区</t>
  </si>
  <si>
    <t>常石学区</t>
  </si>
  <si>
    <t>山南学区</t>
  </si>
  <si>
    <t>松永学区</t>
  </si>
  <si>
    <t>神村学区</t>
  </si>
  <si>
    <t>本郷学区</t>
  </si>
  <si>
    <t>柳津学区</t>
  </si>
  <si>
    <t>金江学区</t>
  </si>
  <si>
    <t>藤江学区</t>
  </si>
  <si>
    <t>東村学区</t>
  </si>
  <si>
    <t>有磨学区</t>
  </si>
  <si>
    <t>福相学区</t>
  </si>
  <si>
    <t>駅家学区</t>
  </si>
  <si>
    <t>宜山学区</t>
  </si>
  <si>
    <t>駅家西学区</t>
  </si>
  <si>
    <t>服部学区</t>
  </si>
  <si>
    <t>駅家東学区</t>
  </si>
  <si>
    <t>加茂学区</t>
  </si>
  <si>
    <t>広瀬学区</t>
  </si>
  <si>
    <t>山野学区</t>
  </si>
  <si>
    <t>新市学区</t>
  </si>
  <si>
    <t>戸手学区</t>
  </si>
  <si>
    <t>網引学区</t>
  </si>
  <si>
    <t>常金丸学区</t>
  </si>
  <si>
    <t>神辺学区</t>
  </si>
  <si>
    <t>竹尋学区</t>
  </si>
  <si>
    <t>御野学区</t>
  </si>
  <si>
    <t>湯田学区</t>
  </si>
  <si>
    <t>中条学区</t>
  </si>
  <si>
    <t>道上学区</t>
  </si>
  <si>
    <t>市全域</t>
  </si>
  <si>
    <t>第３日曜</t>
  </si>
  <si>
    <t>青少年育成府中市民会議</t>
  </si>
  <si>
    <t>府中町の一部</t>
  </si>
  <si>
    <t>河佐</t>
  </si>
  <si>
    <t>久佐</t>
  </si>
  <si>
    <t>上下</t>
  </si>
  <si>
    <t>大竹市全域</t>
  </si>
  <si>
    <t>栄地区</t>
  </si>
  <si>
    <t>水祝</t>
  </si>
  <si>
    <t>玖波地区</t>
  </si>
  <si>
    <t>栗谷地区</t>
  </si>
  <si>
    <t>廿日市地区</t>
  </si>
  <si>
    <t>平良地区</t>
  </si>
  <si>
    <t>原地区</t>
  </si>
  <si>
    <t>宮内地区</t>
  </si>
  <si>
    <t>地御前地区</t>
  </si>
  <si>
    <t>佐方地区</t>
  </si>
  <si>
    <t>佐方アイラブ自治会</t>
  </si>
  <si>
    <t>阿品地区</t>
  </si>
  <si>
    <t>串戸地区</t>
  </si>
  <si>
    <t>串戸地区自治協議会</t>
  </si>
  <si>
    <t>阿品台地区</t>
  </si>
  <si>
    <t>宮園地区</t>
  </si>
  <si>
    <t>四季が丘地区</t>
  </si>
  <si>
    <t>友和地区</t>
  </si>
  <si>
    <t>津田地区</t>
  </si>
  <si>
    <t>月</t>
  </si>
  <si>
    <t>吉和地区</t>
  </si>
  <si>
    <t>大野地区</t>
  </si>
  <si>
    <t>大野西地区</t>
  </si>
  <si>
    <t>宮島地区</t>
  </si>
  <si>
    <t>日祝日</t>
  </si>
  <si>
    <t>鷲部</t>
  </si>
  <si>
    <t>大須・幸ノ浦</t>
  </si>
  <si>
    <t>鹿川</t>
  </si>
  <si>
    <t>高田</t>
  </si>
  <si>
    <t>沖美町全域</t>
  </si>
  <si>
    <t>府中中学校区</t>
  </si>
  <si>
    <t>第４月曜</t>
  </si>
  <si>
    <t>府中緑ヶ丘中学校区</t>
  </si>
  <si>
    <t>海田西中学校区</t>
  </si>
  <si>
    <t>海田中学校区</t>
  </si>
  <si>
    <t>第二小学校区</t>
  </si>
  <si>
    <t>日祝日　他</t>
  </si>
  <si>
    <t>北広島町芸北地域</t>
  </si>
  <si>
    <t>北広島町大朝地域</t>
  </si>
  <si>
    <t>千代田地域</t>
  </si>
  <si>
    <t>北広島町豊平地域</t>
  </si>
  <si>
    <t>大崎地区</t>
  </si>
  <si>
    <t>木江地区</t>
  </si>
  <si>
    <t>東野地区</t>
  </si>
  <si>
    <t>西野地区</t>
  </si>
  <si>
    <t>油木地区</t>
  </si>
  <si>
    <t>神石地区</t>
  </si>
  <si>
    <t>豊松地区</t>
  </si>
  <si>
    <t>三和地区</t>
  </si>
  <si>
    <t>全町</t>
  </si>
  <si>
    <t>計</t>
    <phoneticPr fontId="8"/>
  </si>
  <si>
    <t>社会教育
経験</t>
    <rPh sb="0" eb="2">
      <t>シャカイ</t>
    </rPh>
    <rPh sb="2" eb="4">
      <t>キョウイク</t>
    </rPh>
    <rPh sb="5" eb="7">
      <t>ケイケン</t>
    </rPh>
    <phoneticPr fontId="19"/>
  </si>
  <si>
    <t>社会教育
経験</t>
    <rPh sb="0" eb="2">
      <t>シャカイ</t>
    </rPh>
    <rPh sb="2" eb="4">
      <t>キョウイク</t>
    </rPh>
    <rPh sb="5" eb="7">
      <t>ケイケン</t>
    </rPh>
    <phoneticPr fontId="8"/>
  </si>
  <si>
    <t>指定管理者等</t>
    <rPh sb="0" eb="6">
      <t>シテイカンリシャトウ</t>
    </rPh>
    <phoneticPr fontId="8"/>
  </si>
  <si>
    <t>中央地区</t>
  </si>
  <si>
    <t>市内全域</t>
  </si>
  <si>
    <t>火・年末年始</t>
  </si>
  <si>
    <t>中部管内小学校区</t>
  </si>
  <si>
    <t>南部管内小学校区</t>
  </si>
  <si>
    <t>松永管内小学校区</t>
  </si>
  <si>
    <t>北部管内小学校区</t>
  </si>
  <si>
    <t>東部管内小学校区</t>
  </si>
  <si>
    <t>神辺管内小学校区</t>
  </si>
  <si>
    <t>12/29～1/3</t>
  </si>
  <si>
    <t>志和町地域</t>
  </si>
  <si>
    <t>黒瀬町地域</t>
  </si>
  <si>
    <t>福富町地域</t>
  </si>
  <si>
    <t>年末年始土日祝</t>
  </si>
  <si>
    <t>豊栄町地域</t>
  </si>
  <si>
    <t>河内町地域</t>
  </si>
  <si>
    <t>安芸津町地域</t>
  </si>
  <si>
    <t>月曜日
祝翌日</t>
  </si>
  <si>
    <t>昭和54年
4月1日</t>
    <rPh sb="0" eb="2">
      <t>ショウワ</t>
    </rPh>
    <rPh sb="4" eb="5">
      <t>ネン</t>
    </rPh>
    <rPh sb="7" eb="8">
      <t>ガツ</t>
    </rPh>
    <rPh sb="9" eb="10">
      <t>ニチ</t>
    </rPh>
    <phoneticPr fontId="8"/>
  </si>
  <si>
    <t>平成元年
11月3日</t>
    <rPh sb="0" eb="2">
      <t>ヘイセイ</t>
    </rPh>
    <rPh sb="2" eb="4">
      <t>ガンネン</t>
    </rPh>
    <rPh sb="7" eb="8">
      <t>ガツ</t>
    </rPh>
    <rPh sb="9" eb="10">
      <t>ニチ</t>
    </rPh>
    <phoneticPr fontId="8"/>
  </si>
  <si>
    <t>平成7年
11月3日</t>
    <rPh sb="0" eb="2">
      <t>ヘイセイ</t>
    </rPh>
    <rPh sb="3" eb="4">
      <t>ネン</t>
    </rPh>
    <rPh sb="7" eb="8">
      <t>ガツ</t>
    </rPh>
    <rPh sb="9" eb="10">
      <t>ニチ</t>
    </rPh>
    <phoneticPr fontId="8"/>
  </si>
  <si>
    <t>気象測器、気象関係資料等（1976点）</t>
    <rPh sb="5" eb="7">
      <t>キショウ</t>
    </rPh>
    <rPh sb="7" eb="9">
      <t>カンケイ</t>
    </rPh>
    <rPh sb="9" eb="11">
      <t>シリョウ</t>
    </rPh>
    <phoneticPr fontId="8"/>
  </si>
  <si>
    <t>伴中学校区</t>
    <rPh sb="0" eb="1">
      <t>トモ</t>
    </rPh>
    <rPh sb="1" eb="4">
      <t>チュウガッコウ</t>
    </rPh>
    <rPh sb="4" eb="5">
      <t>ク</t>
    </rPh>
    <phoneticPr fontId="8"/>
  </si>
  <si>
    <t>http://www.cf.city.hiroshima.jp/misumi-k/</t>
    <phoneticPr fontId="19"/>
  </si>
  <si>
    <t>FAX：</t>
    <phoneticPr fontId="8"/>
  </si>
  <si>
    <t>宿泊棟(200人）・体育館・研修室・図書コーナー・浴室・キャンプファイア場等</t>
  </si>
  <si>
    <t>常設テント(5～10月のみ・96人）・炊飯場・アスレチック遊具等</t>
  </si>
  <si>
    <t>http://www.yui-port.city.hiroshima.jp</t>
  </si>
  <si>
    <t>082-248-3320</t>
  </si>
  <si>
    <t>info-y@yui-port.city.hiroshima.jp</t>
  </si>
  <si>
    <t>男女共同参画社会をめざす女性教育を考える会広島グループ</t>
  </si>
  <si>
    <t>呉　市</t>
    <phoneticPr fontId="8"/>
  </si>
  <si>
    <t>呉　市</t>
    <phoneticPr fontId="19"/>
  </si>
  <si>
    <t>蘭島閣
美術館</t>
    <phoneticPr fontId="8"/>
  </si>
  <si>
    <t>総数：2,115点</t>
    <phoneticPr fontId="8"/>
  </si>
  <si>
    <t>蘭島閣
美術館別館</t>
    <phoneticPr fontId="19"/>
  </si>
  <si>
    <t>総数：1,729点</t>
    <phoneticPr fontId="8"/>
  </si>
  <si>
    <t>貝と海藻の家</t>
    <phoneticPr fontId="8"/>
  </si>
  <si>
    <t>737-2507</t>
    <phoneticPr fontId="8"/>
  </si>
  <si>
    <t>737-1377</t>
    <phoneticPr fontId="8"/>
  </si>
  <si>
    <t>民具：719点
農具：134点
漁具：68点
石材・鍛冶：87点
考古：400点
書画・書籍：2,135点</t>
    <phoneticPr fontId="8"/>
  </si>
  <si>
    <t>0823-53-0016</t>
    <phoneticPr fontId="8"/>
  </si>
  <si>
    <t>－</t>
    <phoneticPr fontId="8"/>
  </si>
  <si>
    <t>737-0029</t>
    <phoneticPr fontId="8"/>
  </si>
  <si>
    <t>http://www.yamato-museum.com/</t>
    <phoneticPr fontId="8"/>
  </si>
  <si>
    <t>0823-25-3047</t>
    <phoneticPr fontId="8"/>
  </si>
  <si>
    <t>kaizi@city.kure.lg.jp</t>
    <phoneticPr fontId="19"/>
  </si>
  <si>
    <t>0823-25-3982</t>
    <phoneticPr fontId="8"/>
  </si>
  <si>
    <t>http://kure-bunka.jp/</t>
    <phoneticPr fontId="8"/>
  </si>
  <si>
    <t>kurebunzai@ray.con.ne.jp</t>
    <phoneticPr fontId="8"/>
  </si>
  <si>
    <t>737-8501</t>
    <phoneticPr fontId="8"/>
  </si>
  <si>
    <t>http://www.city.kure.lg.jp/</t>
    <phoneticPr fontId="8"/>
  </si>
  <si>
    <t>ホール，リハーサル室，練習室，楽屋</t>
    <phoneticPr fontId="8"/>
  </si>
  <si>
    <t>0823-25-0306</t>
    <phoneticPr fontId="8"/>
  </si>
  <si>
    <t>呉市野外活動
センター</t>
    <phoneticPr fontId="19"/>
  </si>
  <si>
    <t>西宇土
社会教育施設</t>
    <phoneticPr fontId="19"/>
  </si>
  <si>
    <t>鹿老渡
社会教育施設</t>
    <phoneticPr fontId="19"/>
  </si>
  <si>
    <t>鹿島
社会教育施設</t>
    <phoneticPr fontId="8"/>
  </si>
  <si>
    <t>須川
社会教育施設</t>
    <phoneticPr fontId="8"/>
  </si>
  <si>
    <t>研修センター
大向</t>
    <phoneticPr fontId="8"/>
  </si>
  <si>
    <t>宇和木
社会教育施設</t>
    <phoneticPr fontId="19"/>
  </si>
  <si>
    <t>竹原市</t>
    <phoneticPr fontId="14"/>
  </si>
  <si>
    <t>8:30～17：00</t>
    <phoneticPr fontId="8"/>
  </si>
  <si>
    <t>三原市</t>
    <phoneticPr fontId="14"/>
  </si>
  <si>
    <t>bunka@city.mihara.hirosima.jp</t>
    <phoneticPr fontId="8"/>
  </si>
  <si>
    <t>722-1303</t>
    <phoneticPr fontId="46"/>
  </si>
  <si>
    <t>節句どろ人形，久井の牛市関係資料等</t>
    <phoneticPr fontId="46"/>
  </si>
  <si>
    <t>0847-32-7139</t>
    <phoneticPr fontId="46"/>
  </si>
  <si>
    <t>三原市
宇根山
天文台</t>
    <phoneticPr fontId="19"/>
  </si>
  <si>
    <t>60cm反射望遠鏡,プラネタリウム室他2室</t>
    <phoneticPr fontId="8"/>
  </si>
  <si>
    <t>9:00～21：00</t>
    <phoneticPr fontId="8"/>
  </si>
  <si>
    <t>9:00～21：30</t>
    <phoneticPr fontId="8"/>
  </si>
  <si>
    <t>722-0234</t>
  </si>
  <si>
    <t>尾道市木ノ庄町木梨163</t>
    <rPh sb="0" eb="3">
      <t>オノミチシ</t>
    </rPh>
    <rPh sb="3" eb="4">
      <t>キ</t>
    </rPh>
    <rPh sb="5" eb="6">
      <t>ショウ</t>
    </rPh>
    <rPh sb="6" eb="7">
      <t>チョウ</t>
    </rPh>
    <rPh sb="7" eb="8">
      <t>キ</t>
    </rPh>
    <rPh sb="8" eb="9">
      <t>ナシ</t>
    </rPh>
    <phoneticPr fontId="8"/>
  </si>
  <si>
    <t>0848-48-2622</t>
  </si>
  <si>
    <t>722-0235</t>
  </si>
  <si>
    <t>尾道市木ノ庄木梨山方215-4</t>
    <rPh sb="0" eb="3">
      <t>オノミチシ</t>
    </rPh>
    <rPh sb="3" eb="4">
      <t>キ</t>
    </rPh>
    <rPh sb="5" eb="6">
      <t>ショウ</t>
    </rPh>
    <rPh sb="6" eb="7">
      <t>キ</t>
    </rPh>
    <rPh sb="7" eb="8">
      <t>ナシ</t>
    </rPh>
    <rPh sb="8" eb="10">
      <t>ヤマガタ</t>
    </rPh>
    <phoneticPr fontId="8"/>
  </si>
  <si>
    <t>722-0202</t>
  </si>
  <si>
    <t>尾道市原田町梶山田4073</t>
    <rPh sb="0" eb="3">
      <t>オノミチシ</t>
    </rPh>
    <rPh sb="3" eb="5">
      <t>ハラダ</t>
    </rPh>
    <rPh sb="5" eb="6">
      <t>チョウ</t>
    </rPh>
    <rPh sb="6" eb="7">
      <t>カジ</t>
    </rPh>
    <rPh sb="7" eb="9">
      <t>ヤマダ</t>
    </rPh>
    <phoneticPr fontId="8"/>
  </si>
  <si>
    <t>722-0021</t>
  </si>
  <si>
    <t>尾道市久山田町33-3</t>
    <rPh sb="0" eb="3">
      <t>オノミチシ</t>
    </rPh>
    <rPh sb="3" eb="4">
      <t>ヒサ</t>
    </rPh>
    <rPh sb="4" eb="6">
      <t>ヤマダ</t>
    </rPh>
    <rPh sb="6" eb="7">
      <t>チョウ</t>
    </rPh>
    <phoneticPr fontId="8"/>
  </si>
  <si>
    <t>尾道市高須町4750-2</t>
  </si>
  <si>
    <t>722-0005</t>
  </si>
  <si>
    <t>尾道市福地町9-19</t>
    <rPh sb="0" eb="3">
      <t>オノミチシ</t>
    </rPh>
    <rPh sb="3" eb="5">
      <t>フクチ</t>
    </rPh>
    <rPh sb="5" eb="6">
      <t>マチ</t>
    </rPh>
    <phoneticPr fontId="8"/>
  </si>
  <si>
    <t>722-0073</t>
  </si>
  <si>
    <t>尾道市向島町5888-1</t>
    <rPh sb="0" eb="3">
      <t>オノミチシ</t>
    </rPh>
    <phoneticPr fontId="8"/>
  </si>
  <si>
    <t>https://www.city.onomichi.hiroshima.jp/site/kyoiku/3128.html</t>
    <phoneticPr fontId="19"/>
  </si>
  <si>
    <t>https://www.city.onomichi.hiroshima.jp/site/kyoiku/3077.html</t>
    <phoneticPr fontId="19"/>
  </si>
  <si>
    <t>尾道市因島重井町5800-37</t>
    <phoneticPr fontId="19"/>
  </si>
  <si>
    <t>尾道市因島椋の里ゆうあい
ランド</t>
    <phoneticPr fontId="19"/>
  </si>
  <si>
    <t>https://www.city.onomichi.hiroshima.jp/soshiki/61/1033.html</t>
    <phoneticPr fontId="19"/>
  </si>
  <si>
    <t>尾道市因島椋浦町1069</t>
    <phoneticPr fontId="8"/>
  </si>
  <si>
    <t>原稿,書画,書簡,著作資料,印刷資料,書籍,雑誌,物品,視聴覚資料等（40,734点）</t>
    <rPh sb="0" eb="2">
      <t>ゲンコウ</t>
    </rPh>
    <rPh sb="3" eb="5">
      <t>ショガ</t>
    </rPh>
    <rPh sb="6" eb="8">
      <t>ショカン</t>
    </rPh>
    <rPh sb="9" eb="11">
      <t>チョサク</t>
    </rPh>
    <rPh sb="11" eb="13">
      <t>シリョウ</t>
    </rPh>
    <rPh sb="14" eb="16">
      <t>インサツ</t>
    </rPh>
    <rPh sb="16" eb="18">
      <t>シリョウ</t>
    </rPh>
    <rPh sb="19" eb="21">
      <t>ショセキ</t>
    </rPh>
    <rPh sb="22" eb="24">
      <t>ザッシ</t>
    </rPh>
    <rPh sb="25" eb="27">
      <t>ブッピン</t>
    </rPh>
    <rPh sb="28" eb="31">
      <t>シチョウカク</t>
    </rPh>
    <rPh sb="31" eb="33">
      <t>シリョウ</t>
    </rPh>
    <rPh sb="33" eb="34">
      <t>トウ</t>
    </rPh>
    <rPh sb="41" eb="42">
      <t>テン</t>
    </rPh>
    <phoneticPr fontId="19"/>
  </si>
  <si>
    <t>茶会などの各種文化活動や個展に利用されている</t>
    <rPh sb="0" eb="2">
      <t>チャカイ</t>
    </rPh>
    <rPh sb="5" eb="7">
      <t>カクシュ</t>
    </rPh>
    <rPh sb="7" eb="9">
      <t>ブンカ</t>
    </rPh>
    <rPh sb="9" eb="11">
      <t>カツドウ</t>
    </rPh>
    <rPh sb="12" eb="14">
      <t>コテン</t>
    </rPh>
    <rPh sb="15" eb="17">
      <t>リヨウ</t>
    </rPh>
    <phoneticPr fontId="19"/>
  </si>
  <si>
    <t>町内の各遺跡から出土の考古資料,近代・現代の衣食住に関わる民具等
（5,008点）</t>
    <rPh sb="0" eb="2">
      <t>チョウナイ</t>
    </rPh>
    <rPh sb="3" eb="6">
      <t>カクイセキ</t>
    </rPh>
    <rPh sb="8" eb="10">
      <t>シュツド</t>
    </rPh>
    <rPh sb="11" eb="13">
      <t>コウコ</t>
    </rPh>
    <rPh sb="13" eb="15">
      <t>シリョウ</t>
    </rPh>
    <rPh sb="16" eb="18">
      <t>キンダイ</t>
    </rPh>
    <rPh sb="19" eb="21">
      <t>ゲンダイ</t>
    </rPh>
    <rPh sb="22" eb="25">
      <t>イショクジュウ</t>
    </rPh>
    <rPh sb="26" eb="27">
      <t>カカ</t>
    </rPh>
    <rPh sb="29" eb="31">
      <t>ミング</t>
    </rPh>
    <rPh sb="31" eb="32">
      <t>ナド</t>
    </rPh>
    <rPh sb="39" eb="40">
      <t>テン</t>
    </rPh>
    <phoneticPr fontId="19"/>
  </si>
  <si>
    <t>菅茶山及び茶山の交流のあった文人に関するものを中心とした文献資料及び書画・名誉市民の絵画（12,959点）</t>
    <rPh sb="0" eb="1">
      <t>カン</t>
    </rPh>
    <rPh sb="1" eb="2">
      <t>チャ</t>
    </rPh>
    <rPh sb="2" eb="3">
      <t>ヤマ</t>
    </rPh>
    <rPh sb="3" eb="4">
      <t>オヨ</t>
    </rPh>
    <rPh sb="5" eb="7">
      <t>チャヤマ</t>
    </rPh>
    <rPh sb="8" eb="10">
      <t>コウリュウ</t>
    </rPh>
    <rPh sb="14" eb="16">
      <t>ブンジン</t>
    </rPh>
    <rPh sb="17" eb="18">
      <t>カン</t>
    </rPh>
    <rPh sb="23" eb="25">
      <t>チュウシン</t>
    </rPh>
    <rPh sb="28" eb="30">
      <t>ブンケン</t>
    </rPh>
    <rPh sb="30" eb="32">
      <t>シリョウ</t>
    </rPh>
    <rPh sb="32" eb="33">
      <t>オヨ</t>
    </rPh>
    <rPh sb="34" eb="36">
      <t>ショガ</t>
    </rPh>
    <rPh sb="37" eb="39">
      <t>メイヨ</t>
    </rPh>
    <rPh sb="39" eb="41">
      <t>シミン</t>
    </rPh>
    <rPh sb="42" eb="44">
      <t>カイガ</t>
    </rPh>
    <rPh sb="51" eb="52">
      <t>テン</t>
    </rPh>
    <phoneticPr fontId="19"/>
  </si>
  <si>
    <t>履物を始めとした，地域の歴史・民俗資料等に関する資料（31,705点）</t>
    <rPh sb="0" eb="2">
      <t>ハキモノ</t>
    </rPh>
    <rPh sb="3" eb="4">
      <t>ハジ</t>
    </rPh>
    <rPh sb="9" eb="11">
      <t>チイキ</t>
    </rPh>
    <rPh sb="12" eb="14">
      <t>レキシ</t>
    </rPh>
    <rPh sb="15" eb="17">
      <t>ミンゾク</t>
    </rPh>
    <rPh sb="17" eb="19">
      <t>シリョウ</t>
    </rPh>
    <rPh sb="19" eb="20">
      <t>トウ</t>
    </rPh>
    <rPh sb="21" eb="22">
      <t>カン</t>
    </rPh>
    <rPh sb="24" eb="26">
      <t>シリョウ</t>
    </rPh>
    <rPh sb="33" eb="34">
      <t>テン</t>
    </rPh>
    <phoneticPr fontId="8"/>
  </si>
  <si>
    <t>内海学区</t>
    <rPh sb="0" eb="2">
      <t>ウツミ</t>
    </rPh>
    <rPh sb="2" eb="4">
      <t>ガック</t>
    </rPh>
    <phoneticPr fontId="8"/>
  </si>
  <si>
    <t>内浦学区</t>
    <rPh sb="0" eb="2">
      <t>ウチウラ</t>
    </rPh>
    <rPh sb="2" eb="4">
      <t>ガック</t>
    </rPh>
    <phoneticPr fontId="8"/>
  </si>
  <si>
    <t>かんなべ市民交流センター内</t>
    <rPh sb="4" eb="6">
      <t>シミン</t>
    </rPh>
    <rPh sb="6" eb="8">
      <t>コウリュウ</t>
    </rPh>
    <rPh sb="12" eb="13">
      <t>ナイ</t>
    </rPh>
    <phoneticPr fontId="19"/>
  </si>
  <si>
    <t>農具等民俗資料（3,447点）</t>
    <rPh sb="3" eb="5">
      <t>ミンゾク</t>
    </rPh>
    <rPh sb="5" eb="7">
      <t>シリョウ</t>
    </rPh>
    <rPh sb="13" eb="14">
      <t>テン</t>
    </rPh>
    <phoneticPr fontId="8"/>
  </si>
  <si>
    <t>三次市三良坂町三良坂2825-1</t>
    <rPh sb="0" eb="2">
      <t>ミヨシ</t>
    </rPh>
    <rPh sb="2" eb="3">
      <t>シ</t>
    </rPh>
    <rPh sb="3" eb="6">
      <t>ミラサカ</t>
    </rPh>
    <rPh sb="6" eb="7">
      <t>マチ</t>
    </rPh>
    <rPh sb="7" eb="10">
      <t>ミラサカ</t>
    </rPh>
    <phoneticPr fontId="19"/>
  </si>
  <si>
    <t>三次市吉舎町徳市2527番地1</t>
    <rPh sb="0" eb="3">
      <t>ミヨシシ</t>
    </rPh>
    <rPh sb="3" eb="5">
      <t>キサ</t>
    </rPh>
    <rPh sb="5" eb="6">
      <t>マチ</t>
    </rPh>
    <rPh sb="6" eb="8">
      <t>トクイチ</t>
    </rPh>
    <rPh sb="12" eb="14">
      <t>バンチ</t>
    </rPh>
    <phoneticPr fontId="8"/>
  </si>
  <si>
    <t>三次市甲奴町宇賀1211番地</t>
    <rPh sb="0" eb="3">
      <t>ミヨシシ</t>
    </rPh>
    <rPh sb="3" eb="5">
      <t>コウヌ</t>
    </rPh>
    <rPh sb="5" eb="6">
      <t>マチ</t>
    </rPh>
    <rPh sb="6" eb="8">
      <t>ウガ</t>
    </rPh>
    <rPh sb="12" eb="14">
      <t>バンチ</t>
    </rPh>
    <phoneticPr fontId="8"/>
  </si>
  <si>
    <t>727-0301</t>
    <phoneticPr fontId="19"/>
  </si>
  <si>
    <t>0824-85-2600</t>
    <phoneticPr fontId="19"/>
  </si>
  <si>
    <t>0824-85-2421</t>
    <phoneticPr fontId="19"/>
  </si>
  <si>
    <t>729-5122</t>
    <phoneticPr fontId="19"/>
  </si>
  <si>
    <t>屋内運動場・屋外運動場</t>
    <phoneticPr fontId="8"/>
  </si>
  <si>
    <t>久代自治振興区久代東支部</t>
    <rPh sb="0" eb="2">
      <t>クシロ</t>
    </rPh>
    <rPh sb="2" eb="4">
      <t>ジチ</t>
    </rPh>
    <rPh sb="4" eb="6">
      <t>シンコウ</t>
    </rPh>
    <rPh sb="6" eb="7">
      <t>ク</t>
    </rPh>
    <rPh sb="7" eb="9">
      <t>クシロ</t>
    </rPh>
    <rPh sb="9" eb="10">
      <t>ヒガシ</t>
    </rPh>
    <rPh sb="10" eb="12">
      <t>シブ</t>
    </rPh>
    <phoneticPr fontId="8"/>
  </si>
  <si>
    <t>口和
コミュニティ
センター</t>
    <phoneticPr fontId="8"/>
  </si>
  <si>
    <t>0824-87-2453</t>
    <phoneticPr fontId="19"/>
  </si>
  <si>
    <t>727-0411</t>
    <phoneticPr fontId="19"/>
  </si>
  <si>
    <t>9:00～22：00</t>
    <phoneticPr fontId="8"/>
  </si>
  <si>
    <t>宿泊室　　　　　　　　食堂　　　　　　　　　会議室
資料室兼図書室</t>
    <rPh sb="0" eb="3">
      <t>シュクハクシツ</t>
    </rPh>
    <rPh sb="11" eb="13">
      <t>ショクドウ</t>
    </rPh>
    <phoneticPr fontId="8"/>
  </si>
  <si>
    <t>ミーティングルーム兼食堂</t>
    <rPh sb="9" eb="10">
      <t>ケン</t>
    </rPh>
    <rPh sb="10" eb="12">
      <t>ショクドウ</t>
    </rPh>
    <phoneticPr fontId="8"/>
  </si>
  <si>
    <t>東広島市</t>
    <phoneticPr fontId="14"/>
  </si>
  <si>
    <t>東広島市生涯学習推進会議</t>
    <rPh sb="0" eb="4">
      <t>ヒ</t>
    </rPh>
    <rPh sb="4" eb="8">
      <t>シ</t>
    </rPh>
    <rPh sb="8" eb="10">
      <t>スイシン</t>
    </rPh>
    <rPh sb="10" eb="12">
      <t>カイギ</t>
    </rPh>
    <phoneticPr fontId="8"/>
  </si>
  <si>
    <t>平岩小学校区</t>
    <rPh sb="0" eb="2">
      <t>ヒライワ</t>
    </rPh>
    <phoneticPr fontId="8"/>
  </si>
  <si>
    <t>吉原振興会</t>
    <rPh sb="0" eb="2">
      <t>ヨシワラ</t>
    </rPh>
    <rPh sb="2" eb="5">
      <t>シンコウカイ</t>
    </rPh>
    <phoneticPr fontId="8"/>
  </si>
  <si>
    <t>東広島市
児童青少年
センター</t>
  </si>
  <si>
    <t xml:space="preserve">
セミナー室，ふれあいフロア，プレイルーム，総合相談室</t>
  </si>
  <si>
    <t>hgh-seisho@
city.higashihiroshima.hiroshima.jp</t>
  </si>
  <si>
    <t>082-434-0339</t>
  </si>
  <si>
    <t>hgh243833@city.higashihiroshima.hiroshima.jp</t>
    <phoneticPr fontId="19"/>
  </si>
  <si>
    <t>082-424-3833</t>
    <phoneticPr fontId="19"/>
  </si>
  <si>
    <t>廿日市市</t>
    <phoneticPr fontId="19"/>
  </si>
  <si>
    <t>https://www.city.hatsukaichi.hiroshima.jp/site/chuosc/</t>
    <phoneticPr fontId="8"/>
  </si>
  <si>
    <t>廿日市市天神11-29</t>
    <phoneticPr fontId="8"/>
  </si>
  <si>
    <t>chuo-cc@city.hatsukaichi.lg.jp</t>
    <phoneticPr fontId="8"/>
  </si>
  <si>
    <t>738-0023</t>
    <phoneticPr fontId="8"/>
  </si>
  <si>
    <t>https://www.city.hatsukaichi.hiroshima.jp/site/herasc/</t>
    <phoneticPr fontId="8"/>
  </si>
  <si>
    <t>廿日市市平良2-7-6</t>
    <rPh sb="0" eb="3">
      <t>ハツカイチ</t>
    </rPh>
    <rPh sb="3" eb="4">
      <t>シ</t>
    </rPh>
    <rPh sb="4" eb="6">
      <t>ヘラ</t>
    </rPh>
    <phoneticPr fontId="8"/>
  </si>
  <si>
    <t>hera-cc@city.hatsukaichi.lg.jp</t>
    <phoneticPr fontId="8"/>
  </si>
  <si>
    <t>江田島市</t>
    <phoneticPr fontId="8"/>
  </si>
  <si>
    <t>府中町教育振興基本計画</t>
    <rPh sb="0" eb="2">
      <t>フチュウ</t>
    </rPh>
    <rPh sb="2" eb="3">
      <t>マチ</t>
    </rPh>
    <rPh sb="3" eb="5">
      <t>キョウイク</t>
    </rPh>
    <rPh sb="5" eb="7">
      <t>シンコウ</t>
    </rPh>
    <rPh sb="7" eb="9">
      <t>キホン</t>
    </rPh>
    <rPh sb="9" eb="11">
      <t>ケイカク</t>
    </rPh>
    <phoneticPr fontId="8"/>
  </si>
  <si>
    <t>府中町</t>
    <phoneticPr fontId="19"/>
  </si>
  <si>
    <t>8:30～22：00</t>
    <phoneticPr fontId="8"/>
  </si>
  <si>
    <t>海田町</t>
    <phoneticPr fontId="8"/>
  </si>
  <si>
    <t>http://www.town.kaita.lg.jp/</t>
    <phoneticPr fontId="19"/>
  </si>
  <si>
    <t>海田町
視聴覚
ライブラリー</t>
  </si>
  <si>
    <t>熊野町</t>
    <phoneticPr fontId="8"/>
  </si>
  <si>
    <t>相当</t>
    <phoneticPr fontId="8"/>
  </si>
  <si>
    <t>http://www.town.kumano.hiroshima.jp/www/contents/1129614902921/index.html</t>
    <phoneticPr fontId="19"/>
  </si>
  <si>
    <t>熊野町全域</t>
    <rPh sb="0" eb="2">
      <t>クマノ</t>
    </rPh>
    <rPh sb="2" eb="3">
      <t>チョウ</t>
    </rPh>
    <rPh sb="3" eb="5">
      <t>ゼンイキ</t>
    </rPh>
    <phoneticPr fontId="8"/>
  </si>
  <si>
    <t>安芸郡熊野町中溝一丁目11－２</t>
    <rPh sb="6" eb="8">
      <t>ナカミゾ</t>
    </rPh>
    <rPh sb="8" eb="9">
      <t>イチ</t>
    </rPh>
    <rPh sb="9" eb="11">
      <t>チョウメ</t>
    </rPh>
    <phoneticPr fontId="19"/>
  </si>
  <si>
    <t>082-820-5820</t>
    <phoneticPr fontId="8"/>
  </si>
  <si>
    <t>坂町</t>
    <phoneticPr fontId="8"/>
  </si>
  <si>
    <t>sakoumin@town.saka.lg.jp</t>
    <phoneticPr fontId="19"/>
  </si>
  <si>
    <t>安芸太田町</t>
    <phoneticPr fontId="8"/>
  </si>
  <si>
    <t>安芸太田町</t>
    <phoneticPr fontId="19"/>
  </si>
  <si>
    <t>安芸太田中学校</t>
    <rPh sb="0" eb="2">
      <t>アキ</t>
    </rPh>
    <rPh sb="2" eb="4">
      <t>オオタ</t>
    </rPh>
    <rPh sb="4" eb="7">
      <t>チュウガッコウ</t>
    </rPh>
    <phoneticPr fontId="8"/>
  </si>
  <si>
    <t>北広島町</t>
    <phoneticPr fontId="8"/>
  </si>
  <si>
    <t>北広島町</t>
    <phoneticPr fontId="8"/>
  </si>
  <si>
    <t>北広島町</t>
    <phoneticPr fontId="19"/>
  </si>
  <si>
    <t>大崎上島町</t>
    <phoneticPr fontId="8"/>
  </si>
  <si>
    <t>世羅町</t>
    <phoneticPr fontId="8"/>
  </si>
  <si>
    <t>神石高原町</t>
    <phoneticPr fontId="8"/>
  </si>
  <si>
    <t>神石高原町</t>
    <phoneticPr fontId="8"/>
  </si>
  <si>
    <t>神石高原町</t>
    <rPh sb="0" eb="5">
      <t>ジ</t>
    </rPh>
    <phoneticPr fontId="8"/>
  </si>
  <si>
    <t>油木協働支援センター</t>
    <rPh sb="2" eb="10">
      <t>キ</t>
    </rPh>
    <phoneticPr fontId="8"/>
  </si>
  <si>
    <t>神石協働支援センター</t>
    <rPh sb="2" eb="10">
      <t>キ</t>
    </rPh>
    <phoneticPr fontId="8"/>
  </si>
  <si>
    <t>神石協働支援センター</t>
    <rPh sb="0" eb="2">
      <t>ジンセキ</t>
    </rPh>
    <phoneticPr fontId="8"/>
  </si>
  <si>
    <t>豊松協働支援センター</t>
    <rPh sb="2" eb="10">
      <t>キ</t>
    </rPh>
    <phoneticPr fontId="8"/>
  </si>
  <si>
    <t>豊松協働支援センター</t>
    <rPh sb="0" eb="2">
      <t>トヨマツ</t>
    </rPh>
    <phoneticPr fontId="8"/>
  </si>
  <si>
    <t>三和協働支援センター</t>
    <rPh sb="2" eb="10">
      <t>キ</t>
    </rPh>
    <phoneticPr fontId="8"/>
  </si>
  <si>
    <t>三和協働支援センター</t>
    <rPh sb="0" eb="2">
      <t>サンワ</t>
    </rPh>
    <phoneticPr fontId="8"/>
  </si>
  <si>
    <t>0847-41-8977</t>
    <phoneticPr fontId="19"/>
  </si>
  <si>
    <t>shogaku_edu@city.fuchu.hiroshima.jp</t>
    <phoneticPr fontId="19"/>
  </si>
  <si>
    <t>日・月・祝</t>
    <rPh sb="4" eb="5">
      <t>シュク</t>
    </rPh>
    <phoneticPr fontId="8"/>
  </si>
  <si>
    <t>府中市木野山町48-1</t>
    <phoneticPr fontId="19"/>
  </si>
  <si>
    <t>府中市全域</t>
    <rPh sb="0" eb="2">
      <t>フチュウ</t>
    </rPh>
    <rPh sb="2" eb="3">
      <t>シ</t>
    </rPh>
    <rPh sb="3" eb="5">
      <t>ゼンイキ</t>
    </rPh>
    <phoneticPr fontId="19"/>
  </si>
  <si>
    <t>府中市舟割
集会所</t>
    <phoneticPr fontId="8"/>
  </si>
  <si>
    <t>府中市亀寿
集会所</t>
    <phoneticPr fontId="8"/>
  </si>
  <si>
    <t>0847-52-5930</t>
    <phoneticPr fontId="19"/>
  </si>
  <si>
    <t>府中市高木
集会所</t>
    <phoneticPr fontId="8"/>
  </si>
  <si>
    <t>府中市三郎丸
集会所</t>
    <phoneticPr fontId="19"/>
  </si>
  <si>
    <t>府中市下辻
集会所</t>
    <phoneticPr fontId="8"/>
  </si>
  <si>
    <t>府中市府中
集会所</t>
    <phoneticPr fontId="8"/>
  </si>
  <si>
    <t>府中市広谷
集会所</t>
    <phoneticPr fontId="8"/>
  </si>
  <si>
    <t>府中市上下町水永69</t>
    <phoneticPr fontId="19"/>
  </si>
  <si>
    <t>府中市階見
集会所</t>
    <phoneticPr fontId="8"/>
  </si>
  <si>
    <t xml:space="preserve">FAX： </t>
    <phoneticPr fontId="8"/>
  </si>
  <si>
    <t>江田島
公民館</t>
    <phoneticPr fontId="8"/>
  </si>
  <si>
    <t>切串</t>
    <phoneticPr fontId="8"/>
  </si>
  <si>
    <t>昭和60年
5月11日</t>
    <rPh sb="0" eb="2">
      <t>ショウワ</t>
    </rPh>
    <rPh sb="4" eb="5">
      <t>ネン</t>
    </rPh>
    <rPh sb="7" eb="8">
      <t>ガツ</t>
    </rPh>
    <rPh sb="10" eb="11">
      <t>ニチ</t>
    </rPh>
    <phoneticPr fontId="8"/>
  </si>
  <si>
    <t>平成4年
6月1日</t>
    <rPh sb="0" eb="2">
      <t>ヘイセイ</t>
    </rPh>
    <rPh sb="3" eb="4">
      <t>ネン</t>
    </rPh>
    <rPh sb="6" eb="7">
      <t>ガツ</t>
    </rPh>
    <rPh sb="8" eb="9">
      <t>ニチ</t>
    </rPh>
    <phoneticPr fontId="8"/>
  </si>
  <si>
    <t>昭和55年
5月1日</t>
    <rPh sb="0" eb="2">
      <t>ショウワ</t>
    </rPh>
    <rPh sb="4" eb="5">
      <t>ネン</t>
    </rPh>
    <rPh sb="7" eb="8">
      <t>ガツ</t>
    </rPh>
    <rPh sb="9" eb="10">
      <t>ニチ</t>
    </rPh>
    <phoneticPr fontId="8"/>
  </si>
  <si>
    <t>昭和33年
6月1日</t>
    <rPh sb="0" eb="2">
      <t>ショウワ</t>
    </rPh>
    <rPh sb="4" eb="5">
      <t>ネン</t>
    </rPh>
    <rPh sb="7" eb="8">
      <t>ガツ</t>
    </rPh>
    <rPh sb="9" eb="10">
      <t>ニチ</t>
    </rPh>
    <phoneticPr fontId="8"/>
  </si>
  <si>
    <t>平成7年
3月18日</t>
    <rPh sb="0" eb="2">
      <t>ヘイセイ</t>
    </rPh>
    <rPh sb="3" eb="4">
      <t>ネン</t>
    </rPh>
    <rPh sb="6" eb="7">
      <t>ガツ</t>
    </rPh>
    <rPh sb="9" eb="10">
      <t>ニチ</t>
    </rPh>
    <phoneticPr fontId="8"/>
  </si>
  <si>
    <t>平成1年
5月3日</t>
    <rPh sb="0" eb="2">
      <t>ヘイセイ</t>
    </rPh>
    <rPh sb="3" eb="4">
      <t>ネン</t>
    </rPh>
    <rPh sb="6" eb="7">
      <t>ガツ</t>
    </rPh>
    <rPh sb="8" eb="9">
      <t>ニチ</t>
    </rPh>
    <phoneticPr fontId="8"/>
  </si>
  <si>
    <t>昭和57年
8月21日</t>
    <rPh sb="0" eb="2">
      <t>ショウワ</t>
    </rPh>
    <rPh sb="4" eb="5">
      <t>ネン</t>
    </rPh>
    <rPh sb="7" eb="8">
      <t>ガツ</t>
    </rPh>
    <rPh sb="10" eb="11">
      <t>ニチ</t>
    </rPh>
    <phoneticPr fontId="8"/>
  </si>
  <si>
    <t>平成4年
11月1日</t>
    <rPh sb="0" eb="2">
      <t>ヘイセイ</t>
    </rPh>
    <rPh sb="3" eb="4">
      <t>ネン</t>
    </rPh>
    <rPh sb="7" eb="8">
      <t>ガツ</t>
    </rPh>
    <rPh sb="9" eb="10">
      <t>ニチ</t>
    </rPh>
    <phoneticPr fontId="8"/>
  </si>
  <si>
    <t>昭和41年
11月</t>
    <rPh sb="0" eb="2">
      <t>ショウワ</t>
    </rPh>
    <rPh sb="4" eb="5">
      <t>ネン</t>
    </rPh>
    <rPh sb="8" eb="9">
      <t>ガツ</t>
    </rPh>
    <phoneticPr fontId="8"/>
  </si>
  <si>
    <t>昭和63年
11月3日</t>
    <rPh sb="0" eb="2">
      <t>ショウワ</t>
    </rPh>
    <rPh sb="4" eb="5">
      <t>ネン</t>
    </rPh>
    <rPh sb="8" eb="9">
      <t>ツキ</t>
    </rPh>
    <rPh sb="10" eb="11">
      <t>ニチ</t>
    </rPh>
    <phoneticPr fontId="8"/>
  </si>
  <si>
    <t>昭和60年
11月</t>
    <rPh sb="0" eb="2">
      <t>ショウワ</t>
    </rPh>
    <rPh sb="4" eb="5">
      <t>ネン</t>
    </rPh>
    <rPh sb="8" eb="9">
      <t>ガツ</t>
    </rPh>
    <phoneticPr fontId="8"/>
  </si>
  <si>
    <t>昭和53年
4月1日</t>
    <rPh sb="0" eb="2">
      <t>ショウワ</t>
    </rPh>
    <rPh sb="4" eb="5">
      <t>ネン</t>
    </rPh>
    <rPh sb="7" eb="8">
      <t>ガツ</t>
    </rPh>
    <rPh sb="9" eb="10">
      <t>ニチ</t>
    </rPh>
    <phoneticPr fontId="8"/>
  </si>
  <si>
    <t>昭和34年
5月22日</t>
    <rPh sb="0" eb="2">
      <t>ショウワ</t>
    </rPh>
    <rPh sb="4" eb="5">
      <t>ネン</t>
    </rPh>
    <rPh sb="7" eb="8">
      <t>ガツ</t>
    </rPh>
    <rPh sb="10" eb="11">
      <t>ニチ</t>
    </rPh>
    <phoneticPr fontId="8"/>
  </si>
  <si>
    <t>昭和46年
5月4日</t>
    <rPh sb="0" eb="2">
      <t>ショウワ</t>
    </rPh>
    <rPh sb="4" eb="5">
      <t>ネン</t>
    </rPh>
    <rPh sb="7" eb="8">
      <t>ガツ</t>
    </rPh>
    <rPh sb="9" eb="10">
      <t>ニチ</t>
    </rPh>
    <phoneticPr fontId="8"/>
  </si>
  <si>
    <t>平成6年
9月20日</t>
    <rPh sb="0" eb="2">
      <t>ヘイセイ</t>
    </rPh>
    <rPh sb="3" eb="4">
      <t>ネン</t>
    </rPh>
    <rPh sb="6" eb="7">
      <t>ツキ</t>
    </rPh>
    <rPh sb="9" eb="10">
      <t>ニチ</t>
    </rPh>
    <phoneticPr fontId="8"/>
  </si>
  <si>
    <t>平成3年
10月26日</t>
    <rPh sb="0" eb="2">
      <t>ヘイセイ</t>
    </rPh>
    <rPh sb="3" eb="4">
      <t>ネン</t>
    </rPh>
    <rPh sb="7" eb="8">
      <t>ガツ</t>
    </rPh>
    <rPh sb="10" eb="11">
      <t>ニチ</t>
    </rPh>
    <phoneticPr fontId="8"/>
  </si>
  <si>
    <t>平成9年
4月1日</t>
    <rPh sb="0" eb="2">
      <t>ヘイセイ</t>
    </rPh>
    <rPh sb="3" eb="4">
      <t>ネン</t>
    </rPh>
    <rPh sb="6" eb="7">
      <t>ガツ</t>
    </rPh>
    <rPh sb="8" eb="9">
      <t>ニチ</t>
    </rPh>
    <phoneticPr fontId="8"/>
  </si>
  <si>
    <t>平成16年
2月28日</t>
    <rPh sb="0" eb="2">
      <t>ヘイセイ</t>
    </rPh>
    <rPh sb="4" eb="5">
      <t>ネン</t>
    </rPh>
    <rPh sb="7" eb="8">
      <t>ガツ</t>
    </rPh>
    <rPh sb="10" eb="11">
      <t>ニチ</t>
    </rPh>
    <phoneticPr fontId="8"/>
  </si>
  <si>
    <t>平成8年
11月10日</t>
    <rPh sb="0" eb="2">
      <t>ヘイセイ</t>
    </rPh>
    <rPh sb="3" eb="4">
      <t>ネン</t>
    </rPh>
    <rPh sb="7" eb="8">
      <t>ツキ</t>
    </rPh>
    <rPh sb="10" eb="11">
      <t>ニチ</t>
    </rPh>
    <phoneticPr fontId="8"/>
  </si>
  <si>
    <t>平成6年
7月17日</t>
    <rPh sb="0" eb="2">
      <t>ヘイセイ</t>
    </rPh>
    <rPh sb="3" eb="4">
      <t>ネン</t>
    </rPh>
    <rPh sb="6" eb="7">
      <t>ガツ</t>
    </rPh>
    <rPh sb="9" eb="10">
      <t>ニチ</t>
    </rPh>
    <phoneticPr fontId="8"/>
  </si>
  <si>
    <t>平成10年
7月4日</t>
    <rPh sb="0" eb="2">
      <t>ヘイセイ</t>
    </rPh>
    <rPh sb="4" eb="5">
      <t>ネン</t>
    </rPh>
    <rPh sb="7" eb="8">
      <t>ガツ</t>
    </rPh>
    <rPh sb="9" eb="10">
      <t>ニチ</t>
    </rPh>
    <phoneticPr fontId="8"/>
  </si>
  <si>
    <t>平成17年
4月23日</t>
    <rPh sb="0" eb="2">
      <t>ヘイセイ</t>
    </rPh>
    <rPh sb="4" eb="5">
      <t>ネン</t>
    </rPh>
    <rPh sb="7" eb="8">
      <t>ガツ</t>
    </rPh>
    <rPh sb="10" eb="11">
      <t>ニチ</t>
    </rPh>
    <phoneticPr fontId="8"/>
  </si>
  <si>
    <t>昭和51年
7月</t>
    <rPh sb="0" eb="2">
      <t>ショウワ</t>
    </rPh>
    <rPh sb="4" eb="5">
      <t>ネン</t>
    </rPh>
    <rPh sb="7" eb="8">
      <t>ガツ</t>
    </rPh>
    <phoneticPr fontId="8"/>
  </si>
  <si>
    <t>平成5年
11月20日</t>
    <rPh sb="0" eb="2">
      <t>ヘイセイ</t>
    </rPh>
    <rPh sb="3" eb="4">
      <t>ネン</t>
    </rPh>
    <rPh sb="7" eb="8">
      <t>ガツ</t>
    </rPh>
    <rPh sb="10" eb="11">
      <t>ニチ</t>
    </rPh>
    <phoneticPr fontId="8"/>
  </si>
  <si>
    <t>平成11年
4月23日</t>
    <rPh sb="0" eb="2">
      <t>ヘイセイ</t>
    </rPh>
    <rPh sb="4" eb="5">
      <t>ネン</t>
    </rPh>
    <rPh sb="7" eb="8">
      <t>ガツ</t>
    </rPh>
    <rPh sb="10" eb="11">
      <t>ニチ</t>
    </rPh>
    <phoneticPr fontId="8"/>
  </si>
  <si>
    <t>平成15年
8月9日</t>
    <rPh sb="0" eb="2">
      <t>ヘイセイ</t>
    </rPh>
    <rPh sb="4" eb="5">
      <t>ネン</t>
    </rPh>
    <rPh sb="7" eb="8">
      <t>ガツ</t>
    </rPh>
    <rPh sb="9" eb="10">
      <t>ニチ</t>
    </rPh>
    <phoneticPr fontId="8"/>
  </si>
  <si>
    <t>昭和63年
4月24日</t>
    <rPh sb="0" eb="2">
      <t>ショウワ</t>
    </rPh>
    <rPh sb="4" eb="5">
      <t>ネン</t>
    </rPh>
    <rPh sb="7" eb="8">
      <t>ガツ</t>
    </rPh>
    <rPh sb="10" eb="11">
      <t>ニチ</t>
    </rPh>
    <phoneticPr fontId="8"/>
  </si>
  <si>
    <t>平成元年
10月2日</t>
    <rPh sb="0" eb="2">
      <t>ヘイセイ</t>
    </rPh>
    <rPh sb="2" eb="4">
      <t>ガンネン</t>
    </rPh>
    <rPh sb="7" eb="8">
      <t>ガツ</t>
    </rPh>
    <rPh sb="9" eb="10">
      <t>ニチ</t>
    </rPh>
    <phoneticPr fontId="8"/>
  </si>
  <si>
    <t>昭和54年
11月24日</t>
    <rPh sb="0" eb="2">
      <t>ショウワ</t>
    </rPh>
    <rPh sb="4" eb="5">
      <t>ネン</t>
    </rPh>
    <rPh sb="8" eb="9">
      <t>ガツ</t>
    </rPh>
    <rPh sb="11" eb="12">
      <t>ニチ</t>
    </rPh>
    <phoneticPr fontId="8"/>
  </si>
  <si>
    <t>平成4年
11月3日</t>
    <rPh sb="0" eb="2">
      <t>ヘイセイ</t>
    </rPh>
    <rPh sb="3" eb="4">
      <t>ネン</t>
    </rPh>
    <rPh sb="7" eb="8">
      <t>ガツ</t>
    </rPh>
    <rPh sb="9" eb="10">
      <t>ニチ</t>
    </rPh>
    <phoneticPr fontId="8"/>
  </si>
  <si>
    <t>平成27年
7月4日</t>
    <rPh sb="0" eb="2">
      <t>ヘイセイ</t>
    </rPh>
    <rPh sb="4" eb="5">
      <t>ネン</t>
    </rPh>
    <rPh sb="7" eb="8">
      <t>ガツ</t>
    </rPh>
    <rPh sb="9" eb="10">
      <t>ニチ</t>
    </rPh>
    <phoneticPr fontId="8"/>
  </si>
  <si>
    <t>平成12年
10月1日</t>
    <rPh sb="0" eb="2">
      <t>ヘイセイ</t>
    </rPh>
    <rPh sb="4" eb="5">
      <t>ネン</t>
    </rPh>
    <rPh sb="8" eb="9">
      <t>ガツ</t>
    </rPh>
    <rPh sb="10" eb="11">
      <t>ニチ</t>
    </rPh>
    <phoneticPr fontId="8"/>
  </si>
  <si>
    <t>平成15年
10月16日</t>
    <rPh sb="0" eb="2">
      <t>ヘイセイ</t>
    </rPh>
    <rPh sb="4" eb="5">
      <t>ネン</t>
    </rPh>
    <rPh sb="8" eb="9">
      <t>ガツ</t>
    </rPh>
    <rPh sb="11" eb="12">
      <t>ニチ</t>
    </rPh>
    <phoneticPr fontId="8"/>
  </si>
  <si>
    <t>昭和54年
6月1日</t>
    <rPh sb="0" eb="2">
      <t>ショウワ</t>
    </rPh>
    <rPh sb="4" eb="5">
      <t>ネン</t>
    </rPh>
    <rPh sb="7" eb="8">
      <t>ツキ</t>
    </rPh>
    <rPh sb="9" eb="10">
      <t>ニチ</t>
    </rPh>
    <phoneticPr fontId="8"/>
  </si>
  <si>
    <t>昭和51年
9月14日</t>
    <rPh sb="0" eb="2">
      <t>ショウワ</t>
    </rPh>
    <rPh sb="4" eb="5">
      <t>ネン</t>
    </rPh>
    <rPh sb="7" eb="8">
      <t>ガツ</t>
    </rPh>
    <rPh sb="10" eb="11">
      <t>ニチ</t>
    </rPh>
    <phoneticPr fontId="8"/>
  </si>
  <si>
    <t>昭和52年
4月1日</t>
    <rPh sb="0" eb="2">
      <t>ショウワ</t>
    </rPh>
    <rPh sb="4" eb="5">
      <t>ネン</t>
    </rPh>
    <rPh sb="7" eb="8">
      <t>ガツ</t>
    </rPh>
    <rPh sb="9" eb="10">
      <t>ニチ</t>
    </rPh>
    <phoneticPr fontId="8"/>
  </si>
  <si>
    <t>昭和63年
10月1日</t>
    <rPh sb="0" eb="2">
      <t>ショウワ</t>
    </rPh>
    <rPh sb="4" eb="5">
      <t>ネン</t>
    </rPh>
    <rPh sb="8" eb="9">
      <t>ガツ</t>
    </rPh>
    <rPh sb="10" eb="11">
      <t>ニチ</t>
    </rPh>
    <phoneticPr fontId="8"/>
  </si>
  <si>
    <t>昭和57年
7月</t>
    <rPh sb="0" eb="2">
      <t>ショウワ</t>
    </rPh>
    <rPh sb="4" eb="5">
      <t>ネン</t>
    </rPh>
    <rPh sb="7" eb="8">
      <t>ガツ</t>
    </rPh>
    <phoneticPr fontId="8"/>
  </si>
  <si>
    <t>昭和62年
8月10日</t>
    <rPh sb="0" eb="2">
      <t>ショウワ</t>
    </rPh>
    <rPh sb="4" eb="5">
      <t>ネン</t>
    </rPh>
    <rPh sb="7" eb="8">
      <t>ガツ</t>
    </rPh>
    <rPh sb="10" eb="11">
      <t>ニチ</t>
    </rPh>
    <phoneticPr fontId="8"/>
  </si>
  <si>
    <t>昭和49年
4月26日</t>
    <rPh sb="0" eb="2">
      <t>ショウワ</t>
    </rPh>
    <rPh sb="4" eb="5">
      <t>ネン</t>
    </rPh>
    <rPh sb="7" eb="8">
      <t>ツキ</t>
    </rPh>
    <rPh sb="10" eb="11">
      <t>ニチ</t>
    </rPh>
    <phoneticPr fontId="8"/>
  </si>
  <si>
    <t>昭和62年
3月1日</t>
    <rPh sb="0" eb="2">
      <t>ショウワ</t>
    </rPh>
    <rPh sb="4" eb="5">
      <t>ネン</t>
    </rPh>
    <rPh sb="7" eb="8">
      <t>ガツ</t>
    </rPh>
    <rPh sb="9" eb="10">
      <t>ニチ</t>
    </rPh>
    <phoneticPr fontId="8"/>
  </si>
  <si>
    <t>平成14年
10月1日</t>
    <rPh sb="0" eb="2">
      <t>ヘイセイ</t>
    </rPh>
    <rPh sb="4" eb="5">
      <t>ネン</t>
    </rPh>
    <rPh sb="8" eb="9">
      <t>ガツ</t>
    </rPh>
    <rPh sb="10" eb="11">
      <t>ニチ</t>
    </rPh>
    <phoneticPr fontId="8"/>
  </si>
  <si>
    <t>平成7年
5月1日</t>
    <rPh sb="0" eb="2">
      <t>ヘイセイ</t>
    </rPh>
    <rPh sb="3" eb="4">
      <t>ネン</t>
    </rPh>
    <rPh sb="6" eb="7">
      <t>ガツ</t>
    </rPh>
    <rPh sb="8" eb="9">
      <t>ニチ</t>
    </rPh>
    <phoneticPr fontId="8"/>
  </si>
  <si>
    <t>平成25年
10月13日</t>
    <rPh sb="8" eb="9">
      <t>ガツ</t>
    </rPh>
    <rPh sb="11" eb="12">
      <t>ニチ</t>
    </rPh>
    <phoneticPr fontId="8"/>
  </si>
  <si>
    <t>平成6年
4月</t>
    <rPh sb="0" eb="2">
      <t>ヘイセイ</t>
    </rPh>
    <rPh sb="3" eb="4">
      <t>ネン</t>
    </rPh>
    <rPh sb="6" eb="7">
      <t>ガツ</t>
    </rPh>
    <phoneticPr fontId="8"/>
  </si>
  <si>
    <t>平成3年
6月</t>
    <rPh sb="0" eb="2">
      <t>ヘイセイ</t>
    </rPh>
    <rPh sb="3" eb="4">
      <t>ネン</t>
    </rPh>
    <rPh sb="6" eb="7">
      <t>ガツ</t>
    </rPh>
    <phoneticPr fontId="8"/>
  </si>
  <si>
    <t>昭和57年</t>
    <rPh sb="0" eb="2">
      <t>ショウワ</t>
    </rPh>
    <rPh sb="4" eb="5">
      <t>ネン</t>
    </rPh>
    <phoneticPr fontId="8"/>
  </si>
  <si>
    <t>平成9年
4月</t>
    <rPh sb="0" eb="2">
      <t>ヘイセイ</t>
    </rPh>
    <rPh sb="3" eb="4">
      <t>ネン</t>
    </rPh>
    <rPh sb="6" eb="7">
      <t>ガツ</t>
    </rPh>
    <phoneticPr fontId="8"/>
  </si>
  <si>
    <t>昭和46年
9月1日</t>
    <rPh sb="0" eb="2">
      <t>ショウワ</t>
    </rPh>
    <rPh sb="4" eb="5">
      <t>ネン</t>
    </rPh>
    <rPh sb="7" eb="8">
      <t>ガツ</t>
    </rPh>
    <rPh sb="9" eb="10">
      <t>ニチ</t>
    </rPh>
    <phoneticPr fontId="8"/>
  </si>
  <si>
    <t>平成14年</t>
    <rPh sb="0" eb="2">
      <t>ヘイセイ</t>
    </rPh>
    <rPh sb="4" eb="5">
      <t>ネン</t>
    </rPh>
    <phoneticPr fontId="8"/>
  </si>
  <si>
    <t>第３日曜，休日
及び12/29～1/3</t>
    <rPh sb="2" eb="4">
      <t>ニチヨウ</t>
    </rPh>
    <rPh sb="8" eb="9">
      <t>オヨ</t>
    </rPh>
    <phoneticPr fontId="8"/>
  </si>
  <si>
    <t>直営＋施設
受付管理を委託</t>
    <phoneticPr fontId="8"/>
  </si>
  <si>
    <t>本山，元町，
鵜飼，桜が丘</t>
  </si>
  <si>
    <t>高木，中須町
の一部</t>
  </si>
  <si>
    <t>目崎，上山</t>
  </si>
  <si>
    <t>栗柄，用土</t>
  </si>
  <si>
    <t>諸毛，小国</t>
  </si>
  <si>
    <t>出口，荒谷</t>
  </si>
  <si>
    <t>阿字，木野山，
行縢，斗升</t>
  </si>
  <si>
    <t>中須の一部，
広谷</t>
  </si>
  <si>
    <t>土生，府川</t>
  </si>
  <si>
    <t>目崎，出口の一部</t>
  </si>
  <si>
    <t>平良市民センター</t>
  </si>
  <si>
    <t>宮内市民センター</t>
  </si>
  <si>
    <t>佐方市民センター</t>
  </si>
  <si>
    <t>阿品市民センター</t>
  </si>
  <si>
    <t>串戸市民センター</t>
  </si>
  <si>
    <t>宮園市民センター</t>
  </si>
  <si>
    <t>四季が丘市民センター</t>
  </si>
  <si>
    <t>友和市民センター</t>
  </si>
  <si>
    <t>津田市民センター</t>
  </si>
  <si>
    <t>吉和市民センター</t>
  </si>
  <si>
    <t>大野市民センター</t>
  </si>
  <si>
    <t>宮島市民センター</t>
  </si>
  <si>
    <t>宮島杉之浦市民センター</t>
  </si>
  <si>
    <t>鷲部
公民館</t>
    <phoneticPr fontId="8"/>
  </si>
  <si>
    <t>秋月
公民館</t>
    <phoneticPr fontId="8"/>
  </si>
  <si>
    <t>切串
公民館</t>
    <phoneticPr fontId="8"/>
  </si>
  <si>
    <t>大須
公民館</t>
    <phoneticPr fontId="8"/>
  </si>
  <si>
    <t>祝日・
年末年始</t>
    <phoneticPr fontId="8"/>
  </si>
  <si>
    <t>祝・年
末年始</t>
    <phoneticPr fontId="8"/>
  </si>
  <si>
    <t>祝日・
年末年始</t>
    <rPh sb="1" eb="2">
      <t>ヒ</t>
    </rPh>
    <phoneticPr fontId="8"/>
  </si>
  <si>
    <t>8:30～17:15</t>
    <phoneticPr fontId="19"/>
  </si>
  <si>
    <t>土日祝日
年末年始</t>
    <rPh sb="0" eb="2">
      <t>ドニチ</t>
    </rPh>
    <rPh sb="2" eb="4">
      <t>シュクジツ</t>
    </rPh>
    <rPh sb="5" eb="7">
      <t>ネンマツ</t>
    </rPh>
    <rPh sb="7" eb="9">
      <t>ネンシ</t>
    </rPh>
    <phoneticPr fontId="19"/>
  </si>
  <si>
    <t>直営</t>
    <rPh sb="0" eb="2">
      <t>チョクエイ</t>
    </rPh>
    <phoneticPr fontId="19"/>
  </si>
  <si>
    <t>広島県全域</t>
    <rPh sb="0" eb="2">
      <t>ヒロシマ</t>
    </rPh>
    <rPh sb="2" eb="3">
      <t>ケン</t>
    </rPh>
    <rPh sb="3" eb="5">
      <t>ゼンイキ</t>
    </rPh>
    <phoneticPr fontId="19"/>
  </si>
  <si>
    <t>※１</t>
    <phoneticPr fontId="19"/>
  </si>
  <si>
    <t>公益財団法人広島県男女共同参画財団</t>
    <rPh sb="0" eb="2">
      <t>コウエキ</t>
    </rPh>
    <rPh sb="2" eb="4">
      <t>ザイダン</t>
    </rPh>
    <rPh sb="4" eb="6">
      <t>ホウジン</t>
    </rPh>
    <rPh sb="6" eb="9">
      <t>ヒロシマケン</t>
    </rPh>
    <rPh sb="9" eb="11">
      <t>ダンジョ</t>
    </rPh>
    <rPh sb="11" eb="13">
      <t>キョウドウ</t>
    </rPh>
    <rPh sb="13" eb="15">
      <t>サンカク</t>
    </rPh>
    <rPh sb="15" eb="17">
      <t>ザイダン</t>
    </rPh>
    <phoneticPr fontId="19"/>
  </si>
  <si>
    <t>公益財団法人呉市文化振興財団</t>
    <phoneticPr fontId="8"/>
  </si>
  <si>
    <t>対象
エリア</t>
    <rPh sb="0" eb="2">
      <t>タイショウ</t>
    </rPh>
    <phoneticPr fontId="8"/>
  </si>
  <si>
    <t>開館
状況</t>
    <rPh sb="0" eb="2">
      <t>カイカン</t>
    </rPh>
    <rPh sb="3" eb="5">
      <t>ジョウキョウ</t>
    </rPh>
    <phoneticPr fontId="8"/>
  </si>
  <si>
    <t>向島
(中央)
公民館</t>
    <rPh sb="4" eb="6">
      <t>チュウオウ</t>
    </rPh>
    <phoneticPr fontId="19"/>
  </si>
  <si>
    <t>市民文化センター</t>
  </si>
  <si>
    <t>八千代文化施設フォルテ</t>
  </si>
  <si>
    <t>甲田文化センターミューズ</t>
  </si>
  <si>
    <t>向原生涯学習センターみらい</t>
    <rPh sb="0" eb="2">
      <t>ムカイハラ</t>
    </rPh>
    <rPh sb="2" eb="4">
      <t>ショウガイ</t>
    </rPh>
    <rPh sb="4" eb="6">
      <t>ガクシュウ</t>
    </rPh>
    <phoneticPr fontId="19"/>
  </si>
  <si>
    <t>文化創造センター</t>
  </si>
  <si>
    <t>平成13年
7月20日</t>
    <rPh sb="0" eb="2">
      <t>ヘイセイ</t>
    </rPh>
    <rPh sb="4" eb="5">
      <t>ネン</t>
    </rPh>
    <rPh sb="7" eb="8">
      <t>ツキ</t>
    </rPh>
    <rPh sb="10" eb="11">
      <t>ニチ</t>
    </rPh>
    <phoneticPr fontId="8"/>
  </si>
  <si>
    <t>平成7年
4月1日</t>
    <rPh sb="0" eb="2">
      <t>ヘイセイ</t>
    </rPh>
    <rPh sb="3" eb="4">
      <t>ネン</t>
    </rPh>
    <rPh sb="6" eb="7">
      <t>ガツ</t>
    </rPh>
    <rPh sb="8" eb="9">
      <t>ニチ</t>
    </rPh>
    <phoneticPr fontId="8"/>
  </si>
  <si>
    <t>昭和63年
3月1日</t>
    <rPh sb="0" eb="2">
      <t>ショウワ</t>
    </rPh>
    <rPh sb="4" eb="5">
      <t>ネン</t>
    </rPh>
    <rPh sb="7" eb="8">
      <t>ガツ</t>
    </rPh>
    <rPh sb="9" eb="10">
      <t>ニチ</t>
    </rPh>
    <phoneticPr fontId="8"/>
  </si>
  <si>
    <t>平成2年
4月1日</t>
    <rPh sb="0" eb="2">
      <t>ヘイセイ</t>
    </rPh>
    <rPh sb="3" eb="4">
      <t>ネン</t>
    </rPh>
    <rPh sb="6" eb="7">
      <t>ガツ</t>
    </rPh>
    <rPh sb="8" eb="9">
      <t>ニチ</t>
    </rPh>
    <phoneticPr fontId="8"/>
  </si>
  <si>
    <t xml:space="preserve">  広島市立中央</t>
  </si>
  <si>
    <t>　　広島市こども</t>
    <phoneticPr fontId="8"/>
  </si>
  <si>
    <t>　　中区</t>
    <rPh sb="2" eb="4">
      <t>ナカク</t>
    </rPh>
    <phoneticPr fontId="8"/>
  </si>
  <si>
    <t>　　東区</t>
    <phoneticPr fontId="8"/>
  </si>
  <si>
    <t>　　南区</t>
    <phoneticPr fontId="8"/>
  </si>
  <si>
    <t>　　西区　　　</t>
    <rPh sb="2" eb="4">
      <t>ニシク</t>
    </rPh>
    <phoneticPr fontId="8"/>
  </si>
  <si>
    <t xml:space="preserve"> 　 安佐南区</t>
    <phoneticPr fontId="8"/>
  </si>
  <si>
    <t>　　安佐北区</t>
    <phoneticPr fontId="8"/>
  </si>
  <si>
    <t>　　安芸区</t>
    <rPh sb="2" eb="4">
      <t>アキツ</t>
    </rPh>
    <rPh sb="4" eb="5">
      <t>ク</t>
    </rPh>
    <phoneticPr fontId="53"/>
  </si>
  <si>
    <t>　  佐伯区</t>
    <phoneticPr fontId="8"/>
  </si>
  <si>
    <t xml:space="preserve"> 　 広島市まんが</t>
    <phoneticPr fontId="8"/>
  </si>
  <si>
    <t>広島市計</t>
    <phoneticPr fontId="8"/>
  </si>
  <si>
    <t xml:space="preserve">  呉市中央</t>
  </si>
  <si>
    <t>　  広</t>
    <phoneticPr fontId="8"/>
  </si>
  <si>
    <t>　  昭和</t>
    <phoneticPr fontId="8"/>
  </si>
  <si>
    <t>　　川尻</t>
    <rPh sb="2" eb="4">
      <t>カワジリ</t>
    </rPh>
    <phoneticPr fontId="8"/>
  </si>
  <si>
    <t>　　音戸</t>
    <rPh sb="2" eb="4">
      <t>オンド</t>
    </rPh>
    <phoneticPr fontId="8"/>
  </si>
  <si>
    <t>　　倉橋</t>
    <rPh sb="2" eb="4">
      <t>クラハシ</t>
    </rPh>
    <phoneticPr fontId="8"/>
  </si>
  <si>
    <t>　　安浦</t>
    <rPh sb="2" eb="4">
      <t>ヤスウラ</t>
    </rPh>
    <phoneticPr fontId="8"/>
  </si>
  <si>
    <t>呉市計</t>
    <phoneticPr fontId="8"/>
  </si>
  <si>
    <t xml:space="preserve">  竹原書院</t>
    <phoneticPr fontId="8"/>
  </si>
  <si>
    <t xml:space="preserve">  三原市立中央</t>
    <rPh sb="6" eb="8">
      <t>チュウオウ</t>
    </rPh>
    <phoneticPr fontId="8"/>
  </si>
  <si>
    <t>　　本郷</t>
    <rPh sb="2" eb="4">
      <t>ホンゴウ</t>
    </rPh>
    <phoneticPr fontId="8"/>
  </si>
  <si>
    <t>　　久井</t>
    <rPh sb="2" eb="4">
      <t>クイ</t>
    </rPh>
    <phoneticPr fontId="8"/>
  </si>
  <si>
    <t>　　大和</t>
    <rPh sb="2" eb="4">
      <t>ヤマト</t>
    </rPh>
    <phoneticPr fontId="8"/>
  </si>
  <si>
    <t>三原市計</t>
    <rPh sb="0" eb="3">
      <t>ミハラシ</t>
    </rPh>
    <phoneticPr fontId="8"/>
  </si>
  <si>
    <t xml:space="preserve">  尾道市立中央</t>
    <rPh sb="6" eb="8">
      <t>チュウオウ</t>
    </rPh>
    <phoneticPr fontId="8"/>
  </si>
  <si>
    <t>　　みつぎ子ども</t>
    <phoneticPr fontId="8"/>
  </si>
  <si>
    <t>　　因島</t>
    <rPh sb="2" eb="4">
      <t>インノシマ</t>
    </rPh>
    <phoneticPr fontId="8"/>
  </si>
  <si>
    <t>　　瀬戸田</t>
    <rPh sb="2" eb="5">
      <t>セトダ</t>
    </rPh>
    <phoneticPr fontId="8"/>
  </si>
  <si>
    <t>　　向島子ども</t>
    <rPh sb="2" eb="4">
      <t>ムカイシマ</t>
    </rPh>
    <rPh sb="4" eb="5">
      <t>コ</t>
    </rPh>
    <phoneticPr fontId="8"/>
  </si>
  <si>
    <t>尾道市計</t>
    <rPh sb="0" eb="3">
      <t>オノミチシ</t>
    </rPh>
    <rPh sb="3" eb="4">
      <t>ケイ</t>
    </rPh>
    <phoneticPr fontId="8"/>
  </si>
  <si>
    <t xml:space="preserve">  福山市中央</t>
    <rPh sb="5" eb="7">
      <t>チュウオウ</t>
    </rPh>
    <phoneticPr fontId="8"/>
  </si>
  <si>
    <t>　　松永</t>
    <phoneticPr fontId="53"/>
  </si>
  <si>
    <t>　　北部</t>
    <phoneticPr fontId="8"/>
  </si>
  <si>
    <t>　　東部</t>
    <rPh sb="2" eb="4">
      <t>トウブ</t>
    </rPh>
    <phoneticPr fontId="53"/>
  </si>
  <si>
    <t>　　沼隈</t>
    <rPh sb="2" eb="4">
      <t>ヌマクマ</t>
    </rPh>
    <phoneticPr fontId="8"/>
  </si>
  <si>
    <t>　　新市</t>
    <rPh sb="2" eb="4">
      <t>シンイチ</t>
    </rPh>
    <phoneticPr fontId="8"/>
  </si>
  <si>
    <t>　　かんなべ</t>
    <phoneticPr fontId="8"/>
  </si>
  <si>
    <t>福山市計</t>
    <phoneticPr fontId="53"/>
  </si>
  <si>
    <t xml:space="preserve">  府中市立</t>
  </si>
  <si>
    <t>　　上下分室</t>
    <rPh sb="2" eb="4">
      <t>ジョウゲ</t>
    </rPh>
    <rPh sb="4" eb="6">
      <t>ブンシツ</t>
    </rPh>
    <phoneticPr fontId="8"/>
  </si>
  <si>
    <t>府中市計</t>
    <rPh sb="0" eb="3">
      <t>フチュウシ</t>
    </rPh>
    <rPh sb="3" eb="4">
      <t>ケイ</t>
    </rPh>
    <phoneticPr fontId="8"/>
  </si>
  <si>
    <t xml:space="preserve">  三次市立</t>
  </si>
  <si>
    <t>　　君田</t>
    <rPh sb="2" eb="4">
      <t>キミタ</t>
    </rPh>
    <phoneticPr fontId="8"/>
  </si>
  <si>
    <t>　　布野</t>
    <rPh sb="2" eb="4">
      <t>뺬⾘</t>
    </rPh>
    <phoneticPr fontId="8"/>
  </si>
  <si>
    <t>　　作木</t>
    <rPh sb="2" eb="4">
      <t>サクギ</t>
    </rPh>
    <phoneticPr fontId="8"/>
  </si>
  <si>
    <t>　　吉舎</t>
    <rPh sb="2" eb="4">
      <t>キサチョウ</t>
    </rPh>
    <phoneticPr fontId="8"/>
  </si>
  <si>
    <t>　　三良坂</t>
    <rPh sb="2" eb="5">
      <t>ミラサカ</t>
    </rPh>
    <phoneticPr fontId="8"/>
  </si>
  <si>
    <t>　　三和</t>
    <rPh sb="2" eb="4">
      <t>ミワ</t>
    </rPh>
    <phoneticPr fontId="8"/>
  </si>
  <si>
    <t>　　甲奴</t>
    <rPh sb="2" eb="4">
      <t>コウヌ</t>
    </rPh>
    <phoneticPr fontId="8"/>
  </si>
  <si>
    <t>三次市計</t>
    <rPh sb="0" eb="2">
      <t>ミヨシ</t>
    </rPh>
    <rPh sb="2" eb="3">
      <t>シ</t>
    </rPh>
    <rPh sb="3" eb="4">
      <t>ケイ</t>
    </rPh>
    <phoneticPr fontId="8"/>
  </si>
  <si>
    <t xml:space="preserve">  庄原市立</t>
  </si>
  <si>
    <t>　　西城分館</t>
    <rPh sb="2" eb="4">
      <t>サイジョウ</t>
    </rPh>
    <rPh sb="4" eb="6">
      <t>ブンカン</t>
    </rPh>
    <phoneticPr fontId="8"/>
  </si>
  <si>
    <t>　　東城分館</t>
    <rPh sb="2" eb="4">
      <t>トウジョウ</t>
    </rPh>
    <rPh sb="4" eb="6">
      <t>ブンカン</t>
    </rPh>
    <phoneticPr fontId="8"/>
  </si>
  <si>
    <t>　　口和分館</t>
    <rPh sb="2" eb="4">
      <t>クチワ</t>
    </rPh>
    <rPh sb="4" eb="6">
      <t>ブンカン</t>
    </rPh>
    <phoneticPr fontId="8"/>
  </si>
  <si>
    <t>　　高野分館</t>
    <rPh sb="2" eb="4">
      <t>タカノ</t>
    </rPh>
    <rPh sb="4" eb="6">
      <t>ブンカン</t>
    </rPh>
    <phoneticPr fontId="8"/>
  </si>
  <si>
    <t>　　比和分館</t>
    <rPh sb="2" eb="4">
      <t>ヒワ</t>
    </rPh>
    <rPh sb="4" eb="6">
      <t>ブンカン</t>
    </rPh>
    <phoneticPr fontId="8"/>
  </si>
  <si>
    <t>　　総領分館</t>
    <rPh sb="2" eb="4">
      <t>ソウリョウ</t>
    </rPh>
    <rPh sb="4" eb="6">
      <t>ブンカン</t>
    </rPh>
    <phoneticPr fontId="8"/>
  </si>
  <si>
    <t>庄原市計</t>
    <rPh sb="0" eb="3">
      <t>ショウバラシ</t>
    </rPh>
    <rPh sb="3" eb="4">
      <t>ケイ</t>
    </rPh>
    <phoneticPr fontId="8"/>
  </si>
  <si>
    <t xml:space="preserve">  大竹市立</t>
  </si>
  <si>
    <t xml:space="preserve">  東広島市立中央</t>
  </si>
  <si>
    <t xml:space="preserve">  　 サンスクエア児童青少年</t>
    <rPh sb="10" eb="12">
      <t>ジドウ</t>
    </rPh>
    <rPh sb="12" eb="15">
      <t>セイショウネン</t>
    </rPh>
    <phoneticPr fontId="53"/>
  </si>
  <si>
    <t>　　黒瀬</t>
    <rPh sb="2" eb="4">
      <t>クロセ</t>
    </rPh>
    <phoneticPr fontId="8"/>
  </si>
  <si>
    <t>　　福富</t>
    <rPh sb="2" eb="4">
      <t>フクトミ</t>
    </rPh>
    <phoneticPr fontId="8"/>
  </si>
  <si>
    <t>　　豊栄</t>
    <rPh sb="2" eb="4">
      <t>トヨサカ</t>
    </rPh>
    <phoneticPr fontId="8"/>
  </si>
  <si>
    <t>　　河内こども</t>
    <rPh sb="2" eb="4">
      <t>コウチ</t>
    </rPh>
    <phoneticPr fontId="8"/>
  </si>
  <si>
    <t>　　安芸津</t>
    <rPh sb="2" eb="5">
      <t>アキツ</t>
    </rPh>
    <phoneticPr fontId="8"/>
  </si>
  <si>
    <t>東広島市計</t>
  </si>
  <si>
    <t xml:space="preserve">  はつかいち市民</t>
  </si>
  <si>
    <t>　　大野</t>
    <rPh sb="2" eb="4">
      <t>オオノ</t>
    </rPh>
    <phoneticPr fontId="8"/>
  </si>
  <si>
    <t>　　さいき</t>
    <phoneticPr fontId="8"/>
  </si>
  <si>
    <t>廿日市市計</t>
    <rPh sb="0" eb="4">
      <t>ハツカイチシ</t>
    </rPh>
    <rPh sb="4" eb="5">
      <t>ケイ</t>
    </rPh>
    <phoneticPr fontId="8"/>
  </si>
  <si>
    <t>　安芸高田市立中央</t>
    <rPh sb="1" eb="3">
      <t>アキ</t>
    </rPh>
    <rPh sb="3" eb="5">
      <t>タカタ</t>
    </rPh>
    <rPh sb="5" eb="7">
      <t>シリツ</t>
    </rPh>
    <rPh sb="7" eb="9">
      <t>チュウオウ</t>
    </rPh>
    <phoneticPr fontId="8"/>
  </si>
  <si>
    <t>　　八千代</t>
    <rPh sb="2" eb="5">
      <t>ヤチヨ</t>
    </rPh>
    <phoneticPr fontId="8"/>
  </si>
  <si>
    <t>　　美土里</t>
    <rPh sb="2" eb="5">
      <t>ミドリ</t>
    </rPh>
    <phoneticPr fontId="8"/>
  </si>
  <si>
    <t>　　高宮</t>
    <rPh sb="2" eb="4">
      <t>タカミヤ</t>
    </rPh>
    <phoneticPr fontId="8"/>
  </si>
  <si>
    <t>　　甲田</t>
    <rPh sb="2" eb="4">
      <t>コウダ</t>
    </rPh>
    <phoneticPr fontId="8"/>
  </si>
  <si>
    <t>　　向原</t>
    <rPh sb="2" eb="4">
      <t>ムカイハラ</t>
    </rPh>
    <phoneticPr fontId="8"/>
  </si>
  <si>
    <t>安芸高田市計</t>
    <rPh sb="0" eb="2">
      <t>アキ</t>
    </rPh>
    <rPh sb="2" eb="4">
      <t>タカタ</t>
    </rPh>
    <rPh sb="4" eb="5">
      <t>シ</t>
    </rPh>
    <phoneticPr fontId="8"/>
  </si>
  <si>
    <t>　江田島市立江田島</t>
    <rPh sb="1" eb="4">
      <t>エタジマ</t>
    </rPh>
    <rPh sb="4" eb="6">
      <t>シリツ</t>
    </rPh>
    <rPh sb="6" eb="9">
      <t>エタジマ</t>
    </rPh>
    <phoneticPr fontId="8"/>
  </si>
  <si>
    <t>　　能美</t>
    <rPh sb="2" eb="3">
      <t>ノウ</t>
    </rPh>
    <rPh sb="3" eb="4">
      <t>ミ</t>
    </rPh>
    <phoneticPr fontId="8"/>
  </si>
  <si>
    <t>江田島市計</t>
    <rPh sb="0" eb="3">
      <t>エタジマ</t>
    </rPh>
    <rPh sb="3" eb="4">
      <t>シ</t>
    </rPh>
    <rPh sb="4" eb="5">
      <t>ケイ</t>
    </rPh>
    <phoneticPr fontId="8"/>
  </si>
  <si>
    <t>　府中町立</t>
    <rPh sb="1" eb="3">
      <t>フチュウ</t>
    </rPh>
    <rPh sb="3" eb="4">
      <t>チョウ</t>
    </rPh>
    <rPh sb="4" eb="5">
      <t>リツ</t>
    </rPh>
    <phoneticPr fontId="8"/>
  </si>
  <si>
    <t xml:space="preserve">  海田町立</t>
  </si>
  <si>
    <t>　熊野町立</t>
    <rPh sb="1" eb="3">
      <t>クマノ</t>
    </rPh>
    <rPh sb="3" eb="5">
      <t>チョウリツ</t>
    </rPh>
    <phoneticPr fontId="8"/>
  </si>
  <si>
    <t>　坂町立</t>
    <rPh sb="1" eb="2">
      <t>サカ</t>
    </rPh>
    <rPh sb="2" eb="3">
      <t>チョウ</t>
    </rPh>
    <rPh sb="3" eb="4">
      <t>リツ</t>
    </rPh>
    <phoneticPr fontId="8"/>
  </si>
  <si>
    <t>　安芸太田町立</t>
    <rPh sb="1" eb="3">
      <t>アキ</t>
    </rPh>
    <rPh sb="3" eb="5">
      <t>オオタ</t>
    </rPh>
    <rPh sb="5" eb="7">
      <t>チョウリツ</t>
    </rPh>
    <phoneticPr fontId="8"/>
  </si>
  <si>
    <t>　北広島町</t>
    <rPh sb="1" eb="4">
      <t>キタヒロシマ</t>
    </rPh>
    <rPh sb="4" eb="5">
      <t>チョウ</t>
    </rPh>
    <phoneticPr fontId="8"/>
  </si>
  <si>
    <t>　　芸北分館</t>
    <rPh sb="2" eb="4">
      <t>ゲイホク</t>
    </rPh>
    <rPh sb="4" eb="6">
      <t>ブンカン</t>
    </rPh>
    <phoneticPr fontId="8"/>
  </si>
  <si>
    <t>　　千代田分館</t>
    <rPh sb="2" eb="5">
      <t>チヨダ</t>
    </rPh>
    <rPh sb="5" eb="7">
      <t>ブンカン</t>
    </rPh>
    <phoneticPr fontId="8"/>
  </si>
  <si>
    <t>　　豊平分館</t>
    <rPh sb="2" eb="4">
      <t>トヨヒラ</t>
    </rPh>
    <rPh sb="4" eb="6">
      <t>ブンカン</t>
    </rPh>
    <phoneticPr fontId="8"/>
  </si>
  <si>
    <t>北広島町計</t>
    <rPh sb="0" eb="3">
      <t>キタヒロシマ</t>
    </rPh>
    <rPh sb="3" eb="4">
      <t>チョウ</t>
    </rPh>
    <rPh sb="4" eb="5">
      <t>ケイ</t>
    </rPh>
    <phoneticPr fontId="8"/>
  </si>
  <si>
    <t>　世羅町世羅</t>
    <rPh sb="1" eb="4">
      <t>セラチョウ</t>
    </rPh>
    <rPh sb="4" eb="6">
      <t>セラ</t>
    </rPh>
    <phoneticPr fontId="8"/>
  </si>
  <si>
    <t>　　甲山</t>
    <rPh sb="2" eb="4">
      <t>コウザン</t>
    </rPh>
    <phoneticPr fontId="8"/>
  </si>
  <si>
    <t>　　せらにし</t>
    <phoneticPr fontId="53"/>
  </si>
  <si>
    <t>世羅町計</t>
    <rPh sb="0" eb="3">
      <t>セラチョウ</t>
    </rPh>
    <rPh sb="3" eb="4">
      <t>ケイ</t>
    </rPh>
    <phoneticPr fontId="8"/>
  </si>
  <si>
    <t xml:space="preserve">  神石高原町シルトピアカレッジ</t>
    <rPh sb="2" eb="4">
      <t>ジンセキ</t>
    </rPh>
    <rPh sb="4" eb="6">
      <t>コウゲン</t>
    </rPh>
    <phoneticPr fontId="8"/>
  </si>
  <si>
    <t>全市町図書館計</t>
  </si>
  <si>
    <t xml:space="preserve">  広島県立</t>
  </si>
  <si>
    <t>全県図書館計</t>
  </si>
  <si>
    <t>大崎上島文化センター情報プラザ・エル</t>
    <rPh sb="0" eb="2">
      <t>オオサキ</t>
    </rPh>
    <rPh sb="2" eb="4">
      <t>ウエジマ</t>
    </rPh>
    <rPh sb="4" eb="6">
      <t>ブンカ</t>
    </rPh>
    <rPh sb="10" eb="12">
      <t>ジョウホウ</t>
    </rPh>
    <phoneticPr fontId="8"/>
  </si>
  <si>
    <t>指定管理</t>
    <phoneticPr fontId="8"/>
  </si>
  <si>
    <t>（公社）府中市シルバー人材センター</t>
    <rPh sb="1" eb="3">
      <t>コウシャ</t>
    </rPh>
    <rPh sb="4" eb="7">
      <t>フチュウシ</t>
    </rPh>
    <rPh sb="11" eb="13">
      <t>ジンザイ</t>
    </rPh>
    <phoneticPr fontId="8"/>
  </si>
  <si>
    <t>昭和59年
11月3日</t>
    <rPh sb="0" eb="2">
      <t>ショウワ</t>
    </rPh>
    <rPh sb="4" eb="5">
      <t>ネン</t>
    </rPh>
    <rPh sb="8" eb="9">
      <t>ガツ</t>
    </rPh>
    <rPh sb="10" eb="11">
      <t>ニチ</t>
    </rPh>
    <phoneticPr fontId="8"/>
  </si>
  <si>
    <t>昭和34年</t>
    <rPh sb="0" eb="2">
      <t>ショウワ</t>
    </rPh>
    <rPh sb="4" eb="5">
      <t>ネン</t>
    </rPh>
    <phoneticPr fontId="8"/>
  </si>
  <si>
    <t>昭和46年</t>
    <rPh sb="0" eb="2">
      <t>ショウワ</t>
    </rPh>
    <rPh sb="4" eb="5">
      <t>ネン</t>
    </rPh>
    <phoneticPr fontId="8"/>
  </si>
  <si>
    <t>平成3年</t>
    <rPh sb="0" eb="2">
      <t>ヘイセイ</t>
    </rPh>
    <rPh sb="3" eb="4">
      <t>ネン</t>
    </rPh>
    <phoneticPr fontId="8"/>
  </si>
  <si>
    <t>昭和52年</t>
    <rPh sb="0" eb="2">
      <t>ショウワ</t>
    </rPh>
    <rPh sb="4" eb="5">
      <t>ネン</t>
    </rPh>
    <phoneticPr fontId="8"/>
  </si>
  <si>
    <t>昭和55年</t>
    <rPh sb="0" eb="2">
      <t>ショウワ</t>
    </rPh>
    <rPh sb="4" eb="5">
      <t>ネン</t>
    </rPh>
    <phoneticPr fontId="8"/>
  </si>
  <si>
    <t>平成6年</t>
    <rPh sb="0" eb="2">
      <t>ヘイセイ</t>
    </rPh>
    <rPh sb="3" eb="4">
      <t>ネン</t>
    </rPh>
    <phoneticPr fontId="8"/>
  </si>
  <si>
    <t>昭和56年</t>
    <rPh sb="0" eb="2">
      <t>ショウワ</t>
    </rPh>
    <rPh sb="4" eb="5">
      <t>ネン</t>
    </rPh>
    <phoneticPr fontId="8"/>
  </si>
  <si>
    <t>新庄地区連合会</t>
    <rPh sb="0" eb="2">
      <t>シンジョウ</t>
    </rPh>
    <rPh sb="2" eb="4">
      <t>チク</t>
    </rPh>
    <rPh sb="4" eb="7">
      <t>レンゴウカイ</t>
    </rPh>
    <phoneticPr fontId="8"/>
  </si>
  <si>
    <t>昭和26年
9月25日</t>
    <rPh sb="0" eb="2">
      <t>ショウワ</t>
    </rPh>
    <rPh sb="4" eb="5">
      <t>ネン</t>
    </rPh>
    <rPh sb="7" eb="8">
      <t>ガツ</t>
    </rPh>
    <rPh sb="10" eb="11">
      <t>ニチ</t>
    </rPh>
    <phoneticPr fontId="8"/>
  </si>
  <si>
    <t>平成15年
4月1日</t>
    <rPh sb="0" eb="2">
      <t>ヘイセイ</t>
    </rPh>
    <rPh sb="4" eb="5">
      <t>ネン</t>
    </rPh>
    <rPh sb="7" eb="8">
      <t>ガツ</t>
    </rPh>
    <rPh sb="9" eb="10">
      <t>ニチ</t>
    </rPh>
    <phoneticPr fontId="8"/>
  </si>
  <si>
    <t>上谷自治会</t>
    <rPh sb="0" eb="2">
      <t>カミヤ</t>
    </rPh>
    <rPh sb="2" eb="5">
      <t>ジチカイ</t>
    </rPh>
    <phoneticPr fontId="8"/>
  </si>
  <si>
    <t>平成7年
1月20日</t>
    <rPh sb="0" eb="2">
      <t>ヘイセイ</t>
    </rPh>
    <rPh sb="3" eb="4">
      <t>ネン</t>
    </rPh>
    <rPh sb="6" eb="7">
      <t>ガツ</t>
    </rPh>
    <rPh sb="9" eb="10">
      <t>ニチ</t>
    </rPh>
    <phoneticPr fontId="8"/>
  </si>
  <si>
    <t>平成13年
10月1日</t>
    <rPh sb="0" eb="2">
      <t>ヘイセイ</t>
    </rPh>
    <rPh sb="4" eb="5">
      <t>ネン</t>
    </rPh>
    <rPh sb="8" eb="9">
      <t>ガツ</t>
    </rPh>
    <rPh sb="10" eb="11">
      <t>ニチ</t>
    </rPh>
    <phoneticPr fontId="8"/>
  </si>
  <si>
    <t>平成19年
8月5日</t>
    <rPh sb="0" eb="2">
      <t>ヘイセイ</t>
    </rPh>
    <rPh sb="4" eb="5">
      <t>ネン</t>
    </rPh>
    <rPh sb="7" eb="8">
      <t>ガツ</t>
    </rPh>
    <rPh sb="9" eb="10">
      <t>ニチ</t>
    </rPh>
    <phoneticPr fontId="8"/>
  </si>
  <si>
    <t>平成3年
4月1日</t>
    <rPh sb="0" eb="2">
      <t>ヘイセイ</t>
    </rPh>
    <phoneticPr fontId="8"/>
  </si>
  <si>
    <t>平成15年
2月23日</t>
    <rPh sb="0" eb="2">
      <t>ヘイセイ</t>
    </rPh>
    <rPh sb="4" eb="5">
      <t>ネン</t>
    </rPh>
    <rPh sb="7" eb="8">
      <t>ガツ</t>
    </rPh>
    <rPh sb="10" eb="11">
      <t>ニチ</t>
    </rPh>
    <phoneticPr fontId="8"/>
  </si>
  <si>
    <t>昭和60年
4月24日</t>
    <rPh sb="0" eb="2">
      <t>ショウワ</t>
    </rPh>
    <rPh sb="4" eb="5">
      <t>ネン</t>
    </rPh>
    <rPh sb="7" eb="8">
      <t>ガツ</t>
    </rPh>
    <rPh sb="10" eb="11">
      <t>ニチ</t>
    </rPh>
    <phoneticPr fontId="8"/>
  </si>
  <si>
    <t>昭和58年
3月23日</t>
    <rPh sb="0" eb="2">
      <t>ショウワ</t>
    </rPh>
    <rPh sb="4" eb="5">
      <t>ネン</t>
    </rPh>
    <rPh sb="7" eb="8">
      <t>ガツ</t>
    </rPh>
    <rPh sb="10" eb="11">
      <t>ニチ</t>
    </rPh>
    <phoneticPr fontId="8"/>
  </si>
  <si>
    <t>平成4年
7月20日</t>
    <rPh sb="0" eb="2">
      <t>ヘイセイ</t>
    </rPh>
    <rPh sb="3" eb="4">
      <t>ネン</t>
    </rPh>
    <rPh sb="6" eb="7">
      <t>ガツ</t>
    </rPh>
    <rPh sb="9" eb="10">
      <t>ニチ</t>
    </rPh>
    <phoneticPr fontId="8"/>
  </si>
  <si>
    <t>第三・小学校区
（一部除く）</t>
    <rPh sb="0" eb="1">
      <t>ダイ</t>
    </rPh>
    <rPh sb="1" eb="2">
      <t>３</t>
    </rPh>
    <rPh sb="3" eb="4">
      <t>ショウ</t>
    </rPh>
    <rPh sb="4" eb="6">
      <t>ガッコウ</t>
    </rPh>
    <rPh sb="6" eb="7">
      <t>ク</t>
    </rPh>
    <rPh sb="9" eb="11">
      <t>イチブ</t>
    </rPh>
    <rPh sb="11" eb="12">
      <t>ノゾ</t>
    </rPh>
    <phoneticPr fontId="8"/>
  </si>
  <si>
    <t>委託</t>
    <rPh sb="0" eb="2">
      <t>イタク</t>
    </rPh>
    <phoneticPr fontId="8"/>
  </si>
  <si>
    <t>小林和作・森谷南人子等日本近代絵画，19世紀フランス絵画（1,509点）</t>
    <rPh sb="34" eb="35">
      <t>テン</t>
    </rPh>
    <phoneticPr fontId="19"/>
  </si>
  <si>
    <t>平成14年
8月1日</t>
    <rPh sb="0" eb="2">
      <t>ヘイセイ</t>
    </rPh>
    <rPh sb="4" eb="5">
      <t>ネン</t>
    </rPh>
    <rPh sb="7" eb="8">
      <t>ガツ</t>
    </rPh>
    <rPh sb="9" eb="10">
      <t>ニチ</t>
    </rPh>
    <phoneticPr fontId="8"/>
  </si>
  <si>
    <t>昭和43年
4月1日</t>
    <rPh sb="0" eb="2">
      <t>ショウワ</t>
    </rPh>
    <rPh sb="4" eb="5">
      <t>ネン</t>
    </rPh>
    <rPh sb="7" eb="8">
      <t>ガツ</t>
    </rPh>
    <rPh sb="9" eb="10">
      <t>ニチ</t>
    </rPh>
    <phoneticPr fontId="8"/>
  </si>
  <si>
    <t>庄原自治振興区</t>
  </si>
  <si>
    <t>高自治振興区</t>
  </si>
  <si>
    <t>本村自治振興区</t>
  </si>
  <si>
    <t>峰田自治振興区</t>
  </si>
  <si>
    <t>東自治振興区</t>
  </si>
  <si>
    <t>山内地自治振興区</t>
  </si>
  <si>
    <t>北自治振興区</t>
  </si>
  <si>
    <t>上高自治振興区</t>
  </si>
  <si>
    <t>下高自治振興区</t>
  </si>
  <si>
    <t>総領自治振興区</t>
  </si>
  <si>
    <t>比和自治振興区</t>
  </si>
  <si>
    <t>昭和56年</t>
  </si>
  <si>
    <t>昭和63年
11月3日</t>
    <rPh sb="0" eb="2">
      <t>ショウワ</t>
    </rPh>
    <rPh sb="8" eb="9">
      <t>ガツ</t>
    </rPh>
    <rPh sb="10" eb="11">
      <t>ニチ</t>
    </rPh>
    <phoneticPr fontId="8"/>
  </si>
  <si>
    <t>昭和59年
11月</t>
    <rPh sb="0" eb="2">
      <t>ショウワ</t>
    </rPh>
    <rPh sb="8" eb="9">
      <t>ガツ</t>
    </rPh>
    <phoneticPr fontId="8"/>
  </si>
  <si>
    <t>平成22年
8月1日</t>
    <rPh sb="0" eb="2">
      <t>ヘイセイ</t>
    </rPh>
    <rPh sb="4" eb="5">
      <t>ネン</t>
    </rPh>
    <rPh sb="7" eb="8">
      <t>ガツ</t>
    </rPh>
    <rPh sb="9" eb="10">
      <t>ヒ</t>
    </rPh>
    <phoneticPr fontId="8"/>
  </si>
  <si>
    <t>平成18年
4月15日</t>
    <rPh sb="7" eb="8">
      <t>ガツ</t>
    </rPh>
    <rPh sb="10" eb="11">
      <t>ニチ</t>
    </rPh>
    <phoneticPr fontId="8"/>
  </si>
  <si>
    <t>昭和51年
5月</t>
    <rPh sb="0" eb="2">
      <t>ショウワ</t>
    </rPh>
    <rPh sb="4" eb="5">
      <t>ネン</t>
    </rPh>
    <rPh sb="7" eb="8">
      <t>ガツ</t>
    </rPh>
    <phoneticPr fontId="8"/>
  </si>
  <si>
    <t>昭和46年
3月</t>
    <rPh sb="0" eb="2">
      <t>ショウワ</t>
    </rPh>
    <rPh sb="4" eb="5">
      <t>ネン</t>
    </rPh>
    <rPh sb="7" eb="8">
      <t>ガツ</t>
    </rPh>
    <phoneticPr fontId="8"/>
  </si>
  <si>
    <t>昭和49年
4月</t>
    <rPh sb="0" eb="2">
      <t>ショウワ</t>
    </rPh>
    <rPh sb="4" eb="5">
      <t>ネン</t>
    </rPh>
    <rPh sb="7" eb="8">
      <t>ガツ</t>
    </rPh>
    <phoneticPr fontId="8"/>
  </si>
  <si>
    <t>平成14年
5月</t>
    <rPh sb="0" eb="2">
      <t>ヘイセイ</t>
    </rPh>
    <rPh sb="4" eb="5">
      <t>ネン</t>
    </rPh>
    <rPh sb="7" eb="8">
      <t>ガツ</t>
    </rPh>
    <phoneticPr fontId="8"/>
  </si>
  <si>
    <t>呉市倉橋町字前宮の浦440</t>
    <rPh sb="5" eb="6">
      <t>アザ</t>
    </rPh>
    <rPh sb="6" eb="7">
      <t>マエ</t>
    </rPh>
    <rPh sb="7" eb="8">
      <t>ミヤ</t>
    </rPh>
    <rPh sb="9" eb="10">
      <t>ウラ</t>
    </rPh>
    <phoneticPr fontId="8"/>
  </si>
  <si>
    <t>呉市倉橋町字宮の浦431</t>
    <rPh sb="5" eb="6">
      <t>アザ</t>
    </rPh>
    <rPh sb="6" eb="7">
      <t>ミヤ</t>
    </rPh>
    <rPh sb="8" eb="9">
      <t>ウラ</t>
    </rPh>
    <phoneticPr fontId="8"/>
  </si>
  <si>
    <t>三原市久井町下津1397</t>
    <rPh sb="6" eb="8">
      <t>シモツ</t>
    </rPh>
    <phoneticPr fontId="46"/>
  </si>
  <si>
    <t>平成2年
9月</t>
    <phoneticPr fontId="8"/>
  </si>
  <si>
    <t>http://www.city.mihara.hiroshima.jp/site/kyouiku/saza.html</t>
  </si>
  <si>
    <t>廿日市市文化スポーツ振興事業団</t>
    <rPh sb="0" eb="4">
      <t>ハツカイチシ</t>
    </rPh>
    <rPh sb="4" eb="6">
      <t>ブンカ</t>
    </rPh>
    <rPh sb="10" eb="12">
      <t>シンコウ</t>
    </rPh>
    <rPh sb="12" eb="15">
      <t>ジギョウダン</t>
    </rPh>
    <phoneticPr fontId="8"/>
  </si>
  <si>
    <t>地元委託</t>
    <rPh sb="0" eb="2">
      <t>ジモト</t>
    </rPh>
    <rPh sb="2" eb="4">
      <t>イタク</t>
    </rPh>
    <phoneticPr fontId="8"/>
  </si>
  <si>
    <t>河津原町内会</t>
    <rPh sb="0" eb="2">
      <t>カワヅ</t>
    </rPh>
    <rPh sb="2" eb="3">
      <t>ハラ</t>
    </rPh>
    <rPh sb="3" eb="5">
      <t>チョウナイ</t>
    </rPh>
    <rPh sb="5" eb="6">
      <t>カイ</t>
    </rPh>
    <phoneticPr fontId="8"/>
  </si>
  <si>
    <t>竹屋
公民館</t>
  </si>
  <si>
    <t>吉島
公民館</t>
  </si>
  <si>
    <t>舟入
公民館</t>
  </si>
  <si>
    <t>二葉
公民館</t>
  </si>
  <si>
    <t>福田
公民館</t>
  </si>
  <si>
    <t>馬木
公民館</t>
  </si>
  <si>
    <t>温品
公民館</t>
  </si>
  <si>
    <t>戸坂
公民館</t>
  </si>
  <si>
    <t>牛田
公民館</t>
  </si>
  <si>
    <t>仁保
公民館</t>
  </si>
  <si>
    <t>青崎
公民館</t>
  </si>
  <si>
    <t>段原
公民館</t>
  </si>
  <si>
    <t>大河
公民館</t>
  </si>
  <si>
    <t>楠那
公民館</t>
  </si>
  <si>
    <t>宇品
公民館</t>
  </si>
  <si>
    <t>似島
公民館</t>
  </si>
  <si>
    <t>草津
公民館</t>
  </si>
  <si>
    <t>三篠
公民館</t>
  </si>
  <si>
    <t>観音
公民館</t>
  </si>
  <si>
    <t>己斐
公民館</t>
  </si>
  <si>
    <t>古田
公民館</t>
  </si>
  <si>
    <t>井口
公民館</t>
  </si>
  <si>
    <t>古市
公民館</t>
  </si>
  <si>
    <t>佐東
公民館</t>
  </si>
  <si>
    <t>東野
公民館</t>
  </si>
  <si>
    <t>安東
公民館</t>
  </si>
  <si>
    <t>安
公民館</t>
  </si>
  <si>
    <t>祗園
公民館</t>
  </si>
  <si>
    <t>戸山
公民館</t>
  </si>
  <si>
    <t>大塚
公民館</t>
    <rPh sb="0" eb="2">
      <t>オオヅカ</t>
    </rPh>
    <phoneticPr fontId="19"/>
  </si>
  <si>
    <t>沼田
公民館</t>
  </si>
  <si>
    <t>可部
公民館</t>
  </si>
  <si>
    <t>白木
公民館</t>
  </si>
  <si>
    <t>高陽
公民館</t>
  </si>
  <si>
    <t>真亀
公民館</t>
  </si>
  <si>
    <t>倉掛
公民館</t>
  </si>
  <si>
    <t>口田
公民館</t>
  </si>
  <si>
    <t>三入
公民館</t>
  </si>
  <si>
    <t>亀山
公民館</t>
  </si>
  <si>
    <t>安佐
公民館</t>
  </si>
  <si>
    <t>日浦
公民館</t>
  </si>
  <si>
    <t>船越
公民館</t>
  </si>
  <si>
    <t>瀬野
公民館</t>
  </si>
  <si>
    <t>中野
公民館</t>
  </si>
  <si>
    <t>阿戸
公民館</t>
  </si>
  <si>
    <t>矢野
公民館</t>
  </si>
  <si>
    <t>石内
公民館</t>
  </si>
  <si>
    <t>河内
公民館</t>
  </si>
  <si>
    <t>皆賀
公民館</t>
  </si>
  <si>
    <t>利松
公民館</t>
  </si>
  <si>
    <t>八幡
公民館</t>
  </si>
  <si>
    <t>坪井
公民館</t>
  </si>
  <si>
    <t>五日市中央
公民館</t>
  </si>
  <si>
    <t>美隅
公民館</t>
  </si>
  <si>
    <t>忠海
公民館</t>
  </si>
  <si>
    <t>大乗
公民館</t>
  </si>
  <si>
    <t>小梨
公民館</t>
  </si>
  <si>
    <t>中通
公民館</t>
  </si>
  <si>
    <t>荘野
公民館</t>
  </si>
  <si>
    <t>仁賀
公民館</t>
  </si>
  <si>
    <t>大井
公民館</t>
  </si>
  <si>
    <t>吉名
公民館</t>
  </si>
  <si>
    <t>中央
公民館</t>
  </si>
  <si>
    <t>本郷
公民館</t>
  </si>
  <si>
    <t>神田
公民館</t>
  </si>
  <si>
    <t>大草
公民館</t>
  </si>
  <si>
    <t>椹梨
公民館</t>
  </si>
  <si>
    <t>和木
公民館</t>
  </si>
  <si>
    <t>山波
公民館</t>
  </si>
  <si>
    <t>長江
公民館</t>
  </si>
  <si>
    <t>土堂
公民館</t>
  </si>
  <si>
    <t>吉和
公民館</t>
  </si>
  <si>
    <t>栗原
公民館</t>
  </si>
  <si>
    <t>東部
公民館</t>
  </si>
  <si>
    <t>向東
公民館</t>
  </si>
  <si>
    <t>浦崎
公民館</t>
  </si>
  <si>
    <t>菅野
公民館</t>
  </si>
  <si>
    <t>市
公民館</t>
  </si>
  <si>
    <t>綾目
公民館</t>
  </si>
  <si>
    <t>大和
公民館</t>
  </si>
  <si>
    <t>土生
公民館</t>
  </si>
  <si>
    <t>三庄
公民館</t>
  </si>
  <si>
    <t>田熊
公民館</t>
  </si>
  <si>
    <t>中庄
公民館</t>
  </si>
  <si>
    <t>重井
公民館</t>
  </si>
  <si>
    <t>大浜
公民館</t>
  </si>
  <si>
    <t>中央
公民館木ノ庄東分館</t>
  </si>
  <si>
    <t>中央
公民館原田分館</t>
  </si>
  <si>
    <t>中央
公民館久山田分館</t>
  </si>
  <si>
    <t>東部
公民館高須南分館</t>
  </si>
  <si>
    <r>
      <rPr>
        <sz val="6"/>
        <rFont val="ＭＳ 明朝"/>
        <family val="1"/>
        <charset val="128"/>
      </rPr>
      <t>（廃止）</t>
    </r>
    <r>
      <rPr>
        <sz val="8"/>
        <rFont val="ＭＳ 明朝"/>
        <family val="1"/>
        <charset val="128"/>
      </rPr>
      <t xml:space="preserve">
百島
公民館</t>
    </r>
    <rPh sb="1" eb="3">
      <t>ハイシ</t>
    </rPh>
    <phoneticPr fontId="8"/>
  </si>
  <si>
    <t>東
公民館</t>
  </si>
  <si>
    <t>西
公民館</t>
  </si>
  <si>
    <t>南
公民館</t>
  </si>
  <si>
    <t>霞
公民館</t>
  </si>
  <si>
    <t>多治米
公民館</t>
  </si>
  <si>
    <t>川口
公民館</t>
  </si>
  <si>
    <t>曙
公民館</t>
  </si>
  <si>
    <t>新涯
公民館</t>
  </si>
  <si>
    <t>手城
公民館</t>
  </si>
  <si>
    <t>深津
公民館</t>
  </si>
  <si>
    <t>西深津
公民館</t>
  </si>
  <si>
    <t>樹徳
公民館</t>
  </si>
  <si>
    <t>久松台
公民館</t>
  </si>
  <si>
    <t>旭
公民館</t>
  </si>
  <si>
    <t>光
公民館</t>
  </si>
  <si>
    <t>箕島
公民館</t>
  </si>
  <si>
    <t>桜丘
公民館</t>
  </si>
  <si>
    <t>川口東
公民館</t>
  </si>
  <si>
    <t>引野
公民館</t>
  </si>
  <si>
    <t>旭丘
公民館</t>
  </si>
  <si>
    <t>緑丘
公民館</t>
  </si>
  <si>
    <t>長浜
公民館</t>
  </si>
  <si>
    <t>蔵王
公民館</t>
  </si>
  <si>
    <t>千田
公民館</t>
  </si>
  <si>
    <t>御幸
公民館</t>
  </si>
  <si>
    <t>大門
公民館</t>
  </si>
  <si>
    <t>伊勢丘
公民館</t>
  </si>
  <si>
    <t>野々浜
公民館</t>
  </si>
  <si>
    <t>春日
公民館</t>
  </si>
  <si>
    <t>坪生
公民館</t>
  </si>
  <si>
    <t>幕山
公民館</t>
  </si>
  <si>
    <t>日吉台
公民館</t>
  </si>
  <si>
    <t>大谷台
公民館</t>
  </si>
  <si>
    <t>泉
公民館</t>
  </si>
  <si>
    <t>山手
公民館</t>
  </si>
  <si>
    <t>津之郷
公民館</t>
  </si>
  <si>
    <t>赤坂
公民館</t>
  </si>
  <si>
    <t>瀬戸
公民館</t>
  </si>
  <si>
    <t>熊野
公民館</t>
  </si>
  <si>
    <t>水呑
公民館</t>
  </si>
  <si>
    <t>高島
公民館</t>
  </si>
  <si>
    <t>鞆
公民館</t>
  </si>
  <si>
    <t>走島
公民館</t>
  </si>
  <si>
    <t>明王台
公民館</t>
  </si>
  <si>
    <t>内海
公民館</t>
  </si>
  <si>
    <t>内浦
公民館</t>
  </si>
  <si>
    <t>能登原
公民館</t>
  </si>
  <si>
    <t>千年
公民館</t>
  </si>
  <si>
    <t>常石
公民館</t>
  </si>
  <si>
    <t>山南
公民館</t>
  </si>
  <si>
    <t>松永
公民館</t>
  </si>
  <si>
    <t>今津
公民館</t>
  </si>
  <si>
    <t>神村
公民館</t>
  </si>
  <si>
    <t>柳津
公民館</t>
  </si>
  <si>
    <t>金江
公民館</t>
  </si>
  <si>
    <t>藤江
公民館</t>
  </si>
  <si>
    <t>東村
公民館</t>
  </si>
  <si>
    <t>高西
公民館</t>
  </si>
  <si>
    <t>有磨
公民館</t>
  </si>
  <si>
    <t>駅家
公民館</t>
  </si>
  <si>
    <t>宜山
公民館</t>
  </si>
  <si>
    <t>駅家西
公民館</t>
  </si>
  <si>
    <t>服部
公民館</t>
  </si>
  <si>
    <t>駅家東
公民館</t>
  </si>
  <si>
    <t>加茂
公民館</t>
  </si>
  <si>
    <t>広瀬
公民館</t>
  </si>
  <si>
    <t>山野
公民館</t>
  </si>
  <si>
    <t>新市
公民館</t>
  </si>
  <si>
    <t>戸手
公民館</t>
  </si>
  <si>
    <t>網引
公民館</t>
  </si>
  <si>
    <t>常金丸
公民館</t>
  </si>
  <si>
    <t>神辺
公民館</t>
  </si>
  <si>
    <t>竹尋
公民館</t>
  </si>
  <si>
    <t>御野
公民館</t>
  </si>
  <si>
    <t>湯田
公民館</t>
  </si>
  <si>
    <t>中条
公民館</t>
  </si>
  <si>
    <t>道上
公民館</t>
  </si>
  <si>
    <t>府中
公民館</t>
  </si>
  <si>
    <t>広谷
公民館</t>
  </si>
  <si>
    <t>龍田
公民館</t>
  </si>
  <si>
    <t>国府
公民館</t>
  </si>
  <si>
    <t>岩谷
公民館</t>
  </si>
  <si>
    <t>栗生
公民館</t>
  </si>
  <si>
    <t>河佐
公民館</t>
  </si>
  <si>
    <t>久佐
公民館</t>
  </si>
  <si>
    <t>諸田
公民館</t>
  </si>
  <si>
    <t>出口
公民館</t>
  </si>
  <si>
    <t>協和
公民館</t>
  </si>
  <si>
    <t>上下
公民館</t>
  </si>
  <si>
    <t>栄
公民館</t>
  </si>
  <si>
    <t>玖波
公民館</t>
  </si>
  <si>
    <t>栗谷
公民館</t>
  </si>
  <si>
    <t>中町
公民館</t>
  </si>
  <si>
    <t>鹿川
公民館</t>
  </si>
  <si>
    <t>高田
公民館</t>
  </si>
  <si>
    <t>沖美
公民館</t>
  </si>
  <si>
    <t>大柿
公民館</t>
  </si>
  <si>
    <t>海田
公民館</t>
  </si>
  <si>
    <t>坂
公民館</t>
  </si>
  <si>
    <t>筒賀
公民館</t>
  </si>
  <si>
    <t>大朝
公民館</t>
  </si>
  <si>
    <t>千代田
中央
公民館</t>
  </si>
  <si>
    <t>大崎
公民館</t>
  </si>
  <si>
    <t>木江
公民館</t>
  </si>
  <si>
    <t>西野
公民館</t>
  </si>
  <si>
    <t>くまの・みらい交流館</t>
    <rPh sb="7" eb="9">
      <t>コウリュウ</t>
    </rPh>
    <rPh sb="9" eb="10">
      <t>カン</t>
    </rPh>
    <phoneticPr fontId="19"/>
  </si>
  <si>
    <t>安芸津
生涯学習センター</t>
    <rPh sb="0" eb="3">
      <t>アキツ</t>
    </rPh>
    <rPh sb="4" eb="6">
      <t>ショウガイ</t>
    </rPh>
    <rPh sb="6" eb="8">
      <t>ガクシュウ</t>
    </rPh>
    <phoneticPr fontId="19"/>
  </si>
  <si>
    <t>河内
生涯学習支援センター</t>
    <rPh sb="0" eb="2">
      <t>コウチ</t>
    </rPh>
    <rPh sb="3" eb="5">
      <t>ショウガイ</t>
    </rPh>
    <rPh sb="5" eb="7">
      <t>ガクシュウ</t>
    </rPh>
    <rPh sb="7" eb="9">
      <t>シエン</t>
    </rPh>
    <phoneticPr fontId="19"/>
  </si>
  <si>
    <t>豊栄
生涯学習センター</t>
    <rPh sb="0" eb="2">
      <t>トヨサカ</t>
    </rPh>
    <rPh sb="3" eb="5">
      <t>ショウガイ</t>
    </rPh>
    <rPh sb="5" eb="7">
      <t>ガクシュウ</t>
    </rPh>
    <phoneticPr fontId="19"/>
  </si>
  <si>
    <t>福富
生涯学習支援センター</t>
    <rPh sb="0" eb="2">
      <t>フクトミ</t>
    </rPh>
    <rPh sb="3" eb="5">
      <t>ショウガイ</t>
    </rPh>
    <rPh sb="5" eb="7">
      <t>ガクシュウ</t>
    </rPh>
    <rPh sb="7" eb="9">
      <t>シエン</t>
    </rPh>
    <phoneticPr fontId="19"/>
  </si>
  <si>
    <t>黒瀬
生涯学習センター</t>
    <rPh sb="0" eb="2">
      <t>クロセ</t>
    </rPh>
    <rPh sb="3" eb="5">
      <t>ショウガイ</t>
    </rPh>
    <rPh sb="5" eb="7">
      <t>ガクシュウ</t>
    </rPh>
    <phoneticPr fontId="19"/>
  </si>
  <si>
    <t>志和
生涯学習センター</t>
    <rPh sb="0" eb="2">
      <t>シワ</t>
    </rPh>
    <rPh sb="3" eb="5">
      <t>ショウガイ</t>
    </rPh>
    <rPh sb="5" eb="7">
      <t>ガクシュウ</t>
    </rPh>
    <phoneticPr fontId="19"/>
  </si>
  <si>
    <t>中央
生涯学習センター</t>
    <rPh sb="0" eb="2">
      <t>チュウオウ</t>
    </rPh>
    <rPh sb="3" eb="5">
      <t>ショウガイ</t>
    </rPh>
    <rPh sb="5" eb="7">
      <t>ガクシュウ</t>
    </rPh>
    <phoneticPr fontId="19"/>
  </si>
  <si>
    <t>神辺
生涯学習センター</t>
    <rPh sb="0" eb="2">
      <t>カンナベ</t>
    </rPh>
    <phoneticPr fontId="19"/>
  </si>
  <si>
    <t>東部
生涯学習センター</t>
    <rPh sb="0" eb="1">
      <t>ヒガシ</t>
    </rPh>
    <phoneticPr fontId="19"/>
  </si>
  <si>
    <t>北部
生涯学習センター</t>
    <rPh sb="0" eb="1">
      <t>キタ</t>
    </rPh>
    <phoneticPr fontId="19"/>
  </si>
  <si>
    <t>松永
生涯学習センター</t>
    <rPh sb="0" eb="2">
      <t>マツナガ</t>
    </rPh>
    <phoneticPr fontId="19"/>
  </si>
  <si>
    <t>南部
生涯学習センター</t>
    <rPh sb="0" eb="2">
      <t>ナンブ</t>
    </rPh>
    <rPh sb="3" eb="5">
      <t>ショウガイ</t>
    </rPh>
    <rPh sb="5" eb="7">
      <t>ガクシュウ</t>
    </rPh>
    <phoneticPr fontId="19"/>
  </si>
  <si>
    <t>中部
生涯学習センター</t>
    <rPh sb="0" eb="2">
      <t>チュウブ</t>
    </rPh>
    <rPh sb="3" eb="5">
      <t>ショウガイ</t>
    </rPh>
    <rPh sb="5" eb="7">
      <t>ガクシュウ</t>
    </rPh>
    <phoneticPr fontId="19"/>
  </si>
  <si>
    <t>呉市
生涯学習センター</t>
    <rPh sb="0" eb="2">
      <t>クレシ</t>
    </rPh>
    <rPh sb="3" eb="5">
      <t>ショウガイ</t>
    </rPh>
    <rPh sb="5" eb="7">
      <t>ガクシュウ</t>
    </rPh>
    <phoneticPr fontId="19"/>
  </si>
  <si>
    <t>県立
生涯学習センター</t>
    <rPh sb="0" eb="2">
      <t>ケンリツ</t>
    </rPh>
    <rPh sb="3" eb="5">
      <t>ショウガイ</t>
    </rPh>
    <rPh sb="5" eb="7">
      <t>ガクシュウ</t>
    </rPh>
    <phoneticPr fontId="19"/>
  </si>
  <si>
    <t>府中町内全域</t>
    <rPh sb="0" eb="2">
      <t>フチュウ</t>
    </rPh>
    <phoneticPr fontId="19"/>
  </si>
  <si>
    <r>
      <t xml:space="preserve">陶磁器館 
</t>
    </r>
    <r>
      <rPr>
        <sz val="6"/>
        <rFont val="ＭＳ 明朝"/>
        <family val="1"/>
        <charset val="128"/>
      </rPr>
      <t>〔松濤園〕</t>
    </r>
    <phoneticPr fontId="19"/>
  </si>
  <si>
    <r>
      <t xml:space="preserve">昆虫の家
</t>
    </r>
    <r>
      <rPr>
        <sz val="6"/>
        <rFont val="ＭＳ 明朝"/>
        <family val="1"/>
        <charset val="128"/>
      </rPr>
      <t>「頑愚庵」</t>
    </r>
    <phoneticPr fontId="19"/>
  </si>
  <si>
    <t>遺墨，書簡，掛軸など(140点)</t>
    <rPh sb="14" eb="15">
      <t>テン</t>
    </rPh>
    <phoneticPr fontId="8"/>
  </si>
  <si>
    <t>東城文化
ホール</t>
    <phoneticPr fontId="19"/>
  </si>
  <si>
    <t>中央市民センター</t>
    <phoneticPr fontId="8"/>
  </si>
  <si>
    <t>原市民
センター</t>
    <phoneticPr fontId="8"/>
  </si>
  <si>
    <t>事務室（1）
会議室（3）
相談室（4）
託児室（1）
作業室（1）</t>
    <rPh sb="0" eb="3">
      <t>ジムシツ</t>
    </rPh>
    <rPh sb="14" eb="17">
      <t>ソウダンシツ</t>
    </rPh>
    <rPh sb="28" eb="30">
      <t>サギョウ</t>
    </rPh>
    <rPh sb="30" eb="31">
      <t>シツ</t>
    </rPh>
    <phoneticPr fontId="7"/>
  </si>
  <si>
    <t>生涯学習に係る規定の有無</t>
    <rPh sb="5" eb="6">
      <t>カカ</t>
    </rPh>
    <rPh sb="10" eb="12">
      <t>ウム</t>
    </rPh>
    <phoneticPr fontId="8"/>
  </si>
  <si>
    <r>
      <rPr>
        <b/>
        <sz val="8"/>
        <rFont val="ＭＳ 明朝"/>
        <family val="1"/>
        <charset val="128"/>
      </rPr>
      <t>策定時期</t>
    </r>
    <r>
      <rPr>
        <b/>
        <sz val="6"/>
        <rFont val="ＭＳ 明朝"/>
        <family val="1"/>
        <charset val="128"/>
      </rPr>
      <t xml:space="preserve">
(計画期間)</t>
    </r>
    <rPh sb="6" eb="8">
      <t>ケイカク</t>
    </rPh>
    <rPh sb="8" eb="10">
      <t>キカン</t>
    </rPh>
    <phoneticPr fontId="8"/>
  </si>
  <si>
    <t>三原市教育振興基本計画</t>
    <rPh sb="0" eb="3">
      <t>ミハラシ</t>
    </rPh>
    <rPh sb="3" eb="5">
      <t>キョウイク</t>
    </rPh>
    <rPh sb="5" eb="7">
      <t>シンコウ</t>
    </rPh>
    <rPh sb="7" eb="9">
      <t>キホン</t>
    </rPh>
    <rPh sb="9" eb="11">
      <t>ケイカク</t>
    </rPh>
    <phoneticPr fontId="8"/>
  </si>
  <si>
    <t>庄原市教育振興基本計画</t>
    <rPh sb="0" eb="3">
      <t>ショウバラシ</t>
    </rPh>
    <rPh sb="3" eb="5">
      <t>キョウイク</t>
    </rPh>
    <rPh sb="5" eb="7">
      <t>シンコウ</t>
    </rPh>
    <rPh sb="7" eb="9">
      <t>キホン</t>
    </rPh>
    <rPh sb="9" eb="11">
      <t>ケイカク</t>
    </rPh>
    <phoneticPr fontId="8"/>
  </si>
  <si>
    <t>H5年度</t>
  </si>
  <si>
    <t>H12/3/6</t>
    <rPh sb="1" eb="2">
      <t>ガツ</t>
    </rPh>
    <phoneticPr fontId="8"/>
  </si>
  <si>
    <t>H13/12/4</t>
    <rPh sb="2" eb="3">
      <t>ガツ</t>
    </rPh>
    <phoneticPr fontId="8"/>
  </si>
  <si>
    <t>H15/7/11</t>
    <rPh sb="1" eb="2">
      <t>ガツ</t>
    </rPh>
    <rPh sb="4" eb="5">
      <t>ニチ</t>
    </rPh>
    <phoneticPr fontId="18"/>
  </si>
  <si>
    <t>H5/5/1</t>
    <rPh sb="0" eb="1">
      <t>ガツ</t>
    </rPh>
    <phoneticPr fontId="18"/>
  </si>
  <si>
    <t>H15/6/2</t>
    <rPh sb="1" eb="2">
      <t>ガツ</t>
    </rPh>
    <phoneticPr fontId="8"/>
  </si>
  <si>
    <t>H7/12/21</t>
    <rPh sb="1" eb="2">
      <t>ガツ</t>
    </rPh>
    <rPh sb="4" eb="5">
      <t>ニチ</t>
    </rPh>
    <phoneticPr fontId="18"/>
  </si>
  <si>
    <t>H17/3/22</t>
    <rPh sb="1" eb="2">
      <t>ガツ</t>
    </rPh>
    <phoneticPr fontId="8"/>
  </si>
  <si>
    <t>H26/4/1</t>
    <rPh sb="1" eb="2">
      <t>ガツ</t>
    </rPh>
    <phoneticPr fontId="8"/>
  </si>
  <si>
    <t>H9/9/2</t>
    <rPh sb="0" eb="1">
      <t>ガツ</t>
    </rPh>
    <phoneticPr fontId="18"/>
  </si>
  <si>
    <t>H28/3
(H28～32年度)</t>
    <rPh sb="1" eb="2">
      <t>ガツ</t>
    </rPh>
    <rPh sb="9" eb="10">
      <t>ネン</t>
    </rPh>
    <phoneticPr fontId="8"/>
  </si>
  <si>
    <t>H27/3
(H27～31年度)</t>
    <rPh sb="1" eb="2">
      <t>ガツ</t>
    </rPh>
    <rPh sb="9" eb="10">
      <t>ネン</t>
    </rPh>
    <phoneticPr fontId="8"/>
  </si>
  <si>
    <t>廿日市市</t>
    <rPh sb="1" eb="2">
      <t>ニチ</t>
    </rPh>
    <phoneticPr fontId="8"/>
  </si>
  <si>
    <t>三次市</t>
    <rPh sb="0" eb="3">
      <t>ミヨシシ</t>
    </rPh>
    <phoneticPr fontId="8"/>
  </si>
  <si>
    <t>三次市教育大綱</t>
    <rPh sb="0" eb="3">
      <t>ミヨシシ</t>
    </rPh>
    <rPh sb="3" eb="5">
      <t>キョウイク</t>
    </rPh>
    <rPh sb="5" eb="7">
      <t>タイコウ</t>
    </rPh>
    <phoneticPr fontId="8"/>
  </si>
  <si>
    <t>H24/3
(H24～33年度)</t>
    <rPh sb="13" eb="14">
      <t>ネン</t>
    </rPh>
    <rPh sb="14" eb="15">
      <t>ド</t>
    </rPh>
    <phoneticPr fontId="8"/>
  </si>
  <si>
    <t>小中一貫教育基本構想</t>
    <rPh sb="0" eb="2">
      <t>ショウチュウ</t>
    </rPh>
    <rPh sb="2" eb="4">
      <t>イッカン</t>
    </rPh>
    <rPh sb="4" eb="6">
      <t>キョウイク</t>
    </rPh>
    <rPh sb="6" eb="8">
      <t>キホン</t>
    </rPh>
    <rPh sb="8" eb="10">
      <t>コウソウ</t>
    </rPh>
    <phoneticPr fontId="8"/>
  </si>
  <si>
    <t>第2次江田島市総合計画</t>
    <rPh sb="0" eb="1">
      <t>ダイ</t>
    </rPh>
    <rPh sb="2" eb="3">
      <t>ツギ</t>
    </rPh>
    <rPh sb="3" eb="6">
      <t>エタジマ</t>
    </rPh>
    <rPh sb="6" eb="7">
      <t>シ</t>
    </rPh>
    <rPh sb="7" eb="9">
      <t>ソウゴウ</t>
    </rPh>
    <rPh sb="9" eb="11">
      <t>ケイカク</t>
    </rPh>
    <phoneticPr fontId="8"/>
  </si>
  <si>
    <t>H27/3
(H27～36年度)</t>
    <rPh sb="13" eb="14">
      <t>ネン</t>
    </rPh>
    <rPh sb="14" eb="15">
      <t>ド</t>
    </rPh>
    <phoneticPr fontId="8"/>
  </si>
  <si>
    <t>熊野町教育大綱</t>
    <rPh sb="0" eb="2">
      <t>クマノ</t>
    </rPh>
    <rPh sb="2" eb="3">
      <t>チョウ</t>
    </rPh>
    <rPh sb="3" eb="5">
      <t>キョウイク</t>
    </rPh>
    <rPh sb="5" eb="7">
      <t>タイコウ</t>
    </rPh>
    <phoneticPr fontId="8"/>
  </si>
  <si>
    <t>H28/3
(H28～32年度)</t>
    <rPh sb="13" eb="14">
      <t>ネン</t>
    </rPh>
    <rPh sb="14" eb="15">
      <t>ド</t>
    </rPh>
    <phoneticPr fontId="8"/>
  </si>
  <si>
    <t>坂町第4次長期総合計画</t>
    <rPh sb="0" eb="1">
      <t>サカ</t>
    </rPh>
    <rPh sb="1" eb="2">
      <t>チョウ</t>
    </rPh>
    <rPh sb="2" eb="3">
      <t>ダイ</t>
    </rPh>
    <rPh sb="4" eb="5">
      <t>ジ</t>
    </rPh>
    <rPh sb="5" eb="7">
      <t>チョウキ</t>
    </rPh>
    <rPh sb="7" eb="9">
      <t>ソウゴウ</t>
    </rPh>
    <rPh sb="9" eb="11">
      <t>ケイカク</t>
    </rPh>
    <phoneticPr fontId="8"/>
  </si>
  <si>
    <t>H22/3
(H22～31年度）</t>
    <rPh sb="13" eb="14">
      <t>ネン</t>
    </rPh>
    <rPh sb="14" eb="15">
      <t>ド</t>
    </rPh>
    <phoneticPr fontId="8"/>
  </si>
  <si>
    <t>第2次安芸太田町長期総合計画</t>
    <rPh sb="0" eb="1">
      <t>ダイ</t>
    </rPh>
    <rPh sb="2" eb="3">
      <t>ジ</t>
    </rPh>
    <rPh sb="3" eb="8">
      <t>アキオオタチョウ</t>
    </rPh>
    <rPh sb="8" eb="10">
      <t>チョウキ</t>
    </rPh>
    <rPh sb="10" eb="12">
      <t>ソウゴウ</t>
    </rPh>
    <rPh sb="12" eb="14">
      <t>ケイカク</t>
    </rPh>
    <phoneticPr fontId="8"/>
  </si>
  <si>
    <t>安芸太田町教育21，もみじプラン</t>
    <rPh sb="0" eb="5">
      <t>アキオオタチョウ</t>
    </rPh>
    <rPh sb="5" eb="7">
      <t>キョウイク</t>
    </rPh>
    <phoneticPr fontId="8"/>
  </si>
  <si>
    <t>長期総合計画に基づく年次計画</t>
    <rPh sb="0" eb="2">
      <t>チョウキ</t>
    </rPh>
    <rPh sb="2" eb="4">
      <t>ソウゴウ</t>
    </rPh>
    <rPh sb="4" eb="6">
      <t>ケイカク</t>
    </rPh>
    <rPh sb="7" eb="8">
      <t>モト</t>
    </rPh>
    <rPh sb="10" eb="12">
      <t>ネンジ</t>
    </rPh>
    <rPh sb="12" eb="14">
      <t>ケイカク</t>
    </rPh>
    <phoneticPr fontId="8"/>
  </si>
  <si>
    <t>大崎上島町第2次長期総合計画</t>
    <rPh sb="0" eb="2">
      <t>オオサキ</t>
    </rPh>
    <rPh sb="2" eb="4">
      <t>カミシマ</t>
    </rPh>
    <rPh sb="4" eb="5">
      <t>チョウ</t>
    </rPh>
    <rPh sb="5" eb="6">
      <t>ダイ</t>
    </rPh>
    <rPh sb="7" eb="8">
      <t>ジ</t>
    </rPh>
    <rPh sb="8" eb="10">
      <t>チョウキ</t>
    </rPh>
    <rPh sb="10" eb="12">
      <t>ソウゴウ</t>
    </rPh>
    <rPh sb="12" eb="14">
      <t>ケイカク</t>
    </rPh>
    <phoneticPr fontId="8"/>
  </si>
  <si>
    <t>世羅町教育プラン</t>
    <rPh sb="0" eb="3">
      <t>セラチョウ</t>
    </rPh>
    <rPh sb="3" eb="5">
      <t>キョウイク</t>
    </rPh>
    <phoneticPr fontId="8"/>
  </si>
  <si>
    <t>神石高原町教育振興基本計画</t>
    <rPh sb="0" eb="5">
      <t>ジンセキコウゲンチョウ</t>
    </rPh>
    <rPh sb="5" eb="7">
      <t>キョウイク</t>
    </rPh>
    <rPh sb="7" eb="9">
      <t>シンコウ</t>
    </rPh>
    <rPh sb="9" eb="11">
      <t>キホン</t>
    </rPh>
    <rPh sb="11" eb="13">
      <t>ケイカク</t>
    </rPh>
    <phoneticPr fontId="8"/>
  </si>
  <si>
    <t>広島市教育振興基本計画</t>
    <rPh sb="0" eb="3">
      <t>ヒロシマシ</t>
    </rPh>
    <rPh sb="3" eb="5">
      <t>キョウイク</t>
    </rPh>
    <rPh sb="5" eb="7">
      <t>シンコウ</t>
    </rPh>
    <rPh sb="7" eb="9">
      <t>キホン</t>
    </rPh>
    <rPh sb="9" eb="11">
      <t>ケイカク</t>
    </rPh>
    <phoneticPr fontId="8"/>
  </si>
  <si>
    <r>
      <t>生涯学習に資する計画</t>
    </r>
    <r>
      <rPr>
        <b/>
        <sz val="6"/>
        <rFont val="ＭＳ 明朝"/>
        <family val="1"/>
        <charset val="128"/>
      </rPr>
      <t xml:space="preserve">
(教育全般に関する計画等とは別に策定)</t>
    </r>
    <rPh sb="5" eb="6">
      <t>シ</t>
    </rPh>
    <rPh sb="8" eb="10">
      <t>ケイカク</t>
    </rPh>
    <phoneticPr fontId="8"/>
  </si>
  <si>
    <t>土地面積（㎡）</t>
    <rPh sb="0" eb="2">
      <t>トチ</t>
    </rPh>
    <rPh sb="2" eb="4">
      <t>メンセキ</t>
    </rPh>
    <phoneticPr fontId="8"/>
  </si>
  <si>
    <t>設置者</t>
    <phoneticPr fontId="8"/>
  </si>
  <si>
    <t>建物の総面積（㎡）</t>
    <rPh sb="0" eb="2">
      <t>タテモノ</t>
    </rPh>
    <rPh sb="3" eb="4">
      <t>ソウ</t>
    </rPh>
    <rPh sb="4" eb="6">
      <t>メンセキ</t>
    </rPh>
    <phoneticPr fontId="8"/>
  </si>
  <si>
    <t>蔵書冊数
（29年度）</t>
    <phoneticPr fontId="8"/>
  </si>
  <si>
    <t>貸出冊数
（29年度）</t>
    <phoneticPr fontId="8"/>
  </si>
  <si>
    <t>貸出登録者数
（29年度）</t>
    <phoneticPr fontId="8"/>
  </si>
  <si>
    <t>入館者数
（29年度）</t>
    <rPh sb="0" eb="3">
      <t>ニュウカンシャ</t>
    </rPh>
    <rPh sb="3" eb="4">
      <t>サッスウ</t>
    </rPh>
    <phoneticPr fontId="8"/>
  </si>
  <si>
    <t>※入館者数(29年度）について，集計していない場合は「－」表示。</t>
    <phoneticPr fontId="8"/>
  </si>
  <si>
    <t>※入館者数(29年度）及び年間開館日数について，特に集計していない場合は「－」表示。</t>
    <phoneticPr fontId="8"/>
  </si>
  <si>
    <t>延べ利用者数
（29年度）</t>
    <rPh sb="0" eb="1">
      <t>ノ</t>
    </rPh>
    <rPh sb="2" eb="5">
      <t>リヨウシャ</t>
    </rPh>
    <rPh sb="5" eb="6">
      <t>スウ</t>
    </rPh>
    <phoneticPr fontId="8"/>
  </si>
  <si>
    <t>図書室
貸出冊数
(29年度)</t>
    <rPh sb="0" eb="3">
      <t>トショシツ</t>
    </rPh>
    <rPh sb="4" eb="6">
      <t>カシダシ</t>
    </rPh>
    <rPh sb="6" eb="8">
      <t>サッスウ</t>
    </rPh>
    <phoneticPr fontId="8"/>
  </si>
  <si>
    <t>延べ
利用者数
(29年度)</t>
    <phoneticPr fontId="8"/>
  </si>
  <si>
    <t>延べ
利用者数
(29年度)</t>
    <phoneticPr fontId="8"/>
  </si>
  <si>
    <t>利用者数（29年度）</t>
    <rPh sb="0" eb="3">
      <t>リヨウシャ</t>
    </rPh>
    <rPh sb="3" eb="4">
      <t>スウ</t>
    </rPh>
    <phoneticPr fontId="8"/>
  </si>
  <si>
    <t>延べ利用者数
(29年度)</t>
    <rPh sb="0" eb="1">
      <t>ノ</t>
    </rPh>
    <rPh sb="2" eb="5">
      <t>リヨウシャ</t>
    </rPh>
    <rPh sb="5" eb="6">
      <t>スウ</t>
    </rPh>
    <phoneticPr fontId="8"/>
  </si>
  <si>
    <t>保有教材数
（29年度）</t>
    <phoneticPr fontId="8"/>
  </si>
  <si>
    <t>延ベ利用状況（29年度）</t>
    <rPh sb="4" eb="6">
      <t>ジョウキョウ</t>
    </rPh>
    <phoneticPr fontId="8"/>
  </si>
  <si>
    <t>延べ
利用者数
(29年度)</t>
    <rPh sb="0" eb="1">
      <t>ノ</t>
    </rPh>
    <rPh sb="3" eb="6">
      <t>リヨウシャ</t>
    </rPh>
    <rPh sb="6" eb="7">
      <t>スウ</t>
    </rPh>
    <phoneticPr fontId="8"/>
  </si>
  <si>
    <t>国立大学法人広島大学</t>
    <rPh sb="0" eb="2">
      <t>コクリツ</t>
    </rPh>
    <rPh sb="2" eb="4">
      <t>ダイガク</t>
    </rPh>
    <rPh sb="4" eb="6">
      <t>ホウジン</t>
    </rPh>
    <rPh sb="6" eb="8">
      <t>ヒロシマ</t>
    </rPh>
    <rPh sb="8" eb="10">
      <t>ダイガク</t>
    </rPh>
    <phoneticPr fontId="8"/>
  </si>
  <si>
    <t>広島大学総合博物館</t>
    <rPh sb="0" eb="2">
      <t>ヒロシマ</t>
    </rPh>
    <rPh sb="2" eb="4">
      <t>ダイガク</t>
    </rPh>
    <rPh sb="4" eb="6">
      <t>ソウゴウ</t>
    </rPh>
    <rPh sb="6" eb="9">
      <t>ハクブツカン</t>
    </rPh>
    <phoneticPr fontId="8"/>
  </si>
  <si>
    <t>廿日市市吉和字熊崎竹ノ鼻4300</t>
    <rPh sb="0" eb="4">
      <t>ハツカイチシ</t>
    </rPh>
    <rPh sb="4" eb="6">
      <t>ヨシワ</t>
    </rPh>
    <rPh sb="6" eb="7">
      <t>ジ</t>
    </rPh>
    <rPh sb="7" eb="9">
      <t>クマザキ</t>
    </rPh>
    <rPh sb="9" eb="10">
      <t>タケ</t>
    </rPh>
    <rPh sb="11" eb="12">
      <t>ハナ</t>
    </rPh>
    <phoneticPr fontId="27"/>
  </si>
  <si>
    <t>職 員 数</t>
    <phoneticPr fontId="19"/>
  </si>
  <si>
    <t>廿日市市大野亀ヶ岡700</t>
    <rPh sb="0" eb="4">
      <t>ハツ</t>
    </rPh>
    <phoneticPr fontId="8"/>
  </si>
  <si>
    <t>H24/3
(H23～32年度)</t>
    <rPh sb="13" eb="14">
      <t>ネン</t>
    </rPh>
    <rPh sb="14" eb="15">
      <t>ド</t>
    </rPh>
    <phoneticPr fontId="8"/>
  </si>
  <si>
    <t>みよし教育ビジョン～三次「夢人」育て～</t>
    <rPh sb="3" eb="5">
      <t>キョウイク</t>
    </rPh>
    <rPh sb="10" eb="12">
      <t>ミヨシ</t>
    </rPh>
    <rPh sb="13" eb="14">
      <t>ユメ</t>
    </rPh>
    <rPh sb="14" eb="15">
      <t>ヒト</t>
    </rPh>
    <rPh sb="16" eb="17">
      <t>ソダ</t>
    </rPh>
    <phoneticPr fontId="8"/>
  </si>
  <si>
    <t>設置者住所</t>
    <rPh sb="0" eb="2">
      <t>セッチ</t>
    </rPh>
    <rPh sb="2" eb="3">
      <t>シャ</t>
    </rPh>
    <rPh sb="3" eb="5">
      <t>ジュウショ</t>
    </rPh>
    <phoneticPr fontId="8"/>
  </si>
  <si>
    <t>〒739-0588
廿日市市宮島町1-1</t>
    <phoneticPr fontId="8"/>
  </si>
  <si>
    <t xml:space="preserve">〒732-0063
広島市東区牛田東一丁目4-17 </t>
    <phoneticPr fontId="8"/>
  </si>
  <si>
    <t xml:space="preserve">対象 </t>
    <phoneticPr fontId="13"/>
  </si>
  <si>
    <t>市町名</t>
    <phoneticPr fontId="13"/>
  </si>
  <si>
    <t>策定者</t>
    <phoneticPr fontId="8"/>
  </si>
  <si>
    <t>設置時期</t>
    <phoneticPr fontId="8"/>
  </si>
  <si>
    <t>○</t>
    <phoneticPr fontId="8"/>
  </si>
  <si>
    <t>呉　市</t>
    <phoneticPr fontId="18"/>
  </si>
  <si>
    <t>H12/3</t>
    <phoneticPr fontId="8"/>
  </si>
  <si>
    <t>呉市生涯学習懇話会</t>
    <phoneticPr fontId="8"/>
  </si>
  <si>
    <t>竹原市教育大綱</t>
    <rPh sb="0" eb="2">
      <t>タケハラ</t>
    </rPh>
    <rPh sb="2" eb="3">
      <t>シ</t>
    </rPh>
    <rPh sb="3" eb="5">
      <t>キョウイク</t>
    </rPh>
    <rPh sb="5" eb="7">
      <t>タイコウ</t>
    </rPh>
    <phoneticPr fontId="8"/>
  </si>
  <si>
    <t>H27/11
(H27～30年度）</t>
    <rPh sb="14" eb="16">
      <t>ネンド</t>
    </rPh>
    <phoneticPr fontId="8"/>
  </si>
  <si>
    <t>○</t>
  </si>
  <si>
    <t>H26/3</t>
    <phoneticPr fontId="8"/>
  </si>
  <si>
    <t>尾道教育総合推進計画</t>
    <rPh sb="0" eb="2">
      <t>オノミチ</t>
    </rPh>
    <rPh sb="2" eb="4">
      <t>キョウイク</t>
    </rPh>
    <rPh sb="4" eb="6">
      <t>ソウゴウ</t>
    </rPh>
    <rPh sb="6" eb="8">
      <t>スイシン</t>
    </rPh>
    <rPh sb="8" eb="10">
      <t>ケイカク</t>
    </rPh>
    <phoneticPr fontId="8"/>
  </si>
  <si>
    <t>H29/3
(H29～33年度）</t>
    <rPh sb="13" eb="14">
      <t>ド</t>
    </rPh>
    <phoneticPr fontId="8"/>
  </si>
  <si>
    <t>H13/5</t>
    <phoneticPr fontId="8"/>
  </si>
  <si>
    <t>尾道市生涯学習推進基本構想</t>
    <rPh sb="0" eb="3">
      <t>オノミチシ</t>
    </rPh>
    <rPh sb="3" eb="5">
      <t>ショウガイ</t>
    </rPh>
    <rPh sb="5" eb="7">
      <t>ガクシュウ</t>
    </rPh>
    <rPh sb="7" eb="9">
      <t>スイシン</t>
    </rPh>
    <rPh sb="9" eb="11">
      <t>キホン</t>
    </rPh>
    <rPh sb="11" eb="13">
      <t>コウソウ</t>
    </rPh>
    <phoneticPr fontId="8"/>
  </si>
  <si>
    <t>H11/12</t>
    <phoneticPr fontId="8"/>
  </si>
  <si>
    <t>尾道市</t>
    <rPh sb="0" eb="3">
      <t>オノミチシ</t>
    </rPh>
    <phoneticPr fontId="8"/>
  </si>
  <si>
    <t>※現在活動なし</t>
  </si>
  <si>
    <t>H3/4</t>
    <phoneticPr fontId="8"/>
  </si>
  <si>
    <t>東広島市生涯大学システムアクションプラン（改訂版）</t>
    <rPh sb="0" eb="4">
      <t>ヒガシヒロシマシ</t>
    </rPh>
    <rPh sb="4" eb="6">
      <t>ショウガイ</t>
    </rPh>
    <rPh sb="6" eb="8">
      <t>ダイガク</t>
    </rPh>
    <rPh sb="21" eb="24">
      <t>カイテイバン</t>
    </rPh>
    <phoneticPr fontId="18"/>
  </si>
  <si>
    <t>H1/10</t>
    <phoneticPr fontId="8"/>
  </si>
  <si>
    <t>H2/5/1</t>
    <phoneticPr fontId="8"/>
  </si>
  <si>
    <t>H12/12</t>
    <phoneticPr fontId="8"/>
  </si>
  <si>
    <t>H12/4/3</t>
    <phoneticPr fontId="8"/>
  </si>
  <si>
    <t>H18/3/31</t>
    <phoneticPr fontId="8"/>
  </si>
  <si>
    <t>市町名</t>
    <phoneticPr fontId="18"/>
  </si>
  <si>
    <t>生涯学習まちづくりのテーマ・スローガン</t>
    <phoneticPr fontId="8"/>
  </si>
  <si>
    <t>宣言年月日</t>
    <phoneticPr fontId="8"/>
  </si>
  <si>
    <t>―</t>
    <phoneticPr fontId="18"/>
  </si>
  <si>
    <t>―</t>
    <phoneticPr fontId="8"/>
  </si>
  <si>
    <t>坂町</t>
    <phoneticPr fontId="8"/>
  </si>
  <si>
    <t>坂町</t>
    <phoneticPr fontId="8"/>
  </si>
  <si>
    <t>夢と希望と生きがいを持って生活ができる社会の実現</t>
    <rPh sb="0" eb="1">
      <t>ユメ</t>
    </rPh>
    <rPh sb="2" eb="4">
      <t>キボウ</t>
    </rPh>
    <rPh sb="5" eb="6">
      <t>イ</t>
    </rPh>
    <rPh sb="10" eb="11">
      <t>モ</t>
    </rPh>
    <rPh sb="13" eb="15">
      <t>セイカツ</t>
    </rPh>
    <rPh sb="19" eb="21">
      <t>シャカイ</t>
    </rPh>
    <rPh sb="22" eb="24">
      <t>ジツゲン</t>
    </rPh>
    <phoneticPr fontId="8"/>
  </si>
  <si>
    <t>女性のみ対象</t>
    <phoneticPr fontId="8"/>
  </si>
  <si>
    <t>高齢者のみ対象</t>
    <phoneticPr fontId="8"/>
  </si>
  <si>
    <t>その他</t>
    <phoneticPr fontId="8"/>
  </si>
  <si>
    <t xml:space="preserve"> 市町名 </t>
    <phoneticPr fontId="13"/>
  </si>
  <si>
    <t>呉　市</t>
    <phoneticPr fontId="13"/>
  </si>
  <si>
    <t>坂　町</t>
    <phoneticPr fontId="13"/>
  </si>
  <si>
    <t>計</t>
    <phoneticPr fontId="8"/>
  </si>
  <si>
    <t>その他</t>
    <phoneticPr fontId="8"/>
  </si>
  <si>
    <t xml:space="preserve"> 市町名 </t>
    <phoneticPr fontId="13"/>
  </si>
  <si>
    <t>江田島市</t>
    <phoneticPr fontId="8"/>
  </si>
  <si>
    <t>海田町</t>
    <phoneticPr fontId="8"/>
  </si>
  <si>
    <t>熊野町</t>
    <phoneticPr fontId="8"/>
  </si>
  <si>
    <t>坂町</t>
    <phoneticPr fontId="8"/>
  </si>
  <si>
    <t>安芸太田町</t>
    <phoneticPr fontId="8"/>
  </si>
  <si>
    <t>北広島町</t>
    <phoneticPr fontId="8"/>
  </si>
  <si>
    <t>大崎上島町</t>
    <phoneticPr fontId="8"/>
  </si>
  <si>
    <t>世羅町</t>
    <phoneticPr fontId="8"/>
  </si>
  <si>
    <t>神石高原町</t>
    <phoneticPr fontId="8"/>
  </si>
  <si>
    <t>計</t>
    <phoneticPr fontId="14"/>
  </si>
  <si>
    <t>女性のみ対象</t>
    <phoneticPr fontId="14"/>
  </si>
  <si>
    <t>高齢者のみ対象</t>
    <phoneticPr fontId="14"/>
  </si>
  <si>
    <t>その他</t>
    <phoneticPr fontId="14"/>
  </si>
  <si>
    <t>広島市</t>
    <phoneticPr fontId="13"/>
  </si>
  <si>
    <t>呉市</t>
    <phoneticPr fontId="14"/>
  </si>
  <si>
    <t>府中市</t>
    <phoneticPr fontId="14"/>
  </si>
  <si>
    <t>庄原市</t>
    <phoneticPr fontId="14"/>
  </si>
  <si>
    <t>廿日市市</t>
    <phoneticPr fontId="14"/>
  </si>
  <si>
    <t>江田島市</t>
    <phoneticPr fontId="14"/>
  </si>
  <si>
    <t>海田町</t>
    <phoneticPr fontId="14"/>
  </si>
  <si>
    <t>熊野町</t>
    <phoneticPr fontId="14"/>
  </si>
  <si>
    <t>坂町</t>
    <phoneticPr fontId="14"/>
  </si>
  <si>
    <t>安芸太田町</t>
    <phoneticPr fontId="14"/>
  </si>
  <si>
    <t>北広島町</t>
    <phoneticPr fontId="14"/>
  </si>
  <si>
    <t>大崎上島町</t>
    <phoneticPr fontId="14"/>
  </si>
  <si>
    <t>世羅町</t>
    <phoneticPr fontId="14"/>
  </si>
  <si>
    <t>神石高原町</t>
    <phoneticPr fontId="14"/>
  </si>
  <si>
    <t>計</t>
    <phoneticPr fontId="14"/>
  </si>
  <si>
    <t xml:space="preserve">対象 </t>
    <phoneticPr fontId="13"/>
  </si>
  <si>
    <t>体育・レクリエーション</t>
    <phoneticPr fontId="8"/>
  </si>
  <si>
    <t>家庭教育・家庭生活</t>
    <phoneticPr fontId="13"/>
  </si>
  <si>
    <t>市民意識・社会連帯意識</t>
    <phoneticPr fontId="13"/>
  </si>
  <si>
    <t xml:space="preserve"> 市町名</t>
    <phoneticPr fontId="13"/>
  </si>
  <si>
    <t>呉　市</t>
    <phoneticPr fontId="13"/>
  </si>
  <si>
    <t>熊野町</t>
    <phoneticPr fontId="8"/>
  </si>
  <si>
    <t>安芸太田町</t>
    <phoneticPr fontId="8"/>
  </si>
  <si>
    <t>大崎上島町</t>
    <phoneticPr fontId="8"/>
  </si>
  <si>
    <t>計</t>
    <phoneticPr fontId="13"/>
  </si>
  <si>
    <t>県立美術館</t>
    <phoneticPr fontId="19"/>
  </si>
  <si>
    <t>http://www.hpam.jp/</t>
    <phoneticPr fontId="19"/>
  </si>
  <si>
    <t>絵画（2,788），彫塑(107），工芸（1,612），書（99），美術資料（675） 計5,281点</t>
    <rPh sb="0" eb="2">
      <t>カイガ</t>
    </rPh>
    <rPh sb="10" eb="12">
      <t>チョウソ</t>
    </rPh>
    <rPh sb="18" eb="20">
      <t>コウゲイ</t>
    </rPh>
    <rPh sb="28" eb="29">
      <t>ショ</t>
    </rPh>
    <rPh sb="34" eb="36">
      <t>ビジュツ</t>
    </rPh>
    <rPh sb="36" eb="38">
      <t>シリョウ</t>
    </rPh>
    <rPh sb="44" eb="45">
      <t>ケイ</t>
    </rPh>
    <rPh sb="50" eb="51">
      <t>テン</t>
    </rPh>
    <phoneticPr fontId="19"/>
  </si>
  <si>
    <t>082-221-6246</t>
    <phoneticPr fontId="19"/>
  </si>
  <si>
    <t>iroeuma2@gmail.com</t>
    <phoneticPr fontId="19"/>
  </si>
  <si>
    <t>082-223-1444</t>
    <phoneticPr fontId="19"/>
  </si>
  <si>
    <t>http://www.manabi.pref.hiroshima.lg.jp/rekimin/index.html</t>
    <phoneticPr fontId="19"/>
  </si>
  <si>
    <t>歴史資料495点
考古資料4,876点（うち国指定重要文化財15点）
民俗資料5,811点（うち指定重要有形民俗文化財1,253点）
合計 11,182点</t>
    <rPh sb="0" eb="2">
      <t>レキシ</t>
    </rPh>
    <rPh sb="2" eb="4">
      <t>シリョウ</t>
    </rPh>
    <rPh sb="7" eb="8">
      <t>テン</t>
    </rPh>
    <rPh sb="9" eb="11">
      <t>コウコ</t>
    </rPh>
    <rPh sb="18" eb="19">
      <t>テン</t>
    </rPh>
    <rPh sb="22" eb="23">
      <t>クニ</t>
    </rPh>
    <rPh sb="23" eb="25">
      <t>シテイ</t>
    </rPh>
    <rPh sb="25" eb="27">
      <t>ジュウヨウ</t>
    </rPh>
    <rPh sb="27" eb="30">
      <t>ブンカザイ</t>
    </rPh>
    <rPh sb="32" eb="33">
      <t>テン</t>
    </rPh>
    <rPh sb="35" eb="37">
      <t>ミンゾク</t>
    </rPh>
    <rPh sb="44" eb="45">
      <t>テン</t>
    </rPh>
    <rPh sb="48" eb="50">
      <t>シテイ</t>
    </rPh>
    <rPh sb="50" eb="52">
      <t>ジュウヨウ</t>
    </rPh>
    <rPh sb="52" eb="54">
      <t>ユウケイ</t>
    </rPh>
    <rPh sb="54" eb="56">
      <t>ミンゾク</t>
    </rPh>
    <rPh sb="56" eb="59">
      <t>ブンカザイ</t>
    </rPh>
    <rPh sb="64" eb="65">
      <t>テン</t>
    </rPh>
    <rPh sb="67" eb="69">
      <t>ゴウケイ</t>
    </rPh>
    <rPh sb="76" eb="77">
      <t>テン</t>
    </rPh>
    <phoneticPr fontId="19"/>
  </si>
  <si>
    <t>rmssoumu@pref.hiroshima.lg.jp</t>
    <phoneticPr fontId="19"/>
  </si>
  <si>
    <t>0824-66-3106</t>
    <phoneticPr fontId="19"/>
  </si>
  <si>
    <t>登録</t>
    <phoneticPr fontId="8"/>
  </si>
  <si>
    <t>草戸千軒関係資料　約100万点（うち国指定重要文化財2,930点）
黄葉夕陽文庫資料約１万点(うち国指定重要文化財5,369点)</t>
    <rPh sb="34" eb="36">
      <t>コウヨウ</t>
    </rPh>
    <rPh sb="36" eb="38">
      <t>ユウヒ</t>
    </rPh>
    <rPh sb="38" eb="40">
      <t>ブンコ</t>
    </rPh>
    <rPh sb="40" eb="42">
      <t>シリョウ</t>
    </rPh>
    <rPh sb="42" eb="43">
      <t>ヤク</t>
    </rPh>
    <rPh sb="44" eb="45">
      <t>マン</t>
    </rPh>
    <rPh sb="45" eb="46">
      <t>テン</t>
    </rPh>
    <rPh sb="49" eb="50">
      <t>クニ</t>
    </rPh>
    <rPh sb="50" eb="52">
      <t>シテイ</t>
    </rPh>
    <rPh sb="52" eb="54">
      <t>ジュウヨウ</t>
    </rPh>
    <rPh sb="54" eb="56">
      <t>ブンカ</t>
    </rPh>
    <rPh sb="56" eb="57">
      <t>ザイ</t>
    </rPh>
    <rPh sb="62" eb="63">
      <t>テン</t>
    </rPh>
    <phoneticPr fontId="8"/>
  </si>
  <si>
    <t>(分館:頼山陽史跡資料館)</t>
    <phoneticPr fontId="8"/>
  </si>
  <si>
    <t>http://www.pref.hiroshima.lg.jp/site/raisanyou/</t>
    <phoneticPr fontId="8"/>
  </si>
  <si>
    <t>広島頼家関係資料及び近世を中心とした寄贈，寄託資料　約１万点</t>
    <rPh sb="0" eb="2">
      <t>ヒロシマ</t>
    </rPh>
    <rPh sb="2" eb="3">
      <t>ライ</t>
    </rPh>
    <rPh sb="3" eb="4">
      <t>イエ</t>
    </rPh>
    <phoneticPr fontId="19"/>
  </si>
  <si>
    <t>082-298-5051</t>
    <phoneticPr fontId="8"/>
  </si>
  <si>
    <t>rhkraisanyou@pref.hiroshima.lg.jp</t>
    <phoneticPr fontId="8"/>
  </si>
  <si>
    <t>平成29年10月1日
平成29年2月1日</t>
    <phoneticPr fontId="8"/>
  </si>
  <si>
    <t>～</t>
    <phoneticPr fontId="8"/>
  </si>
  <si>
    <t>平成31年9月30日
平成31年1月31日</t>
    <rPh sb="0" eb="2">
      <t>ヘイセイ</t>
    </rPh>
    <rPh sb="11" eb="13">
      <t>ヘイセイ</t>
    </rPh>
    <phoneticPr fontId="8"/>
  </si>
  <si>
    <t>H22/9
(H22～32年度)</t>
    <rPh sb="13" eb="15">
      <t>ネンド</t>
    </rPh>
    <phoneticPr fontId="8"/>
  </si>
  <si>
    <t>広島市</t>
    <phoneticPr fontId="19"/>
  </si>
  <si>
    <t>広島市
郷土
資料館</t>
    <phoneticPr fontId="19"/>
  </si>
  <si>
    <t>http://www.cf.city.hiroshima.jp/kyodo/</t>
    <phoneticPr fontId="19"/>
  </si>
  <si>
    <t>kyodo@cf.city.hiroshima.jp</t>
    <phoneticPr fontId="19"/>
  </si>
  <si>
    <t>FAX：</t>
    <phoneticPr fontId="8"/>
  </si>
  <si>
    <t>広島市
江波山
気象館</t>
    <phoneticPr fontId="19"/>
  </si>
  <si>
    <t>082-234-1013</t>
    <phoneticPr fontId="8"/>
  </si>
  <si>
    <t>広島市
こども文化
科学館</t>
    <phoneticPr fontId="19"/>
  </si>
  <si>
    <t>体感型科学展示，太陽望遠鏡，プラネタリウム，広島いん石（82点）</t>
    <phoneticPr fontId="8"/>
  </si>
  <si>
    <t>江戸時代までの広島の歴史，刀剣・甲冑（5,719点）</t>
    <phoneticPr fontId="8"/>
  </si>
  <si>
    <t>広島市
交通
科学館</t>
    <phoneticPr fontId="19"/>
  </si>
  <si>
    <t>乗り物模型等（2,268点）</t>
    <phoneticPr fontId="8"/>
  </si>
  <si>
    <t>kanri@vehicle.city.hiroshima.jp</t>
    <phoneticPr fontId="8"/>
  </si>
  <si>
    <t>〒</t>
    <phoneticPr fontId="19"/>
  </si>
  <si>
    <t>732-0815</t>
    <phoneticPr fontId="19"/>
  </si>
  <si>
    <t>https://www.hiroshima-moca.jp/</t>
    <phoneticPr fontId="19"/>
  </si>
  <si>
    <t>18</t>
    <phoneticPr fontId="8"/>
  </si>
  <si>
    <t>7</t>
    <phoneticPr fontId="8"/>
  </si>
  <si>
    <t>0</t>
    <phoneticPr fontId="8"/>
  </si>
  <si>
    <t>2</t>
    <phoneticPr fontId="8"/>
  </si>
  <si>
    <t>絵画，版画，彫刻，写真，映像，インスタレーション等（1,659点）</t>
    <rPh sb="0" eb="2">
      <t>カイガ</t>
    </rPh>
    <rPh sb="3" eb="5">
      <t>ハンガ</t>
    </rPh>
    <rPh sb="6" eb="8">
      <t>チョウコク</t>
    </rPh>
    <rPh sb="9" eb="11">
      <t>シャシン</t>
    </rPh>
    <rPh sb="12" eb="14">
      <t>エイゾウ</t>
    </rPh>
    <rPh sb="24" eb="25">
      <t>トウ</t>
    </rPh>
    <rPh sb="31" eb="32">
      <t>テン</t>
    </rPh>
    <phoneticPr fontId="19"/>
  </si>
  <si>
    <t>約7,500</t>
    <rPh sb="0" eb="1">
      <t>ヤク</t>
    </rPh>
    <phoneticPr fontId="8"/>
  </si>
  <si>
    <t>082-264-1121</t>
    <phoneticPr fontId="19"/>
  </si>
  <si>
    <t>hcmca@hcmca.cf.city.hiroshima.jp</t>
    <phoneticPr fontId="19"/>
  </si>
  <si>
    <t>082-264-1198</t>
    <phoneticPr fontId="19"/>
  </si>
  <si>
    <t>広島市</t>
    <phoneticPr fontId="19"/>
  </si>
  <si>
    <t>中央
公民館</t>
    <phoneticPr fontId="8"/>
  </si>
  <si>
    <t>8:30～22：00</t>
    <phoneticPr fontId="8"/>
  </si>
  <si>
    <t>電話：</t>
    <phoneticPr fontId="8"/>
  </si>
  <si>
    <t>730-0823</t>
    <phoneticPr fontId="19"/>
  </si>
  <si>
    <t>8:30～22：00</t>
    <phoneticPr fontId="8"/>
  </si>
  <si>
    <t>082-246-4121</t>
    <phoneticPr fontId="8"/>
  </si>
  <si>
    <t>yoshijima-k@cf.city.hiroshima.jp</t>
    <phoneticPr fontId="8"/>
  </si>
  <si>
    <t>早稲田
公民館</t>
    <phoneticPr fontId="8"/>
  </si>
  <si>
    <t>734-0819</t>
    <phoneticPr fontId="19"/>
  </si>
  <si>
    <t>danbara-k@cf.city.hiroshima.jp</t>
    <phoneticPr fontId="8"/>
  </si>
  <si>
    <t>広島市</t>
    <phoneticPr fontId="19"/>
  </si>
  <si>
    <t>http://www.cf.city.hiroshima.jp/kanon-k/</t>
    <phoneticPr fontId="19"/>
  </si>
  <si>
    <t>kanon-k@cf.city.hiroshima.jp</t>
    <phoneticPr fontId="19"/>
  </si>
  <si>
    <t>南観音
公民館</t>
    <phoneticPr fontId="8"/>
  </si>
  <si>
    <t>己斐上
公民館</t>
    <phoneticPr fontId="8"/>
  </si>
  <si>
    <t>8:30～22：00</t>
    <phoneticPr fontId="8"/>
  </si>
  <si>
    <t>鈴が峰
公民館</t>
    <phoneticPr fontId="8"/>
  </si>
  <si>
    <t>広島市</t>
    <phoneticPr fontId="19"/>
  </si>
  <si>
    <t>祗園西
公民館</t>
    <phoneticPr fontId="8"/>
  </si>
  <si>
    <t>戸山中学校区</t>
    <phoneticPr fontId="8"/>
  </si>
  <si>
    <t>731-3167</t>
    <phoneticPr fontId="19"/>
  </si>
  <si>
    <t>http://www.cf.city.hiroshima.jp/ozuka-k/</t>
    <phoneticPr fontId="19"/>
  </si>
  <si>
    <t>082-849-1841</t>
    <phoneticPr fontId="19"/>
  </si>
  <si>
    <t xml:space="preserve">ozuka-k@cf.city.hiroshima.jp </t>
    <phoneticPr fontId="19"/>
  </si>
  <si>
    <t>082-849-1842</t>
    <phoneticPr fontId="19"/>
  </si>
  <si>
    <t>広島市安佐南区沼田町伴東七丁目64-8</t>
    <phoneticPr fontId="8"/>
  </si>
  <si>
    <t>kabe-k@cf.city.hiroshima.jp</t>
    <phoneticPr fontId="8"/>
  </si>
  <si>
    <t>koyo-k@cf.city.hiroshima.jp</t>
    <phoneticPr fontId="8"/>
  </si>
  <si>
    <t>五日市
公民館</t>
    <phoneticPr fontId="8"/>
  </si>
  <si>
    <t>湯来西
公民館</t>
    <phoneticPr fontId="8"/>
  </si>
  <si>
    <t>湯来南
公民館</t>
    <phoneticPr fontId="8"/>
  </si>
  <si>
    <t>http://www.cf.city.hiroshima.jp/kochi-k/</t>
    <phoneticPr fontId="19"/>
  </si>
  <si>
    <t>五月
が丘
公民館</t>
    <phoneticPr fontId="8"/>
  </si>
  <si>
    <t>藤の木
公民館</t>
    <phoneticPr fontId="8"/>
  </si>
  <si>
    <t>彩が丘
公民館</t>
    <phoneticPr fontId="8"/>
  </si>
  <si>
    <t>ayagaoka-k@cf.city.hiroshima.jp</t>
    <phoneticPr fontId="19"/>
  </si>
  <si>
    <t>美鈴
が丘
公民館</t>
    <phoneticPr fontId="8"/>
  </si>
  <si>
    <t>八幡東
公民館</t>
    <phoneticPr fontId="8"/>
  </si>
  <si>
    <t>観音台
公民館</t>
    <phoneticPr fontId="8"/>
  </si>
  <si>
    <t>吉見園
公民館</t>
    <phoneticPr fontId="8"/>
  </si>
  <si>
    <t>楽々園
公民館</t>
    <phoneticPr fontId="8"/>
  </si>
  <si>
    <t>http://www.cf.city.hiroshima.jp/rakurakuen-k/</t>
    <phoneticPr fontId="19"/>
  </si>
  <si>
    <t>rakurakuen-k＠cf.city.hiroshima.Jp</t>
    <phoneticPr fontId="19"/>
  </si>
  <si>
    <t>misumi-k@cf.city.hiroshima.jp</t>
    <phoneticPr fontId="8"/>
  </si>
  <si>
    <t>広島市まちづくり市民交流プラザ</t>
    <phoneticPr fontId="8"/>
  </si>
  <si>
    <t>9:30～22:00</t>
    <phoneticPr fontId="8"/>
  </si>
  <si>
    <t>広島市
国際青年
会館</t>
    <phoneticPr fontId="19"/>
  </si>
  <si>
    <t>http://hiyh.pr.arena.ne.jp/</t>
    <phoneticPr fontId="19"/>
  </si>
  <si>
    <t>研修室3室
宿泊施設47室
宿泊研修室2室</t>
    <phoneticPr fontId="8"/>
  </si>
  <si>
    <t>―</t>
    <phoneticPr fontId="19"/>
  </si>
  <si>
    <t>公益財団法人広島市文化財団</t>
    <phoneticPr fontId="8"/>
  </si>
  <si>
    <t>広島市
青少年
センター</t>
    <phoneticPr fontId="19"/>
  </si>
  <si>
    <t>http://www.y-center.jp/</t>
    <phoneticPr fontId="19"/>
  </si>
  <si>
    <t>y-center@cf.city.hiroshima.jp</t>
    <phoneticPr fontId="19"/>
  </si>
  <si>
    <t>FAX：</t>
    <phoneticPr fontId="8"/>
  </si>
  <si>
    <t>082-228-7074</t>
    <phoneticPr fontId="8"/>
  </si>
  <si>
    <t>広島市
三滝少年
自然の家</t>
    <phoneticPr fontId="19"/>
  </si>
  <si>
    <t>http://www.cf.city.hiroshima.jp/mitaki-c/</t>
    <phoneticPr fontId="19"/>
  </si>
  <si>
    <t>mitaki-c@cf.city.hiroshima.jp</t>
    <phoneticPr fontId="19"/>
  </si>
  <si>
    <t>広島市
グリーン
スポーツ
センター</t>
    <phoneticPr fontId="19"/>
  </si>
  <si>
    <t>広島市
似島臨海
少年自然の家</t>
    <phoneticPr fontId="19"/>
  </si>
  <si>
    <t>指定管理</t>
    <rPh sb="0" eb="2">
      <t>シテイ</t>
    </rPh>
    <rPh sb="2" eb="4">
      <t>カンリ</t>
    </rPh>
    <phoneticPr fontId="19"/>
  </si>
  <si>
    <t>広島市
映像文化
ライブラリー</t>
    <phoneticPr fontId="19"/>
  </si>
  <si>
    <t>730-0011</t>
    <phoneticPr fontId="8"/>
  </si>
  <si>
    <t>http://www.cf.city.hiroshima.jp/eizou/</t>
    <phoneticPr fontId="19"/>
  </si>
  <si>
    <t>eizou@cf.city.hiroshima.jp</t>
    <phoneticPr fontId="19"/>
  </si>
  <si>
    <t>公益財団法人広島市文化財団</t>
    <phoneticPr fontId="8"/>
  </si>
  <si>
    <t>―</t>
    <phoneticPr fontId="8"/>
  </si>
  <si>
    <t>呉市</t>
    <phoneticPr fontId="19"/>
  </si>
  <si>
    <t>呉市立
美術館</t>
    <phoneticPr fontId="19"/>
  </si>
  <si>
    <t>「麦わら帽子の少女(ﾙﾉﾜｰﾙ)」「弓をひくヘラクレス(ﾌﾞｰﾙﾃﾞﾙ)」等（1,069点）</t>
    <phoneticPr fontId="8"/>
  </si>
  <si>
    <t>呉市幸町入船山公園内</t>
    <rPh sb="4" eb="6">
      <t>イリフネ</t>
    </rPh>
    <rPh sb="6" eb="7">
      <t>ヤマ</t>
    </rPh>
    <rPh sb="7" eb="9">
      <t>コウエン</t>
    </rPh>
    <rPh sb="9" eb="10">
      <t>ナイ</t>
    </rPh>
    <phoneticPr fontId="8"/>
  </si>
  <si>
    <t xml:space="preserve">素描  ：810点 
日本画：423点 　
油彩画：450点
版画  ：118点 
水彩画：174点
 書   ：38点
彫塑  ：10点 
ガラス：31点 
漆工  ：39点
金工  ：7点 
鋳造  ：10点 
その他：5点
</t>
    <phoneticPr fontId="8"/>
  </si>
  <si>
    <t>三之瀬
御本陣
芸術文化館</t>
    <phoneticPr fontId="19"/>
  </si>
  <si>
    <t>絵画：25点
版画・版木板：35枚
ガラス絵・工芸品・陶磁器：20点
書簡・日記・書籍等：約1,100点
古文書（家文書）：約500点
郷土資料：約700点</t>
    <phoneticPr fontId="8"/>
  </si>
  <si>
    <t>0823-84-6421</t>
    <phoneticPr fontId="8"/>
  </si>
  <si>
    <t>0823-53-2010</t>
    <phoneticPr fontId="8"/>
  </si>
  <si>
    <t>長門の造船
歴史館</t>
    <phoneticPr fontId="8"/>
  </si>
  <si>
    <r>
      <rPr>
        <sz val="8"/>
        <rFont val="ＭＳ 明朝"/>
        <family val="1"/>
        <charset val="128"/>
      </rPr>
      <t>総数：231,442点</t>
    </r>
    <r>
      <rPr>
        <sz val="6"/>
        <rFont val="ＭＳ 明朝"/>
        <family val="1"/>
        <charset val="128"/>
      </rPr>
      <t xml:space="preserve">
実物：809点
模型：634点
写真・絵はがき：113,461点
絵画・書：413点
図面：11,231点
書籍：37,489点
設計機械工具類：517点
その他：66,888点</t>
    </r>
    <rPh sb="0" eb="2">
      <t>ソウスウ</t>
    </rPh>
    <rPh sb="10" eb="11">
      <t>テン</t>
    </rPh>
    <rPh sb="12" eb="14">
      <t>ジツブツ</t>
    </rPh>
    <rPh sb="18" eb="19">
      <t>テン</t>
    </rPh>
    <rPh sb="20" eb="22">
      <t>モケイ</t>
    </rPh>
    <rPh sb="26" eb="27">
      <t>テン</t>
    </rPh>
    <rPh sb="28" eb="30">
      <t>シャシン</t>
    </rPh>
    <rPh sb="31" eb="32">
      <t>エ</t>
    </rPh>
    <rPh sb="43" eb="44">
      <t>テン</t>
    </rPh>
    <rPh sb="45" eb="47">
      <t>カイガ</t>
    </rPh>
    <rPh sb="48" eb="49">
      <t>ショ</t>
    </rPh>
    <rPh sb="53" eb="54">
      <t>テン</t>
    </rPh>
    <rPh sb="55" eb="57">
      <t>ズメン</t>
    </rPh>
    <rPh sb="64" eb="65">
      <t>テン</t>
    </rPh>
    <rPh sb="66" eb="68">
      <t>ショセキ</t>
    </rPh>
    <rPh sb="75" eb="76">
      <t>テン</t>
    </rPh>
    <rPh sb="77" eb="79">
      <t>セッケイ</t>
    </rPh>
    <rPh sb="79" eb="81">
      <t>キカイ</t>
    </rPh>
    <rPh sb="81" eb="84">
      <t>コウグルイ</t>
    </rPh>
    <rPh sb="88" eb="89">
      <t>テン</t>
    </rPh>
    <rPh sb="92" eb="93">
      <t>タ</t>
    </rPh>
    <rPh sb="100" eb="101">
      <t>テン</t>
    </rPh>
    <phoneticPr fontId="8"/>
  </si>
  <si>
    <t>呉市二川まちづくりセンター</t>
    <phoneticPr fontId="8"/>
  </si>
  <si>
    <t>737-0822</t>
    <phoneticPr fontId="8"/>
  </si>
  <si>
    <t>http://www.city.kure.lg.jp/soshiki/104/</t>
    <phoneticPr fontId="8"/>
  </si>
  <si>
    <t>0823-21-3961</t>
    <phoneticPr fontId="8"/>
  </si>
  <si>
    <t>hutakom@city.kure.lg.jp</t>
    <phoneticPr fontId="8"/>
  </si>
  <si>
    <t>0823-25-8821</t>
    <phoneticPr fontId="8"/>
  </si>
  <si>
    <t>呉市吉浦まちづくりセンター</t>
    <phoneticPr fontId="8"/>
  </si>
  <si>
    <t>http://www.city.kure.lg.jp/soshiki/109/</t>
    <phoneticPr fontId="8"/>
  </si>
  <si>
    <t>呉市警固屋まちづくりセンター</t>
    <phoneticPr fontId="8"/>
  </si>
  <si>
    <t>http://www.city.kure.lg.jp/soshiki/110/</t>
    <phoneticPr fontId="8"/>
  </si>
  <si>
    <t>呉市阿賀まちづくりセンター</t>
    <phoneticPr fontId="8"/>
  </si>
  <si>
    <t>http://www.city.kure.lg.jp/soshiki/108/</t>
    <phoneticPr fontId="8"/>
  </si>
  <si>
    <t>呉市広
まちづくり
センター</t>
    <phoneticPr fontId="8"/>
  </si>
  <si>
    <t>http://www.city.kure.lg.jp/soshiki/111/</t>
    <phoneticPr fontId="8"/>
  </si>
  <si>
    <t>呉市仁方まちづくりセンター</t>
    <phoneticPr fontId="8"/>
  </si>
  <si>
    <t>http://www.city.kure.lg.jp/soshiki/112/</t>
    <phoneticPr fontId="8"/>
  </si>
  <si>
    <t>呉市宮原まちづくりセンター</t>
    <phoneticPr fontId="8"/>
  </si>
  <si>
    <t>http://www.city.kure.lg.jp/soshiki/113/</t>
    <phoneticPr fontId="8"/>
  </si>
  <si>
    <t>8:30～22：00</t>
    <phoneticPr fontId="8"/>
  </si>
  <si>
    <t>呉市天応まちづくりセンター</t>
    <phoneticPr fontId="8"/>
  </si>
  <si>
    <t>http://www.city.kure.lg.jp/soshiki/114/</t>
    <phoneticPr fontId="8"/>
  </si>
  <si>
    <t>呉市昭和まちづくりセンター</t>
    <phoneticPr fontId="8"/>
  </si>
  <si>
    <t>http://www.city.kure.lg.jp/soshiki/115/</t>
    <phoneticPr fontId="8"/>
  </si>
  <si>
    <t>kajiyama@matidukuri.com</t>
    <phoneticPr fontId="8"/>
  </si>
  <si>
    <t>呉市昭和東まちづくりセンター</t>
    <phoneticPr fontId="8"/>
  </si>
  <si>
    <t>http://www.city.kure.lg.jp/soshiki/116/</t>
    <phoneticPr fontId="8"/>
  </si>
  <si>
    <t>kawamiya@matidukuri.com</t>
    <phoneticPr fontId="8"/>
  </si>
  <si>
    <t>ＮＰＯ法人
昭和地区
まちづくり協議会</t>
    <phoneticPr fontId="8"/>
  </si>
  <si>
    <t>呉市郷原まちづくりセンター</t>
    <phoneticPr fontId="8"/>
  </si>
  <si>
    <t>http://www.city.kure.lg.jp/soshiki/117/</t>
    <phoneticPr fontId="8"/>
  </si>
  <si>
    <t>呉市下蒲刈まちづくりセンター</t>
    <phoneticPr fontId="8"/>
  </si>
  <si>
    <t>http://www.city.kure.lg.jp/soshiki/118/</t>
    <phoneticPr fontId="8"/>
  </si>
  <si>
    <t>呉市川尻まちづくりセンター（ベイノロホール）</t>
    <phoneticPr fontId="8"/>
  </si>
  <si>
    <t>http://www.city.kure.lg.jp/soshiki/119/</t>
    <phoneticPr fontId="8"/>
  </si>
  <si>
    <t>呉市音戸まちづくりセンター</t>
    <phoneticPr fontId="8"/>
  </si>
  <si>
    <t>http://www.city.kure.lg.jp/soshiki/120/</t>
    <phoneticPr fontId="8"/>
  </si>
  <si>
    <t>呉市倉橋まちづくりセンター</t>
    <phoneticPr fontId="8"/>
  </si>
  <si>
    <t>http://www.city.kure.lg.jp/soshiki/121/</t>
    <phoneticPr fontId="8"/>
  </si>
  <si>
    <t>呉市倉橋まちづくりセンター釣士田分館</t>
    <phoneticPr fontId="8"/>
  </si>
  <si>
    <t>呉市蒲刈まちづくりセンター</t>
    <phoneticPr fontId="8"/>
  </si>
  <si>
    <t>http://www.city.kure.lg.jp/soshiki/122/</t>
    <phoneticPr fontId="8"/>
  </si>
  <si>
    <t>呉市安浦まちづくりセンター（きらめきホール）</t>
    <phoneticPr fontId="8"/>
  </si>
  <si>
    <t>http://www.city.kure.lg.jp/soshiki/123/</t>
    <phoneticPr fontId="8"/>
  </si>
  <si>
    <t>呉市安浦まちづくりセンター三津口分館</t>
    <phoneticPr fontId="8"/>
  </si>
  <si>
    <t>－</t>
    <phoneticPr fontId="8"/>
  </si>
  <si>
    <t>呉市豊浜まちづくりセンター</t>
    <phoneticPr fontId="8"/>
  </si>
  <si>
    <t>http://www.city.kure.lg.jp/soshiki/124/</t>
    <phoneticPr fontId="8"/>
  </si>
  <si>
    <t>呉市豊浜まちづくりセンター豊島分館</t>
    <phoneticPr fontId="8"/>
  </si>
  <si>
    <t>呉市豊まちづくりセンター（堀ばたホール）</t>
    <phoneticPr fontId="8"/>
  </si>
  <si>
    <t>http://www.city.kure.lg.jp/soshiki/125/</t>
    <phoneticPr fontId="8"/>
  </si>
  <si>
    <t>呉市豊まちづくりセンター久比分館</t>
    <phoneticPr fontId="8"/>
  </si>
  <si>
    <t>737-8509</t>
    <phoneticPr fontId="19"/>
  </si>
  <si>
    <t>http://www.city.kure.lg.jp/soshiki/128/</t>
    <phoneticPr fontId="19"/>
  </si>
  <si>
    <t>0823-25-3593</t>
    <phoneticPr fontId="19"/>
  </si>
  <si>
    <t>呉市大空山
青年の家</t>
    <phoneticPr fontId="8"/>
  </si>
  <si>
    <t>―</t>
    <phoneticPr fontId="19"/>
  </si>
  <si>
    <t>ふるさと
学園</t>
    <phoneticPr fontId="19"/>
  </si>
  <si>
    <t>kizuna@city.kure.lg.jp</t>
    <phoneticPr fontId="8"/>
  </si>
  <si>
    <t>呉　市</t>
    <phoneticPr fontId="8"/>
  </si>
  <si>
    <t>竹原市</t>
    <phoneticPr fontId="19"/>
  </si>
  <si>
    <t>たけはら
美術館</t>
    <phoneticPr fontId="19"/>
  </si>
  <si>
    <t>池田コレクション他（385点）</t>
    <phoneticPr fontId="19"/>
  </si>
  <si>
    <t>-</t>
    <phoneticPr fontId="8"/>
  </si>
  <si>
    <t>忠海東
公民館</t>
    <phoneticPr fontId="8"/>
  </si>
  <si>
    <t>8:30～17：00</t>
    <phoneticPr fontId="8"/>
  </si>
  <si>
    <t>竹原市高崎町185-7</t>
    <phoneticPr fontId="8"/>
  </si>
  <si>
    <t>竹原
中央
公民館</t>
    <phoneticPr fontId="8"/>
  </si>
  <si>
    <t>―</t>
    <phoneticPr fontId="19"/>
  </si>
  <si>
    <t>竹原小学校区のうち、小梨町を除く</t>
    <rPh sb="10" eb="13">
      <t>オナシチョウ</t>
    </rPh>
    <rPh sb="14" eb="15">
      <t>ノゾ</t>
    </rPh>
    <phoneticPr fontId="8"/>
  </si>
  <si>
    <t>0846-22-7760</t>
    <phoneticPr fontId="8"/>
  </si>
  <si>
    <t>田万里
公民館</t>
    <phoneticPr fontId="8"/>
  </si>
  <si>
    <t>8:30～17：00</t>
    <phoneticPr fontId="8"/>
  </si>
  <si>
    <t>竹原市仁賀町1292-1</t>
    <phoneticPr fontId="8"/>
  </si>
  <si>
    <t>竹原西
公民館</t>
    <phoneticPr fontId="8"/>
  </si>
  <si>
    <t>竹原西小学校区のうち大井，築地，宿根地区を除く</t>
    <phoneticPr fontId="8"/>
  </si>
  <si>
    <t>竹原市</t>
    <phoneticPr fontId="19"/>
  </si>
  <si>
    <t>竹原市
視聴覚
ライブラリー</t>
    <phoneticPr fontId="19"/>
  </si>
  <si>
    <t>725-8666</t>
    <phoneticPr fontId="8"/>
  </si>
  <si>
    <t>－</t>
    <phoneticPr fontId="19"/>
  </si>
  <si>
    <t>竹原市中央五丁目1-35</t>
    <rPh sb="0" eb="2">
      <t>タケハラ</t>
    </rPh>
    <rPh sb="2" eb="3">
      <t>シ</t>
    </rPh>
    <rPh sb="3" eb="5">
      <t>チュウオウ</t>
    </rPh>
    <rPh sb="5" eb="8">
      <t>ゴチョウメ</t>
    </rPh>
    <phoneticPr fontId="8"/>
  </si>
  <si>
    <t>－</t>
    <phoneticPr fontId="19"/>
  </si>
  <si>
    <t>東多井
教育集会所</t>
    <phoneticPr fontId="8"/>
  </si>
  <si>
    <t>―</t>
    <phoneticPr fontId="8"/>
  </si>
  <si>
    <t>http://www.city.mihara.hiroshima.jp/site/kyouiku/rekimin.html</t>
    <phoneticPr fontId="8"/>
  </si>
  <si>
    <t>0848-62-5595</t>
    <phoneticPr fontId="8"/>
  </si>
  <si>
    <t>http://www.city.mihara.hiroshima.jp/site/kyouiku/tenmondaitop.html</t>
    <phoneticPr fontId="8"/>
  </si>
  <si>
    <t>9:00～21：00</t>
    <phoneticPr fontId="8"/>
  </si>
  <si>
    <t>http://www.city.mihara.hiroshima.jp/site/kyouiku/honkou.html</t>
    <phoneticPr fontId="8"/>
  </si>
  <si>
    <t>9:00～21：00</t>
    <phoneticPr fontId="8"/>
  </si>
  <si>
    <t>直営＋施設管理
・受付等を委託</t>
    <phoneticPr fontId="8"/>
  </si>
  <si>
    <t>―</t>
    <phoneticPr fontId="19"/>
  </si>
  <si>
    <t>年末年始
祝日</t>
    <phoneticPr fontId="8"/>
  </si>
  <si>
    <t>http://www.city.mihara.hiroshima.jp/site/kyouiku/kankou.html</t>
    <phoneticPr fontId="8"/>
  </si>
  <si>
    <t>http://www.city.mihara.hiroshima.jp/site/kyouiku/ogusakou.html</t>
    <phoneticPr fontId="8"/>
  </si>
  <si>
    <t>http://www.city.mihara.hiroshima.jp/site/kyouiku/kuwakou.html</t>
    <phoneticPr fontId="8"/>
  </si>
  <si>
    <t>http://www.city.mihara.hiroshima.jp/site/kyouiku/wakikou.html</t>
    <phoneticPr fontId="8"/>
  </si>
  <si>
    <t>9:00～21：30</t>
    <phoneticPr fontId="8"/>
  </si>
  <si>
    <t>直営＋施設
管理・受付
等を委託</t>
    <phoneticPr fontId="8"/>
  </si>
  <si>
    <t>年末年始
祝日</t>
    <phoneticPr fontId="8"/>
  </si>
  <si>
    <t>9:00～21：30</t>
    <phoneticPr fontId="8"/>
  </si>
  <si>
    <t>年末年始
祝日</t>
    <phoneticPr fontId="8"/>
  </si>
  <si>
    <t>宮浦
コミュニティ
センター</t>
    <phoneticPr fontId="8"/>
  </si>
  <si>
    <t>http://www.city.mihara.hiroshima.jp/site/kyouiku/miyakomi.html</t>
    <phoneticPr fontId="8"/>
  </si>
  <si>
    <t>http://www.city.mihara.hiroshima.jp/site/kyouiku/sagikomi.html</t>
    <phoneticPr fontId="8"/>
  </si>
  <si>
    <t>9:00～21：30</t>
    <phoneticPr fontId="8"/>
  </si>
  <si>
    <t>直営＋施設
管理・受付
等を委託</t>
    <phoneticPr fontId="8"/>
  </si>
  <si>
    <t>http://www.city.mihara.hiroshima.jp/site/kyouiku/sunakomi.html</t>
    <phoneticPr fontId="8"/>
  </si>
  <si>
    <t>直営＋施設
管理・受付
等を委託</t>
    <phoneticPr fontId="8"/>
  </si>
  <si>
    <t>http://www.city.mihara.hiroshima.jp/site/kyouiku/hongaku.html</t>
    <phoneticPr fontId="8"/>
  </si>
  <si>
    <t>直営＋施設
管理・受付
等を委託</t>
    <phoneticPr fontId="8"/>
  </si>
  <si>
    <t>http://www.city.mihara.hiroshima.jp/site/kyouiku/funakomi.html</t>
    <phoneticPr fontId="8"/>
  </si>
  <si>
    <t>http://www.city.mihara.hiroshima.jp/site/kyouiku/kitakomi.html</t>
    <phoneticPr fontId="8"/>
  </si>
  <si>
    <t>http://www.city.mihara.hiroshima.jp/site/kyouiku/minakomi.html</t>
    <phoneticPr fontId="8"/>
  </si>
  <si>
    <t>地域学習
センター
(さざなみ学校)</t>
    <phoneticPr fontId="8"/>
  </si>
  <si>
    <t>http://www.city.mihara.hiroshima.jp/site/kyouiku/saza.html</t>
    <phoneticPr fontId="8"/>
  </si>
  <si>
    <t>久井南
コミュニティ
センター</t>
    <phoneticPr fontId="8"/>
  </si>
  <si>
    <t>http://www.city.mihara.hiroshima.jp/site/kyouiku/kuiminami.html</t>
    <phoneticPr fontId="8"/>
  </si>
  <si>
    <t>―</t>
    <phoneticPr fontId="8"/>
  </si>
  <si>
    <t>久井
コミュニティ
センター</t>
    <phoneticPr fontId="8"/>
  </si>
  <si>
    <t>久井コミュニティセンター運営委員会</t>
    <phoneticPr fontId="8"/>
  </si>
  <si>
    <t>本郷
生涯学習センター</t>
    <phoneticPr fontId="19"/>
  </si>
  <si>
    <t>直営＋施設
管理を委託</t>
    <phoneticPr fontId="19"/>
  </si>
  <si>
    <t>FAX：</t>
    <phoneticPr fontId="19"/>
  </si>
  <si>
    <t>三原市</t>
    <phoneticPr fontId="19"/>
  </si>
  <si>
    <t>三原市
さぎしま
青年の家</t>
    <phoneticPr fontId="19"/>
  </si>
  <si>
    <t>http://www.city.mihara.hiroshima.jp/site/kyouiku/sagiseinengaiyo.html</t>
    <phoneticPr fontId="8"/>
  </si>
  <si>
    <t>研修室3室
宿泊室4室
体育館他5室</t>
    <phoneticPr fontId="19"/>
  </si>
  <si>
    <t>三原市サギ・セミナー・センター運営協議会</t>
    <rPh sb="0" eb="3">
      <t>ミハラシ</t>
    </rPh>
    <rPh sb="15" eb="17">
      <t>ウンエイ</t>
    </rPh>
    <rPh sb="17" eb="20">
      <t>キョウギカイ</t>
    </rPh>
    <phoneticPr fontId="8"/>
  </si>
  <si>
    <t>三原市久井
青年の家</t>
    <phoneticPr fontId="8"/>
  </si>
  <si>
    <t>http://www.city.mihara.hiroshima.jp/site/kyouiku/kuiseinengaiyo.html</t>
    <phoneticPr fontId="8"/>
  </si>
  <si>
    <t>研修室2室,和室2室</t>
    <phoneticPr fontId="8"/>
  </si>
  <si>
    <t>三原市
宇根山
家族旅行村</t>
    <phoneticPr fontId="19"/>
  </si>
  <si>
    <t>http://www.city.mihara.hiroshima.jp/site/kyouiku/ryokomura.html</t>
    <phoneticPr fontId="8"/>
  </si>
  <si>
    <t>オートキャンプ場34
ディキャンプ場30</t>
    <phoneticPr fontId="19"/>
  </si>
  <si>
    <t>サギ
・セミナー
・センター</t>
    <phoneticPr fontId="8"/>
  </si>
  <si>
    <t>723-0022</t>
    <phoneticPr fontId="8"/>
  </si>
  <si>
    <t>http://www.city.mihara.hiroshima.jp/site/kyouiku/ssc.html</t>
    <phoneticPr fontId="8"/>
  </si>
  <si>
    <t>直営＋施設
管理・受付
等を委託</t>
    <phoneticPr fontId="8"/>
  </si>
  <si>
    <t>0848-60-7020</t>
    <phoneticPr fontId="8"/>
  </si>
  <si>
    <t>―</t>
    <phoneticPr fontId="8"/>
  </si>
  <si>
    <t>0848-60-7021</t>
    <phoneticPr fontId="8"/>
  </si>
  <si>
    <t>三原市</t>
    <phoneticPr fontId="19"/>
  </si>
  <si>
    <t>三原市
視聴覚
ライブラリー</t>
    <phoneticPr fontId="19"/>
  </si>
  <si>
    <t>直営＋施設
管理・受付
等を委託</t>
    <phoneticPr fontId="8"/>
  </si>
  <si>
    <t>三原市円一町二丁目3-1</t>
    <phoneticPr fontId="19"/>
  </si>
  <si>
    <t>三原市中央公民館内</t>
    <phoneticPr fontId="8"/>
  </si>
  <si>
    <t>三原
リージョンプラザ</t>
    <phoneticPr fontId="19"/>
  </si>
  <si>
    <t>http://mihara-regionplaza.net/pages/pg_top.aspx
hp/pages/pg_top.aspx</t>
    <phoneticPr fontId="19"/>
  </si>
  <si>
    <t>㈱クラフトコーポレーション</t>
  </si>
  <si>
    <t>くい
文化センター</t>
    <phoneticPr fontId="8"/>
  </si>
  <si>
    <t>直営＋施設
管理を委託</t>
    <phoneticPr fontId="8"/>
  </si>
  <si>
    <t>大和
文化センター</t>
    <phoneticPr fontId="8"/>
  </si>
  <si>
    <t>shogai@city.onomichi.lg.jp</t>
    <phoneticPr fontId="8"/>
  </si>
  <si>
    <t>昭和55年
3月20日</t>
    <rPh sb="0" eb="2">
      <t>ショウワ</t>
    </rPh>
    <rPh sb="4" eb="5">
      <t>ネン</t>
    </rPh>
    <rPh sb="7" eb="8">
      <t>ガツ</t>
    </rPh>
    <rPh sb="10" eb="11">
      <t>ニチ</t>
    </rPh>
    <phoneticPr fontId="8"/>
  </si>
  <si>
    <t>平成9年
4月5日</t>
    <rPh sb="0" eb="2">
      <t>ヘイセイ</t>
    </rPh>
    <rPh sb="3" eb="4">
      <t>ネン</t>
    </rPh>
    <rPh sb="6" eb="7">
      <t>ガツ</t>
    </rPh>
    <rPh sb="8" eb="9">
      <t>ニチ</t>
    </rPh>
    <phoneticPr fontId="8"/>
  </si>
  <si>
    <t>尾道市</t>
    <phoneticPr fontId="19"/>
  </si>
  <si>
    <t>尾道市立
美術館</t>
    <phoneticPr fontId="19"/>
  </si>
  <si>
    <t>〒</t>
    <phoneticPr fontId="19"/>
  </si>
  <si>
    <t>722-0032</t>
    <phoneticPr fontId="19"/>
  </si>
  <si>
    <t>https://www.onomichi-museum.jp/</t>
    <phoneticPr fontId="19"/>
  </si>
  <si>
    <t>bijyutsu@city.onomichi.hiroshima.jp</t>
    <phoneticPr fontId="19"/>
  </si>
  <si>
    <t>平山郁夫
美術館</t>
    <phoneticPr fontId="19"/>
  </si>
  <si>
    <t>722-2413</t>
    <phoneticPr fontId="19"/>
  </si>
  <si>
    <t>http://www.hirayama-museum.or.jp/</t>
    <phoneticPr fontId="19"/>
  </si>
  <si>
    <t xml:space="preserve">info.web@hirayama-museum.or.jp </t>
    <phoneticPr fontId="19"/>
  </si>
  <si>
    <t>http://www.city.onomichi.hiroshima.jp/kanko/data_mitsugi/02en/</t>
    <phoneticPr fontId="19"/>
  </si>
  <si>
    <t>彫刻家圓鍔勝三他の作品（2,182点）</t>
    <phoneticPr fontId="8"/>
  </si>
  <si>
    <t>entsuba.k-s.m@ninus.ocn.ne.jp</t>
    <phoneticPr fontId="19"/>
  </si>
  <si>
    <t>―</t>
    <phoneticPr fontId="19"/>
  </si>
  <si>
    <t>9:00～21：30</t>
    <phoneticPr fontId="8"/>
  </si>
  <si>
    <t>0848-37-8226</t>
    <phoneticPr fontId="19"/>
  </si>
  <si>
    <t>sann-kou@bbbn.jp</t>
    <phoneticPr fontId="19"/>
  </si>
  <si>
    <t>0848-37-8226</t>
    <phoneticPr fontId="19"/>
  </si>
  <si>
    <t>―</t>
    <phoneticPr fontId="19"/>
  </si>
  <si>
    <t>9:00～21：30</t>
    <phoneticPr fontId="8"/>
  </si>
  <si>
    <t>0848-37-9656</t>
    <phoneticPr fontId="19"/>
  </si>
  <si>
    <t>naga-kou@bbbn.jp</t>
    <phoneticPr fontId="19"/>
  </si>
  <si>
    <t>0848-23-9662</t>
    <phoneticPr fontId="19"/>
  </si>
  <si>
    <t>tuch-kou@bbbn.jp</t>
    <phoneticPr fontId="19"/>
  </si>
  <si>
    <t>尾道市神田町1番15-2号</t>
    <phoneticPr fontId="19"/>
  </si>
  <si>
    <t>0848-22-4665</t>
    <phoneticPr fontId="19"/>
  </si>
  <si>
    <t>yosh-kou@bbbn.jp</t>
    <phoneticPr fontId="19"/>
  </si>
  <si>
    <t>日比崎
公民館</t>
    <phoneticPr fontId="8"/>
  </si>
  <si>
    <t>0848-22-8732</t>
    <phoneticPr fontId="19"/>
  </si>
  <si>
    <t>hibi-kou@bbbn.jp</t>
    <phoneticPr fontId="19"/>
  </si>
  <si>
    <t>0848-23-2107</t>
    <phoneticPr fontId="19"/>
  </si>
  <si>
    <t>kuri-kou@bbbn.jp</t>
    <phoneticPr fontId="19"/>
  </si>
  <si>
    <t>栗原北
公民館</t>
    <phoneticPr fontId="8"/>
  </si>
  <si>
    <t>―</t>
    <phoneticPr fontId="19"/>
  </si>
  <si>
    <t>9:00～21：30</t>
    <phoneticPr fontId="8"/>
  </si>
  <si>
    <t>0848-48-5868</t>
    <phoneticPr fontId="8"/>
  </si>
  <si>
    <t>kita-kou@bbbn.jp</t>
    <phoneticPr fontId="19"/>
  </si>
  <si>
    <t>0848-46-0001</t>
    <phoneticPr fontId="19"/>
  </si>
  <si>
    <t>toub-kou@bbbn.jp</t>
    <phoneticPr fontId="19"/>
  </si>
  <si>
    <t>―</t>
    <phoneticPr fontId="19"/>
  </si>
  <si>
    <t>9:00～21：30</t>
    <phoneticPr fontId="8"/>
  </si>
  <si>
    <t>―</t>
    <phoneticPr fontId="19"/>
  </si>
  <si>
    <t>9:00～21：30</t>
    <phoneticPr fontId="8"/>
  </si>
  <si>
    <t>0848-73-3626</t>
    <phoneticPr fontId="19"/>
  </si>
  <si>
    <t>urasaki-co@joy.ocn.ne.jp</t>
    <phoneticPr fontId="19"/>
  </si>
  <si>
    <t>藤井川
公民館</t>
    <phoneticPr fontId="8"/>
  </si>
  <si>
    <t>木頃・木ノ庄西
・三成小学校区</t>
    <phoneticPr fontId="8"/>
  </si>
  <si>
    <t>0848-48-0001</t>
    <phoneticPr fontId="19"/>
  </si>
  <si>
    <t>0848-70-0004</t>
    <phoneticPr fontId="19"/>
  </si>
  <si>
    <t>sugano.kominkan@arrow.ocn.ne.jp</t>
    <phoneticPr fontId="8"/>
  </si>
  <si>
    <t>0848-76-1899</t>
    <phoneticPr fontId="8"/>
  </si>
  <si>
    <t>上川辺
公民館</t>
    <phoneticPr fontId="8"/>
  </si>
  <si>
    <t>kamikawabe.kominkan@arrow.ocn.ne.jp</t>
    <phoneticPr fontId="8"/>
  </si>
  <si>
    <t>0848-76-0301</t>
    <phoneticPr fontId="8"/>
  </si>
  <si>
    <t>ichi.kominkan@arrow.ocn.ne.jp</t>
    <phoneticPr fontId="8"/>
  </si>
  <si>
    <t>0848-76-2323</t>
    <phoneticPr fontId="8"/>
  </si>
  <si>
    <t>kawachi.kominkan@arrow.ocn.ne.jp</t>
    <phoneticPr fontId="8"/>
  </si>
  <si>
    <t>0848-76-1981</t>
    <phoneticPr fontId="8"/>
  </si>
  <si>
    <t>今津野
公民館</t>
    <phoneticPr fontId="8"/>
  </si>
  <si>
    <t>imatsuno.kominkan@rondo.ocn.ne.jp</t>
    <phoneticPr fontId="8"/>
  </si>
  <si>
    <t>0848-78-0405</t>
    <phoneticPr fontId="8"/>
  </si>
  <si>
    <t>ayame.kominkan@arrow.ocn.ne.jp</t>
    <phoneticPr fontId="8"/>
  </si>
  <si>
    <t>0848-76-0050</t>
    <phoneticPr fontId="8"/>
  </si>
  <si>
    <t>yamato.kominkan@arrow.ocn.ne.jp</t>
    <phoneticPr fontId="8"/>
  </si>
  <si>
    <t>0848-76-0692</t>
    <phoneticPr fontId="8"/>
  </si>
  <si>
    <t>722-8510</t>
    <phoneticPr fontId="19"/>
  </si>
  <si>
    <t>向島中央・高見
・三幸小学校区</t>
    <phoneticPr fontId="8"/>
  </si>
  <si>
    <t>kominkan@city.onomichi.hiroshima.jp</t>
    <phoneticPr fontId="19"/>
  </si>
  <si>
    <t>habu0032@arrow.ocn.ne.jp</t>
    <phoneticPr fontId="19"/>
  </si>
  <si>
    <t>mitunosho0418@arrow.ocn.ne.jp</t>
    <phoneticPr fontId="19"/>
  </si>
  <si>
    <t>尾道市因島田熊町1315-1</t>
    <phoneticPr fontId="8"/>
  </si>
  <si>
    <t>takuma0537@arrow.ocn.ne.jp</t>
    <phoneticPr fontId="19"/>
  </si>
  <si>
    <t>shigei0016@arrow.ocn.ne.jp</t>
    <phoneticPr fontId="19"/>
  </si>
  <si>
    <t>oohama1001@arrow.ocn.ne.jp</t>
    <phoneticPr fontId="19"/>
  </si>
  <si>
    <t>東生口
公民館</t>
    <phoneticPr fontId="8"/>
  </si>
  <si>
    <t>尾道市因島原町1591-1</t>
    <phoneticPr fontId="8"/>
  </si>
  <si>
    <t>higashi0219@arrow.ocn.ne.jp</t>
    <phoneticPr fontId="19"/>
  </si>
  <si>
    <t>0845-28-0308</t>
    <phoneticPr fontId="8"/>
  </si>
  <si>
    <t>瀬戸田
公民館</t>
    <phoneticPr fontId="8"/>
  </si>
  <si>
    <t>setoda.kominkan@city.onomichi.hiroshima.jp</t>
    <phoneticPr fontId="19"/>
  </si>
  <si>
    <t>中央
公民館山方
分館</t>
    <phoneticPr fontId="8"/>
  </si>
  <si>
    <t>吉和
公民館福地
分館</t>
    <phoneticPr fontId="8"/>
  </si>
  <si>
    <t>向島
公民館川尻
分館</t>
    <phoneticPr fontId="8"/>
  </si>
  <si>
    <t>向島中央・高見
・三幸小学校区</t>
    <phoneticPr fontId="8"/>
  </si>
  <si>
    <t>おのみち生涯学習センター</t>
    <phoneticPr fontId="19"/>
  </si>
  <si>
    <t>https://www.city.onomichi.hiroshima.jp/site/kyoiku/3072.html</t>
    <phoneticPr fontId="19"/>
  </si>
  <si>
    <t>尾道市</t>
    <phoneticPr fontId="8"/>
  </si>
  <si>
    <t>福山市</t>
    <phoneticPr fontId="19"/>
  </si>
  <si>
    <t>福山市立
福山城
博物館</t>
    <phoneticPr fontId="19"/>
  </si>
  <si>
    <t>http://www.city.fukuyama.hiroshima.jp/site/fukuyamajo/</t>
    <phoneticPr fontId="19"/>
  </si>
  <si>
    <t>ふくやま
美術館</t>
    <phoneticPr fontId="19"/>
  </si>
  <si>
    <t>http://www.city.fukuyama.hiroshima.jp/site/fukuyama-museum/</t>
    <phoneticPr fontId="19"/>
  </si>
  <si>
    <t>福山・府中広域市町圏関連作家作品,瀬戸内圏関連作家作品,日本近・現代作家作品等（3,275点）</t>
    <rPh sb="0" eb="2">
      <t>フクヤマ</t>
    </rPh>
    <rPh sb="3" eb="16">
      <t>フチュウコウイキシマチケンカンレンサッカサクヒン</t>
    </rPh>
    <rPh sb="17" eb="27">
      <t>セトウチケンカンレンサッカサクヒン</t>
    </rPh>
    <rPh sb="28" eb="31">
      <t>ニホンキン</t>
    </rPh>
    <rPh sb="32" eb="34">
      <t>ゲンダイ</t>
    </rPh>
    <rPh sb="34" eb="36">
      <t>サッカ</t>
    </rPh>
    <rPh sb="36" eb="39">
      <t>サクヒンナド</t>
    </rPh>
    <rPh sb="45" eb="46">
      <t>テン</t>
    </rPh>
    <phoneticPr fontId="19"/>
  </si>
  <si>
    <t>art@city.fukuyama.hiroshima.jp</t>
    <phoneticPr fontId="19"/>
  </si>
  <si>
    <t>福山市
しんいち
歴史民俗
博物館</t>
    <phoneticPr fontId="19"/>
  </si>
  <si>
    <t>shinichi-hakubutsukan@city.fukuyama.
hiroshima.jp</t>
    <phoneticPr fontId="19"/>
  </si>
  <si>
    <t>http://www.fukuyamazoo.jp</t>
    <phoneticPr fontId="57"/>
  </si>
  <si>
    <t>66種 413点(2018.3末現在)</t>
    <rPh sb="2" eb="3">
      <t>シュ</t>
    </rPh>
    <rPh sb="7" eb="8">
      <t>テン</t>
    </rPh>
    <rPh sb="15" eb="16">
      <t>マツ</t>
    </rPh>
    <rPh sb="16" eb="18">
      <t>ゲンザイ</t>
    </rPh>
    <phoneticPr fontId="8"/>
  </si>
  <si>
    <t>fuku.zoo@rapid.ocn.ne.jp</t>
    <phoneticPr fontId="57"/>
  </si>
  <si>
    <t>ふくやま
文学館</t>
    <phoneticPr fontId="19"/>
  </si>
  <si>
    <t>ふくやま
書道美術館</t>
    <phoneticPr fontId="19"/>
  </si>
  <si>
    <t>中国明清書画,文房至宝,日本の書画
（2,445点）</t>
    <rPh sb="0" eb="2">
      <t>チュウゴク</t>
    </rPh>
    <rPh sb="2" eb="3">
      <t>ミン</t>
    </rPh>
    <rPh sb="3" eb="4">
      <t>シン</t>
    </rPh>
    <rPh sb="4" eb="6">
      <t>ショガ</t>
    </rPh>
    <rPh sb="7" eb="8">
      <t>ブン</t>
    </rPh>
    <rPh sb="8" eb="9">
      <t>ボウ</t>
    </rPh>
    <rPh sb="9" eb="11">
      <t>シホウ</t>
    </rPh>
    <rPh sb="12" eb="14">
      <t>ニホン</t>
    </rPh>
    <rPh sb="15" eb="17">
      <t>ショガ</t>
    </rPh>
    <rPh sb="24" eb="25">
      <t>テン</t>
    </rPh>
    <phoneticPr fontId="19"/>
  </si>
  <si>
    <t>084-925-9222</t>
    <phoneticPr fontId="19"/>
  </si>
  <si>
    <t>084-925-9223</t>
    <phoneticPr fontId="19"/>
  </si>
  <si>
    <t>鞆の浦
歴史民俗
資料館</t>
    <phoneticPr fontId="19"/>
  </si>
  <si>
    <t>tomo-shiryoukan@city.fukuyama.hiroshima.jp</t>
    <phoneticPr fontId="8"/>
  </si>
  <si>
    <t>ぬまくま
文化館</t>
    <phoneticPr fontId="19"/>
  </si>
  <si>
    <t>神辺
歴史民俗
資料館</t>
    <phoneticPr fontId="19"/>
  </si>
  <si>
    <t>http://www.city.fukuyama.hiroshima.jp/site/kannabe-rekishiminzoku/</t>
    <phoneticPr fontId="19"/>
  </si>
  <si>
    <t>菅茶山
記念館</t>
    <phoneticPr fontId="8"/>
  </si>
  <si>
    <t>http://www.city.fukuyama.hiroshima.jp/site/kannabe-kanchazan/</t>
    <phoneticPr fontId="8"/>
  </si>
  <si>
    <t>FAX：</t>
    <phoneticPr fontId="8"/>
  </si>
  <si>
    <t>729-0104</t>
    <phoneticPr fontId="8"/>
  </si>
  <si>
    <t>http://www.city.fukuyama.hiroshima.jp/soshiki/matsunaga-hakimono/</t>
    <phoneticPr fontId="8"/>
  </si>
  <si>
    <t>084-934-6644</t>
    <phoneticPr fontId="8"/>
  </si>
  <si>
    <t>matsunaga-hakimono-shiryoukan@city.fukuyama.hiroshima.jp</t>
    <phoneticPr fontId="8"/>
  </si>
  <si>
    <t>084-934-7286</t>
    <phoneticPr fontId="8"/>
  </si>
  <si>
    <t>福山市</t>
    <phoneticPr fontId="19"/>
  </si>
  <si>
    <t>higashi-kouminkan@city.fukuyama.hiroshima.jp</t>
    <phoneticPr fontId="19"/>
  </si>
  <si>
    <t>福山市西町一丁目19-2</t>
    <phoneticPr fontId="8"/>
  </si>
  <si>
    <t>nishi-kouminkan@city.fukuyama.hiroshima.jp</t>
    <phoneticPr fontId="19"/>
  </si>
  <si>
    <t>minami-kouminkan@city.fukuyama.hiroshima.jp</t>
    <phoneticPr fontId="19"/>
  </si>
  <si>
    <t>tajime-kouminkan@city.fukuyama.hiroshima.jp</t>
    <phoneticPr fontId="19"/>
  </si>
  <si>
    <t>kawaguchi-kouminkan@city.fukuyama.hiroshima.jp</t>
    <phoneticPr fontId="19"/>
  </si>
  <si>
    <t>akebono-kouminkan@city.fukuyama.hiroshima.jp</t>
    <phoneticPr fontId="19"/>
  </si>
  <si>
    <t>shingai-kouminkan@city.fukuyama.hiroshima.jp</t>
    <phoneticPr fontId="19"/>
  </si>
  <si>
    <t>teshiro-kouminkan@city.fukuyama.hiroshima.jp</t>
    <phoneticPr fontId="19"/>
  </si>
  <si>
    <t>fukatsu-kouminkan@city.fukuyama.hiroshima.jp</t>
    <phoneticPr fontId="19"/>
  </si>
  <si>
    <t>nishifukatsu-kouminkan@city.fukuyama.hiroshima.jp</t>
    <phoneticPr fontId="19"/>
  </si>
  <si>
    <t>jyutoku-kouminkan@city.fukuyama.hiroshima.jp</t>
    <phoneticPr fontId="19"/>
  </si>
  <si>
    <t>hisamatsudai-kouminkan@city.fukuyama.hiroshima.jp</t>
    <phoneticPr fontId="19"/>
  </si>
  <si>
    <t>asahi-kouminkan@city.fukuyama.hiroshima.jp</t>
    <phoneticPr fontId="19"/>
  </si>
  <si>
    <t>hikari-kouminkan@city.fukuyama.hiroshima.jp</t>
    <phoneticPr fontId="19"/>
  </si>
  <si>
    <t>minoshima-kouminkan@city.fukuyama.hiroshima.jp</t>
    <phoneticPr fontId="19"/>
  </si>
  <si>
    <t>sakuragaoka-kouminkan@city.fukuyama.hiroshima.jp</t>
    <phoneticPr fontId="19"/>
  </si>
  <si>
    <t>kawaguchihigashi-kouminkan@city.fukuyama.hiroshima.jp</t>
    <phoneticPr fontId="19"/>
  </si>
  <si>
    <t>asahigaoka-kouminkan@city.fukuyama.hiroshima.jp</t>
    <phoneticPr fontId="19"/>
  </si>
  <si>
    <t>midorigaoka-kouminkan@city.fukuyama.hiroshima.jp</t>
    <phoneticPr fontId="19"/>
  </si>
  <si>
    <t>nagahama-kouminkan@city.fukuyama.hiroshima.jp</t>
    <phoneticPr fontId="19"/>
  </si>
  <si>
    <t>zaou-kouminkan@city.fukuyama.hiroshima.jp</t>
    <phoneticPr fontId="19"/>
  </si>
  <si>
    <t>senda-kouminkan@city.fukuyama.hiroshima.jp</t>
    <phoneticPr fontId="19"/>
  </si>
  <si>
    <t>miyuki-kouminkan@city.fukuyama.hiroshima.jp</t>
    <phoneticPr fontId="19"/>
  </si>
  <si>
    <t>daimon-kouminkan@city.fukuyama.hiroshima.jp</t>
    <phoneticPr fontId="19"/>
  </si>
  <si>
    <t>isegaoka-kouminkan@city.fukuyama.hiroshima.jp</t>
    <phoneticPr fontId="19"/>
  </si>
  <si>
    <t>nonohama-kouminkan@city.fukuyama.hiroshima.jp</t>
    <phoneticPr fontId="19"/>
  </si>
  <si>
    <t>kasuga-kouminkan@city.fukuyama.hiroshima.jp</t>
    <phoneticPr fontId="19"/>
  </si>
  <si>
    <t>tsubou-kouminkan@city.fukuyama.hiroshima.jp</t>
    <phoneticPr fontId="19"/>
  </si>
  <si>
    <t>makuyama-kouminkan@city.fukuyama.hiroshima.jp</t>
    <phoneticPr fontId="19"/>
  </si>
  <si>
    <t>hiyoshidai-kouminkan@city.fukuyama.hiroshima.jp</t>
    <phoneticPr fontId="19"/>
  </si>
  <si>
    <t>ootanidai-kouminkan@city.fukuyama.hiroshima.jp</t>
    <phoneticPr fontId="19"/>
  </si>
  <si>
    <t>tsunogou-kouminkan@city.fukuyama.hiroshima.jp</t>
    <phoneticPr fontId="19"/>
  </si>
  <si>
    <t>akasaka-kouminkan@city.fukuyama.hiroshima.jp</t>
    <phoneticPr fontId="19"/>
  </si>
  <si>
    <t>seto-kouminkan@city.fukuyama.hiroshima.jp</t>
    <phoneticPr fontId="19"/>
  </si>
  <si>
    <t>kumano-kouminkan@city.fukuyama.hiroshima.jp</t>
    <phoneticPr fontId="19"/>
  </si>
  <si>
    <t>minomi-kouminkan@city.fukuyama.hiroshima.jp</t>
    <phoneticPr fontId="19"/>
  </si>
  <si>
    <t>takashima-kouminkan@city.fukuyama.hiroshima.jp</t>
    <phoneticPr fontId="19"/>
  </si>
  <si>
    <t>鞆学区
（走島町の区域を除く）</t>
    <phoneticPr fontId="8"/>
  </si>
  <si>
    <t>tomo-kouminkan@city.fukuyama.hiroshima.jp</t>
    <phoneticPr fontId="19"/>
  </si>
  <si>
    <t>鞆学区
（走島町の区域に限る）</t>
    <phoneticPr fontId="8"/>
  </si>
  <si>
    <t>福山市走島町58</t>
    <phoneticPr fontId="8"/>
  </si>
  <si>
    <t>hashirijima-kouminkan@city.fukuyama.hiroshima.jp</t>
    <phoneticPr fontId="19"/>
  </si>
  <si>
    <t>myououdai-kouminkan@city.fukuyama.hiroshima.jp</t>
    <phoneticPr fontId="19"/>
  </si>
  <si>
    <t>utsumi-kouminkan@city.fukuyama.hiroshima.jp</t>
    <phoneticPr fontId="19"/>
  </si>
  <si>
    <t>722-2631</t>
    <phoneticPr fontId="19"/>
  </si>
  <si>
    <t>uchiura-kouminkan@city.fukuyama.hiroshima.jp</t>
    <phoneticPr fontId="19"/>
  </si>
  <si>
    <t>notohara-kouminkan@city.fukuyama.hiroshima.jp</t>
    <phoneticPr fontId="19"/>
  </si>
  <si>
    <t>chitose-kouminkan@city.fukuyama.hiroshima.jp</t>
    <phoneticPr fontId="19"/>
  </si>
  <si>
    <t>tsuneishi-kouminkan@city.fukuyama.hiroshima.jp</t>
    <phoneticPr fontId="19"/>
  </si>
  <si>
    <t>sanna-kouminkan@city.fukuyama.hiroshima.jp</t>
    <phoneticPr fontId="19"/>
  </si>
  <si>
    <t>matsunaga-kouminkan@city.fukuyama.hiroshima.jp</t>
    <phoneticPr fontId="19"/>
  </si>
  <si>
    <t>今津学区（高西
町の区域を除く）</t>
    <phoneticPr fontId="8"/>
  </si>
  <si>
    <t>imadu-kouminkan@city.fukuyama.hiroshima.jp</t>
    <phoneticPr fontId="19"/>
  </si>
  <si>
    <t>kamura-kouminkan@city.fukuyama.hiroshima.jp</t>
    <phoneticPr fontId="19"/>
  </si>
  <si>
    <t>hongou-kouminkan@city.fukuyama.hiroshima.jp</t>
    <phoneticPr fontId="19"/>
  </si>
  <si>
    <t>yanaidu-kouminkan@city.fukuyama.hiroshima.jp</t>
    <phoneticPr fontId="19"/>
  </si>
  <si>
    <t>kanae-kouminkan@city.fukuyama.hiroshima.jp</t>
    <phoneticPr fontId="19"/>
  </si>
  <si>
    <t>fujie-kouminkan@city.fukuyama.hiroshima.jp</t>
    <phoneticPr fontId="19"/>
  </si>
  <si>
    <t>higashimura-kouminkan@city.fukuyama.hiroshima.jp</t>
    <phoneticPr fontId="19"/>
  </si>
  <si>
    <t>今津学区(高西
町の区域に限る）</t>
    <phoneticPr fontId="8"/>
  </si>
  <si>
    <t>takanishi-kouminkan@city.fukuyama.hiroshima.jp</t>
    <phoneticPr fontId="19"/>
  </si>
  <si>
    <t>arima-kouminkan@city.fukuyama.hiroshima.jp</t>
    <phoneticPr fontId="19"/>
  </si>
  <si>
    <t>fukuda-kouminkan@city.fukuyama.hiroshima.jp</t>
    <phoneticPr fontId="19"/>
  </si>
  <si>
    <t>ekiya-kouminkan@city.fukuyama.hiroshima.jp</t>
    <phoneticPr fontId="19"/>
  </si>
  <si>
    <t>mubeyama-kouminkan@city.fukuyama.hiroshima.jp</t>
    <phoneticPr fontId="19"/>
  </si>
  <si>
    <t>chikata-kouminkan@city.fukuyama.hiroshima.jp</t>
    <phoneticPr fontId="19"/>
  </si>
  <si>
    <t>hattori-kouminkan@city.fukuyama.hiroshima.jp</t>
    <phoneticPr fontId="19"/>
  </si>
  <si>
    <t>houjyouji-kouminkan@city.fukuyama.hiroshima.jp</t>
    <phoneticPr fontId="19"/>
  </si>
  <si>
    <t>kamo-kouminkan@city.fukuyama.hiroshima.jp</t>
    <phoneticPr fontId="19"/>
  </si>
  <si>
    <t>hirose-kouminkan@city.fukuyama.hiroshima.jp</t>
    <phoneticPr fontId="19"/>
  </si>
  <si>
    <t>yamano-kouminkan@city.fukuyama.hiroshima.jp</t>
    <phoneticPr fontId="19"/>
  </si>
  <si>
    <t>shinichi-kouminkan@city.fukuyama.hiroshima.jp</t>
    <phoneticPr fontId="19"/>
  </si>
  <si>
    <t>tode-kouminkan@city.fukuyama.hiroshima.jp</t>
    <phoneticPr fontId="19"/>
  </si>
  <si>
    <t>abiki-kouminkan@city.fukuyama.hiroshima.jp</t>
    <phoneticPr fontId="19"/>
  </si>
  <si>
    <t>tsunekanemaru-kouminka@city.fukuyama.hiroshima.jp</t>
    <phoneticPr fontId="19"/>
  </si>
  <si>
    <t>kannabe-kouminkan@city.fukuyama.hiroshima.jp</t>
    <phoneticPr fontId="19"/>
  </si>
  <si>
    <t>takehiro-kouminkan@city.fukuyama.hiroshima.jp</t>
    <phoneticPr fontId="19"/>
  </si>
  <si>
    <t>mino-kouminkan@city.fukuyama.hiroshima.jp</t>
    <phoneticPr fontId="19"/>
  </si>
  <si>
    <t>yuda-kouminkan@city.fukuyama.hiroshima.jp</t>
    <phoneticPr fontId="19"/>
  </si>
  <si>
    <t>chuujyou-kouminkan@city.fukuyama.hiroshima.jp</t>
    <phoneticPr fontId="19"/>
  </si>
  <si>
    <t>michinoue-kouminkan@city.fukuyama.hiroshima.jp</t>
    <phoneticPr fontId="19"/>
  </si>
  <si>
    <t>720-0812</t>
    <phoneticPr fontId="19"/>
  </si>
  <si>
    <t>9:00～22：00</t>
    <phoneticPr fontId="8"/>
  </si>
  <si>
    <t xml:space="preserve">福山市霞町一丁目10-1 </t>
    <phoneticPr fontId="19"/>
  </si>
  <si>
    <t>まなびの館ローズコム４階</t>
    <phoneticPr fontId="8"/>
  </si>
  <si>
    <t xml:space="preserve">084-932-7265 </t>
    <phoneticPr fontId="19"/>
  </si>
  <si>
    <t xml:space="preserve">084-928-8609 </t>
    <phoneticPr fontId="19"/>
  </si>
  <si>
    <t>〒</t>
    <phoneticPr fontId="19"/>
  </si>
  <si>
    <t>720-0311</t>
    <phoneticPr fontId="19"/>
  </si>
  <si>
    <t>―</t>
    <phoneticPr fontId="19"/>
  </si>
  <si>
    <t>8:30～17：15</t>
    <phoneticPr fontId="8"/>
  </si>
  <si>
    <t>nanbu-shougai-gakushuu@city.fukuyama.hiroshima.jp</t>
    <phoneticPr fontId="19"/>
  </si>
  <si>
    <t xml:space="preserve">084-980-7713 </t>
    <phoneticPr fontId="19"/>
  </si>
  <si>
    <t xml:space="preserve">084-987-2382 </t>
    <phoneticPr fontId="19"/>
  </si>
  <si>
    <t>〒</t>
    <phoneticPr fontId="19"/>
  </si>
  <si>
    <t>729-0104</t>
    <phoneticPr fontId="19"/>
  </si>
  <si>
    <t>9:00～22：00</t>
    <phoneticPr fontId="8"/>
  </si>
  <si>
    <t xml:space="preserve">福山市松永町3丁目1-29 </t>
    <phoneticPr fontId="19"/>
  </si>
  <si>
    <t xml:space="preserve">084-934-5443 </t>
    <phoneticPr fontId="19"/>
  </si>
  <si>
    <t xml:space="preserve">084-934-8251 </t>
    <phoneticPr fontId="19"/>
  </si>
  <si>
    <t>720-1132</t>
    <phoneticPr fontId="19"/>
  </si>
  <si>
    <t xml:space="preserve">福山市駅家町倉光37-1 </t>
    <phoneticPr fontId="19"/>
  </si>
  <si>
    <t>福山市北部市民センター内</t>
    <phoneticPr fontId="8"/>
  </si>
  <si>
    <t xml:space="preserve">084-976-9460 </t>
    <phoneticPr fontId="19"/>
  </si>
  <si>
    <t xml:space="preserve">084-976-8150 </t>
    <phoneticPr fontId="19"/>
  </si>
  <si>
    <t>721-0915</t>
    <phoneticPr fontId="19"/>
  </si>
  <si>
    <t>福山市伊勢丘六丁目6-1</t>
    <phoneticPr fontId="19"/>
  </si>
  <si>
    <t>福山市東部市民センター内</t>
    <phoneticPr fontId="8"/>
  </si>
  <si>
    <t xml:space="preserve">084-940-2574 </t>
    <phoneticPr fontId="19"/>
  </si>
  <si>
    <t xml:space="preserve">084-947-5658 </t>
    <phoneticPr fontId="19"/>
  </si>
  <si>
    <t>〒</t>
    <phoneticPr fontId="19"/>
  </si>
  <si>
    <t>720-2123</t>
    <phoneticPr fontId="19"/>
  </si>
  <si>
    <t>9:00～22：00</t>
    <phoneticPr fontId="8"/>
  </si>
  <si>
    <t>福山市神辺町川北1151-1</t>
    <phoneticPr fontId="19"/>
  </si>
  <si>
    <t xml:space="preserve">084-962-5026 </t>
    <phoneticPr fontId="19"/>
  </si>
  <si>
    <t xml:space="preserve">084-963-4790 </t>
    <phoneticPr fontId="19"/>
  </si>
  <si>
    <t>720-0067</t>
    <phoneticPr fontId="19"/>
  </si>
  <si>
    <t>http://www.city.fukuyama.hiroshima.jp/soshiki/equal/</t>
    <phoneticPr fontId="19"/>
  </si>
  <si>
    <t>エフピコRiM地下2階</t>
    <phoneticPr fontId="8"/>
  </si>
  <si>
    <t>seishounen-josei@city.fukuyama.hiroshima.jp</t>
    <phoneticPr fontId="19"/>
  </si>
  <si>
    <t>福山市霞町一丁目10-1</t>
    <phoneticPr fontId="8"/>
  </si>
  <si>
    <t>まなびの館ローズコム4F</t>
    <phoneticPr fontId="8"/>
  </si>
  <si>
    <t>tyuubu-shougai-gakushuu@city.fukuyama.hiroshima.jp</t>
    <phoneticPr fontId="19"/>
  </si>
  <si>
    <t>084-932-7265</t>
    <phoneticPr fontId="19"/>
  </si>
  <si>
    <t>084-928-8609</t>
    <phoneticPr fontId="19"/>
  </si>
  <si>
    <t>ふくやま
芸術文化ホール　</t>
    <phoneticPr fontId="19"/>
  </si>
  <si>
    <t>(公財)ふくやま芸術文化振興財団</t>
    <phoneticPr fontId="8"/>
  </si>
  <si>
    <t>福山市神辺
文化会館</t>
    <phoneticPr fontId="19"/>
  </si>
  <si>
    <t>kannabe-bunkakaikan@city.
fukuyama.hiroshima.jp</t>
    <phoneticPr fontId="19"/>
  </si>
  <si>
    <t>(公財)福山市かんなべ文化振興会</t>
    <phoneticPr fontId="8"/>
  </si>
  <si>
    <t>福山市あしな
文化財センター</t>
    <phoneticPr fontId="19"/>
  </si>
  <si>
    <t>府中市教育委員会
生涯学習課</t>
    <phoneticPr fontId="8"/>
  </si>
  <si>
    <t>府中市
歴史民俗
資料館</t>
    <phoneticPr fontId="19"/>
  </si>
  <si>
    <t>fuchumus@pear.ccjnet.ne.jp</t>
    <phoneticPr fontId="8"/>
  </si>
  <si>
    <t>府中市
上下
歴史文化
資料館</t>
    <phoneticPr fontId="19"/>
  </si>
  <si>
    <t>joge-rekishi@aioros.ocn.ne.jp</t>
    <phoneticPr fontId="8"/>
  </si>
  <si>
    <t>8:30～21：00</t>
    <phoneticPr fontId="8"/>
  </si>
  <si>
    <t>下川辺
公民館</t>
    <phoneticPr fontId="8"/>
  </si>
  <si>
    <t>父石，河面，篠根，
僧殿，河南，三郎丸</t>
    <phoneticPr fontId="8"/>
  </si>
  <si>
    <t>府中市久佐町471</t>
    <phoneticPr fontId="19"/>
  </si>
  <si>
    <t>府中市出口町949</t>
    <phoneticPr fontId="19"/>
  </si>
  <si>
    <t>府中市
生涯学習センター</t>
    <phoneticPr fontId="19"/>
  </si>
  <si>
    <t>726-0005</t>
    <phoneticPr fontId="19"/>
  </si>
  <si>
    <t>9:30～21：00</t>
    <phoneticPr fontId="8"/>
  </si>
  <si>
    <t>電話：</t>
    <phoneticPr fontId="19"/>
  </si>
  <si>
    <t>0847-41-8977</t>
    <phoneticPr fontId="19"/>
  </si>
  <si>
    <t>青少年育成府中市民会議</t>
    <phoneticPr fontId="19"/>
  </si>
  <si>
    <t>府中市緑ヶ丘
集会所</t>
    <phoneticPr fontId="19"/>
  </si>
  <si>
    <t>府中市白滝
集会所</t>
    <phoneticPr fontId="8"/>
  </si>
  <si>
    <t>府中市土生
集会所</t>
    <phoneticPr fontId="8"/>
  </si>
  <si>
    <t>府中市清岳
集会所</t>
    <phoneticPr fontId="8"/>
  </si>
  <si>
    <t>府中市吉野
集会所</t>
    <phoneticPr fontId="8"/>
  </si>
  <si>
    <t>－</t>
    <phoneticPr fontId="8"/>
  </si>
  <si>
    <t>三次市</t>
    <phoneticPr fontId="19"/>
  </si>
  <si>
    <t>辻村寿三郎人形館</t>
    <phoneticPr fontId="19"/>
  </si>
  <si>
    <t>三次市
歴史民俗資料館</t>
    <phoneticPr fontId="8"/>
  </si>
  <si>
    <t>物怪関係資料，農具・民具等，民俗資料　（整理中）</t>
    <phoneticPr fontId="8"/>
  </si>
  <si>
    <t>美術館あーとあい・きさ</t>
    <phoneticPr fontId="19"/>
  </si>
  <si>
    <t>729-4211</t>
    <phoneticPr fontId="19"/>
  </si>
  <si>
    <t>三次市吉舎町吉舎546-1</t>
    <phoneticPr fontId="19"/>
  </si>
  <si>
    <t>0824-43-2231</t>
    <phoneticPr fontId="19"/>
  </si>
  <si>
    <t>kisaart-reki@p1.pionet.ne.jp</t>
    <phoneticPr fontId="19"/>
  </si>
  <si>
    <t>吉舎
歴史民俗
資料館</t>
    <phoneticPr fontId="8"/>
  </si>
  <si>
    <t>出土品，農具等民俗資料，歴史資料　（1,774点）</t>
    <phoneticPr fontId="8"/>
  </si>
  <si>
    <t>三次市吉舎町吉舎546-1</t>
    <phoneticPr fontId="8"/>
  </si>
  <si>
    <t>三和
郷土資料館</t>
    <phoneticPr fontId="8"/>
  </si>
  <si>
    <t>奥田元宋
・小由女
美術館</t>
    <phoneticPr fontId="19"/>
  </si>
  <si>
    <t>728-0023</t>
    <phoneticPr fontId="19"/>
  </si>
  <si>
    <t>http://www.genso-sayume.jp/</t>
    <phoneticPr fontId="19"/>
  </si>
  <si>
    <t>三次市東酒屋町453-6</t>
    <phoneticPr fontId="19"/>
  </si>
  <si>
    <t>0824-65-0010</t>
    <phoneticPr fontId="19"/>
  </si>
  <si>
    <t>info@genso-sayume.jp</t>
    <phoneticPr fontId="19"/>
  </si>
  <si>
    <t>0824-65-0012</t>
    <phoneticPr fontId="19"/>
  </si>
  <si>
    <t>三良坂
平和美術館</t>
    <phoneticPr fontId="19"/>
  </si>
  <si>
    <t>729-4304</t>
    <phoneticPr fontId="19"/>
  </si>
  <si>
    <t>http://mirasakaheiwa.web.fc2.com</t>
    <phoneticPr fontId="19"/>
  </si>
  <si>
    <t>三次市三良坂町三良坂2825</t>
    <phoneticPr fontId="19"/>
  </si>
  <si>
    <t>0824-44-3214</t>
    <phoneticPr fontId="19"/>
  </si>
  <si>
    <t>mirasaka-heiwa@p1.pionet.ne.jp</t>
    <phoneticPr fontId="19"/>
  </si>
  <si>
    <t>三良坂
民俗資料館</t>
    <phoneticPr fontId="19"/>
  </si>
  <si>
    <t>729-4303</t>
    <phoneticPr fontId="19"/>
  </si>
  <si>
    <t>三次市三良坂町灰塚8-2</t>
    <phoneticPr fontId="19"/>
  </si>
  <si>
    <t>0824-44-4747</t>
    <phoneticPr fontId="19"/>
  </si>
  <si>
    <t>中村憲吉
記念文芸館</t>
    <phoneticPr fontId="19"/>
  </si>
  <si>
    <t>728-0201</t>
    <phoneticPr fontId="19"/>
  </si>
  <si>
    <t>http://kenkichi.jimdo.com/</t>
    <phoneticPr fontId="19"/>
  </si>
  <si>
    <t>平成24年
2月25日</t>
    <phoneticPr fontId="8"/>
  </si>
  <si>
    <t>三次市布野町上布野1196-1</t>
    <phoneticPr fontId="19"/>
  </si>
  <si>
    <t>0824-54-2119</t>
    <phoneticPr fontId="19"/>
  </si>
  <si>
    <t>はらみちを
美術館</t>
    <phoneticPr fontId="19"/>
  </si>
  <si>
    <t>728-0405</t>
    <phoneticPr fontId="19"/>
  </si>
  <si>
    <t>http://www.kimita-onsen.com/</t>
    <phoneticPr fontId="19"/>
  </si>
  <si>
    <t>絵画
（507点）</t>
    <phoneticPr fontId="8"/>
  </si>
  <si>
    <t xml:space="preserve">平成18年
4月22日 </t>
    <phoneticPr fontId="8"/>
  </si>
  <si>
    <t>三次市君田町泉吉田311-3</t>
    <phoneticPr fontId="19"/>
  </si>
  <si>
    <t>0824-53-7021</t>
    <phoneticPr fontId="8"/>
  </si>
  <si>
    <t>0824-53-2119</t>
    <phoneticPr fontId="8"/>
  </si>
  <si>
    <t>729-4304</t>
    <phoneticPr fontId="19"/>
  </si>
  <si>
    <t>平成12年
4月</t>
    <phoneticPr fontId="8"/>
  </si>
  <si>
    <t>0824-62-6191</t>
    <phoneticPr fontId="19"/>
  </si>
  <si>
    <t>8:30～22：00</t>
    <phoneticPr fontId="8"/>
  </si>
  <si>
    <t>12月29日
～1月3日</t>
    <phoneticPr fontId="8"/>
  </si>
  <si>
    <t>三次市三若町2651番地1</t>
    <phoneticPr fontId="8"/>
  </si>
  <si>
    <t>三次市西酒屋町281番地3</t>
    <phoneticPr fontId="8"/>
  </si>
  <si>
    <t>三次市甲奴町西野の4番地</t>
    <rPh sb="6" eb="7">
      <t>ニシ</t>
    </rPh>
    <rPh sb="7" eb="8">
      <t>ノ</t>
    </rPh>
    <phoneticPr fontId="8"/>
  </si>
  <si>
    <t>吉舎徳市自治交流センター</t>
    <phoneticPr fontId="8"/>
  </si>
  <si>
    <t>729－4225</t>
    <phoneticPr fontId="8"/>
  </si>
  <si>
    <t>0824-43-3524</t>
    <phoneticPr fontId="8"/>
  </si>
  <si>
    <t>三良坂小学校区
（旧灰塚小）</t>
    <phoneticPr fontId="8"/>
  </si>
  <si>
    <t>三良坂小学校区
（旧仁賀小）</t>
    <phoneticPr fontId="8"/>
  </si>
  <si>
    <t>宇賀交流拠点施設</t>
    <phoneticPr fontId="8"/>
  </si>
  <si>
    <t>729-4104</t>
    <phoneticPr fontId="8"/>
  </si>
  <si>
    <t>0847-67-3032</t>
    <phoneticPr fontId="8"/>
  </si>
  <si>
    <t>三次市
生涯学習センター</t>
    <phoneticPr fontId="19"/>
  </si>
  <si>
    <t>728-0013</t>
    <phoneticPr fontId="19"/>
  </si>
  <si>
    <t>8:30～22：00</t>
    <phoneticPr fontId="8"/>
  </si>
  <si>
    <t>電話：</t>
    <phoneticPr fontId="19"/>
  </si>
  <si>
    <t>FAX：</t>
    <phoneticPr fontId="19"/>
  </si>
  <si>
    <t>君田
生涯学習センター</t>
    <phoneticPr fontId="19"/>
  </si>
  <si>
    <t>〒</t>
    <phoneticPr fontId="19"/>
  </si>
  <si>
    <t>728-0401</t>
    <phoneticPr fontId="19"/>
  </si>
  <si>
    <t>三次市君田町東入君644-8</t>
    <phoneticPr fontId="8"/>
  </si>
  <si>
    <t>布野
生涯学習センター</t>
    <phoneticPr fontId="19"/>
  </si>
  <si>
    <t>728-0201</t>
    <phoneticPr fontId="19"/>
  </si>
  <si>
    <t>8:00～22：00</t>
    <phoneticPr fontId="8"/>
  </si>
  <si>
    <t>吉舎
生涯学習センター</t>
    <phoneticPr fontId="19"/>
  </si>
  <si>
    <t>726-4221</t>
    <phoneticPr fontId="19"/>
  </si>
  <si>
    <t>0824-43-7272</t>
    <phoneticPr fontId="19"/>
  </si>
  <si>
    <t>728-0021</t>
    <phoneticPr fontId="19"/>
  </si>
  <si>
    <t>http://www.kiriri.org/</t>
    <phoneticPr fontId="8"/>
  </si>
  <si>
    <t>0824-62-2222</t>
    <phoneticPr fontId="19"/>
  </si>
  <si>
    <t>暮らしサポートみよし</t>
    <phoneticPr fontId="8"/>
  </si>
  <si>
    <t>0824-62-2230</t>
    <phoneticPr fontId="19"/>
  </si>
  <si>
    <t>文化センター
さくぎ</t>
    <phoneticPr fontId="19"/>
  </si>
  <si>
    <t>728-0124</t>
    <phoneticPr fontId="19"/>
  </si>
  <si>
    <t>三次市作木町下作木905番地2</t>
    <phoneticPr fontId="19"/>
  </si>
  <si>
    <t>0824-55-2115</t>
    <phoneticPr fontId="19"/>
  </si>
  <si>
    <t>作木町自治連合会</t>
    <phoneticPr fontId="8"/>
  </si>
  <si>
    <t>0824-55-7010</t>
    <phoneticPr fontId="19"/>
  </si>
  <si>
    <t>ジミー・カーターシビック
センター</t>
    <phoneticPr fontId="19"/>
  </si>
  <si>
    <t>729-4101</t>
    <phoneticPr fontId="19"/>
  </si>
  <si>
    <t>http://cartercenter.jp/</t>
    <phoneticPr fontId="19"/>
  </si>
  <si>
    <t>三次市甲奴町本郷10940番地</t>
    <phoneticPr fontId="19"/>
  </si>
  <si>
    <t>0847-67-3535</t>
    <phoneticPr fontId="19"/>
  </si>
  <si>
    <t>info@cartercenter.jp</t>
    <phoneticPr fontId="19"/>
  </si>
  <si>
    <t>甲奴町振興協議会連合会</t>
    <phoneticPr fontId="8"/>
  </si>
  <si>
    <t>0847-67-3538</t>
    <phoneticPr fontId="19"/>
  </si>
  <si>
    <t>みわ文化
センター</t>
    <phoneticPr fontId="19"/>
  </si>
  <si>
    <t>729-6615</t>
    <phoneticPr fontId="19"/>
  </si>
  <si>
    <t>中型ホール，図書館</t>
    <phoneticPr fontId="8"/>
  </si>
  <si>
    <t>三次市三和町上板木504番地</t>
    <phoneticPr fontId="19"/>
  </si>
  <si>
    <t>0824-52-7086</t>
    <phoneticPr fontId="19"/>
  </si>
  <si>
    <t>三和町自治連合会</t>
    <phoneticPr fontId="8"/>
  </si>
  <si>
    <t>庄原市教育委員会教育部生涯学習課</t>
    <rPh sb="8" eb="10">
      <t>キョウイク</t>
    </rPh>
    <rPh sb="10" eb="11">
      <t>ブ</t>
    </rPh>
    <phoneticPr fontId="8"/>
  </si>
  <si>
    <t xml:space="preserve">
庄原市</t>
    <phoneticPr fontId="19"/>
  </si>
  <si>
    <t>庄原市立
比和
自然科学
博物館</t>
    <phoneticPr fontId="19"/>
  </si>
  <si>
    <t>727-0301</t>
    <phoneticPr fontId="19"/>
  </si>
  <si>
    <t>0824-85-3005</t>
    <phoneticPr fontId="8"/>
  </si>
  <si>
    <t xml:space="preserve">kyouiku-hiw@city.shobara.lg.jp </t>
    <phoneticPr fontId="8"/>
  </si>
  <si>
    <t>庄原市
帝釈峡
博物展示施設時悠館</t>
    <phoneticPr fontId="19"/>
  </si>
  <si>
    <t>729-5244</t>
    <phoneticPr fontId="19"/>
  </si>
  <si>
    <t>帝釈峡遺跡群他の考古資料，民具・化石・製鉄関係資料，動物の剥製標本(2,690点)</t>
    <phoneticPr fontId="19"/>
  </si>
  <si>
    <t>jiyuu-tou@city.shobara.lg.jp</t>
    <phoneticPr fontId="19"/>
  </si>
  <si>
    <t>庄原市歴史民俗資料館</t>
    <phoneticPr fontId="19"/>
  </si>
  <si>
    <t>http://www.city.shobara.lg.jp</t>
    <phoneticPr fontId="8"/>
  </si>
  <si>
    <t>土器・石器・古文書・民具等(2,000点)
倉田百三の書・書簡・遺品・著書・関係の雑誌・写真等(800点)</t>
    <rPh sb="0" eb="2">
      <t>ドキ</t>
    </rPh>
    <rPh sb="3" eb="5">
      <t>セッキ</t>
    </rPh>
    <rPh sb="6" eb="7">
      <t>コ</t>
    </rPh>
    <rPh sb="7" eb="9">
      <t>ブンショ</t>
    </rPh>
    <rPh sb="10" eb="12">
      <t>ミング</t>
    </rPh>
    <rPh sb="12" eb="13">
      <t>ナド</t>
    </rPh>
    <rPh sb="19" eb="20">
      <t>テン</t>
    </rPh>
    <rPh sb="22" eb="24">
      <t>クラタ</t>
    </rPh>
    <rPh sb="24" eb="26">
      <t>ヒャクゾウ</t>
    </rPh>
    <rPh sb="27" eb="28">
      <t>ショ</t>
    </rPh>
    <rPh sb="29" eb="31">
      <t>ショカン</t>
    </rPh>
    <rPh sb="32" eb="34">
      <t>イヒン</t>
    </rPh>
    <rPh sb="35" eb="37">
      <t>チョショ</t>
    </rPh>
    <rPh sb="38" eb="40">
      <t>カンケイ</t>
    </rPh>
    <rPh sb="41" eb="43">
      <t>ザッシ</t>
    </rPh>
    <rPh sb="44" eb="47">
      <t>シャシンナド</t>
    </rPh>
    <rPh sb="51" eb="52">
      <t>テン</t>
    </rPh>
    <phoneticPr fontId="19"/>
  </si>
  <si>
    <t>倉田百三
文学館</t>
    <phoneticPr fontId="19"/>
  </si>
  <si>
    <t>庄原市
口和郷土
資料館</t>
    <phoneticPr fontId="19"/>
  </si>
  <si>
    <t>kuchiwa-shiryoukan@u-broad.jp</t>
    <phoneticPr fontId="19"/>
  </si>
  <si>
    <t>庄原小学校区
・永末小学校区</t>
    <phoneticPr fontId="8"/>
  </si>
  <si>
    <t>祝・12/29
～1/4</t>
    <phoneticPr fontId="8"/>
  </si>
  <si>
    <t>本村町･上谷町
（峰田小学校区）</t>
    <phoneticPr fontId="8"/>
  </si>
  <si>
    <t>庄原市本村町1234-1</t>
    <rPh sb="3" eb="5">
      <t>ホンムラ</t>
    </rPh>
    <phoneticPr fontId="19"/>
  </si>
  <si>
    <t>峰田町
（峰田小学校区）</t>
    <phoneticPr fontId="8"/>
  </si>
  <si>
    <t>祝・12/29
～1/4</t>
    <phoneticPr fontId="8"/>
  </si>
  <si>
    <t>higashi722854@gmail.com</t>
    <phoneticPr fontId="8"/>
  </si>
  <si>
    <t>祝・12/29
～1/4</t>
    <phoneticPr fontId="8"/>
  </si>
  <si>
    <t>kuchiwajichi@gmail.com</t>
    <phoneticPr fontId="8"/>
  </si>
  <si>
    <t>高野町上湯川・下湯川
・新市・南・和南原</t>
    <phoneticPr fontId="8"/>
  </si>
  <si>
    <t>祝・12/29
～1/4</t>
    <phoneticPr fontId="8"/>
  </si>
  <si>
    <t>高野町上里原・岡大内・奥門田・高暮・下門田・中門田</t>
    <phoneticPr fontId="8"/>
  </si>
  <si>
    <t>8:30～22：00</t>
    <phoneticPr fontId="8"/>
  </si>
  <si>
    <t>727-5722</t>
    <phoneticPr fontId="8"/>
  </si>
  <si>
    <t>西城町
（但し旧八鉾中学校区を除く）</t>
    <phoneticPr fontId="8"/>
  </si>
  <si>
    <t>庄原市比和町1119-1</t>
    <phoneticPr fontId="8"/>
  </si>
  <si>
    <t>hiwa.jichi@gmail.com</t>
    <phoneticPr fontId="8"/>
  </si>
  <si>
    <t>東城小学校区
（但し東城町帝釈･久代･新坂を除く）</t>
    <phoneticPr fontId="8"/>
  </si>
  <si>
    <t>庄原市</t>
    <phoneticPr fontId="19"/>
  </si>
  <si>
    <t>http://www2.ocn.ne.jp/~acc/</t>
    <phoneticPr fontId="19"/>
  </si>
  <si>
    <t>ホール，ロビー，楽屋，集会室</t>
    <rPh sb="8" eb="10">
      <t>ガクヤ</t>
    </rPh>
    <rPh sb="11" eb="14">
      <t>シュウカイシツ</t>
    </rPh>
    <phoneticPr fontId="19"/>
  </si>
  <si>
    <t>shobara-acc@aroma.ocn.ne.jp</t>
    <phoneticPr fontId="19"/>
  </si>
  <si>
    <t>727-0642</t>
    <phoneticPr fontId="19"/>
  </si>
  <si>
    <t>指定管理</t>
    <phoneticPr fontId="8"/>
  </si>
  <si>
    <t>庄原市比和町比和776-6</t>
    <rPh sb="3" eb="6">
      <t>ヒワチョウ</t>
    </rPh>
    <rPh sb="6" eb="8">
      <t>ヒワ</t>
    </rPh>
    <phoneticPr fontId="19"/>
  </si>
  <si>
    <t>727-0401</t>
    <phoneticPr fontId="19"/>
  </si>
  <si>
    <t>727-0402</t>
    <phoneticPr fontId="19"/>
  </si>
  <si>
    <t>0824-86-2944</t>
    <phoneticPr fontId="19"/>
  </si>
  <si>
    <t>大竹市</t>
    <phoneticPr fontId="19"/>
  </si>
  <si>
    <t>seigaku@city.otake.hiroshima.jp</t>
    <phoneticPr fontId="8"/>
  </si>
  <si>
    <t>9:00～16：00</t>
    <phoneticPr fontId="8"/>
  </si>
  <si>
    <t>大竹市
自然の家
やさか</t>
    <phoneticPr fontId="19"/>
  </si>
  <si>
    <t>直営＋事業を委託管理）</t>
    <phoneticPr fontId="8"/>
  </si>
  <si>
    <t>大竹市
視聴覚
ライブラリー</t>
    <phoneticPr fontId="19"/>
  </si>
  <si>
    <t>大竹市
大竹会館</t>
    <phoneticPr fontId="8"/>
  </si>
  <si>
    <t>集会室，応接室，料理実習室，会議室，茶生花室，研修室，楽屋，ホール</t>
    <phoneticPr fontId="19"/>
  </si>
  <si>
    <t>otakekaikan@fch.ne.jp</t>
    <phoneticPr fontId="8"/>
  </si>
  <si>
    <t>大竹市
海の家
あたた</t>
    <phoneticPr fontId="19"/>
  </si>
  <si>
    <t>東広島市立
美術館</t>
    <phoneticPr fontId="19"/>
  </si>
  <si>
    <t>美術品（833点）</t>
    <rPh sb="0" eb="2">
      <t>ビジュツ</t>
    </rPh>
    <rPh sb="2" eb="3">
      <t>ヒン</t>
    </rPh>
    <rPh sb="7" eb="8">
      <t>テン</t>
    </rPh>
    <phoneticPr fontId="19"/>
  </si>
  <si>
    <t>082-427-3058</t>
    <phoneticPr fontId="19"/>
  </si>
  <si>
    <t>東広島市
三永
歴史民俗
資料館</t>
    <phoneticPr fontId="19"/>
  </si>
  <si>
    <t>民俗資料・歴史資料等(627点)</t>
    <rPh sb="0" eb="2">
      <t>ミンゾク</t>
    </rPh>
    <rPh sb="2" eb="4">
      <t>シリョウ</t>
    </rPh>
    <rPh sb="5" eb="7">
      <t>レキシ</t>
    </rPh>
    <rPh sb="7" eb="9">
      <t>シリョウ</t>
    </rPh>
    <rPh sb="9" eb="10">
      <t>トウ</t>
    </rPh>
    <rPh sb="14" eb="15">
      <t>テン</t>
    </rPh>
    <phoneticPr fontId="19"/>
  </si>
  <si>
    <t>hgh200977＠city.higashihiroshima.lg.jp</t>
    <phoneticPr fontId="8"/>
  </si>
  <si>
    <t>東広島市
八本松
歴史民俗
資料館</t>
    <phoneticPr fontId="19"/>
  </si>
  <si>
    <t>東広島市
安芸津
歴史民俗
資料館</t>
    <phoneticPr fontId="19"/>
  </si>
  <si>
    <t>739-2402</t>
    <phoneticPr fontId="19"/>
  </si>
  <si>
    <t>民俗資料・古文書等(266点)</t>
    <rPh sb="0" eb="2">
      <t>ミンゾク</t>
    </rPh>
    <rPh sb="2" eb="4">
      <t>シリョウ</t>
    </rPh>
    <rPh sb="5" eb="8">
      <t>コモンジョ</t>
    </rPh>
    <rPh sb="8" eb="9">
      <t>トウ</t>
    </rPh>
    <rPh sb="13" eb="14">
      <t>テン</t>
    </rPh>
    <phoneticPr fontId="19"/>
  </si>
  <si>
    <t>hgh200977＠city.higashihiroshima.lg.jp</t>
    <phoneticPr fontId="8"/>
  </si>
  <si>
    <t>0846-45-2021</t>
    <phoneticPr fontId="19"/>
  </si>
  <si>
    <t>東広島市</t>
    <phoneticPr fontId="8"/>
  </si>
  <si>
    <t>祝日・12/29
～1/3</t>
    <rPh sb="1" eb="2">
      <t>ジツ</t>
    </rPh>
    <phoneticPr fontId="8"/>
  </si>
  <si>
    <t>平岩住民自治協議会</t>
    <rPh sb="0" eb="2">
      <t>ヒライワ</t>
    </rPh>
    <rPh sb="2" eb="9">
      <t>ジチキョウ</t>
    </rPh>
    <phoneticPr fontId="8"/>
  </si>
  <si>
    <t>8:30～22：00</t>
    <phoneticPr fontId="8"/>
  </si>
  <si>
    <t>指定管理</t>
    <phoneticPr fontId="8"/>
  </si>
  <si>
    <t>東広島市西条町下三永10927-2</t>
    <phoneticPr fontId="8"/>
  </si>
  <si>
    <t>三永まちづくり協議会</t>
    <phoneticPr fontId="8"/>
  </si>
  <si>
    <t>東広島市西条町御薗宇7200</t>
    <phoneticPr fontId="8"/>
  </si>
  <si>
    <t>原自治協議会</t>
    <rPh sb="0" eb="1">
      <t>ハラ</t>
    </rPh>
    <rPh sb="1" eb="3">
      <t>ジチ</t>
    </rPh>
    <rPh sb="3" eb="6">
      <t>キョウギカイ</t>
    </rPh>
    <phoneticPr fontId="8"/>
  </si>
  <si>
    <t>吉川まちづくり自治協議会</t>
    <phoneticPr fontId="8"/>
  </si>
  <si>
    <t>東志和小学校区住民自治協議会</t>
    <phoneticPr fontId="8"/>
  </si>
  <si>
    <t>志和堀小学校住民自治協議会</t>
    <phoneticPr fontId="8"/>
  </si>
  <si>
    <t>小谷小学校区市民協働まちづくり協議会</t>
    <phoneticPr fontId="8"/>
  </si>
  <si>
    <t>東広島市高屋町造賀3638-1</t>
    <phoneticPr fontId="8"/>
  </si>
  <si>
    <t>造賀地区住民自治協議会</t>
    <phoneticPr fontId="8"/>
  </si>
  <si>
    <t>takamigaoka-k@city.
higashihiroshima.hiroshima.jp</t>
    <phoneticPr fontId="8"/>
  </si>
  <si>
    <t>住民自治協議会　福に富む郷　竹仁</t>
    <phoneticPr fontId="8"/>
  </si>
  <si>
    <t>kuba-k@city.
higashihiroshima.hiroshima.jp</t>
    <phoneticPr fontId="8"/>
  </si>
  <si>
    <t>久芳住民自治協議会</t>
    <rPh sb="0" eb="2">
      <t>クバ</t>
    </rPh>
    <rPh sb="2" eb="9">
      <t>ジチキョウ</t>
    </rPh>
    <phoneticPr fontId="8"/>
  </si>
  <si>
    <t>東広島市福富町上戸野2555-1</t>
    <phoneticPr fontId="8"/>
  </si>
  <si>
    <t>kamitono-k@city.
higashihiroshima.hiroshima.jp</t>
    <phoneticPr fontId="8"/>
  </si>
  <si>
    <t>上戸野地区住民自治協議会</t>
    <phoneticPr fontId="8"/>
  </si>
  <si>
    <t>kiyotakenishi-k@city.
higashihiroshima.hiroshima.jp</t>
    <phoneticPr fontId="8"/>
  </si>
  <si>
    <t>清武西住民自治協議会</t>
    <phoneticPr fontId="8"/>
  </si>
  <si>
    <t>指定管理</t>
    <phoneticPr fontId="8"/>
  </si>
  <si>
    <t>清武住民自治協議会</t>
    <phoneticPr fontId="8"/>
  </si>
  <si>
    <t>東広島市</t>
    <phoneticPr fontId="8"/>
  </si>
  <si>
    <t>東広島市豊栄町安宿3876-1</t>
    <phoneticPr fontId="8"/>
  </si>
  <si>
    <t>あすか住民自治協議会</t>
    <phoneticPr fontId="8"/>
  </si>
  <si>
    <t>乃美別府住民自治協議会</t>
    <phoneticPr fontId="8"/>
  </si>
  <si>
    <t>能良
地域センター</t>
    <phoneticPr fontId="8"/>
  </si>
  <si>
    <t>東広島市豊栄町能良1574-1</t>
    <phoneticPr fontId="8"/>
  </si>
  <si>
    <t>能良振興協議会</t>
    <phoneticPr fontId="8"/>
  </si>
  <si>
    <t>東広島市豊栄町吉原2243-1</t>
    <phoneticPr fontId="8"/>
  </si>
  <si>
    <t>yoshiwara-k@city.
higashihiroshima.hiroshima.jp</t>
    <phoneticPr fontId="8"/>
  </si>
  <si>
    <t>自治組織「you愛sunこうち」</t>
    <phoneticPr fontId="8"/>
  </si>
  <si>
    <t>東広島市河内町戸野738</t>
    <phoneticPr fontId="8"/>
  </si>
  <si>
    <t>自治組織ふれあいの里戸野</t>
    <phoneticPr fontId="8"/>
  </si>
  <si>
    <t>東広島市河内町入野2650-3</t>
    <phoneticPr fontId="8"/>
  </si>
  <si>
    <t>入野自治組織『篁の郷』</t>
    <phoneticPr fontId="8"/>
  </si>
  <si>
    <t>kidani-k@city.
higashihiroshima.hiroshima.jp</t>
    <phoneticPr fontId="8"/>
  </si>
  <si>
    <t>木谷自治協議会</t>
    <phoneticPr fontId="8"/>
  </si>
  <si>
    <t>kazahaya-k@city.
higashihiroshima.hiroshima.jp</t>
    <phoneticPr fontId="8"/>
  </si>
  <si>
    <t>―</t>
    <phoneticPr fontId="19"/>
  </si>
  <si>
    <t>―</t>
    <phoneticPr fontId="19"/>
  </si>
  <si>
    <t>－</t>
    <phoneticPr fontId="19"/>
  </si>
  <si>
    <t>－</t>
    <phoneticPr fontId="19"/>
  </si>
  <si>
    <t>9:00～22：00</t>
    <phoneticPr fontId="8"/>
  </si>
  <si>
    <t>東広島市西条栄町7-19</t>
    <phoneticPr fontId="19"/>
  </si>
  <si>
    <t>082-420-0979</t>
    <phoneticPr fontId="19"/>
  </si>
  <si>
    <t>082-422-1610</t>
    <phoneticPr fontId="19"/>
  </si>
  <si>
    <t>shiwa-k@city.higashihiroshima.hiroshima.jp</t>
    <phoneticPr fontId="19"/>
  </si>
  <si>
    <t>739-2624</t>
    <phoneticPr fontId="19"/>
  </si>
  <si>
    <t>0823-82-1100</t>
    <phoneticPr fontId="19"/>
  </si>
  <si>
    <t>FAX：</t>
    <phoneticPr fontId="19"/>
  </si>
  <si>
    <t>0823-82-1104</t>
    <phoneticPr fontId="19"/>
  </si>
  <si>
    <t>739-2303</t>
    <phoneticPr fontId="19"/>
  </si>
  <si>
    <t>―</t>
    <phoneticPr fontId="19"/>
  </si>
  <si>
    <t>8:30～17：15</t>
    <phoneticPr fontId="8"/>
  </si>
  <si>
    <t>082-435-2325</t>
    <phoneticPr fontId="19"/>
  </si>
  <si>
    <t>082-435-3222</t>
    <phoneticPr fontId="19"/>
  </si>
  <si>
    <t>739-2317</t>
    <phoneticPr fontId="19"/>
  </si>
  <si>
    <t>8:30～22：00</t>
    <phoneticPr fontId="8"/>
  </si>
  <si>
    <t>082-432-2075</t>
    <phoneticPr fontId="19"/>
  </si>
  <si>
    <t>082-435-2075</t>
    <phoneticPr fontId="19"/>
  </si>
  <si>
    <t>739-2201</t>
    <phoneticPr fontId="19"/>
  </si>
  <si>
    <t>8:30～17：15</t>
    <phoneticPr fontId="8"/>
  </si>
  <si>
    <t>082-437-1107</t>
    <phoneticPr fontId="19"/>
  </si>
  <si>
    <t>082-437-0229</t>
    <phoneticPr fontId="19"/>
  </si>
  <si>
    <t>739-2402</t>
    <phoneticPr fontId="19"/>
  </si>
  <si>
    <t>東広島市安芸津町三津4423</t>
    <phoneticPr fontId="19"/>
  </si>
  <si>
    <t>0846-45-2021</t>
    <phoneticPr fontId="19"/>
  </si>
  <si>
    <t>直営+施設
管理委託</t>
    <phoneticPr fontId="8"/>
  </si>
  <si>
    <t>サンスクエア東広島2階</t>
    <phoneticPr fontId="8"/>
  </si>
  <si>
    <t>東広島市</t>
    <phoneticPr fontId="19"/>
  </si>
  <si>
    <t>東広島市
視聴覚
ライブラリー</t>
    <phoneticPr fontId="19"/>
  </si>
  <si>
    <t>739-8601</t>
    <phoneticPr fontId="19"/>
  </si>
  <si>
    <t>東広島市西条栄町8番29号</t>
    <phoneticPr fontId="19"/>
  </si>
  <si>
    <t>三ツ城
コミュニティ
ハウス</t>
    <phoneticPr fontId="8"/>
  </si>
  <si>
    <t>市民文化
センター</t>
    <phoneticPr fontId="8"/>
  </si>
  <si>
    <t>指定管理教育文化振興事業団</t>
    <phoneticPr fontId="8"/>
  </si>
  <si>
    <t>宮島
水族館</t>
    <phoneticPr fontId="8"/>
  </si>
  <si>
    <t>〒738-0301
廿日市市吉和字熊崎竹ノ鼻4300</t>
    <phoneticPr fontId="8"/>
  </si>
  <si>
    <t>〒</t>
    <phoneticPr fontId="8"/>
  </si>
  <si>
    <t>738-0301</t>
    <phoneticPr fontId="8"/>
  </si>
  <si>
    <t>http://www.woodone-museum.jp</t>
    <phoneticPr fontId="8"/>
  </si>
  <si>
    <t>0829-40-3001</t>
    <phoneticPr fontId="8"/>
  </si>
  <si>
    <t>FAX：</t>
    <phoneticPr fontId="27"/>
  </si>
  <si>
    <t>0829-40-3003</t>
    <phoneticPr fontId="8"/>
  </si>
  <si>
    <t>https://www.city.hatsukaichi.hiroshima.jp/site/harasc/</t>
    <phoneticPr fontId="8"/>
  </si>
  <si>
    <t>はつかいち
文化ホール</t>
    <phoneticPr fontId="19"/>
  </si>
  <si>
    <t>廿日市市
さいき文化ホール</t>
    <phoneticPr fontId="19"/>
  </si>
  <si>
    <t>廿日市市
民俗芸能
伝承館</t>
    <phoneticPr fontId="19"/>
  </si>
  <si>
    <t>客席，舞台，控室，倉庫</t>
    <phoneticPr fontId="8"/>
  </si>
  <si>
    <t>廿日市市佐方
教育集会所</t>
    <phoneticPr fontId="19"/>
  </si>
  <si>
    <t>廿日市市
河津原教育集会所</t>
    <phoneticPr fontId="19"/>
  </si>
  <si>
    <t>安芸高田市
歴史民俗
博物館</t>
    <phoneticPr fontId="19"/>
  </si>
  <si>
    <t>古文書，民俗資料，歴史資料，美術工芸品，考古資料等（約47,000点）</t>
    <phoneticPr fontId="8"/>
  </si>
  <si>
    <t>―</t>
    <phoneticPr fontId="8"/>
  </si>
  <si>
    <t>安芸高田市</t>
    <phoneticPr fontId="19"/>
  </si>
  <si>
    <t>八千代の丘
美術館</t>
    <phoneticPr fontId="19"/>
  </si>
  <si>
    <t>絵画・彫刻・陶芸・現代美術・工芸・書・写真・デザイン　計243点</t>
    <phoneticPr fontId="19"/>
  </si>
  <si>
    <t>yachiyonooka@city.akitakata.lg.jp</t>
    <phoneticPr fontId="19"/>
  </si>
  <si>
    <t>9:00～22：00</t>
    <phoneticPr fontId="8"/>
  </si>
  <si>
    <t>美土里生涯学習センターまなび</t>
    <rPh sb="0" eb="3">
      <t>ミドリ</t>
    </rPh>
    <phoneticPr fontId="8"/>
  </si>
  <si>
    <t>高宮田園パラッツォ</t>
    <rPh sb="0" eb="2">
      <t>タカミヤ</t>
    </rPh>
    <phoneticPr fontId="8"/>
  </si>
  <si>
    <t>安芸高田市向原町坂333</t>
    <rPh sb="5" eb="7">
      <t>ムカイハラ</t>
    </rPh>
    <rPh sb="8" eb="9">
      <t>サカ</t>
    </rPh>
    <phoneticPr fontId="19"/>
  </si>
  <si>
    <t>737-2397</t>
    <phoneticPr fontId="8"/>
  </si>
  <si>
    <t>江田島市能美町中町4859-9</t>
    <rPh sb="4" eb="5">
      <t>ノウ</t>
    </rPh>
    <rPh sb="5" eb="6">
      <t>ミ</t>
    </rPh>
    <rPh sb="6" eb="7">
      <t>マチ</t>
    </rPh>
    <rPh sb="7" eb="9">
      <t>ナカマチ</t>
    </rPh>
    <phoneticPr fontId="8"/>
  </si>
  <si>
    <t>0823-43-1902</t>
    <phoneticPr fontId="8"/>
  </si>
  <si>
    <t>0823-45-3502</t>
    <phoneticPr fontId="8"/>
  </si>
  <si>
    <t>江田島市</t>
    <phoneticPr fontId="19"/>
  </si>
  <si>
    <t>大柿地区歴史資料館・江田島市灘尾記念文庫</t>
    <phoneticPr fontId="19"/>
  </si>
  <si>
    <t>灘尾弘吉元衆議院議長所蔵書籍，大柿地区歴史資料，六角紫水作品（1,228点）</t>
    <phoneticPr fontId="19"/>
  </si>
  <si>
    <t>江田島市大柿町大原1068-6</t>
    <phoneticPr fontId="19"/>
  </si>
  <si>
    <t>学びの館</t>
    <phoneticPr fontId="19"/>
  </si>
  <si>
    <t>展示室，体験学習室，ホール，研修室，学習室，資料室，収蔵庫等</t>
    <phoneticPr fontId="19"/>
  </si>
  <si>
    <t>manabi01@alto.ocn.ne.jp</t>
    <phoneticPr fontId="19"/>
  </si>
  <si>
    <t>―</t>
    <phoneticPr fontId="19"/>
  </si>
  <si>
    <t>9:00～22：00</t>
    <phoneticPr fontId="8"/>
  </si>
  <si>
    <t>江田島市民センター
（別館）</t>
    <rPh sb="0" eb="3">
      <t>エタジマ</t>
    </rPh>
    <rPh sb="3" eb="5">
      <t>シミン</t>
    </rPh>
    <rPh sb="11" eb="13">
      <t>ベッカン</t>
    </rPh>
    <phoneticPr fontId="8"/>
  </si>
  <si>
    <t>737-2122</t>
    <phoneticPr fontId="8"/>
  </si>
  <si>
    <t>―</t>
    <phoneticPr fontId="8"/>
  </si>
  <si>
    <t>中央・小用・江南・津久茂・自衛隊</t>
    <rPh sb="3" eb="5">
      <t>コヨウ</t>
    </rPh>
    <rPh sb="6" eb="8">
      <t>コウナン</t>
    </rPh>
    <rPh sb="9" eb="12">
      <t>ツクモ</t>
    </rPh>
    <rPh sb="13" eb="16">
      <t>ジエイタイ</t>
    </rPh>
    <phoneticPr fontId="8"/>
  </si>
  <si>
    <t>9:00～22：00</t>
    <phoneticPr fontId="8"/>
  </si>
  <si>
    <t>江田島市江田島町中央一丁目3-21</t>
    <rPh sb="0" eb="3">
      <t>エタジマ</t>
    </rPh>
    <rPh sb="3" eb="4">
      <t>シ</t>
    </rPh>
    <rPh sb="4" eb="8">
      <t>エタジマチョウ</t>
    </rPh>
    <rPh sb="8" eb="10">
      <t>チュウオウ</t>
    </rPh>
    <rPh sb="10" eb="11">
      <t>イチ</t>
    </rPh>
    <rPh sb="11" eb="13">
      <t>チョウメ</t>
    </rPh>
    <phoneticPr fontId="8"/>
  </si>
  <si>
    <t>0823-42-0015</t>
    <phoneticPr fontId="8"/>
  </si>
  <si>
    <t>日・祝日</t>
    <rPh sb="0" eb="1">
      <t>ニチ</t>
    </rPh>
    <rPh sb="2" eb="4">
      <t>シュクジツ</t>
    </rPh>
    <phoneticPr fontId="8"/>
  </si>
  <si>
    <t>能美市民センター</t>
    <rPh sb="0" eb="1">
      <t>ノウ</t>
    </rPh>
    <rPh sb="1" eb="2">
      <t>ミ</t>
    </rPh>
    <rPh sb="2" eb="4">
      <t>シミン</t>
    </rPh>
    <phoneticPr fontId="8"/>
  </si>
  <si>
    <t>737-2397</t>
    <phoneticPr fontId="8"/>
  </si>
  <si>
    <t>noumi-sc@city.etajima.hiroshima.jp</t>
    <phoneticPr fontId="8"/>
  </si>
  <si>
    <t>－</t>
    <phoneticPr fontId="8"/>
  </si>
  <si>
    <t>中町地区</t>
    <rPh sb="0" eb="2">
      <t>ナカマチ</t>
    </rPh>
    <rPh sb="2" eb="4">
      <t>チク</t>
    </rPh>
    <phoneticPr fontId="8"/>
  </si>
  <si>
    <t>江田島市能美町中町4859-9</t>
    <rPh sb="0" eb="3">
      <t>エタジマ</t>
    </rPh>
    <rPh sb="3" eb="4">
      <t>シ</t>
    </rPh>
    <rPh sb="4" eb="5">
      <t>ノウ</t>
    </rPh>
    <rPh sb="5" eb="6">
      <t>ミ</t>
    </rPh>
    <rPh sb="6" eb="7">
      <t>マチ</t>
    </rPh>
    <rPh sb="7" eb="9">
      <t>ナカマチ</t>
    </rPh>
    <phoneticPr fontId="8"/>
  </si>
  <si>
    <t>0823-40-2777</t>
    <phoneticPr fontId="8"/>
  </si>
  <si>
    <t>0823-40-2774</t>
    <phoneticPr fontId="8"/>
  </si>
  <si>
    <t>大柿市民センター</t>
    <rPh sb="0" eb="1">
      <t>オオ</t>
    </rPh>
    <rPh sb="1" eb="2">
      <t>カキ</t>
    </rPh>
    <rPh sb="2" eb="4">
      <t>シミン</t>
    </rPh>
    <phoneticPr fontId="8"/>
  </si>
  <si>
    <t>737-2213</t>
    <phoneticPr fontId="8"/>
  </si>
  <si>
    <t>ogaki-sc@city.etajima.hiroshima.jp</t>
    <phoneticPr fontId="8"/>
  </si>
  <si>
    <t>大柿町全域</t>
    <rPh sb="0" eb="1">
      <t>オオ</t>
    </rPh>
    <rPh sb="1" eb="2">
      <t>カキ</t>
    </rPh>
    <rPh sb="2" eb="3">
      <t>マチ</t>
    </rPh>
    <rPh sb="3" eb="5">
      <t>ゼンイキ</t>
    </rPh>
    <phoneticPr fontId="8"/>
  </si>
  <si>
    <t>江田島市大柿町大原535-2</t>
    <rPh sb="0" eb="3">
      <t>エタジマ</t>
    </rPh>
    <rPh sb="3" eb="4">
      <t>シ</t>
    </rPh>
    <rPh sb="4" eb="5">
      <t>オオ</t>
    </rPh>
    <rPh sb="5" eb="6">
      <t>カキ</t>
    </rPh>
    <rPh sb="6" eb="7">
      <t>マチ</t>
    </rPh>
    <rPh sb="7" eb="8">
      <t>オオ</t>
    </rPh>
    <rPh sb="8" eb="9">
      <t>バラ</t>
    </rPh>
    <phoneticPr fontId="8"/>
  </si>
  <si>
    <t>0823-57-3009</t>
    <phoneticPr fontId="8"/>
  </si>
  <si>
    <t>祝日</t>
    <rPh sb="0" eb="2">
      <t>シュクジツ</t>
    </rPh>
    <phoneticPr fontId="8"/>
  </si>
  <si>
    <t>0823-57-3002</t>
    <phoneticPr fontId="8"/>
  </si>
  <si>
    <t>沖美市民センター</t>
    <rPh sb="0" eb="2">
      <t>オキミ</t>
    </rPh>
    <rPh sb="2" eb="4">
      <t>シミン</t>
    </rPh>
    <phoneticPr fontId="8"/>
  </si>
  <si>
    <t>737-2393</t>
    <phoneticPr fontId="8"/>
  </si>
  <si>
    <t>沖美町全域</t>
    <rPh sb="0" eb="3">
      <t>オキミチョウ</t>
    </rPh>
    <rPh sb="3" eb="5">
      <t>ゼンイキ</t>
    </rPh>
    <phoneticPr fontId="8"/>
  </si>
  <si>
    <t>江田島市沖美町畑995</t>
    <rPh sb="0" eb="3">
      <t>エタジマ</t>
    </rPh>
    <rPh sb="3" eb="4">
      <t>シ</t>
    </rPh>
    <rPh sb="4" eb="6">
      <t>オキミ</t>
    </rPh>
    <rPh sb="6" eb="7">
      <t>マチ</t>
    </rPh>
    <rPh sb="7" eb="8">
      <t>ハタケ</t>
    </rPh>
    <phoneticPr fontId="8"/>
  </si>
  <si>
    <t>0823-48-0211</t>
    <phoneticPr fontId="8"/>
  </si>
  <si>
    <t>―</t>
    <phoneticPr fontId="8"/>
  </si>
  <si>
    <t>0823-48-0911</t>
    <phoneticPr fontId="8"/>
  </si>
  <si>
    <t>秋月交流プラザ</t>
    <rPh sb="0" eb="2">
      <t>アキヅキ</t>
    </rPh>
    <rPh sb="2" eb="4">
      <t>コウリュウ</t>
    </rPh>
    <phoneticPr fontId="8"/>
  </si>
  <si>
    <t>737-2131</t>
    <phoneticPr fontId="8"/>
  </si>
  <si>
    <t>―</t>
    <phoneticPr fontId="8"/>
  </si>
  <si>
    <t>－</t>
    <phoneticPr fontId="8"/>
  </si>
  <si>
    <t>－</t>
    <phoneticPr fontId="8"/>
  </si>
  <si>
    <t>－</t>
    <phoneticPr fontId="8"/>
  </si>
  <si>
    <t>秋月地区</t>
    <rPh sb="0" eb="2">
      <t>アキヅキ</t>
    </rPh>
    <rPh sb="2" eb="4">
      <t>チク</t>
    </rPh>
    <phoneticPr fontId="8"/>
  </si>
  <si>
    <t>江田島市江田島町秋月2丁目6-3</t>
    <rPh sb="0" eb="3">
      <t>エタジマ</t>
    </rPh>
    <rPh sb="3" eb="4">
      <t>シ</t>
    </rPh>
    <rPh sb="4" eb="8">
      <t>エタジマチョウ</t>
    </rPh>
    <rPh sb="8" eb="10">
      <t>アキヅキ</t>
    </rPh>
    <rPh sb="11" eb="13">
      <t>チョウメ</t>
    </rPh>
    <phoneticPr fontId="8"/>
  </si>
  <si>
    <t>0823-42-0230</t>
    <phoneticPr fontId="8"/>
  </si>
  <si>
    <t>0823-42-5386</t>
    <phoneticPr fontId="8"/>
  </si>
  <si>
    <t>宮ノ原交流プラザ</t>
    <rPh sb="0" eb="1">
      <t>ミヤ</t>
    </rPh>
    <rPh sb="2" eb="3">
      <t>ハラ</t>
    </rPh>
    <rPh sb="3" eb="5">
      <t>コウリュウ</t>
    </rPh>
    <phoneticPr fontId="8"/>
  </si>
  <si>
    <t>737-2124</t>
    <phoneticPr fontId="8"/>
  </si>
  <si>
    <t>―</t>
    <phoneticPr fontId="8"/>
  </si>
  <si>
    <t>宮ノ原地区</t>
    <rPh sb="0" eb="1">
      <t>ミヤ</t>
    </rPh>
    <rPh sb="3" eb="5">
      <t>チク</t>
    </rPh>
    <phoneticPr fontId="8"/>
  </si>
  <si>
    <t>江田島市江田島町宮ノ原2丁目21-1</t>
    <rPh sb="0" eb="3">
      <t>エタジマ</t>
    </rPh>
    <rPh sb="3" eb="4">
      <t>シ</t>
    </rPh>
    <rPh sb="4" eb="8">
      <t>エタジマチョウ</t>
    </rPh>
    <rPh sb="8" eb="9">
      <t>ミヤ</t>
    </rPh>
    <rPh sb="12" eb="14">
      <t>チョウメ</t>
    </rPh>
    <phoneticPr fontId="8"/>
  </si>
  <si>
    <t>0823-42-0047</t>
    <phoneticPr fontId="8"/>
  </si>
  <si>
    <t>0823-42-5389</t>
    <phoneticPr fontId="8"/>
  </si>
  <si>
    <t>江田島市大柿町大原613-1</t>
    <phoneticPr fontId="19"/>
  </si>
  <si>
    <t>0823-57-0710</t>
    <phoneticPr fontId="19"/>
  </si>
  <si>
    <t>http://www.town.fuchu.hiroshima.jp/soshiki/27/1048.html</t>
    <phoneticPr fontId="19"/>
  </si>
  <si>
    <t>府中町</t>
    <phoneticPr fontId="19"/>
  </si>
  <si>
    <t>府中町立
歴史民俗
資料館</t>
    <phoneticPr fontId="19"/>
  </si>
  <si>
    <t>資料点数6,207
1「府中町のすがた」府中町の地形・自然・産業についての紹介、民話等の視聴覚コーナー
2「府中町のあゆみ」原始から近代にかけての各時代ごとの資料展示
３「人々のくらし」復元農家など生活用具や農具を展示</t>
    <phoneticPr fontId="8"/>
  </si>
  <si>
    <t>syakaikyouikuka@town.hiroshima-fuchu.lg.jp
（教委社会教育課）</t>
    <phoneticPr fontId="19"/>
  </si>
  <si>
    <t>http://www.town.fuchu.hiroshima.jp/site/    communitycenter/</t>
    <phoneticPr fontId="19"/>
  </si>
  <si>
    <t>fuko@town.hiroshima-fuchu.lg.jp</t>
    <phoneticPr fontId="19"/>
  </si>
  <si>
    <t>府中南
公民館</t>
    <phoneticPr fontId="8"/>
  </si>
  <si>
    <t>http://www.town.fuchu.hiroshima./site/minami-comunitycener/</t>
    <phoneticPr fontId="19"/>
  </si>
  <si>
    <t>nanko@town.hiroshima-fuchu.lg.jp</t>
    <phoneticPr fontId="19"/>
  </si>
  <si>
    <t>安芸府中生涯学習
センター
くすのきプラザ</t>
    <phoneticPr fontId="19"/>
  </si>
  <si>
    <t>http://www.town.fuchu.hiroshima.jp/site/kusunokiplaza/</t>
    <phoneticPr fontId="19"/>
  </si>
  <si>
    <t>syakaikyouikuka@town.hiroshima-fuchu.lg.jp</t>
    <phoneticPr fontId="19"/>
  </si>
  <si>
    <t>海田町</t>
    <phoneticPr fontId="19"/>
  </si>
  <si>
    <t>海田町
ふるさと館</t>
    <phoneticPr fontId="19"/>
  </si>
  <si>
    <t>082-823-8396</t>
    <phoneticPr fontId="19"/>
  </si>
  <si>
    <t>kaiko@town.kaita.lg.jp</t>
    <phoneticPr fontId="8"/>
  </si>
  <si>
    <t>海田東
公民館</t>
    <phoneticPr fontId="8"/>
  </si>
  <si>
    <t>higasiko@town.kaita.lg.jp</t>
    <phoneticPr fontId="19"/>
  </si>
  <si>
    <t>海田町</t>
    <phoneticPr fontId="8"/>
  </si>
  <si>
    <t xml:space="preserve">― </t>
    <phoneticPr fontId="8"/>
  </si>
  <si>
    <t>shogai@town.kumano.lg.jp</t>
    <phoneticPr fontId="8"/>
  </si>
  <si>
    <t>731-4293</t>
    <phoneticPr fontId="8"/>
  </si>
  <si>
    <t>fude@fude.or.jp</t>
    <phoneticPr fontId="8"/>
  </si>
  <si>
    <t>082-855-3010</t>
    <phoneticPr fontId="8"/>
  </si>
  <si>
    <t>082-855-3011</t>
    <phoneticPr fontId="8"/>
  </si>
  <si>
    <t>731-4214</t>
    <phoneticPr fontId="19"/>
  </si>
  <si>
    <t>祖先の生活・産業・文化を伝える品々・書と書道文化に関する品々・熊野町で輩出した音楽家坊田かずまの遺留品等　</t>
    <rPh sb="31" eb="32">
      <t>クマ</t>
    </rPh>
    <phoneticPr fontId="8"/>
  </si>
  <si>
    <t>082-855-2559</t>
    <phoneticPr fontId="19"/>
  </si>
  <si>
    <t>昭和53年</t>
    <phoneticPr fontId="8"/>
  </si>
  <si>
    <t>熊野町
公民館</t>
    <phoneticPr fontId="8"/>
  </si>
  <si>
    <t>082-854-3111</t>
    <phoneticPr fontId="8"/>
  </si>
  <si>
    <t>熊野東
公民館</t>
    <phoneticPr fontId="8"/>
  </si>
  <si>
    <t>http://www.town.kumano.hiroshima.jp/www/contents/1129619610593/index.html</t>
    <phoneticPr fontId="19"/>
  </si>
  <si>
    <t>731-4214</t>
    <phoneticPr fontId="8"/>
  </si>
  <si>
    <t>082-854-1673</t>
    <phoneticPr fontId="8"/>
  </si>
  <si>
    <t>祝日・
年末年始</t>
    <phoneticPr fontId="8"/>
  </si>
  <si>
    <t>082-854-6199</t>
    <phoneticPr fontId="8"/>
  </si>
  <si>
    <t>熊野町</t>
    <phoneticPr fontId="19"/>
  </si>
  <si>
    <t>熊野町
公民館内視聴覚
ライブラリー
センター</t>
    <phoneticPr fontId="19"/>
  </si>
  <si>
    <t>〒</t>
    <phoneticPr fontId="19"/>
  </si>
  <si>
    <t>731-4223</t>
    <phoneticPr fontId="19"/>
  </si>
  <si>
    <t>―</t>
    <phoneticPr fontId="19"/>
  </si>
  <si>
    <t>熊野町川角一丁目5-55</t>
    <phoneticPr fontId="8"/>
  </si>
  <si>
    <t>082-854-0900</t>
    <phoneticPr fontId="19"/>
  </si>
  <si>
    <t>―</t>
    <phoneticPr fontId="19"/>
  </si>
  <si>
    <t>横浜
ふれあい
センター</t>
    <phoneticPr fontId="8"/>
  </si>
  <si>
    <t>小屋浦
ふれあい
センター</t>
    <phoneticPr fontId="8"/>
  </si>
  <si>
    <t>コミュニティーホール
さか</t>
    <phoneticPr fontId="8"/>
  </si>
  <si>
    <t>安芸太田町</t>
    <phoneticPr fontId="19"/>
  </si>
  <si>
    <t>安芸太田町
歴史民俗
資料館</t>
    <phoneticPr fontId="19"/>
  </si>
  <si>
    <t>shougaigakusyu@town.akiot.lg.a.jp</t>
    <phoneticPr fontId="8"/>
  </si>
  <si>
    <t>セリエ
戸河内</t>
    <phoneticPr fontId="8"/>
  </si>
  <si>
    <t>tsutsugakouminkan@town.akiota.lg.jp</t>
    <phoneticPr fontId="8"/>
  </si>
  <si>
    <t>川・森・文化・交流
センター</t>
    <phoneticPr fontId="8"/>
  </si>
  <si>
    <t>直営＋施設を指定管理</t>
    <phoneticPr fontId="8"/>
  </si>
  <si>
    <t>安芸太田町
加計体育館</t>
    <phoneticPr fontId="19"/>
  </si>
  <si>
    <t>直営＋施設
を指定管理</t>
    <phoneticPr fontId="8"/>
  </si>
  <si>
    <t>戸河内
ふれあい
センター</t>
    <phoneticPr fontId="19"/>
  </si>
  <si>
    <t>731-3810</t>
    <phoneticPr fontId="8"/>
  </si>
  <si>
    <t>0826-28-7000</t>
    <phoneticPr fontId="8"/>
  </si>
  <si>
    <t>0826-28-7001</t>
    <phoneticPr fontId="8"/>
  </si>
  <si>
    <t>坂 町</t>
    <phoneticPr fontId="19"/>
  </si>
  <si>
    <t>坂町町民
センター</t>
    <phoneticPr fontId="8"/>
  </si>
  <si>
    <t>http://www.town.saka.lg.jp/sakacho/</t>
    <phoneticPr fontId="8"/>
  </si>
  <si>
    <t>082-820-1515</t>
    <phoneticPr fontId="19"/>
  </si>
  <si>
    <t>cyoumin@town.saka.lg.jp</t>
    <phoneticPr fontId="19"/>
  </si>
  <si>
    <t>北広島町</t>
    <phoneticPr fontId="19"/>
  </si>
  <si>
    <t>芸北
民俗博物館</t>
    <phoneticPr fontId="19"/>
  </si>
  <si>
    <t>山県郡北広島町西八幡原10870-4</t>
    <phoneticPr fontId="8"/>
  </si>
  <si>
    <t>美和
郷土館</t>
    <phoneticPr fontId="8"/>
  </si>
  <si>
    <t>山県郡北広島町移原157</t>
    <phoneticPr fontId="8"/>
  </si>
  <si>
    <t>大朝
郷土資料室</t>
    <phoneticPr fontId="19"/>
  </si>
  <si>
    <t>千代田
歴史民俗
資料館</t>
    <phoneticPr fontId="19"/>
  </si>
  <si>
    <t>古保利薬師収蔵庫</t>
    <phoneticPr fontId="19"/>
  </si>
  <si>
    <t>芸北民俗芸能保存伝承館</t>
    <phoneticPr fontId="19"/>
  </si>
  <si>
    <t>上本家
住宅</t>
    <phoneticPr fontId="8"/>
  </si>
  <si>
    <t>川東
はやし田
用具収蔵庫</t>
    <phoneticPr fontId="19"/>
  </si>
  <si>
    <t>―</t>
    <phoneticPr fontId="19"/>
  </si>
  <si>
    <t>万徳院跡
ガイダンスホール</t>
    <phoneticPr fontId="19"/>
  </si>
  <si>
    <t>山県郡北広島町舞綱166-2</t>
    <phoneticPr fontId="8"/>
  </si>
  <si>
    <t>どんぐり
資料館</t>
    <phoneticPr fontId="19"/>
  </si>
  <si>
    <t>戦国の庭
歴史館</t>
    <phoneticPr fontId="19"/>
  </si>
  <si>
    <t>芸北中央
公民館</t>
    <phoneticPr fontId="8"/>
  </si>
  <si>
    <t>―</t>
    <phoneticPr fontId="19"/>
  </si>
  <si>
    <t>8:30～17：15</t>
    <phoneticPr fontId="8"/>
  </si>
  <si>
    <t>山県郡北広島町川小田10075-54</t>
    <phoneticPr fontId="8"/>
  </si>
  <si>
    <t>731-2195</t>
    <phoneticPr fontId="8"/>
  </si>
  <si>
    <t>http：//www.town.kitahiroshima.lg.jp/</t>
    <phoneticPr fontId="19"/>
  </si>
  <si>
    <t>8:30～22：00</t>
    <phoneticPr fontId="8"/>
  </si>
  <si>
    <t>豊平
中央
公民館</t>
    <phoneticPr fontId="8"/>
  </si>
  <si>
    <t>北広島町</t>
    <phoneticPr fontId="19"/>
  </si>
  <si>
    <t>豊平
青年研修
道場</t>
    <phoneticPr fontId="19"/>
  </si>
  <si>
    <t>和室1，集会室1，トイレ
駐車場</t>
    <phoneticPr fontId="8"/>
  </si>
  <si>
    <t>集会室1，和室2</t>
    <phoneticPr fontId="8"/>
  </si>
  <si>
    <t>千代田
教育集会所</t>
    <phoneticPr fontId="8"/>
  </si>
  <si>
    <t>町長部局</t>
    <rPh sb="0" eb="2">
      <t>チョウチョウ</t>
    </rPh>
    <rPh sb="2" eb="4">
      <t>ブキョク</t>
    </rPh>
    <phoneticPr fontId="8"/>
  </si>
  <si>
    <t>大崎上島町</t>
    <phoneticPr fontId="19"/>
  </si>
  <si>
    <t>大崎上島町</t>
    <phoneticPr fontId="19"/>
  </si>
  <si>
    <t>大崎上島
文化センター</t>
    <phoneticPr fontId="19"/>
  </si>
  <si>
    <t>ホール，楽屋，情報プラザエル</t>
    <phoneticPr fontId="19"/>
  </si>
  <si>
    <t>世羅町</t>
    <phoneticPr fontId="19"/>
  </si>
  <si>
    <t>大田庄
歴史館</t>
    <phoneticPr fontId="19"/>
  </si>
  <si>
    <t>せらにし
郷土民俗
資料館</t>
    <phoneticPr fontId="19"/>
  </si>
  <si>
    <t>世羅
郷土民俗資料館</t>
    <phoneticPr fontId="19"/>
  </si>
  <si>
    <t>722-1625</t>
    <phoneticPr fontId="19"/>
  </si>
  <si>
    <t>9：00～22：00</t>
  </si>
  <si>
    <t>世羅町大字宇津戸1491-1</t>
  </si>
  <si>
    <t>0847-27-0335</t>
  </si>
  <si>
    <t>0847-27-0350</t>
  </si>
  <si>
    <t>0847-37-1005
0847-37-1092　</t>
  </si>
  <si>
    <t>世羅町大字下津田577-1</t>
    <rPh sb="0" eb="3">
      <t>セラチョウ</t>
    </rPh>
    <rPh sb="3" eb="5">
      <t>オオアザ</t>
    </rPh>
    <rPh sb="5" eb="6">
      <t>シモ</t>
    </rPh>
    <rPh sb="6" eb="8">
      <t>ツダ</t>
    </rPh>
    <phoneticPr fontId="19"/>
  </si>
  <si>
    <t>せら
文化センター</t>
    <phoneticPr fontId="19"/>
  </si>
  <si>
    <t>syakaikyoiku@town.sera.hiroshima.jp</t>
    <phoneticPr fontId="8"/>
  </si>
  <si>
    <t>せらにし
タウンセンター</t>
    <phoneticPr fontId="19"/>
  </si>
  <si>
    <t>jk-suisin@town.jinsekikogen.lg.jp</t>
    <phoneticPr fontId="8"/>
  </si>
  <si>
    <t>神石高原町</t>
    <phoneticPr fontId="19"/>
  </si>
  <si>
    <t>729-3602</t>
    <phoneticPr fontId="19"/>
  </si>
  <si>
    <t>神石郡神石高原町永野5036-1</t>
    <phoneticPr fontId="8"/>
  </si>
  <si>
    <t>豊松
収蔵庫</t>
    <phoneticPr fontId="8"/>
  </si>
  <si>
    <t>豊松
歴史民俗資料館</t>
    <phoneticPr fontId="8"/>
  </si>
  <si>
    <t>720-1410</t>
    <phoneticPr fontId="19"/>
  </si>
  <si>
    <t>0847-85-3097</t>
    <phoneticPr fontId="19"/>
  </si>
  <si>
    <t>8:30～17：15</t>
    <phoneticPr fontId="8"/>
  </si>
  <si>
    <t>jk-syougaku@town.jinsekikogen.hiroshima.jp</t>
    <phoneticPr fontId="8"/>
  </si>
  <si>
    <t>8:30～17：15</t>
    <phoneticPr fontId="8"/>
  </si>
  <si>
    <t>0847-82-0701</t>
    <phoneticPr fontId="8"/>
  </si>
  <si>
    <t>油木協働支援センター</t>
    <phoneticPr fontId="8"/>
  </si>
  <si>
    <t>0847-84-2226</t>
    <phoneticPr fontId="8"/>
  </si>
  <si>
    <t>0847-84-2188</t>
    <phoneticPr fontId="8"/>
  </si>
  <si>
    <t>さんわ
総合センター
やまなみ
文化ホール</t>
    <phoneticPr fontId="19"/>
  </si>
  <si>
    <t>広島市
安佐動物
公園</t>
    <phoneticPr fontId="19"/>
  </si>
  <si>
    <t>哺乳類，鳥類，両生類，爬虫類等（155種1,832点）</t>
    <phoneticPr fontId="8"/>
  </si>
  <si>
    <t>https://etajima.niye.go.jp/</t>
    <phoneticPr fontId="8"/>
  </si>
  <si>
    <t>直営</t>
    <phoneticPr fontId="8"/>
  </si>
  <si>
    <t>etajima-soumu@niye.go.jp</t>
    <phoneticPr fontId="8"/>
  </si>
  <si>
    <t>〒722-2411
尾道市瀬戸田町瀬戸田553-2</t>
    <phoneticPr fontId="8"/>
  </si>
  <si>
    <t>〒</t>
    <phoneticPr fontId="8"/>
  </si>
  <si>
    <t>722-2411</t>
    <phoneticPr fontId="8"/>
  </si>
  <si>
    <t>0845-27-0800</t>
    <phoneticPr fontId="8"/>
  </si>
  <si>
    <t>0845-27-3876</t>
    <phoneticPr fontId="8"/>
  </si>
  <si>
    <t>739-0481</t>
    <phoneticPr fontId="8"/>
  </si>
  <si>
    <t>http://www.umam.jp/</t>
    <phoneticPr fontId="8"/>
  </si>
  <si>
    <t>竹内栖鳳を中心とした日本画・香水瓶・中国版画・物語絵・浮世絵・宸翰など。
（5,707点）</t>
    <rPh sb="0" eb="2">
      <t>タケウチ</t>
    </rPh>
    <rPh sb="2" eb="4">
      <t>セイホウ</t>
    </rPh>
    <rPh sb="5" eb="7">
      <t>チュウシン</t>
    </rPh>
    <rPh sb="10" eb="12">
      <t>ニホン</t>
    </rPh>
    <rPh sb="12" eb="13">
      <t>ガ</t>
    </rPh>
    <rPh sb="14" eb="16">
      <t>コウスイ</t>
    </rPh>
    <rPh sb="16" eb="17">
      <t>ビン</t>
    </rPh>
    <rPh sb="18" eb="20">
      <t>チュウゴク</t>
    </rPh>
    <rPh sb="20" eb="22">
      <t>ハンガ</t>
    </rPh>
    <rPh sb="23" eb="25">
      <t>モノガタリ</t>
    </rPh>
    <rPh sb="25" eb="26">
      <t>エ</t>
    </rPh>
    <rPh sb="27" eb="30">
      <t>ウキヨエ</t>
    </rPh>
    <rPh sb="31" eb="33">
      <t>シンカン</t>
    </rPh>
    <rPh sb="43" eb="44">
      <t>テン</t>
    </rPh>
    <phoneticPr fontId="8"/>
  </si>
  <si>
    <t>info@umam.jp</t>
    <phoneticPr fontId="8"/>
  </si>
  <si>
    <t xml:space="preserve">FAX： </t>
    <phoneticPr fontId="8"/>
  </si>
  <si>
    <t>0829-56-0661</t>
    <phoneticPr fontId="8"/>
  </si>
  <si>
    <t>公益財団法人
しぶや美術館</t>
    <phoneticPr fontId="8"/>
  </si>
  <si>
    <t>〒720-0056
福山市本町8-27</t>
    <phoneticPr fontId="8"/>
  </si>
  <si>
    <t>720-0056</t>
    <phoneticPr fontId="8"/>
  </si>
  <si>
    <t>http://vessel-group.co.jp/shibuya-museum/</t>
    <phoneticPr fontId="8"/>
  </si>
  <si>
    <t>福山市本町8-27</t>
    <phoneticPr fontId="8"/>
  </si>
  <si>
    <t>084-925-2113</t>
    <phoneticPr fontId="8"/>
  </si>
  <si>
    <t>shibuya-museum@vessel-group.com</t>
    <phoneticPr fontId="8"/>
  </si>
  <si>
    <t>〒720-0073
福山市北吉津町三丁目1-22</t>
    <phoneticPr fontId="8"/>
  </si>
  <si>
    <t>720-0073</t>
    <phoneticPr fontId="8"/>
  </si>
  <si>
    <t>http://www.facm.net/</t>
    <phoneticPr fontId="8"/>
  </si>
  <si>
    <t>084-922-8188</t>
    <phoneticPr fontId="8"/>
  </si>
  <si>
    <t>info@facm.net</t>
    <phoneticPr fontId="8"/>
  </si>
  <si>
    <t>084-923-0766</t>
    <phoneticPr fontId="8"/>
  </si>
  <si>
    <t>〒731-0201
広島市安佐北区大林2丁目12-55</t>
    <phoneticPr fontId="8"/>
  </si>
  <si>
    <t>731-0201</t>
    <phoneticPr fontId="8"/>
  </si>
  <si>
    <t>http://www.garasunosato.net/</t>
    <phoneticPr fontId="8"/>
  </si>
  <si>
    <t>082-818-0414</t>
    <phoneticPr fontId="8"/>
  </si>
  <si>
    <t xml:space="preserve">FAX： </t>
    <phoneticPr fontId="8"/>
  </si>
  <si>
    <t>082-818-2530</t>
    <phoneticPr fontId="8"/>
  </si>
  <si>
    <t>〒739-8524
東広島市鏡山1丁目1-1</t>
    <phoneticPr fontId="8"/>
  </si>
  <si>
    <t>739-8524</t>
    <phoneticPr fontId="8"/>
  </si>
  <si>
    <t>http://home.hiroshima-u.ac.jp/museum/</t>
    <phoneticPr fontId="8"/>
  </si>
  <si>
    <t>動物、昆虫、植物・海藻、化石、鉱物・岩石、考古資料、歴史資料、技術史関連資料
（1,258,743点（寄託含む））</t>
    <rPh sb="0" eb="2">
      <t>ドウブツ</t>
    </rPh>
    <rPh sb="3" eb="5">
      <t>コンチュウ</t>
    </rPh>
    <rPh sb="6" eb="8">
      <t>ショクブツ</t>
    </rPh>
    <rPh sb="9" eb="11">
      <t>カイソウ</t>
    </rPh>
    <rPh sb="12" eb="14">
      <t>カセキ</t>
    </rPh>
    <rPh sb="15" eb="17">
      <t>コウブツ</t>
    </rPh>
    <rPh sb="18" eb="20">
      <t>ガンセキ</t>
    </rPh>
    <rPh sb="21" eb="23">
      <t>コウコ</t>
    </rPh>
    <rPh sb="23" eb="25">
      <t>シリョウ</t>
    </rPh>
    <rPh sb="26" eb="28">
      <t>レキシ</t>
    </rPh>
    <rPh sb="28" eb="30">
      <t>シリョウ</t>
    </rPh>
    <rPh sb="31" eb="34">
      <t>ギジュツシ</t>
    </rPh>
    <rPh sb="34" eb="36">
      <t>カンレン</t>
    </rPh>
    <rPh sb="36" eb="38">
      <t>シリョウ</t>
    </rPh>
    <rPh sb="49" eb="50">
      <t>テン</t>
    </rPh>
    <rPh sb="51" eb="53">
      <t>キタク</t>
    </rPh>
    <rPh sb="53" eb="54">
      <t>フク</t>
    </rPh>
    <phoneticPr fontId="8"/>
  </si>
  <si>
    <t>2,500,000※キャンパス丸ごと博物館構想により、キャンパス全体の面積を示す</t>
    <rPh sb="15" eb="16">
      <t>マル</t>
    </rPh>
    <rPh sb="18" eb="21">
      <t>ハクブツカン</t>
    </rPh>
    <rPh sb="21" eb="23">
      <t>コウソウ</t>
    </rPh>
    <rPh sb="32" eb="34">
      <t>ゼンタイ</t>
    </rPh>
    <rPh sb="35" eb="37">
      <t>メンセキ</t>
    </rPh>
    <rPh sb="38" eb="39">
      <t>シメ</t>
    </rPh>
    <phoneticPr fontId="8"/>
  </si>
  <si>
    <t>東広島市鏡山一丁目1-1</t>
    <rPh sb="0" eb="4">
      <t>ヒガシヒロシマシ</t>
    </rPh>
    <rPh sb="4" eb="6">
      <t>カガミヤマ</t>
    </rPh>
    <rPh sb="6" eb="9">
      <t>１チョウメ</t>
    </rPh>
    <phoneticPr fontId="8"/>
  </si>
  <si>
    <t>082-424-4212</t>
    <phoneticPr fontId="8"/>
  </si>
  <si>
    <t>museum@hiroshima-u.ac.jp</t>
    <phoneticPr fontId="8"/>
  </si>
  <si>
    <t>082-424-4263</t>
    <phoneticPr fontId="8"/>
  </si>
  <si>
    <t>http://www.city.higashihiroshima.lg.jp/bijutsukan</t>
    <phoneticPr fontId="8"/>
  </si>
  <si>
    <t>hgh285713＠city.higashihiroshima.lg.jp</t>
    <phoneticPr fontId="19"/>
  </si>
  <si>
    <t>730-0043</t>
    <phoneticPr fontId="19"/>
  </si>
  <si>
    <t>http://www.essor.or.jp</t>
    <phoneticPr fontId="19"/>
  </si>
  <si>
    <t>ホール，会議室，セミナールーム，音楽体育室，茶室，調理室
※収益部門（平成30年9月30日廃止）の職員及び利用者も含む。</t>
    <rPh sb="35" eb="37">
      <t>ヘイセイ</t>
    </rPh>
    <rPh sb="39" eb="40">
      <t>ネン</t>
    </rPh>
    <rPh sb="41" eb="42">
      <t>ガツ</t>
    </rPh>
    <rPh sb="44" eb="45">
      <t>ニチ</t>
    </rPh>
    <rPh sb="45" eb="47">
      <t>ハイシ</t>
    </rPh>
    <phoneticPr fontId="19"/>
  </si>
  <si>
    <t>082-242-5262</t>
    <phoneticPr fontId="19"/>
  </si>
  <si>
    <t>essor@essor.or.jp</t>
    <phoneticPr fontId="19"/>
  </si>
  <si>
    <t>082-240-5441</t>
    <phoneticPr fontId="19"/>
  </si>
  <si>
    <t>神石高原町</t>
    <phoneticPr fontId="19"/>
  </si>
  <si>
    <t xml:space="preserve">info@kousanji.or.jp
</t>
    <phoneticPr fontId="8"/>
  </si>
  <si>
    <t>〒733-0833
広島市西区商工ｾﾝﾀｰ二丁目3-1</t>
    <phoneticPr fontId="8"/>
  </si>
  <si>
    <t>泉美術館</t>
    <phoneticPr fontId="8"/>
  </si>
  <si>
    <t>〒</t>
    <phoneticPr fontId="8"/>
  </si>
  <si>
    <t>733-0833</t>
    <phoneticPr fontId="8"/>
  </si>
  <si>
    <t>http://www.izumi-museum.jp/</t>
    <phoneticPr fontId="8"/>
  </si>
  <si>
    <t>info@izumi-museum.jp</t>
    <phoneticPr fontId="8"/>
  </si>
  <si>
    <t>082-276-2600</t>
    <phoneticPr fontId="8"/>
  </si>
  <si>
    <t xml:space="preserve">FAX： </t>
    <phoneticPr fontId="8"/>
  </si>
  <si>
    <t>082-276-2612</t>
    <phoneticPr fontId="8"/>
  </si>
  <si>
    <t>0829-56-3221</t>
    <phoneticPr fontId="8"/>
  </si>
  <si>
    <t>〒730-0011
広島市中区基町3-2</t>
    <phoneticPr fontId="8"/>
  </si>
  <si>
    <t>ロマン派からエコールド・パリまでのフランス近代美術，および日本近代美術を収蔵。
（326点）</t>
    <rPh sb="3" eb="4">
      <t>ハ</t>
    </rPh>
    <rPh sb="21" eb="23">
      <t>キンダイ</t>
    </rPh>
    <rPh sb="44" eb="45">
      <t>テン</t>
    </rPh>
    <phoneticPr fontId="8"/>
  </si>
  <si>
    <t>公民館図書室</t>
    <phoneticPr fontId="8"/>
  </si>
  <si>
    <t>図書室
蔵書冊数
(29年度)</t>
    <phoneticPr fontId="8"/>
  </si>
  <si>
    <t>三原市
歴史民俗
資料館</t>
    <phoneticPr fontId="19"/>
  </si>
  <si>
    <t>三原市
久井
歴史民俗
資料館</t>
    <phoneticPr fontId="19"/>
  </si>
  <si>
    <t>大崎上島町</t>
    <phoneticPr fontId="19"/>
  </si>
  <si>
    <t>大崎
郷土資料館</t>
    <phoneticPr fontId="19"/>
  </si>
  <si>
    <t>大串厳島神社額・岩倉庵の半鐘等
（1,200点）</t>
    <phoneticPr fontId="8"/>
  </si>
  <si>
    <t>海と島の
歴史資料館</t>
    <phoneticPr fontId="19"/>
  </si>
  <si>
    <t>大望月邸・望月家資料・櫂伝馬資料等
（220点）</t>
    <phoneticPr fontId="8"/>
  </si>
  <si>
    <t>木江
ふれあい
郷土資料館</t>
    <phoneticPr fontId="19"/>
  </si>
  <si>
    <t>http://www.city.mihara.hiroshima.jp/site/kyouiku/02.html</t>
    <phoneticPr fontId="8"/>
  </si>
  <si>
    <t>9:00～21：00</t>
    <phoneticPr fontId="8"/>
  </si>
  <si>
    <t>直営＋施設管理
・受付等を委託</t>
    <phoneticPr fontId="8"/>
  </si>
  <si>
    <t>―</t>
    <phoneticPr fontId="19"/>
  </si>
  <si>
    <t>年末年始
祝日</t>
    <phoneticPr fontId="8"/>
  </si>
  <si>
    <t>沼田東
コミュニティ
センター</t>
    <phoneticPr fontId="8"/>
  </si>
  <si>
    <t>http://www.city.mihara.hiroshima.jp/site/kyouiku/nuhikomi.html</t>
    <phoneticPr fontId="8"/>
  </si>
  <si>
    <t>9:00～21：30</t>
    <phoneticPr fontId="8"/>
  </si>
  <si>
    <t>直営＋施設
管理・受付
等を委託</t>
    <phoneticPr fontId="8"/>
  </si>
  <si>
    <t>http://www.city.mihara.hiroshima.jp/site/kyouiku/saikomi.html</t>
    <phoneticPr fontId="8"/>
  </si>
  <si>
    <t>http://www.city.mihara.hiroshima.jp/site/kyouiku/nakakomi.html</t>
    <phoneticPr fontId="8"/>
  </si>
  <si>
    <t>http://www.city.mihara.hiroshima.jp/site/kyouiku/itokomi.html</t>
    <phoneticPr fontId="8"/>
  </si>
  <si>
    <t>info@woodone-museum.jp</t>
    <phoneticPr fontId="8"/>
  </si>
  <si>
    <t xml:space="preserve">はつかいち
美術
ギャラリー                  </t>
  </si>
  <si>
    <t>洋画・日本画・書・彫刻・陶磁（351点）</t>
  </si>
  <si>
    <t>佐伯
歴史民俗
資料館</t>
  </si>
  <si>
    <t>佐伯地域の郷土資料（5,800点）</t>
  </si>
  <si>
    <t>吉和
歴史民俗
資料館</t>
  </si>
  <si>
    <t>宮島
歴史民俗
資料館</t>
  </si>
  <si>
    <t>http://members.fch.ne.jp/miyajima-rekimin/</t>
  </si>
  <si>
    <t>宮島の歴史、芸能、信仰等に関する資料　（20,600点）</t>
  </si>
  <si>
    <t>m-rekimin@city.hatsukaichi.lg.jp</t>
  </si>
  <si>
    <t>県立
歴史民俗
資料館</t>
    <phoneticPr fontId="19"/>
  </si>
  <si>
    <t>県立
歴史
博物館</t>
    <phoneticPr fontId="19"/>
  </si>
  <si>
    <t>県立
福山少年
自然の家</t>
    <phoneticPr fontId="8"/>
  </si>
  <si>
    <t>小林和作をはじめ備後地方ゆかりの作家を中心に所蔵。コレクション展を年2～3回，企画展を年1回開催。その他の期間は，地域の方などの個展・グループ展(貸会場)を行っている。
（614点）</t>
    <rPh sb="89" eb="90">
      <t>テン</t>
    </rPh>
    <phoneticPr fontId="8"/>
  </si>
  <si>
    <t>http://www.kousanji.or.jp/</t>
    <phoneticPr fontId="8"/>
  </si>
  <si>
    <r>
      <t xml:space="preserve">朝鮮通信使資料館
</t>
    </r>
    <r>
      <rPr>
        <sz val="6"/>
        <rFont val="ＭＳ 明朝"/>
        <family val="1"/>
        <charset val="128"/>
      </rPr>
      <t>〔松濤園〕</t>
    </r>
    <phoneticPr fontId="19"/>
  </si>
  <si>
    <r>
      <rPr>
        <sz val="6"/>
        <rFont val="ＭＳ 明朝"/>
        <family val="1"/>
        <charset val="128"/>
      </rPr>
      <t>あかりの館</t>
    </r>
    <r>
      <rPr>
        <sz val="8"/>
        <rFont val="ＭＳ 明朝"/>
        <family val="1"/>
        <charset val="128"/>
      </rPr>
      <t xml:space="preserve">
</t>
    </r>
    <r>
      <rPr>
        <sz val="6"/>
        <rFont val="ＭＳ 明朝"/>
        <family val="1"/>
        <charset val="128"/>
      </rPr>
      <t>〔松濤園〕</t>
    </r>
    <phoneticPr fontId="8"/>
  </si>
  <si>
    <r>
      <t xml:space="preserve">蒲刈島
御番所
</t>
    </r>
    <r>
      <rPr>
        <sz val="6"/>
        <rFont val="ＭＳ 明朝"/>
        <family val="1"/>
        <charset val="128"/>
      </rPr>
      <t>〔松濤園〕</t>
    </r>
    <phoneticPr fontId="8"/>
  </si>
  <si>
    <t>絵画
（205点）</t>
    <phoneticPr fontId="8"/>
  </si>
  <si>
    <t>絵画，工芸
（142点）</t>
    <phoneticPr fontId="8"/>
  </si>
  <si>
    <t>絵画，書，オブジェ
（867点）</t>
    <phoneticPr fontId="8"/>
  </si>
  <si>
    <t>尾道市</t>
    <phoneticPr fontId="8"/>
  </si>
  <si>
    <t>―</t>
    <phoneticPr fontId="19"/>
  </si>
  <si>
    <t>9:00～21：30</t>
    <phoneticPr fontId="8"/>
  </si>
  <si>
    <t>0848-44-3955</t>
    <phoneticPr fontId="19"/>
  </si>
  <si>
    <t>muka-kou@bbbn.jp</t>
    <phoneticPr fontId="19"/>
  </si>
  <si>
    <t>0848-44-3955</t>
    <phoneticPr fontId="19"/>
  </si>
  <si>
    <t>9:00～21：30</t>
    <phoneticPr fontId="8"/>
  </si>
  <si>
    <t>尾道市因島中庄町547</t>
    <phoneticPr fontId="8"/>
  </si>
  <si>
    <t>naka0009@helen.ocn.ne.jp</t>
    <phoneticPr fontId="19"/>
  </si>
  <si>
    <t>―</t>
    <phoneticPr fontId="19"/>
  </si>
  <si>
    <t>8:30～22：00</t>
    <phoneticPr fontId="8"/>
  </si>
  <si>
    <t>kasumi-kouminkan@city.fukuyama.hiroshima.jp</t>
    <phoneticPr fontId="19"/>
  </si>
  <si>
    <t>福山市</t>
    <phoneticPr fontId="19"/>
  </si>
  <si>
    <t>―</t>
    <phoneticPr fontId="19"/>
  </si>
  <si>
    <t>8:30～22：00</t>
    <phoneticPr fontId="8"/>
  </si>
  <si>
    <t>hikino-kouminkan@city.fukuyama.hiroshima.jp</t>
    <phoneticPr fontId="19"/>
  </si>
  <si>
    <t>福山市</t>
    <phoneticPr fontId="19"/>
  </si>
  <si>
    <t>yamate-kouminkan@city.fukuyama.hiroshima.jp</t>
    <phoneticPr fontId="19"/>
  </si>
  <si>
    <t>8:30～22：00</t>
    <phoneticPr fontId="8"/>
  </si>
  <si>
    <t>―</t>
    <phoneticPr fontId="19"/>
  </si>
  <si>
    <t>izumi-kouminkan@city.fukuyama.hiroshima.jp</t>
    <phoneticPr fontId="19"/>
  </si>
  <si>
    <t>―</t>
    <phoneticPr fontId="19"/>
  </si>
  <si>
    <t>神石高原町</t>
    <rPh sb="0" eb="2">
      <t>ジンセキ</t>
    </rPh>
    <rPh sb="2" eb="4">
      <t>コウゲン</t>
    </rPh>
    <rPh sb="4" eb="5">
      <t>マチ</t>
    </rPh>
    <phoneticPr fontId="8"/>
  </si>
  <si>
    <t>ア 社会教育委員</t>
    <phoneticPr fontId="8"/>
  </si>
  <si>
    <t>イ 平成29年度事業数（対象者別）</t>
    <phoneticPr fontId="8"/>
  </si>
  <si>
    <t>ウ 平成29年度事業数（単独事業対象者別）</t>
    <phoneticPr fontId="8"/>
  </si>
  <si>
    <t>エ 平成29年度事業数（補助・委嘱事業対象者別）</t>
    <phoneticPr fontId="8"/>
  </si>
  <si>
    <t>オ 平成29年度学級・講座実施状況（学習内容別）</t>
    <phoneticPr fontId="8"/>
  </si>
  <si>
    <t>ク「教育の日」制定状況</t>
    <phoneticPr fontId="8"/>
  </si>
  <si>
    <t>ケ 生涯学習振興・社会教育行政担当課</t>
    <phoneticPr fontId="8"/>
  </si>
  <si>
    <t>ア 施設数</t>
    <phoneticPr fontId="8"/>
  </si>
  <si>
    <t>イ 公立図書館</t>
    <phoneticPr fontId="8"/>
  </si>
  <si>
    <t>ウ 公立登録博物館・博物館相当施設</t>
    <phoneticPr fontId="8"/>
  </si>
  <si>
    <t>エ 私立登録博物館・博物館相当施設</t>
    <phoneticPr fontId="8"/>
  </si>
  <si>
    <t>オ 博物館類似施設</t>
    <phoneticPr fontId="8"/>
  </si>
  <si>
    <t>カ 公民館数</t>
    <phoneticPr fontId="8"/>
  </si>
  <si>
    <t>キ 公民館</t>
    <phoneticPr fontId="8"/>
  </si>
  <si>
    <t>ク 公民館類似施設</t>
    <phoneticPr fontId="8"/>
  </si>
  <si>
    <t>ケ 生涯学習センター</t>
    <phoneticPr fontId="8"/>
  </si>
  <si>
    <t>コ 青少年教育施設</t>
    <phoneticPr fontId="8"/>
  </si>
  <si>
    <t>サ 女性教育施設</t>
    <rPh sb="6" eb="8">
      <t>シセツ</t>
    </rPh>
    <phoneticPr fontId="8"/>
  </si>
  <si>
    <t>シ 視聴覚ライブラリー</t>
    <phoneticPr fontId="8"/>
  </si>
  <si>
    <t>ス その他の社会教育施設</t>
    <phoneticPr fontId="8"/>
  </si>
  <si>
    <t>ア 市町別社会教育関係団体数</t>
    <phoneticPr fontId="8"/>
  </si>
  <si>
    <t>筆や筆の文化や歴史を伝える品々
木村陽山コレクション</t>
    <rPh sb="0" eb="1">
      <t>フデ</t>
    </rPh>
    <rPh sb="2" eb="3">
      <t>フデ</t>
    </rPh>
    <rPh sb="4" eb="6">
      <t>ブンカ</t>
    </rPh>
    <rPh sb="7" eb="9">
      <t>レキシ</t>
    </rPh>
    <rPh sb="10" eb="11">
      <t>ツタ</t>
    </rPh>
    <rPh sb="13" eb="15">
      <t>シナジナ</t>
    </rPh>
    <phoneticPr fontId="8"/>
  </si>
  <si>
    <t>飼育種467　　　　　　
飼育点数15,474</t>
    <phoneticPr fontId="8"/>
  </si>
  <si>
    <t>hara-cc@city.hatsukaichi.lg.jp</t>
    <phoneticPr fontId="8"/>
  </si>
  <si>
    <t>https://www.city.hatsukaichi.hiroshima.jp/site/miyauchisc/</t>
    <phoneticPr fontId="19"/>
  </si>
  <si>
    <t>9:00～21：30</t>
    <phoneticPr fontId="8"/>
  </si>
  <si>
    <t>miyauchi-cc@city.hatsukaichi.lg.jp</t>
    <phoneticPr fontId="19"/>
  </si>
  <si>
    <t>地御前
市民センター</t>
    <phoneticPr fontId="8"/>
  </si>
  <si>
    <t>https://www.city.hatsukaichi.hiroshima.jp/site/jigozensc/</t>
    <phoneticPr fontId="8"/>
  </si>
  <si>
    <t>jigozen-cc@city.hatsukaichi.lg.jp</t>
    <phoneticPr fontId="8"/>
  </si>
  <si>
    <t>https://www.city.hatsukaichi.hiroshima.jp/site/sagatascsc/</t>
    <phoneticPr fontId="8"/>
  </si>
  <si>
    <t>hatsukaichi.city.sagatacc@fch.ne.jp</t>
    <phoneticPr fontId="8"/>
  </si>
  <si>
    <t>http://members.fch.ne.jp/hatsukaichi.city.ajinacc/</t>
    <phoneticPr fontId="8"/>
  </si>
  <si>
    <t>ajina-cc@city.hatsukaichi.lg.jp</t>
    <phoneticPr fontId="19"/>
  </si>
  <si>
    <t>https://www.city.hatsukaichi.hiroshima.jp/site/kushidosc/</t>
    <phoneticPr fontId="8"/>
  </si>
  <si>
    <t>info@kushidocc.jp</t>
    <phoneticPr fontId="19"/>
  </si>
  <si>
    <t>阿品台
市民センター</t>
    <phoneticPr fontId="8"/>
  </si>
  <si>
    <t>https://www.city.hatsukaichi.hiroshima.jp/site/ajinadaisc/</t>
    <phoneticPr fontId="8"/>
  </si>
  <si>
    <t>ajinadai-cc@city.hatsukaichi.lg.jp</t>
    <phoneticPr fontId="8"/>
  </si>
  <si>
    <t>https://www.city.hatsukaichi.hiroshima.jp/site/miyazonosc/</t>
    <phoneticPr fontId="8"/>
  </si>
  <si>
    <t>miyazono-cc@city.hatsukaichi.lg.jp</t>
    <phoneticPr fontId="8"/>
  </si>
  <si>
    <t>https://www.city.hatsukaichi.hiroshima.jp/site/shikigaokasc/</t>
    <phoneticPr fontId="8"/>
  </si>
  <si>
    <t>shikigaoka-cc@city.hatsukaichi.lg.jp</t>
    <phoneticPr fontId="8"/>
  </si>
  <si>
    <t>https://www.city.hatsukaichi.hiroshima.jp/site/yuwasc/</t>
    <phoneticPr fontId="8"/>
  </si>
  <si>
    <t>廿日市市友田407-1</t>
    <phoneticPr fontId="19"/>
  </si>
  <si>
    <t>yuwa-cc@city.hatsukaichi.lg.jp</t>
    <phoneticPr fontId="19"/>
  </si>
  <si>
    <t>738-0222</t>
    <phoneticPr fontId="19"/>
  </si>
  <si>
    <t>http://members.fch.ne.jp/hatsukaichi.city.tsutacc/</t>
    <phoneticPr fontId="8"/>
  </si>
  <si>
    <t>9:00～21：30</t>
    <phoneticPr fontId="8"/>
  </si>
  <si>
    <t>tsuta-cc@city.hatsukaichi.lg.jp</t>
    <phoneticPr fontId="8"/>
  </si>
  <si>
    <t>https://www.city.hatsukaichi.hiroshima.jp/site/yoshiwasc/</t>
    <phoneticPr fontId="8"/>
  </si>
  <si>
    <t>yoshiwa-k@city.hatsukaichi.lg.jp</t>
    <phoneticPr fontId="8"/>
  </si>
  <si>
    <t>https://www.city.hatsukaichi.hiroshima.jp/site/onosc/</t>
    <phoneticPr fontId="8"/>
  </si>
  <si>
    <t xml:space="preserve">ono-k@city.hatsukaichi.lg.jp </t>
    <phoneticPr fontId="8"/>
  </si>
  <si>
    <t>大野西
市民センター</t>
    <phoneticPr fontId="8"/>
  </si>
  <si>
    <t>https://www.city.hatsukaichi.hiroshima.jp/site/ononishisc/</t>
    <phoneticPr fontId="8"/>
  </si>
  <si>
    <t>ononishi-cc@city.hatsukaichi.lg.jp</t>
    <phoneticPr fontId="8"/>
  </si>
  <si>
    <t>https://www.city.hatsukaichi.hiroshima.jp/site/miyajimasc/</t>
    <phoneticPr fontId="8"/>
  </si>
  <si>
    <t>miyajima-cc@city.hatsukaichi.lg.jp</t>
    <phoneticPr fontId="8"/>
  </si>
  <si>
    <t>浅原
中央活性化
センター</t>
    <phoneticPr fontId="8"/>
  </si>
  <si>
    <t>https://www.city.hatsukaichi.hiroshima.jp/site/asaharasc/</t>
    <phoneticPr fontId="8"/>
  </si>
  <si>
    <t>9:00～21：30</t>
    <phoneticPr fontId="8"/>
  </si>
  <si>
    <t>asahara-cc@city.hatsukaichi.lg.jp</t>
    <phoneticPr fontId="8"/>
  </si>
  <si>
    <t>玖島
ふれあい
センター</t>
    <phoneticPr fontId="8"/>
  </si>
  <si>
    <t>https://www.city.hatsukaichi.hiroshima.jp/site/kujimasc/</t>
    <phoneticPr fontId="8"/>
  </si>
  <si>
    <t>9:00～21：30</t>
    <phoneticPr fontId="8"/>
  </si>
  <si>
    <t>https://www.city.hatsukaichi.hiroshima.jp/site/kujimasc/</t>
    <phoneticPr fontId="8"/>
  </si>
  <si>
    <t>kshakai01@town.osakikamijima.lg.jp</t>
    <phoneticPr fontId="8"/>
  </si>
  <si>
    <t>info@souryou-jichi.net</t>
    <phoneticPr fontId="8"/>
  </si>
  <si>
    <t>廿日市市</t>
    <phoneticPr fontId="8"/>
  </si>
  <si>
    <t>－</t>
    <phoneticPr fontId="8"/>
  </si>
  <si>
    <t>公民館</t>
    <phoneticPr fontId="8"/>
  </si>
  <si>
    <t>730-0036</t>
    <phoneticPr fontId="8"/>
  </si>
  <si>
    <t>082-502-2118</t>
    <phoneticPr fontId="8"/>
  </si>
  <si>
    <t>731-0143</t>
    <phoneticPr fontId="8"/>
  </si>
  <si>
    <t>造船関係：160点
海運関係：71点
模型：28点</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</si>
  <si>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</si>
  <si>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</si>
  <si>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</si>
  <si>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</si>
  <si>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</si>
  <si>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</si>
  <si>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</si>
  <si>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</si>
  <si>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</si>
  <si>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</si>
  <si>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</si>
  <si>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19"/>
  </si>
  <si>
    <t>sakaekominkan@fch.ne.jp</t>
    <phoneticPr fontId="8"/>
  </si>
  <si>
    <t>坂町</t>
    <phoneticPr fontId="19"/>
  </si>
  <si>
    <t>FAX：</t>
    <phoneticPr fontId="8"/>
  </si>
  <si>
    <t>FAX：</t>
    <phoneticPr fontId="8"/>
  </si>
  <si>
    <t>hgh352325@city.higashihiroshima.hiroshima.jp</t>
    <phoneticPr fontId="19"/>
  </si>
  <si>
    <t>hgh371107@city.higashihiroshima.hiroshima.jp</t>
    <phoneticPr fontId="19"/>
  </si>
  <si>
    <t>hgh451107@city.higashihiroshima.hiroshima.jp</t>
    <phoneticPr fontId="19"/>
  </si>
  <si>
    <t>hgh821100@city.higashihiroshima.hiroshima.jp</t>
    <phoneticPr fontId="19"/>
  </si>
  <si>
    <t>hgh324140@city.higashihiroshima.hiroshima.jp</t>
    <phoneticPr fontId="19"/>
  </si>
  <si>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</si>
  <si>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</si>
  <si>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</si>
  <si>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</si>
  <si>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</si>
  <si>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</si>
  <si>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</si>
  <si>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</si>
  <si>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</si>
  <si>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</si>
  <si>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19"/>
  </si>
  <si>
    <t>－</t>
    <phoneticPr fontId="19"/>
  </si>
  <si>
    <t>－</t>
    <phoneticPr fontId="19"/>
  </si>
  <si>
    <t>－</t>
    <phoneticPr fontId="19"/>
  </si>
  <si>
    <t>直営＋施設管理を委託</t>
    <rPh sb="0" eb="2">
      <t>チョクエイ</t>
    </rPh>
    <rPh sb="3" eb="5">
      <t>シセツ</t>
    </rPh>
    <rPh sb="5" eb="7">
      <t>カンリ</t>
    </rPh>
    <rPh sb="8" eb="10">
      <t>イタク</t>
    </rPh>
    <phoneticPr fontId="19"/>
  </si>
  <si>
    <t>JTB.NHKアート.日本管財共同企業体</t>
    <rPh sb="11" eb="13">
      <t>ニホン</t>
    </rPh>
    <rPh sb="13" eb="15">
      <t>カンザイ</t>
    </rPh>
    <rPh sb="15" eb="17">
      <t>キョウドウ</t>
    </rPh>
    <rPh sb="17" eb="20">
      <t>キギョウタイ</t>
    </rPh>
    <phoneticPr fontId="19"/>
  </si>
  <si>
    <r>
      <rPr>
        <sz val="6"/>
        <color rgb="FFFF0000"/>
        <rFont val="ＭＳ 明朝"/>
        <family val="1"/>
        <charset val="128"/>
      </rPr>
      <t>H30.4</t>
    </r>
    <r>
      <rPr>
        <sz val="6"/>
        <rFont val="ＭＳ 明朝"/>
        <family val="1"/>
        <charset val="128"/>
      </rPr>
      <t>秋月交流プラザへ移行</t>
    </r>
    <rPh sb="5" eb="7">
      <t>アキヅキ</t>
    </rPh>
    <rPh sb="7" eb="9">
      <t>コウリュウ</t>
    </rPh>
    <rPh sb="13" eb="15">
      <t>イコウ</t>
    </rPh>
    <phoneticPr fontId="8"/>
  </si>
  <si>
    <t>H30.4江田島市民センター別館へ移行</t>
    <rPh sb="5" eb="8">
      <t>エタジマ</t>
    </rPh>
    <rPh sb="8" eb="10">
      <t>シミン</t>
    </rPh>
    <rPh sb="14" eb="16">
      <t>ベッカン</t>
    </rPh>
    <rPh sb="17" eb="19">
      <t>イコウ</t>
    </rPh>
    <phoneticPr fontId="8"/>
  </si>
  <si>
    <t>H30.4大柿市民センターへ移行</t>
    <rPh sb="5" eb="7">
      <t>オオガキ</t>
    </rPh>
    <rPh sb="7" eb="9">
      <t>シミン</t>
    </rPh>
    <rPh sb="14" eb="16">
      <t>イコウ</t>
    </rPh>
    <phoneticPr fontId="8"/>
  </si>
  <si>
    <t>H30.3廃止</t>
    <rPh sb="5" eb="7">
      <t>ハイシ</t>
    </rPh>
    <phoneticPr fontId="8"/>
  </si>
  <si>
    <t>－</t>
    <phoneticPr fontId="8"/>
  </si>
  <si>
    <t>年末年始
祝日その他</t>
    <rPh sb="9" eb="10">
      <t>タ</t>
    </rPh>
    <phoneticPr fontId="8"/>
  </si>
  <si>
    <t>開館
時間</t>
    <phoneticPr fontId="8"/>
  </si>
  <si>
    <t>年間
開館
日数</t>
    <phoneticPr fontId="8"/>
  </si>
  <si>
    <t>主催講座数</t>
    <rPh sb="0" eb="2">
      <t>シュサイ</t>
    </rPh>
    <rPh sb="2" eb="4">
      <t>コウザ</t>
    </rPh>
    <rPh sb="4" eb="5">
      <t>スウ</t>
    </rPh>
    <phoneticPr fontId="8"/>
  </si>
  <si>
    <t>延べ利用者数</t>
    <rPh sb="0" eb="1">
      <t>ノ</t>
    </rPh>
    <rPh sb="2" eb="4">
      <t>リヨウ</t>
    </rPh>
    <rPh sb="4" eb="5">
      <t>シャ</t>
    </rPh>
    <rPh sb="5" eb="6">
      <t>スウ</t>
    </rPh>
    <phoneticPr fontId="8"/>
  </si>
  <si>
    <t>うち主催事業分</t>
    <rPh sb="2" eb="4">
      <t>シュサイ</t>
    </rPh>
    <rPh sb="4" eb="6">
      <t>ジギョウ</t>
    </rPh>
    <rPh sb="6" eb="7">
      <t>ブン</t>
    </rPh>
    <phoneticPr fontId="8"/>
  </si>
  <si>
    <t>職員数</t>
    <rPh sb="0" eb="3">
      <t>ショクインスウ</t>
    </rPh>
    <phoneticPr fontId="8"/>
  </si>
  <si>
    <t>勤務形態別計</t>
    <rPh sb="0" eb="2">
      <t>キンム</t>
    </rPh>
    <rPh sb="2" eb="4">
      <t>ケイタイ</t>
    </rPh>
    <rPh sb="4" eb="5">
      <t>ベツ</t>
    </rPh>
    <rPh sb="5" eb="6">
      <t>ケイ</t>
    </rPh>
    <phoneticPr fontId="8"/>
  </si>
  <si>
    <t>社会教育経験別計</t>
    <rPh sb="0" eb="2">
      <t>シャカイ</t>
    </rPh>
    <rPh sb="2" eb="4">
      <t>キョウイク</t>
    </rPh>
    <rPh sb="4" eb="6">
      <t>ケイケン</t>
    </rPh>
    <rPh sb="6" eb="7">
      <t>ベツ</t>
    </rPh>
    <rPh sb="7" eb="8">
      <t>ケイ</t>
    </rPh>
    <phoneticPr fontId="8"/>
  </si>
  <si>
    <t>チェック</t>
    <phoneticPr fontId="8"/>
  </si>
  <si>
    <t>常 勤</t>
  </si>
  <si>
    <t>社会教育経験</t>
    <rPh sb="0" eb="2">
      <t>シャカイ</t>
    </rPh>
    <rPh sb="2" eb="4">
      <t>キョウイク</t>
    </rPh>
    <rPh sb="4" eb="6">
      <t>ケイケン</t>
    </rPh>
    <phoneticPr fontId="8"/>
  </si>
  <si>
    <t>カ 計画，答申・構想等，生涯学習推進組織</t>
    <rPh sb="2" eb="4">
      <t>ケイカク</t>
    </rPh>
    <rPh sb="10" eb="11">
      <t>ナド</t>
    </rPh>
    <phoneticPr fontId="8"/>
  </si>
  <si>
    <t>キ 生涯学習都市宣言，生涯学習まちづくりのテーマ・スローガン</t>
    <rPh sb="11" eb="13">
      <t>ショウガイ</t>
    </rPh>
    <rPh sb="13" eb="15">
      <t>ガクシュウ</t>
    </rPh>
    <phoneticPr fontId="8"/>
  </si>
  <si>
    <t>カ2公民館・公民館類似施設・生涯学習センターの所管と管理運営状況</t>
    <rPh sb="11" eb="13">
      <t>シセツ</t>
    </rPh>
    <rPh sb="30" eb="32">
      <t>ジョウキョウ</t>
    </rPh>
    <phoneticPr fontId="8"/>
  </si>
  <si>
    <t>昭和53年
4月</t>
    <rPh sb="0" eb="2">
      <t>ショウワ</t>
    </rPh>
    <rPh sb="4" eb="5">
      <t>ネン</t>
    </rPh>
    <rPh sb="7" eb="8">
      <t>ガツ</t>
    </rPh>
    <phoneticPr fontId="46"/>
  </si>
  <si>
    <t>H29年度廃止</t>
    <rPh sb="3" eb="4">
      <t>ネン</t>
    </rPh>
    <rPh sb="4" eb="5">
      <t>ド</t>
    </rPh>
    <rPh sb="5" eb="7">
      <t>ハイシ</t>
    </rPh>
    <phoneticPr fontId="8"/>
  </si>
  <si>
    <t>直営＋施設管理を委託</t>
    <phoneticPr fontId="19"/>
  </si>
  <si>
    <t>直営＋受付を委託</t>
    <rPh sb="0" eb="2">
      <t>チョクエイ</t>
    </rPh>
    <rPh sb="3" eb="5">
      <t>ウケツケ</t>
    </rPh>
    <rPh sb="6" eb="8">
      <t>イタク</t>
    </rPh>
    <phoneticPr fontId="19"/>
  </si>
  <si>
    <t>平成元年
10月</t>
    <rPh sb="0" eb="2">
      <t>ヘイセイ</t>
    </rPh>
    <rPh sb="2" eb="4">
      <t>ガンネン</t>
    </rPh>
    <rPh sb="7" eb="8">
      <t>ガツ</t>
    </rPh>
    <phoneticPr fontId="8"/>
  </si>
  <si>
    <t>平成16年
3月</t>
    <rPh sb="0" eb="2">
      <t>ヘイセイ</t>
    </rPh>
    <rPh sb="4" eb="5">
      <t>ネン</t>
    </rPh>
    <rPh sb="7" eb="8">
      <t>ガツ</t>
    </rPh>
    <phoneticPr fontId="8"/>
  </si>
  <si>
    <t>広島市教育大綱</t>
    <rPh sb="0" eb="2">
      <t>ヒロシマ</t>
    </rPh>
    <rPh sb="2" eb="3">
      <t>シ</t>
    </rPh>
    <rPh sb="3" eb="5">
      <t>キョウイク</t>
    </rPh>
    <rPh sb="5" eb="7">
      <t>タイコウ</t>
    </rPh>
    <phoneticPr fontId="8"/>
  </si>
  <si>
    <t>H28/12
(H28～32年度)</t>
    <rPh sb="14" eb="16">
      <t>ネンド</t>
    </rPh>
    <phoneticPr fontId="8"/>
  </si>
  <si>
    <t>H28/3
(H28～32年度)</t>
  </si>
  <si>
    <t>呉市教育大綱</t>
  </si>
  <si>
    <t>H23/3
(H23～32年度)</t>
    <phoneticPr fontId="8"/>
  </si>
  <si>
    <t>H28/3
(H28～32年度)</t>
    <phoneticPr fontId="8"/>
  </si>
  <si>
    <t>H21/10
(H21～32年度)</t>
    <rPh sb="14" eb="16">
      <t>ネンド</t>
    </rPh>
    <phoneticPr fontId="8"/>
  </si>
  <si>
    <t>三原市長期総合計画基本計画</t>
    <phoneticPr fontId="8"/>
  </si>
  <si>
    <t>H27/3
(H27～36年度)</t>
    <phoneticPr fontId="8"/>
  </si>
  <si>
    <t>尾道市総合計画</t>
    <rPh sb="0" eb="3">
      <t>オノミチシ</t>
    </rPh>
    <rPh sb="3" eb="5">
      <t>ソウゴウ</t>
    </rPh>
    <rPh sb="5" eb="7">
      <t>ケイカク</t>
    </rPh>
    <phoneticPr fontId="8"/>
  </si>
  <si>
    <t>H29/3
(H29～38年度）</t>
    <rPh sb="13" eb="14">
      <t>ド</t>
    </rPh>
    <phoneticPr fontId="8"/>
  </si>
  <si>
    <t>尾道市教育大綱</t>
    <rPh sb="0" eb="3">
      <t>オノミチシ</t>
    </rPh>
    <rPh sb="3" eb="5">
      <t>キョウイク</t>
    </rPh>
    <rPh sb="5" eb="7">
      <t>タイコウ</t>
    </rPh>
    <phoneticPr fontId="8"/>
  </si>
  <si>
    <t>H29/3
(H29～33年度）</t>
    <phoneticPr fontId="8"/>
  </si>
  <si>
    <t>H21/3
(H21～30年度）</t>
    <phoneticPr fontId="8"/>
  </si>
  <si>
    <t>第二次福山市教育振興基本計画</t>
  </si>
  <si>
    <t>H29/7
(H29～33年度）</t>
    <phoneticPr fontId="8"/>
  </si>
  <si>
    <t>第五次福山市総合計画</t>
    <phoneticPr fontId="8"/>
  </si>
  <si>
    <t>H28/3
(H27～36年度)</t>
    <phoneticPr fontId="8"/>
  </si>
  <si>
    <t>第2期庄原市長期総合計画</t>
    <phoneticPr fontId="8"/>
  </si>
  <si>
    <t>H28/3
(H28～37年度)</t>
    <phoneticPr fontId="8"/>
  </si>
  <si>
    <t>第五次総合計画</t>
    <phoneticPr fontId="8"/>
  </si>
  <si>
    <t>H23/6
(H23～32年度)</t>
    <phoneticPr fontId="8"/>
  </si>
  <si>
    <t>大竹市教育施策大綱</t>
    <rPh sb="0" eb="3">
      <t>オオタケシ</t>
    </rPh>
    <rPh sb="3" eb="5">
      <t>キョウイク</t>
    </rPh>
    <rPh sb="5" eb="6">
      <t>セ</t>
    </rPh>
    <rPh sb="6" eb="7">
      <t>サク</t>
    </rPh>
    <rPh sb="7" eb="9">
      <t>タイコウ</t>
    </rPh>
    <phoneticPr fontId="8"/>
  </si>
  <si>
    <t>東広島市教育大綱</t>
    <rPh sb="0" eb="1">
      <t>ヒガシ</t>
    </rPh>
    <rPh sb="1" eb="3">
      <t>ヒロシマ</t>
    </rPh>
    <rPh sb="3" eb="4">
      <t>シ</t>
    </rPh>
    <rPh sb="4" eb="6">
      <t>キョウイク</t>
    </rPh>
    <rPh sb="6" eb="8">
      <t>タイコウ</t>
    </rPh>
    <phoneticPr fontId="8"/>
  </si>
  <si>
    <t>H27/11
(H27～30年度)</t>
    <phoneticPr fontId="8"/>
  </si>
  <si>
    <t>第四次東広島市総合計画</t>
    <rPh sb="0" eb="1">
      <t>ダイ</t>
    </rPh>
    <rPh sb="1" eb="3">
      <t>ヨジ</t>
    </rPh>
    <rPh sb="3" eb="4">
      <t>ヒガシ</t>
    </rPh>
    <rPh sb="4" eb="6">
      <t>ヒロシマ</t>
    </rPh>
    <rPh sb="6" eb="7">
      <t>シ</t>
    </rPh>
    <rPh sb="7" eb="9">
      <t>ソウゴウ</t>
    </rPh>
    <rPh sb="9" eb="11">
      <t>ケイカク</t>
    </rPh>
    <phoneticPr fontId="8"/>
  </si>
  <si>
    <t>廿日市市教育大綱</t>
    <rPh sb="0" eb="3">
      <t>ハツカイチ</t>
    </rPh>
    <rPh sb="3" eb="4">
      <t>シ</t>
    </rPh>
    <rPh sb="4" eb="6">
      <t>キョウイク</t>
    </rPh>
    <rPh sb="6" eb="8">
      <t>タイコウ</t>
    </rPh>
    <phoneticPr fontId="8"/>
  </si>
  <si>
    <t>第2期廿日市市教育振興基本計画</t>
    <rPh sb="0" eb="1">
      <t>ダイ</t>
    </rPh>
    <rPh sb="2" eb="3">
      <t>キ</t>
    </rPh>
    <rPh sb="3" eb="7">
      <t>ハツカイチシ</t>
    </rPh>
    <rPh sb="7" eb="9">
      <t>キョウイク</t>
    </rPh>
    <rPh sb="9" eb="11">
      <t>シンコウ</t>
    </rPh>
    <rPh sb="11" eb="13">
      <t>キホン</t>
    </rPh>
    <rPh sb="13" eb="15">
      <t>ケイカク</t>
    </rPh>
    <phoneticPr fontId="8"/>
  </si>
  <si>
    <t>第6次廿日市市総合計画</t>
    <rPh sb="0" eb="1">
      <t>ダイ</t>
    </rPh>
    <rPh sb="2" eb="3">
      <t>ジ</t>
    </rPh>
    <rPh sb="3" eb="7">
      <t>ハツカイチシ</t>
    </rPh>
    <rPh sb="7" eb="9">
      <t>ソウゴウ</t>
    </rPh>
    <rPh sb="9" eb="11">
      <t>ケイカク</t>
    </rPh>
    <phoneticPr fontId="8"/>
  </si>
  <si>
    <t>H11/4/1</t>
  </si>
  <si>
    <t>H27/4
(H27～31年度)</t>
    <phoneticPr fontId="8"/>
  </si>
  <si>
    <t>第2次安芸高田市総合計画</t>
    <phoneticPr fontId="8"/>
  </si>
  <si>
    <t>江田島市の教育，学術及び文化の振興に関する総合的な施策の大綱</t>
    <phoneticPr fontId="8"/>
  </si>
  <si>
    <t>H27/7
(H27～31年度)</t>
    <rPh sb="13" eb="14">
      <t>ネン</t>
    </rPh>
    <rPh sb="14" eb="15">
      <t>ド</t>
    </rPh>
    <phoneticPr fontId="8"/>
  </si>
  <si>
    <t>府中町教育大綱</t>
  </si>
  <si>
    <t>海田町教育大綱</t>
    <rPh sb="0" eb="3">
      <t>カイタチョウ</t>
    </rPh>
    <rPh sb="3" eb="5">
      <t>キョウイク</t>
    </rPh>
    <rPh sb="5" eb="7">
      <t>タイコウ</t>
    </rPh>
    <phoneticPr fontId="8"/>
  </si>
  <si>
    <t>第4次海田町総合計画</t>
    <phoneticPr fontId="8"/>
  </si>
  <si>
    <t>海田町夢未来ビジョン</t>
    <phoneticPr fontId="8"/>
  </si>
  <si>
    <t>H29/3
(H29～38年度)</t>
    <phoneticPr fontId="8"/>
  </si>
  <si>
    <t>第2次北広島町長期総合計画</t>
    <rPh sb="0" eb="1">
      <t>ダイ</t>
    </rPh>
    <rPh sb="2" eb="3">
      <t>ジ</t>
    </rPh>
    <phoneticPr fontId="8"/>
  </si>
  <si>
    <t>北広島町教育大綱</t>
    <rPh sb="6" eb="8">
      <t>タイコウ</t>
    </rPh>
    <phoneticPr fontId="8"/>
  </si>
  <si>
    <t>H27/3
(H27～31年度)</t>
  </si>
  <si>
    <t>北広島町子ども・子育て支援事業計画</t>
  </si>
  <si>
    <t>H27/3
(H27～36年度)</t>
    <rPh sb="1" eb="2">
      <t>ガツ</t>
    </rPh>
    <rPh sb="9" eb="10">
      <t>ネン</t>
    </rPh>
    <phoneticPr fontId="8"/>
  </si>
  <si>
    <t>大崎上島町教育大綱</t>
    <rPh sb="0" eb="5">
      <t>オオサキカミジマチョウ</t>
    </rPh>
    <rPh sb="5" eb="7">
      <t>キョウイク</t>
    </rPh>
    <rPh sb="7" eb="9">
      <t>タイコウ</t>
    </rPh>
    <phoneticPr fontId="8"/>
  </si>
  <si>
    <t>H27/9
(H27～31年度)</t>
    <phoneticPr fontId="8"/>
  </si>
  <si>
    <t>H27/4</t>
  </si>
  <si>
    <t>世羅町第２次長期総合計画</t>
    <rPh sb="0" eb="3">
      <t>セラチョウ</t>
    </rPh>
    <rPh sb="3" eb="4">
      <t>ダイ</t>
    </rPh>
    <rPh sb="5" eb="6">
      <t>ジ</t>
    </rPh>
    <rPh sb="6" eb="8">
      <t>チョウキ</t>
    </rPh>
    <rPh sb="8" eb="10">
      <t>ソウゴウ</t>
    </rPh>
    <rPh sb="10" eb="12">
      <t>ケイカク</t>
    </rPh>
    <phoneticPr fontId="8"/>
  </si>
  <si>
    <t>H27/12
(H28～37年度)</t>
    <phoneticPr fontId="8"/>
  </si>
  <si>
    <t>H29/3
(H29～36年度）</t>
    <phoneticPr fontId="8"/>
  </si>
  <si>
    <t>呉市生涯学習推進計画</t>
    <phoneticPr fontId="8"/>
  </si>
  <si>
    <t>尾道市生涯学習推進基本計画</t>
    <phoneticPr fontId="18"/>
  </si>
  <si>
    <t>答申・構想等</t>
    <phoneticPr fontId="18"/>
  </si>
  <si>
    <t>生涯学習推進組織</t>
    <phoneticPr fontId="8"/>
  </si>
  <si>
    <t>H20/2
(H19～32年度)</t>
    <phoneticPr fontId="8"/>
  </si>
  <si>
    <t>福山市生涯学習推進基本構想</t>
    <phoneticPr fontId="8"/>
  </si>
  <si>
    <t>廿日市市生涯学習推進基本構想</t>
    <phoneticPr fontId="8"/>
  </si>
  <si>
    <t>呉市生涯学習懇話会提言</t>
    <phoneticPr fontId="8"/>
  </si>
  <si>
    <t>呉市生涯学習推進本部</t>
    <phoneticPr fontId="8"/>
  </si>
  <si>
    <t>尾道市生涯学習推進本部</t>
    <phoneticPr fontId="8"/>
  </si>
  <si>
    <t>廿日市市生涯学習推進本部本部会</t>
    <phoneticPr fontId="8"/>
  </si>
  <si>
    <t>廿日市市生涯学習推進本部幹事会</t>
    <phoneticPr fontId="8"/>
  </si>
  <si>
    <t>総合計画等（網掛け）
教育全般に関する計画等</t>
    <rPh sb="0" eb="2">
      <t>ソウゴウ</t>
    </rPh>
    <rPh sb="2" eb="4">
      <t>ケイカク</t>
    </rPh>
    <rPh sb="4" eb="5">
      <t>ナド</t>
    </rPh>
    <rPh sb="6" eb="8">
      <t>アミカ</t>
    </rPh>
    <rPh sb="11" eb="13">
      <t>キョウイク</t>
    </rPh>
    <rPh sb="13" eb="15">
      <t>ゼンパン</t>
    </rPh>
    <rPh sb="16" eb="17">
      <t>カン</t>
    </rPh>
    <rPh sb="19" eb="21">
      <t>ケイカク</t>
    </rPh>
    <rPh sb="21" eb="22">
      <t>トウ</t>
    </rPh>
    <phoneticPr fontId="8"/>
  </si>
  <si>
    <t>H25/3
(H25～34年度）</t>
    <rPh sb="13" eb="14">
      <t>ネン</t>
    </rPh>
    <rPh sb="14" eb="15">
      <t>ド</t>
    </rPh>
    <phoneticPr fontId="8"/>
  </si>
  <si>
    <t>府中市教育大綱</t>
    <rPh sb="0" eb="3">
      <t>フチュウシ</t>
    </rPh>
    <rPh sb="3" eb="5">
      <t>キョウイク</t>
    </rPh>
    <rPh sb="5" eb="7">
      <t>タイコウ</t>
    </rPh>
    <phoneticPr fontId="8"/>
  </si>
  <si>
    <t>H27/12
(H28～30年度)</t>
    <rPh sb="14" eb="15">
      <t>ネン</t>
    </rPh>
    <rPh sb="15" eb="16">
      <t>ド</t>
    </rPh>
    <phoneticPr fontId="8"/>
  </si>
  <si>
    <t>○</t>
    <phoneticPr fontId="8"/>
  </si>
  <si>
    <t>H26/3
(H26～35年度)</t>
    <phoneticPr fontId="8"/>
  </si>
  <si>
    <t>安芸高田市教育に関する大綱</t>
    <phoneticPr fontId="8"/>
  </si>
  <si>
    <t>H28/2
(H28～31年度)</t>
    <phoneticPr fontId="8"/>
  </si>
  <si>
    <t>坂町教育に関する大綱</t>
    <rPh sb="0" eb="1">
      <t>サカ</t>
    </rPh>
    <rPh sb="1" eb="2">
      <t>チョウ</t>
    </rPh>
    <rPh sb="2" eb="4">
      <t>キョウイク</t>
    </rPh>
    <rPh sb="5" eb="6">
      <t>カン</t>
    </rPh>
    <rPh sb="8" eb="10">
      <t>タイコウ</t>
    </rPh>
    <phoneticPr fontId="8"/>
  </si>
  <si>
    <t>年次計画</t>
    <rPh sb="0" eb="2">
      <t>ネンジ</t>
    </rPh>
    <rPh sb="2" eb="4">
      <t>ケイカク</t>
    </rPh>
    <phoneticPr fontId="8"/>
  </si>
  <si>
    <t>H28/4
(H28～31年度)</t>
    <phoneticPr fontId="8"/>
  </si>
  <si>
    <t>H27/5/23
(H27～31年度）</t>
    <rPh sb="1" eb="2">
      <t>ガツ</t>
    </rPh>
    <rPh sb="4" eb="5">
      <t>ニチ</t>
    </rPh>
    <rPh sb="16" eb="17">
      <t>ネン</t>
    </rPh>
    <rPh sb="17" eb="18">
      <t>ド</t>
    </rPh>
    <phoneticPr fontId="8"/>
  </si>
  <si>
    <r>
      <t xml:space="preserve">構成
員数
</t>
    </r>
    <r>
      <rPr>
        <b/>
        <sz val="5"/>
        <rFont val="ＭＳ 明朝"/>
        <family val="1"/>
        <charset val="128"/>
      </rPr>
      <t>(人)</t>
    </r>
    <phoneticPr fontId="8"/>
  </si>
  <si>
    <t>H26/3
(H26～30年度)</t>
    <phoneticPr fontId="8"/>
  </si>
  <si>
    <t>H26/3
(H27～30年度)</t>
    <phoneticPr fontId="8"/>
  </si>
  <si>
    <t>H29/3
(H29～36年度）</t>
    <rPh sb="13" eb="14">
      <t>ネン</t>
    </rPh>
    <rPh sb="14" eb="15">
      <t>ド</t>
    </rPh>
    <phoneticPr fontId="8"/>
  </si>
  <si>
    <t>H22/12
(H23～32年度)</t>
    <phoneticPr fontId="8"/>
  </si>
  <si>
    <t>H29/3
(H28～32年度)</t>
    <phoneticPr fontId="8"/>
  </si>
  <si>
    <t>海田町教育大綱に基づく年次計画</t>
    <phoneticPr fontId="8"/>
  </si>
  <si>
    <t>H30/10
(H30～34年度）</t>
    <phoneticPr fontId="8"/>
  </si>
  <si>
    <t>第5次広島市基本計画</t>
    <rPh sb="0" eb="1">
      <t>ダイ</t>
    </rPh>
    <rPh sb="2" eb="3">
      <t>ジ</t>
    </rPh>
    <rPh sb="3" eb="5">
      <t>ヒロシマ</t>
    </rPh>
    <rPh sb="5" eb="6">
      <t>シ</t>
    </rPh>
    <rPh sb="6" eb="8">
      <t>キホン</t>
    </rPh>
    <rPh sb="8" eb="10">
      <t>ケイカク</t>
    </rPh>
    <phoneticPr fontId="8"/>
  </si>
  <si>
    <t>第4次 呉市長期総合計画</t>
    <phoneticPr fontId="8"/>
  </si>
  <si>
    <t>第5次竹原市総合計画</t>
    <rPh sb="0" eb="1">
      <t>ダイ</t>
    </rPh>
    <rPh sb="2" eb="3">
      <t>ジ</t>
    </rPh>
    <rPh sb="3" eb="6">
      <t>タケハラシ</t>
    </rPh>
    <rPh sb="6" eb="8">
      <t>ソウゴウ</t>
    </rPh>
    <rPh sb="8" eb="10">
      <t>ケイカク</t>
    </rPh>
    <phoneticPr fontId="8"/>
  </si>
  <si>
    <t>第4次府中市総合計画</t>
    <rPh sb="0" eb="1">
      <t>ダイ</t>
    </rPh>
    <rPh sb="2" eb="3">
      <t>ジ</t>
    </rPh>
    <rPh sb="3" eb="6">
      <t>フチュウシ</t>
    </rPh>
    <rPh sb="6" eb="8">
      <t>ソウゴウ</t>
    </rPh>
    <rPh sb="8" eb="10">
      <t>ケイカク</t>
    </rPh>
    <phoneticPr fontId="8"/>
  </si>
  <si>
    <t>第2次三次市総合計画</t>
    <rPh sb="3" eb="6">
      <t>ミヨシシ</t>
    </rPh>
    <phoneticPr fontId="8"/>
  </si>
  <si>
    <t>府中町第4次総合計画</t>
    <phoneticPr fontId="8"/>
  </si>
  <si>
    <t>第5次熊野町総合計画　後期基本計画</t>
    <rPh sb="0" eb="1">
      <t>ダイ</t>
    </rPh>
    <rPh sb="2" eb="3">
      <t>ジ</t>
    </rPh>
    <rPh sb="3" eb="5">
      <t>クマノ</t>
    </rPh>
    <rPh sb="5" eb="6">
      <t>マチ</t>
    </rPh>
    <rPh sb="6" eb="8">
      <t>ソウゴウ</t>
    </rPh>
    <rPh sb="8" eb="10">
      <t>ケイカク</t>
    </rPh>
    <rPh sb="11" eb="13">
      <t>コウキ</t>
    </rPh>
    <rPh sb="13" eb="15">
      <t>キホン</t>
    </rPh>
    <rPh sb="15" eb="17">
      <t>ケイカク</t>
    </rPh>
    <phoneticPr fontId="8"/>
  </si>
  <si>
    <t>神石高原町第2次長期総合計画</t>
    <phoneticPr fontId="8"/>
  </si>
  <si>
    <t>〒</t>
    <phoneticPr fontId="8"/>
  </si>
  <si>
    <t>〒</t>
    <phoneticPr fontId="8"/>
  </si>
  <si>
    <t>〒</t>
    <phoneticPr fontId="8"/>
  </si>
  <si>
    <t>730-0014</t>
    <phoneticPr fontId="8"/>
  </si>
  <si>
    <t>729-6216</t>
    <phoneticPr fontId="8"/>
  </si>
  <si>
    <t>720-0067</t>
    <phoneticPr fontId="8"/>
  </si>
  <si>
    <t>祝日</t>
    <rPh sb="1" eb="2">
      <t>ニチ</t>
    </rPh>
    <phoneticPr fontId="8"/>
  </si>
  <si>
    <t>720-1522</t>
    <phoneticPr fontId="8"/>
  </si>
  <si>
    <t>720-1704</t>
    <phoneticPr fontId="8"/>
  </si>
  <si>
    <t>kshakai01@town.osakikamijima.lg.jp</t>
    <phoneticPr fontId="8"/>
  </si>
  <si>
    <t>（中央館に含む。）</t>
    <rPh sb="1" eb="3">
      <t>チュウオウ</t>
    </rPh>
    <rPh sb="3" eb="4">
      <t>カン</t>
    </rPh>
    <rPh sb="5" eb="6">
      <t>フク</t>
    </rPh>
    <phoneticPr fontId="3"/>
  </si>
  <si>
    <t>蔵書冊数
（29年度）</t>
    <phoneticPr fontId="8"/>
  </si>
  <si>
    <t>貸出冊数
（29年度）</t>
    <phoneticPr fontId="8"/>
  </si>
  <si>
    <t>貸出登録者数
（29年度）</t>
    <phoneticPr fontId="8"/>
  </si>
  <si>
    <t>http://www.town.saka.lg.jp/</t>
    <phoneticPr fontId="19"/>
  </si>
  <si>
    <t>https://www.onomichi-library.jp/</t>
    <phoneticPr fontId="8"/>
  </si>
  <si>
    <t>https://www.onomichi-library.jp/</t>
    <phoneticPr fontId="8"/>
  </si>
  <si>
    <t>725-0012</t>
    <phoneticPr fontId="8"/>
  </si>
  <si>
    <t>竹原市下野町3308</t>
    <rPh sb="3" eb="6">
      <t>シモノマチ</t>
    </rPh>
    <phoneticPr fontId="19"/>
  </si>
  <si>
    <t>←改ページ調整用</t>
    <rPh sb="1" eb="2">
      <t>カイ</t>
    </rPh>
    <rPh sb="5" eb="8">
      <t>チョウセイヨウ</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</si>
</sst>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_ "/>
    <numFmt numFmtId="177" formatCode="[$-411]ggge&quot;年&quot;m&quot;月&quot;d&quot;日&quot;;@"/>
    <numFmt numFmtId="178" formatCode="0_);[Red]\(0\)"/>
    <numFmt numFmtId="179" formatCode="0_ "/>
    <numFmt numFmtId="180" formatCode="#,##0_);[Red]\(#,##0\)"/>
    <numFmt numFmtId="181" formatCode="@*."/>
    <numFmt numFmtId="182" formatCode="#,##0\ ;[Red]\(#,##0\)"/>
    <numFmt numFmtId="183" formatCode="[$-411]ge\.m\.d;@"/>
    <numFmt numFmtId="184" formatCode="0.0%"/>
    <numFmt numFmtId="185" formatCode="0.0_ "/>
    <numFmt numFmtId="186" formatCode="0.0_);[Red]\(0.0\)"/>
    <numFmt numFmtId="187" formatCode="#,##0_ ;[Red]\-#,##0\ "/>
  </numFmts>
  <fonts count="6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b/>
      <sz val="10"/>
      <name val="ＭＳ 明朝"/>
      <family val="1"/>
      <charset val="128"/>
    </font>
    <font>
      <b/>
      <sz val="9"/>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sz val="8"/>
      <name val="ＭＳ 明朝"/>
      <family val="1"/>
      <charset val="128"/>
    </font>
    <font>
      <sz val="6"/>
      <name val="ＭＳ 明朝"/>
      <family val="1"/>
      <charset val="128"/>
    </font>
    <font>
      <sz val="10"/>
      <color indexed="9"/>
      <name val="ＭＳ Ｐ明朝"/>
      <family val="1"/>
      <charset val="128"/>
    </font>
    <font>
      <u/>
      <sz val="11"/>
      <color indexed="12"/>
      <name val="ＭＳ Ｐゴシック"/>
      <family val="3"/>
      <charset val="128"/>
    </font>
    <font>
      <sz val="11"/>
      <name val="ＭＳ 明朝"/>
      <family val="1"/>
      <charset val="128"/>
    </font>
    <font>
      <b/>
      <sz val="8"/>
      <name val="ＭＳ 明朝"/>
      <family val="1"/>
      <charset val="128"/>
    </font>
    <font>
      <sz val="7"/>
      <name val="ＭＳ 明朝"/>
      <family val="1"/>
      <charset val="128"/>
    </font>
    <font>
      <b/>
      <sz val="6"/>
      <name val="ＭＳ 明朝"/>
      <family val="1"/>
      <charset val="128"/>
    </font>
    <font>
      <sz val="5"/>
      <name val="ＭＳ 明朝"/>
      <family val="1"/>
      <charset val="128"/>
    </font>
    <font>
      <b/>
      <sz val="7"/>
      <name val="ＭＳ 明朝"/>
      <family val="1"/>
      <charset val="128"/>
    </font>
    <font>
      <b/>
      <sz val="4"/>
      <name val="ＭＳ 明朝"/>
      <family val="1"/>
      <charset val="128"/>
    </font>
    <font>
      <b/>
      <i/>
      <sz val="16"/>
      <name val="ＭＳ Ｐゴシック"/>
      <family val="3"/>
      <charset val="128"/>
    </font>
    <font>
      <u/>
      <sz val="6"/>
      <name val="ＭＳ 明朝"/>
      <family val="1"/>
      <charset val="128"/>
    </font>
    <font>
      <sz val="8"/>
      <name val="ＭＳ Ｐゴシック"/>
      <family val="3"/>
      <charset val="128"/>
    </font>
    <font>
      <sz val="6"/>
      <name val="ＭＳ Ｐ明朝"/>
      <family val="1"/>
      <charset val="128"/>
    </font>
    <font>
      <b/>
      <sz val="6"/>
      <name val="ＭＳ Ｐ明朝"/>
      <family val="1"/>
      <charset val="128"/>
    </font>
    <font>
      <b/>
      <sz val="11"/>
      <name val="ＭＳ Ｐゴシック"/>
      <family val="3"/>
      <charset val="128"/>
    </font>
    <font>
      <b/>
      <sz val="11"/>
      <name val="ＭＳ Ｐ明朝"/>
      <family val="1"/>
      <charset val="128"/>
    </font>
    <font>
      <strike/>
      <sz val="9"/>
      <name val="ＭＳ 明朝"/>
      <family val="1"/>
      <charset val="128"/>
    </font>
    <font>
      <sz val="8"/>
      <name val="ＭＳ Ｐ明朝"/>
      <family val="1"/>
      <charset val="128"/>
    </font>
    <font>
      <b/>
      <sz val="8"/>
      <name val="ＭＳ Ｐ明朝"/>
      <family val="1"/>
      <charset val="128"/>
    </font>
    <font>
      <b/>
      <sz val="11"/>
      <color theme="1"/>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color theme="1"/>
      <name val="ＭＳ 明朝"/>
      <family val="1"/>
      <charset val="128"/>
    </font>
    <font>
      <sz val="11"/>
      <color rgb="FF000000"/>
      <name val="ＭＳ Ｐゴシック"/>
      <family val="2"/>
    </font>
    <font>
      <b/>
      <sz val="11"/>
      <color theme="1"/>
      <name val="ＭＳ 明朝"/>
      <family val="1"/>
      <charset val="128"/>
    </font>
    <font>
      <b/>
      <sz val="9"/>
      <color theme="1"/>
      <name val="ＭＳ 明朝"/>
      <family val="1"/>
      <charset val="128"/>
    </font>
    <font>
      <b/>
      <sz val="6"/>
      <color theme="1"/>
      <name val="ＭＳ 明朝"/>
      <family val="1"/>
      <charset val="128"/>
    </font>
    <font>
      <b/>
      <sz val="6"/>
      <name val="ＭＳ Ｐゴシック"/>
      <family val="3"/>
      <charset val="128"/>
    </font>
    <font>
      <sz val="6"/>
      <name val="ＭＳ Ｐゴシック"/>
      <family val="3"/>
      <charset val="128"/>
      <scheme val="minor"/>
    </font>
    <font>
      <sz val="9"/>
      <color indexed="81"/>
      <name val="ＭＳ Ｐゴシック"/>
      <family val="3"/>
      <charset val="128"/>
    </font>
    <font>
      <b/>
      <sz val="9"/>
      <color indexed="81"/>
      <name val="ＭＳ Ｐゴシック"/>
      <family val="3"/>
      <charset val="128"/>
    </font>
    <font>
      <sz val="4"/>
      <name val="ＭＳ 明朝"/>
      <family val="1"/>
      <charset val="128"/>
    </font>
    <font>
      <sz val="2.5"/>
      <name val="ＭＳ 明朝"/>
      <family val="1"/>
      <charset val="128"/>
    </font>
    <font>
      <sz val="5"/>
      <name val="ＭＳ Ｐゴシック"/>
      <family val="3"/>
      <charset val="128"/>
    </font>
    <font>
      <sz val="4"/>
      <name val="ＭＳ Ｐゴシック"/>
      <family val="3"/>
      <charset val="128"/>
    </font>
    <font>
      <sz val="10"/>
      <color indexed="8"/>
      <name val="ＭＳ Ｐゴシック"/>
      <family val="3"/>
      <charset val="128"/>
    </font>
    <font>
      <sz val="9"/>
      <name val="HGSｺﾞｼｯｸE"/>
      <family val="3"/>
      <charset val="128"/>
    </font>
    <font>
      <b/>
      <sz val="5"/>
      <name val="ＭＳ 明朝"/>
      <family val="1"/>
      <charset val="128"/>
    </font>
    <font>
      <sz val="8"/>
      <color theme="1"/>
      <name val="ＭＳ 明朝"/>
      <family val="1"/>
      <charset val="128"/>
    </font>
    <font>
      <u/>
      <sz val="11"/>
      <color rgb="FF0000FF"/>
      <name val="ＭＳ Ｐゴシック"/>
      <family val="3"/>
      <charset val="128"/>
    </font>
    <font>
      <sz val="6"/>
      <color rgb="FFFF0000"/>
      <name val="ＭＳ 明朝"/>
      <family val="1"/>
      <charset val="128"/>
    </font>
    <font>
      <sz val="9"/>
      <color rgb="FFFF0000"/>
      <name val="ＭＳ 明朝"/>
      <family val="1"/>
      <charset val="128"/>
    </font>
    <font>
      <sz val="8"/>
      <color rgb="FFFF0000"/>
      <name val="ＭＳ Ｐゴシック"/>
      <family val="3"/>
      <charset val="128"/>
    </font>
    <font>
      <sz val="8"/>
      <color rgb="FFFF0000"/>
      <name val="ＭＳ 明朝"/>
      <family val="1"/>
      <charset val="128"/>
    </font>
    <font>
      <sz val="6"/>
      <color rgb="FFFF0000"/>
      <name val="ＭＳ Ｐゴシック"/>
      <family val="3"/>
      <charset val="128"/>
    </font>
  </fonts>
  <fills count="13">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rgb="FFFFCCCC"/>
        <bgColor indexed="64"/>
      </patternFill>
    </fill>
    <fill>
      <patternFill patternType="solid">
        <fgColor rgb="FFFFFFCC"/>
        <bgColor indexed="64"/>
      </patternFill>
    </fill>
    <fill>
      <patternFill patternType="solid">
        <fgColor rgb="FF66FFFF"/>
        <bgColor indexed="64"/>
      </patternFill>
    </fill>
    <fill>
      <patternFill patternType="solid">
        <fgColor rgb="FFFFFF00"/>
        <bgColor indexed="64"/>
      </patternFill>
    </fill>
    <fill>
      <patternFill patternType="solid">
        <fgColor rgb="FFFF0000"/>
        <bgColor indexed="64"/>
      </patternFill>
    </fill>
    <fill>
      <patternFill patternType="mediumGray">
        <fgColor rgb="FF00B050"/>
        <bgColor rgb="FF66FFFF"/>
      </patternFill>
    </fill>
    <fill>
      <patternFill patternType="mediumGray">
        <fgColor rgb="FF00B050"/>
        <bgColor rgb="FFFF0000"/>
      </patternFill>
    </fill>
    <fill>
      <patternFill patternType="solid">
        <fgColor theme="0" tint="-0.14999847407452621"/>
        <bgColor indexed="64"/>
      </patternFill>
    </fill>
  </fills>
  <borders count="1296">
    <border>
      <left/>
      <right/>
      <top/>
      <bottom/>
      <diagonal/>
    </border>
    <border>
      <left style="medium">
        <color indexed="18"/>
      </left>
      <right style="thin">
        <color indexed="18"/>
      </right>
      <top/>
      <bottom/>
      <diagonal/>
    </border>
    <border>
      <left style="thin">
        <color indexed="18"/>
      </left>
      <right style="medium">
        <color indexed="18"/>
      </right>
      <top/>
      <bottom/>
      <diagonal/>
    </border>
    <border>
      <left/>
      <right style="thin">
        <color indexed="18"/>
      </right>
      <top/>
      <bottom/>
      <diagonal/>
    </border>
    <border>
      <left style="thin">
        <color indexed="18"/>
      </left>
      <right style="thin">
        <color indexed="18"/>
      </right>
      <top/>
      <bottom/>
      <diagonal/>
    </border>
    <border>
      <left style="medium">
        <color indexed="18"/>
      </left>
      <right/>
      <top style="medium">
        <color indexed="18"/>
      </top>
      <bottom/>
      <diagonal/>
    </border>
    <border>
      <left style="medium">
        <color indexed="18"/>
      </left>
      <right style="thin">
        <color indexed="18"/>
      </right>
      <top/>
      <bottom style="medium">
        <color indexed="18"/>
      </bottom>
      <diagonal/>
    </border>
    <border>
      <left style="thin">
        <color indexed="18"/>
      </left>
      <right style="medium">
        <color indexed="18"/>
      </right>
      <top/>
      <bottom style="medium">
        <color indexed="18"/>
      </bottom>
      <diagonal/>
    </border>
    <border>
      <left style="medium">
        <color indexed="18"/>
      </left>
      <right/>
      <top/>
      <bottom/>
      <diagonal/>
    </border>
    <border>
      <left style="medium">
        <color indexed="18"/>
      </left>
      <right/>
      <top style="thin">
        <color indexed="18"/>
      </top>
      <bottom style="thin">
        <color indexed="18"/>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style="medium">
        <color indexed="18"/>
      </right>
      <top style="thin">
        <color indexed="18"/>
      </top>
      <bottom style="thin">
        <color indexed="18"/>
      </bottom>
      <diagonal/>
    </border>
    <border>
      <left style="medium">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style="thin">
        <color indexed="18"/>
      </left>
      <right style="thin">
        <color indexed="18"/>
      </right>
      <top/>
      <bottom style="hair">
        <color indexed="18"/>
      </bottom>
      <diagonal/>
    </border>
    <border>
      <left style="medium">
        <color indexed="18"/>
      </left>
      <right style="thin">
        <color indexed="18"/>
      </right>
      <top style="thin">
        <color indexed="18"/>
      </top>
      <bottom style="double">
        <color indexed="18"/>
      </bottom>
      <diagonal/>
    </border>
    <border>
      <left/>
      <right style="thin">
        <color indexed="18"/>
      </right>
      <top style="thin">
        <color indexed="18"/>
      </top>
      <bottom style="double">
        <color indexed="18"/>
      </bottom>
      <diagonal/>
    </border>
    <border>
      <left style="thin">
        <color indexed="18"/>
      </left>
      <right/>
      <top style="thin">
        <color indexed="18"/>
      </top>
      <bottom style="double">
        <color indexed="18"/>
      </bottom>
      <diagonal/>
    </border>
    <border>
      <left style="thin">
        <color indexed="18"/>
      </left>
      <right style="medium">
        <color indexed="18"/>
      </right>
      <top style="thin">
        <color indexed="18"/>
      </top>
      <bottom style="double">
        <color indexed="18"/>
      </bottom>
      <diagonal/>
    </border>
    <border>
      <left style="thin">
        <color indexed="18"/>
      </left>
      <right style="hair">
        <color indexed="18"/>
      </right>
      <top style="thin">
        <color indexed="18"/>
      </top>
      <bottom style="thin">
        <color indexed="18"/>
      </bottom>
      <diagonal/>
    </border>
    <border>
      <left style="hair">
        <color indexed="18"/>
      </left>
      <right style="medium">
        <color indexed="18"/>
      </right>
      <top style="thin">
        <color indexed="18"/>
      </top>
      <bottom style="thin">
        <color indexed="18"/>
      </bottom>
      <diagonal/>
    </border>
    <border>
      <left style="medium">
        <color indexed="18"/>
      </left>
      <right/>
      <top/>
      <bottom style="medium">
        <color indexed="18"/>
      </bottom>
      <diagonal/>
    </border>
    <border>
      <left style="thin">
        <color indexed="18"/>
      </left>
      <right style="hair">
        <color indexed="18"/>
      </right>
      <top/>
      <bottom style="medium">
        <color indexed="18"/>
      </bottom>
      <diagonal/>
    </border>
    <border>
      <left style="hair">
        <color indexed="18"/>
      </left>
      <right style="medium">
        <color indexed="18"/>
      </right>
      <top/>
      <bottom style="medium">
        <color indexed="18"/>
      </bottom>
      <diagonal/>
    </border>
    <border>
      <left/>
      <right style="medium">
        <color indexed="18"/>
      </right>
      <top style="medium">
        <color indexed="18"/>
      </top>
      <bottom/>
      <diagonal/>
    </border>
    <border>
      <left style="medium">
        <color indexed="18"/>
      </left>
      <right/>
      <top/>
      <bottom style="double">
        <color indexed="18"/>
      </bottom>
      <diagonal/>
    </border>
    <border>
      <left style="thin">
        <color indexed="18"/>
      </left>
      <right style="medium">
        <color indexed="18"/>
      </right>
      <top/>
      <bottom style="double">
        <color indexed="18"/>
      </bottom>
      <diagonal/>
    </border>
    <border>
      <left/>
      <right style="medium">
        <color indexed="18"/>
      </right>
      <top/>
      <bottom style="hair">
        <color indexed="18"/>
      </bottom>
      <diagonal/>
    </border>
    <border>
      <left style="medium">
        <color indexed="18"/>
      </left>
      <right style="medium">
        <color indexed="18"/>
      </right>
      <top style="thin">
        <color indexed="18"/>
      </top>
      <bottom style="thin">
        <color indexed="18"/>
      </bottom>
      <diagonal/>
    </border>
    <border>
      <left style="thin">
        <color indexed="18"/>
      </left>
      <right style="double">
        <color indexed="18"/>
      </right>
      <top style="thin">
        <color indexed="18"/>
      </top>
      <bottom style="thin">
        <color indexed="18"/>
      </bottom>
      <diagonal/>
    </border>
    <border>
      <left style="medium">
        <color indexed="18"/>
      </left>
      <right style="medium">
        <color indexed="18"/>
      </right>
      <top style="thin">
        <color indexed="18"/>
      </top>
      <bottom style="double">
        <color indexed="18"/>
      </bottom>
      <diagonal/>
    </border>
    <border>
      <left style="thin">
        <color indexed="18"/>
      </left>
      <right style="medium">
        <color indexed="18"/>
      </right>
      <top style="double">
        <color indexed="18"/>
      </top>
      <bottom style="medium">
        <color indexed="18"/>
      </bottom>
      <diagonal/>
    </border>
    <border>
      <left style="medium">
        <color indexed="18"/>
      </left>
      <right style="hair">
        <color indexed="18"/>
      </right>
      <top/>
      <bottom style="medium">
        <color indexed="18"/>
      </bottom>
      <diagonal/>
    </border>
    <border>
      <left/>
      <right/>
      <top/>
      <bottom style="medium">
        <color indexed="18"/>
      </bottom>
      <diagonal/>
    </border>
    <border>
      <left style="hair">
        <color indexed="18"/>
      </left>
      <right style="thin">
        <color indexed="18"/>
      </right>
      <top/>
      <bottom style="medium">
        <color indexed="18"/>
      </bottom>
      <diagonal/>
    </border>
    <border>
      <left/>
      <right style="medium">
        <color indexed="18"/>
      </right>
      <top/>
      <bottom style="medium">
        <color indexed="18"/>
      </bottom>
      <diagonal/>
    </border>
    <border>
      <left/>
      <right style="thin">
        <color indexed="18"/>
      </right>
      <top style="medium">
        <color indexed="18"/>
      </top>
      <bottom style="medium">
        <color indexed="18"/>
      </bottom>
      <diagonal/>
    </border>
    <border>
      <left style="thin">
        <color indexed="18"/>
      </left>
      <right style="medium">
        <color indexed="18"/>
      </right>
      <top style="medium">
        <color indexed="18"/>
      </top>
      <bottom style="medium">
        <color indexed="18"/>
      </bottom>
      <diagonal/>
    </border>
    <border>
      <left style="thin">
        <color indexed="18"/>
      </left>
      <right/>
      <top style="medium">
        <color indexed="18"/>
      </top>
      <bottom style="medium">
        <color indexed="18"/>
      </bottom>
      <diagonal/>
    </border>
    <border>
      <left style="medium">
        <color indexed="18"/>
      </left>
      <right style="thin">
        <color indexed="18"/>
      </right>
      <top style="medium">
        <color indexed="18"/>
      </top>
      <bottom style="medium">
        <color indexed="18"/>
      </bottom>
      <diagonal/>
    </border>
    <border>
      <left style="medium">
        <color indexed="18"/>
      </left>
      <right style="thin">
        <color indexed="18"/>
      </right>
      <top style="medium">
        <color indexed="18"/>
      </top>
      <bottom/>
      <diagonal/>
    </border>
    <border>
      <left style="thin">
        <color indexed="18"/>
      </left>
      <right style="medium">
        <color indexed="18"/>
      </right>
      <top style="medium">
        <color indexed="18"/>
      </top>
      <bottom/>
      <diagonal/>
    </border>
    <border>
      <left style="medium">
        <color indexed="18"/>
      </left>
      <right style="medium">
        <color indexed="18"/>
      </right>
      <top style="thin">
        <color indexed="18"/>
      </top>
      <bottom style="medium">
        <color indexed="18"/>
      </bottom>
      <diagonal/>
    </border>
    <border>
      <left style="medium">
        <color indexed="18"/>
      </left>
      <right style="thin">
        <color indexed="18"/>
      </right>
      <top style="thin">
        <color indexed="18"/>
      </top>
      <bottom style="medium">
        <color indexed="18"/>
      </bottom>
      <diagonal/>
    </border>
    <border>
      <left/>
      <right style="thin">
        <color indexed="18"/>
      </right>
      <top style="thin">
        <color indexed="18"/>
      </top>
      <bottom style="medium">
        <color indexed="18"/>
      </bottom>
      <diagonal/>
    </border>
    <border>
      <left style="thin">
        <color indexed="18"/>
      </left>
      <right/>
      <top style="thin">
        <color indexed="18"/>
      </top>
      <bottom style="medium">
        <color indexed="18"/>
      </bottom>
      <diagonal/>
    </border>
    <border>
      <left style="thin">
        <color indexed="18"/>
      </left>
      <right style="medium">
        <color indexed="18"/>
      </right>
      <top style="thin">
        <color indexed="18"/>
      </top>
      <bottom style="medium">
        <color indexed="18"/>
      </bottom>
      <diagonal/>
    </border>
    <border>
      <left style="medium">
        <color indexed="64"/>
      </left>
      <right/>
      <top/>
      <bottom/>
      <diagonal/>
    </border>
    <border>
      <left style="medium">
        <color indexed="18"/>
      </left>
      <right style="medium">
        <color indexed="18"/>
      </right>
      <top style="medium">
        <color indexed="18"/>
      </top>
      <bottom/>
      <diagonal/>
    </border>
    <border>
      <left style="medium">
        <color indexed="18"/>
      </left>
      <right style="thin">
        <color indexed="18"/>
      </right>
      <top style="medium">
        <color indexed="18"/>
      </top>
      <bottom style="thin">
        <color indexed="18"/>
      </bottom>
      <diagonal/>
    </border>
    <border>
      <left style="thin">
        <color indexed="18"/>
      </left>
      <right style="medium">
        <color indexed="18"/>
      </right>
      <top style="medium">
        <color indexed="18"/>
      </top>
      <bottom style="thin">
        <color indexed="18"/>
      </bottom>
      <diagonal/>
    </border>
    <border>
      <left/>
      <right style="thin">
        <color indexed="18"/>
      </right>
      <top style="medium">
        <color indexed="18"/>
      </top>
      <bottom style="thin">
        <color indexed="18"/>
      </bottom>
      <diagonal/>
    </border>
    <border>
      <left style="thin">
        <color indexed="18"/>
      </left>
      <right/>
      <top style="medium">
        <color indexed="18"/>
      </top>
      <bottom style="thin">
        <color indexed="18"/>
      </bottom>
      <diagonal/>
    </border>
    <border>
      <left style="medium">
        <color indexed="18"/>
      </left>
      <right style="medium">
        <color indexed="18"/>
      </right>
      <top/>
      <bottom/>
      <diagonal/>
    </border>
    <border>
      <left style="medium">
        <color indexed="18"/>
      </left>
      <right style="thin">
        <color indexed="18"/>
      </right>
      <top style="thin">
        <color indexed="18"/>
      </top>
      <bottom/>
      <diagonal/>
    </border>
    <border>
      <left style="thin">
        <color indexed="18"/>
      </left>
      <right/>
      <top style="thin">
        <color indexed="18"/>
      </top>
      <bottom/>
      <diagonal/>
    </border>
    <border>
      <left style="medium">
        <color indexed="18"/>
      </left>
      <right style="medium">
        <color indexed="18"/>
      </right>
      <top style="thin">
        <color indexed="18"/>
      </top>
      <bottom/>
      <diagonal/>
    </border>
    <border>
      <left style="medium">
        <color indexed="18"/>
      </left>
      <right/>
      <top style="double">
        <color indexed="18"/>
      </top>
      <bottom style="medium">
        <color indexed="18"/>
      </bottom>
      <diagonal/>
    </border>
    <border>
      <left style="medium">
        <color indexed="18"/>
      </left>
      <right style="thin">
        <color indexed="18"/>
      </right>
      <top style="double">
        <color indexed="18"/>
      </top>
      <bottom style="medium">
        <color indexed="18"/>
      </bottom>
      <diagonal/>
    </border>
    <border>
      <left/>
      <right style="thin">
        <color indexed="18"/>
      </right>
      <top style="double">
        <color indexed="18"/>
      </top>
      <bottom style="medium">
        <color indexed="18"/>
      </bottom>
      <diagonal/>
    </border>
    <border>
      <left style="thin">
        <color indexed="18"/>
      </left>
      <right/>
      <top style="double">
        <color indexed="18"/>
      </top>
      <bottom style="medium">
        <color indexed="18"/>
      </bottom>
      <diagonal/>
    </border>
    <border>
      <left style="medium">
        <color indexed="18"/>
      </left>
      <right style="medium">
        <color indexed="18"/>
      </right>
      <top/>
      <bottom style="double">
        <color indexed="18"/>
      </bottom>
      <diagonal/>
    </border>
    <border>
      <left/>
      <right style="medium">
        <color indexed="18"/>
      </right>
      <top style="thin">
        <color indexed="18"/>
      </top>
      <bottom style="thin">
        <color indexed="18"/>
      </bottom>
      <diagonal/>
    </border>
    <border>
      <left/>
      <right style="medium">
        <color indexed="18"/>
      </right>
      <top style="thin">
        <color indexed="18"/>
      </top>
      <bottom style="double">
        <color indexed="18"/>
      </bottom>
      <diagonal/>
    </border>
    <border>
      <left style="medium">
        <color indexed="18"/>
      </left>
      <right style="medium">
        <color indexed="18"/>
      </right>
      <top/>
      <bottom style="medium">
        <color indexed="18"/>
      </bottom>
      <diagonal/>
    </border>
    <border>
      <left style="medium">
        <color rgb="FF002060"/>
      </left>
      <right style="medium">
        <color rgb="FF002060"/>
      </right>
      <top/>
      <bottom style="medium">
        <color rgb="FF002060"/>
      </bottom>
      <diagonal/>
    </border>
    <border>
      <left style="medium">
        <color rgb="FF002060"/>
      </left>
      <right style="medium">
        <color rgb="FF002060"/>
      </right>
      <top/>
      <bottom style="thin">
        <color indexed="64"/>
      </bottom>
      <diagonal/>
    </border>
    <border>
      <left style="medium">
        <color rgb="FF002060"/>
      </left>
      <right style="medium">
        <color rgb="FF002060"/>
      </right>
      <top/>
      <bottom/>
      <diagonal/>
    </border>
    <border>
      <left style="medium">
        <color rgb="FF002060"/>
      </left>
      <right style="medium">
        <color rgb="FF002060"/>
      </right>
      <top style="thin">
        <color indexed="64"/>
      </top>
      <bottom/>
      <diagonal/>
    </border>
    <border>
      <left style="medium">
        <color rgb="FF002060"/>
      </left>
      <right style="medium">
        <color rgb="FF002060"/>
      </right>
      <top style="medium">
        <color rgb="FF002060"/>
      </top>
      <bottom/>
      <diagonal/>
    </border>
    <border>
      <left/>
      <right/>
      <top style="thin">
        <color indexed="23"/>
      </top>
      <bottom style="thin">
        <color indexed="23"/>
      </bottom>
      <diagonal/>
    </border>
    <border>
      <left style="medium">
        <color indexed="18"/>
      </left>
      <right style="medium">
        <color indexed="18"/>
      </right>
      <top style="thin">
        <color indexed="23"/>
      </top>
      <bottom style="thin">
        <color indexed="23"/>
      </bottom>
      <diagonal/>
    </border>
    <border>
      <left/>
      <right style="medium">
        <color indexed="18"/>
      </right>
      <top style="thin">
        <color indexed="23"/>
      </top>
      <bottom style="thin">
        <color indexed="23"/>
      </bottom>
      <diagonal/>
    </border>
    <border>
      <left style="medium">
        <color indexed="18"/>
      </left>
      <right style="medium">
        <color indexed="18"/>
      </right>
      <top style="thin">
        <color indexed="23"/>
      </top>
      <bottom/>
      <diagonal/>
    </border>
    <border>
      <left style="medium">
        <color indexed="18"/>
      </left>
      <right style="medium">
        <color indexed="18"/>
      </right>
      <top/>
      <bottom style="thin">
        <color indexed="23"/>
      </bottom>
      <diagonal/>
    </border>
    <border>
      <left style="medium">
        <color indexed="18"/>
      </left>
      <right style="medium">
        <color indexed="18"/>
      </right>
      <top style="hair">
        <color indexed="18"/>
      </top>
      <bottom style="hair">
        <color indexed="18"/>
      </bottom>
      <diagonal/>
    </border>
    <border>
      <left style="medium">
        <color indexed="18"/>
      </left>
      <right style="medium">
        <color indexed="18"/>
      </right>
      <top style="thin">
        <color indexed="23"/>
      </top>
      <bottom style="medium">
        <color indexed="18"/>
      </bottom>
      <diagonal/>
    </border>
    <border>
      <left/>
      <right/>
      <top style="thin">
        <color indexed="23"/>
      </top>
      <bottom style="medium">
        <color indexed="18"/>
      </bottom>
      <diagonal/>
    </border>
    <border>
      <left/>
      <right style="medium">
        <color indexed="18"/>
      </right>
      <top/>
      <bottom/>
      <diagonal/>
    </border>
    <border>
      <left style="medium">
        <color indexed="18"/>
      </left>
      <right style="medium">
        <color indexed="18"/>
      </right>
      <top style="medium">
        <color indexed="18"/>
      </top>
      <bottom style="double">
        <color indexed="18"/>
      </bottom>
      <diagonal/>
    </border>
    <border>
      <left style="medium">
        <color indexed="18"/>
      </left>
      <right style="medium">
        <color indexed="18"/>
      </right>
      <top style="medium">
        <color indexed="18"/>
      </top>
      <bottom style="medium">
        <color indexed="18"/>
      </bottom>
      <diagonal/>
    </border>
    <border>
      <left/>
      <right style="medium">
        <color indexed="18"/>
      </right>
      <top style="medium">
        <color indexed="18"/>
      </top>
      <bottom style="medium">
        <color indexed="18"/>
      </bottom>
      <diagonal/>
    </border>
    <border>
      <left style="hair">
        <color indexed="18"/>
      </left>
      <right style="medium">
        <color indexed="18"/>
      </right>
      <top/>
      <bottom style="double">
        <color indexed="18"/>
      </bottom>
      <diagonal/>
    </border>
    <border>
      <left style="medium">
        <color indexed="18"/>
      </left>
      <right style="medium">
        <color indexed="18"/>
      </right>
      <top style="double">
        <color indexed="18"/>
      </top>
      <bottom style="medium">
        <color indexed="18"/>
      </bottom>
      <diagonal/>
    </border>
    <border>
      <left style="thin">
        <color indexed="18"/>
      </left>
      <right style="hair">
        <color indexed="18"/>
      </right>
      <top style="double">
        <color indexed="18"/>
      </top>
      <bottom style="medium">
        <color indexed="18"/>
      </bottom>
      <diagonal/>
    </border>
    <border>
      <left style="hair">
        <color indexed="18"/>
      </left>
      <right style="medium">
        <color indexed="18"/>
      </right>
      <top style="double">
        <color indexed="18"/>
      </top>
      <bottom style="medium">
        <color indexed="18"/>
      </bottom>
      <diagonal/>
    </border>
    <border>
      <left/>
      <right style="hair">
        <color indexed="18"/>
      </right>
      <top style="double">
        <color indexed="18"/>
      </top>
      <bottom style="medium">
        <color indexed="18"/>
      </bottom>
      <diagonal/>
    </border>
    <border>
      <left style="hair">
        <color indexed="18"/>
      </left>
      <right style="thin">
        <color indexed="18"/>
      </right>
      <top style="double">
        <color indexed="18"/>
      </top>
      <bottom style="medium">
        <color indexed="18"/>
      </bottom>
      <diagonal/>
    </border>
    <border>
      <left/>
      <right style="medium">
        <color indexed="18"/>
      </right>
      <top style="double">
        <color indexed="18"/>
      </top>
      <bottom style="medium">
        <color indexed="18"/>
      </bottom>
      <diagonal/>
    </border>
    <border>
      <left style="medium">
        <color indexed="18"/>
      </left>
      <right style="medium">
        <color indexed="18"/>
      </right>
      <top style="medium">
        <color indexed="64"/>
      </top>
      <bottom style="thin">
        <color indexed="18"/>
      </bottom>
      <diagonal/>
    </border>
    <border>
      <left style="medium">
        <color indexed="18"/>
      </left>
      <right style="medium">
        <color indexed="18"/>
      </right>
      <top style="medium">
        <color indexed="18"/>
      </top>
      <bottom style="thin">
        <color indexed="18"/>
      </bottom>
      <diagonal/>
    </border>
    <border>
      <left style="thin">
        <color indexed="18"/>
      </left>
      <right style="hair">
        <color indexed="18"/>
      </right>
      <top style="medium">
        <color indexed="18"/>
      </top>
      <bottom style="thin">
        <color indexed="18"/>
      </bottom>
      <diagonal/>
    </border>
    <border>
      <left style="hair">
        <color indexed="18"/>
      </left>
      <right style="thin">
        <color indexed="18"/>
      </right>
      <top style="medium">
        <color indexed="18"/>
      </top>
      <bottom style="thin">
        <color indexed="18"/>
      </bottom>
      <diagonal/>
    </border>
    <border>
      <left/>
      <right style="medium">
        <color indexed="18"/>
      </right>
      <top style="medium">
        <color indexed="18"/>
      </top>
      <bottom style="thin">
        <color indexed="18"/>
      </bottom>
      <diagonal/>
    </border>
    <border>
      <left style="hair">
        <color indexed="18"/>
      </left>
      <right style="hair">
        <color indexed="18"/>
      </right>
      <top style="thin">
        <color indexed="18"/>
      </top>
      <bottom style="thin">
        <color indexed="18"/>
      </bottom>
      <diagonal/>
    </border>
    <border>
      <left/>
      <right style="hair">
        <color indexed="18"/>
      </right>
      <top style="thin">
        <color indexed="18"/>
      </top>
      <bottom style="thin">
        <color indexed="18"/>
      </bottom>
      <diagonal/>
    </border>
    <border>
      <left style="hair">
        <color indexed="18"/>
      </left>
      <right style="thin">
        <color indexed="18"/>
      </right>
      <top style="thin">
        <color indexed="18"/>
      </top>
      <bottom style="thin">
        <color indexed="18"/>
      </bottom>
      <diagonal/>
    </border>
    <border>
      <left style="thin">
        <color indexed="18"/>
      </left>
      <right style="hair">
        <color indexed="18"/>
      </right>
      <top style="thin">
        <color indexed="18"/>
      </top>
      <bottom style="medium">
        <color indexed="18"/>
      </bottom>
      <diagonal/>
    </border>
    <border>
      <left style="hair">
        <color indexed="18"/>
      </left>
      <right style="medium">
        <color indexed="18"/>
      </right>
      <top style="thin">
        <color indexed="18"/>
      </top>
      <bottom style="medium">
        <color indexed="18"/>
      </bottom>
      <diagonal/>
    </border>
    <border>
      <left/>
      <right style="hair">
        <color indexed="18"/>
      </right>
      <top style="thin">
        <color indexed="18"/>
      </top>
      <bottom style="medium">
        <color indexed="18"/>
      </bottom>
      <diagonal/>
    </border>
    <border>
      <left style="hair">
        <color indexed="18"/>
      </left>
      <right style="thin">
        <color indexed="18"/>
      </right>
      <top style="thin">
        <color indexed="18"/>
      </top>
      <bottom style="medium">
        <color indexed="18"/>
      </bottom>
      <diagonal/>
    </border>
    <border>
      <left/>
      <right style="medium">
        <color indexed="18"/>
      </right>
      <top style="thin">
        <color indexed="18"/>
      </top>
      <bottom style="medium">
        <color indexed="18"/>
      </bottom>
      <diagonal/>
    </border>
    <border>
      <left style="medium">
        <color indexed="18"/>
      </left>
      <right/>
      <top style="medium">
        <color indexed="18"/>
      </top>
      <bottom style="thin">
        <color indexed="18"/>
      </bottom>
      <diagonal/>
    </border>
    <border>
      <left style="medium">
        <color indexed="18"/>
      </left>
      <right/>
      <top/>
      <bottom style="thin">
        <color indexed="18"/>
      </bottom>
      <diagonal/>
    </border>
    <border>
      <left style="medium">
        <color indexed="18"/>
      </left>
      <right style="medium">
        <color indexed="18"/>
      </right>
      <top/>
      <bottom style="thin">
        <color indexed="18"/>
      </bottom>
      <diagonal/>
    </border>
    <border>
      <left style="medium">
        <color indexed="18"/>
      </left>
      <right style="thin">
        <color indexed="18"/>
      </right>
      <top/>
      <bottom style="thin">
        <color indexed="18"/>
      </bottom>
      <diagonal/>
    </border>
    <border>
      <left style="thin">
        <color indexed="18"/>
      </left>
      <right style="hair">
        <color indexed="18"/>
      </right>
      <top/>
      <bottom style="thin">
        <color indexed="18"/>
      </bottom>
      <diagonal/>
    </border>
    <border>
      <left/>
      <right style="hair">
        <color indexed="18"/>
      </right>
      <top/>
      <bottom style="thin">
        <color indexed="18"/>
      </bottom>
      <diagonal/>
    </border>
    <border>
      <left style="hair">
        <color indexed="18"/>
      </left>
      <right style="thin">
        <color indexed="18"/>
      </right>
      <top/>
      <bottom style="thin">
        <color indexed="18"/>
      </bottom>
      <diagonal/>
    </border>
    <border>
      <left/>
      <right style="medium">
        <color indexed="18"/>
      </right>
      <top/>
      <bottom style="thin">
        <color indexed="18"/>
      </bottom>
      <diagonal/>
    </border>
    <border>
      <left/>
      <right/>
      <top style="medium">
        <color indexed="18"/>
      </top>
      <bottom/>
      <diagonal/>
    </border>
    <border>
      <left style="thin">
        <color indexed="18"/>
      </left>
      <right style="thin">
        <color indexed="18"/>
      </right>
      <top style="medium">
        <color indexed="18"/>
      </top>
      <bottom style="thin">
        <color indexed="18"/>
      </bottom>
      <diagonal/>
    </border>
    <border>
      <left style="medium">
        <color indexed="18"/>
      </left>
      <right style="medium">
        <color indexed="18"/>
      </right>
      <top/>
      <bottom style="hair">
        <color indexed="18"/>
      </bottom>
      <diagonal/>
    </border>
    <border>
      <left style="thin">
        <color indexed="18"/>
      </left>
      <right style="hair">
        <color indexed="18"/>
      </right>
      <top/>
      <bottom/>
      <diagonal/>
    </border>
    <border>
      <left style="hair">
        <color indexed="18"/>
      </left>
      <right style="thin">
        <color indexed="18"/>
      </right>
      <top/>
      <bottom/>
      <diagonal/>
    </border>
    <border>
      <left/>
      <right style="hair">
        <color indexed="62"/>
      </right>
      <top/>
      <bottom/>
      <diagonal/>
    </border>
    <border>
      <left style="medium">
        <color indexed="18"/>
      </left>
      <right style="medium">
        <color indexed="18"/>
      </right>
      <top style="medium">
        <color indexed="18"/>
      </top>
      <bottom style="thin">
        <color indexed="23"/>
      </bottom>
      <diagonal/>
    </border>
    <border>
      <left/>
      <right style="hair">
        <color indexed="62"/>
      </right>
      <top style="medium">
        <color indexed="18"/>
      </top>
      <bottom/>
      <diagonal/>
    </border>
    <border>
      <left style="hair">
        <color indexed="62"/>
      </left>
      <right style="medium">
        <color indexed="18"/>
      </right>
      <top/>
      <bottom/>
      <diagonal/>
    </border>
    <border>
      <left style="hair">
        <color indexed="62"/>
      </left>
      <right style="medium">
        <color indexed="18"/>
      </right>
      <top/>
      <bottom style="thin">
        <color indexed="18"/>
      </bottom>
      <diagonal/>
    </border>
    <border>
      <left style="medium">
        <color indexed="18"/>
      </left>
      <right style="medium">
        <color indexed="18"/>
      </right>
      <top style="thin">
        <color indexed="18"/>
      </top>
      <bottom style="thin">
        <color indexed="23"/>
      </bottom>
      <diagonal/>
    </border>
    <border>
      <left/>
      <right/>
      <top style="thin">
        <color indexed="18"/>
      </top>
      <bottom/>
      <diagonal/>
    </border>
    <border>
      <left/>
      <right style="medium">
        <color indexed="18"/>
      </right>
      <top style="thin">
        <color indexed="18"/>
      </top>
      <bottom/>
      <diagonal/>
    </border>
    <border>
      <left style="thin">
        <color indexed="18"/>
      </left>
      <right style="hair">
        <color indexed="18"/>
      </right>
      <top style="thin">
        <color indexed="18"/>
      </top>
      <bottom/>
      <diagonal/>
    </border>
    <border>
      <left style="hair">
        <color indexed="18"/>
      </left>
      <right style="thin">
        <color indexed="18"/>
      </right>
      <top style="thin">
        <color indexed="18"/>
      </top>
      <bottom/>
      <diagonal/>
    </border>
    <border>
      <left/>
      <right style="hair">
        <color indexed="18"/>
      </right>
      <top/>
      <bottom/>
      <diagonal/>
    </border>
    <border>
      <left style="hair">
        <color indexed="18"/>
      </left>
      <right style="medium">
        <color indexed="18"/>
      </right>
      <top/>
      <bottom/>
      <diagonal/>
    </border>
    <border>
      <left style="medium">
        <color indexed="18"/>
      </left>
      <right style="medium">
        <color indexed="18"/>
      </right>
      <top style="thin">
        <color indexed="23"/>
      </top>
      <bottom style="thin">
        <color indexed="18"/>
      </bottom>
      <diagonal/>
    </border>
    <border>
      <left/>
      <right/>
      <top/>
      <bottom style="thin">
        <color indexed="18"/>
      </bottom>
      <diagonal/>
    </border>
    <border>
      <left style="hair">
        <color indexed="18"/>
      </left>
      <right style="medium">
        <color indexed="18"/>
      </right>
      <top/>
      <bottom style="thin">
        <color indexed="18"/>
      </bottom>
      <diagonal/>
    </border>
    <border>
      <left/>
      <right style="hair">
        <color indexed="18"/>
      </right>
      <top/>
      <bottom style="medium">
        <color indexed="18"/>
      </bottom>
      <diagonal/>
    </border>
    <border>
      <left style="medium">
        <color indexed="18"/>
      </left>
      <right style="medium">
        <color indexed="18"/>
      </right>
      <top/>
      <bottom style="hair">
        <color indexed="23"/>
      </bottom>
      <diagonal/>
    </border>
    <border>
      <left style="medium">
        <color indexed="18"/>
      </left>
      <right style="medium">
        <color indexed="18"/>
      </right>
      <top style="hair">
        <color indexed="23"/>
      </top>
      <bottom/>
      <diagonal/>
    </border>
    <border>
      <left style="medium">
        <color indexed="18"/>
      </left>
      <right style="medium">
        <color indexed="18"/>
      </right>
      <top/>
      <bottom style="thin">
        <color indexed="62"/>
      </bottom>
      <diagonal/>
    </border>
    <border>
      <left style="medium">
        <color indexed="18"/>
      </left>
      <right style="medium">
        <color indexed="18"/>
      </right>
      <top style="thin">
        <color indexed="62"/>
      </top>
      <bottom/>
      <diagonal/>
    </border>
    <border>
      <left/>
      <right style="hair">
        <color indexed="18"/>
      </right>
      <top style="medium">
        <color indexed="18"/>
      </top>
      <bottom/>
      <diagonal/>
    </border>
    <border>
      <left style="medium">
        <color indexed="18"/>
      </left>
      <right style="medium">
        <color indexed="18"/>
      </right>
      <top style="hair">
        <color indexed="18"/>
      </top>
      <bottom/>
      <diagonal/>
    </border>
    <border>
      <left/>
      <right/>
      <top/>
      <bottom style="thin">
        <color indexed="23"/>
      </bottom>
      <diagonal/>
    </border>
    <border>
      <left/>
      <right style="medium">
        <color indexed="18"/>
      </right>
      <top/>
      <bottom style="thin">
        <color indexed="23"/>
      </bottom>
      <diagonal/>
    </border>
    <border>
      <left/>
      <right/>
      <top style="medium">
        <color indexed="18"/>
      </top>
      <bottom style="thin">
        <color indexed="23"/>
      </bottom>
      <diagonal/>
    </border>
    <border>
      <left style="medium">
        <color indexed="18"/>
      </left>
      <right/>
      <top/>
      <bottom style="thin">
        <color indexed="23"/>
      </bottom>
      <diagonal/>
    </border>
    <border>
      <left style="medium">
        <color indexed="18"/>
      </left>
      <right/>
      <top style="thin">
        <color indexed="23"/>
      </top>
      <bottom style="thin">
        <color indexed="23"/>
      </bottom>
      <diagonal/>
    </border>
    <border>
      <left style="medium">
        <color indexed="18"/>
      </left>
      <right/>
      <top style="thin">
        <color indexed="23"/>
      </top>
      <bottom style="medium">
        <color indexed="18"/>
      </bottom>
      <diagonal/>
    </border>
    <border>
      <left/>
      <right/>
      <top style="double">
        <color indexed="18"/>
      </top>
      <bottom style="medium">
        <color indexed="18"/>
      </bottom>
      <diagonal/>
    </border>
    <border>
      <left style="medium">
        <color indexed="18"/>
      </left>
      <right style="medium">
        <color rgb="FF3333CC"/>
      </right>
      <top style="medium">
        <color indexed="18"/>
      </top>
      <bottom style="medium">
        <color indexed="18"/>
      </bottom>
      <diagonal/>
    </border>
    <border>
      <left/>
      <right style="thin">
        <color indexed="18"/>
      </right>
      <top/>
      <bottom style="thin">
        <color indexed="18"/>
      </bottom>
      <diagonal/>
    </border>
    <border>
      <left style="thin">
        <color indexed="18"/>
      </left>
      <right/>
      <top/>
      <bottom style="thin">
        <color indexed="18"/>
      </bottom>
      <diagonal/>
    </border>
    <border>
      <left style="thin">
        <color indexed="18"/>
      </left>
      <right style="thin">
        <color indexed="18"/>
      </right>
      <top/>
      <bottom style="thin">
        <color indexed="18"/>
      </bottom>
      <diagonal/>
    </border>
    <border>
      <left style="thin">
        <color indexed="18"/>
      </left>
      <right style="medium">
        <color indexed="18"/>
      </right>
      <top/>
      <bottom style="thin">
        <color indexed="18"/>
      </bottom>
      <diagonal/>
    </border>
    <border>
      <left style="medium">
        <color indexed="18"/>
      </left>
      <right style="medium">
        <color indexed="62"/>
      </right>
      <top/>
      <bottom/>
      <diagonal/>
    </border>
    <border>
      <left style="medium">
        <color indexed="62"/>
      </left>
      <right style="medium">
        <color indexed="62"/>
      </right>
      <top style="thin">
        <color indexed="23"/>
      </top>
      <bottom style="thin">
        <color indexed="23"/>
      </bottom>
      <diagonal/>
    </border>
    <border>
      <left style="medium">
        <color indexed="62"/>
      </left>
      <right style="medium">
        <color indexed="62"/>
      </right>
      <top/>
      <bottom/>
      <diagonal/>
    </border>
    <border>
      <left/>
      <right style="medium">
        <color rgb="FF3333CC"/>
      </right>
      <top/>
      <bottom/>
      <diagonal/>
    </border>
    <border>
      <left style="medium">
        <color indexed="62"/>
      </left>
      <right style="thin">
        <color indexed="62"/>
      </right>
      <top/>
      <bottom/>
      <diagonal/>
    </border>
    <border>
      <left style="hair">
        <color indexed="62"/>
      </left>
      <right style="thin">
        <color indexed="62"/>
      </right>
      <top/>
      <bottom/>
      <diagonal/>
    </border>
    <border>
      <left style="thin">
        <color indexed="62"/>
      </left>
      <right style="thin">
        <color indexed="62"/>
      </right>
      <top/>
      <bottom/>
      <diagonal/>
    </border>
    <border>
      <left/>
      <right style="medium">
        <color indexed="62"/>
      </right>
      <top style="hair">
        <color indexed="62"/>
      </top>
      <bottom/>
      <diagonal/>
    </border>
    <border>
      <left/>
      <right style="medium">
        <color indexed="62"/>
      </right>
      <top/>
      <bottom style="thin">
        <color indexed="62"/>
      </bottom>
      <diagonal/>
    </border>
    <border>
      <left style="medium">
        <color indexed="62"/>
      </left>
      <right style="medium">
        <color indexed="62"/>
      </right>
      <top/>
      <bottom style="thin">
        <color indexed="62"/>
      </bottom>
      <diagonal/>
    </border>
    <border>
      <left/>
      <right style="medium">
        <color indexed="18"/>
      </right>
      <top/>
      <bottom style="thin">
        <color indexed="62"/>
      </bottom>
      <diagonal/>
    </border>
    <border>
      <left style="medium">
        <color indexed="62"/>
      </left>
      <right style="medium">
        <color indexed="62"/>
      </right>
      <top style="thin">
        <color indexed="62"/>
      </top>
      <bottom/>
      <diagonal/>
    </border>
    <border>
      <left/>
      <right/>
      <top style="thin">
        <color indexed="62"/>
      </top>
      <bottom/>
      <diagonal/>
    </border>
    <border>
      <left/>
      <right style="medium">
        <color rgb="FF3333CC"/>
      </right>
      <top style="thin">
        <color indexed="62"/>
      </top>
      <bottom/>
      <diagonal/>
    </border>
    <border>
      <left style="medium">
        <color rgb="FF3333CC"/>
      </left>
      <right style="medium">
        <color indexed="62"/>
      </right>
      <top style="thin">
        <color indexed="62"/>
      </top>
      <bottom/>
      <diagonal/>
    </border>
    <border>
      <left style="medium">
        <color indexed="62"/>
      </left>
      <right style="thin">
        <color indexed="62"/>
      </right>
      <top style="thin">
        <color indexed="62"/>
      </top>
      <bottom/>
      <diagonal/>
    </border>
    <border>
      <left style="hair">
        <color indexed="62"/>
      </left>
      <right style="thin">
        <color indexed="62"/>
      </right>
      <top style="thin">
        <color indexed="62"/>
      </top>
      <bottom/>
      <diagonal/>
    </border>
    <border>
      <left style="thin">
        <color indexed="62"/>
      </left>
      <right style="thin">
        <color indexed="62"/>
      </right>
      <top style="thin">
        <color indexed="62"/>
      </top>
      <bottom/>
      <diagonal/>
    </border>
    <border>
      <left/>
      <right style="medium">
        <color indexed="18"/>
      </right>
      <top style="thin">
        <color indexed="62"/>
      </top>
      <bottom/>
      <diagonal/>
    </border>
    <border>
      <left style="medium">
        <color rgb="FF3333CC"/>
      </left>
      <right style="medium">
        <color indexed="62"/>
      </right>
      <top/>
      <bottom/>
      <diagonal/>
    </border>
    <border>
      <left/>
      <right style="medium">
        <color indexed="62"/>
      </right>
      <top/>
      <bottom/>
      <diagonal/>
    </border>
    <border>
      <left style="medium">
        <color indexed="62"/>
      </left>
      <right style="medium">
        <color indexed="62"/>
      </right>
      <top style="thin">
        <color indexed="23"/>
      </top>
      <bottom style="thin">
        <color indexed="62"/>
      </bottom>
      <diagonal/>
    </border>
    <border>
      <left/>
      <right/>
      <top/>
      <bottom style="thin">
        <color indexed="62"/>
      </bottom>
      <diagonal/>
    </border>
    <border>
      <left/>
      <right style="medium">
        <color rgb="FF3333CC"/>
      </right>
      <top/>
      <bottom style="thin">
        <color indexed="62"/>
      </bottom>
      <diagonal/>
    </border>
    <border>
      <left style="medium">
        <color indexed="62"/>
      </left>
      <right style="thin">
        <color indexed="62"/>
      </right>
      <top/>
      <bottom style="thin">
        <color indexed="62"/>
      </bottom>
      <diagonal/>
    </border>
    <border>
      <left style="hair">
        <color indexed="62"/>
      </left>
      <right style="thin">
        <color indexed="62"/>
      </right>
      <top/>
      <bottom style="thin">
        <color indexed="62"/>
      </bottom>
      <diagonal/>
    </border>
    <border>
      <left style="thin">
        <color indexed="62"/>
      </left>
      <right style="thin">
        <color indexed="62"/>
      </right>
      <top/>
      <bottom style="thin">
        <color indexed="62"/>
      </bottom>
      <diagonal/>
    </border>
    <border>
      <left style="medium">
        <color indexed="62"/>
      </left>
      <right style="medium">
        <color indexed="62"/>
      </right>
      <top/>
      <bottom style="thin">
        <color indexed="23"/>
      </bottom>
      <diagonal/>
    </border>
    <border>
      <left/>
      <right style="medium">
        <color indexed="62"/>
      </right>
      <top style="thin">
        <color indexed="62"/>
      </top>
      <bottom/>
      <diagonal/>
    </border>
    <border>
      <left/>
      <right style="medium">
        <color indexed="62"/>
      </right>
      <top/>
      <bottom style="hair">
        <color indexed="62"/>
      </bottom>
      <diagonal/>
    </border>
    <border>
      <left style="medium">
        <color indexed="18"/>
      </left>
      <right style="medium">
        <color indexed="62"/>
      </right>
      <top/>
      <bottom style="medium">
        <color indexed="18"/>
      </bottom>
      <diagonal/>
    </border>
    <border>
      <left style="medium">
        <color indexed="62"/>
      </left>
      <right style="medium">
        <color indexed="62"/>
      </right>
      <top style="thin">
        <color indexed="23"/>
      </top>
      <bottom style="medium">
        <color indexed="18"/>
      </bottom>
      <diagonal/>
    </border>
    <border>
      <left style="medium">
        <color indexed="62"/>
      </left>
      <right style="medium">
        <color indexed="62"/>
      </right>
      <top/>
      <bottom style="medium">
        <color indexed="18"/>
      </bottom>
      <diagonal/>
    </border>
    <border>
      <left/>
      <right style="medium">
        <color rgb="FF3333CC"/>
      </right>
      <top/>
      <bottom style="medium">
        <color indexed="18"/>
      </bottom>
      <diagonal/>
    </border>
    <border>
      <left/>
      <right style="medium">
        <color indexed="62"/>
      </right>
      <top/>
      <bottom style="medium">
        <color indexed="18"/>
      </bottom>
      <diagonal/>
    </border>
    <border>
      <left style="medium">
        <color indexed="62"/>
      </left>
      <right style="thin">
        <color indexed="62"/>
      </right>
      <top/>
      <bottom style="medium">
        <color indexed="18"/>
      </bottom>
      <diagonal/>
    </border>
    <border>
      <left style="hair">
        <color indexed="62"/>
      </left>
      <right style="thin">
        <color indexed="62"/>
      </right>
      <top/>
      <bottom style="medium">
        <color indexed="18"/>
      </bottom>
      <diagonal/>
    </border>
    <border>
      <left style="medium">
        <color indexed="62"/>
      </left>
      <right style="medium">
        <color indexed="62"/>
      </right>
      <top style="medium">
        <color indexed="18"/>
      </top>
      <bottom/>
      <diagonal/>
    </border>
    <border>
      <left/>
      <right style="medium">
        <color rgb="FF3333CC"/>
      </right>
      <top style="medium">
        <color indexed="18"/>
      </top>
      <bottom/>
      <diagonal/>
    </border>
    <border>
      <left/>
      <right style="medium">
        <color indexed="62"/>
      </right>
      <top style="medium">
        <color indexed="18"/>
      </top>
      <bottom/>
      <diagonal/>
    </border>
    <border>
      <left style="medium">
        <color indexed="62"/>
      </left>
      <right style="thin">
        <color indexed="62"/>
      </right>
      <top style="medium">
        <color indexed="18"/>
      </top>
      <bottom/>
      <diagonal/>
    </border>
    <border>
      <left style="hair">
        <color indexed="62"/>
      </left>
      <right style="thin">
        <color indexed="62"/>
      </right>
      <top style="medium">
        <color indexed="18"/>
      </top>
      <bottom/>
      <diagonal/>
    </border>
    <border>
      <left style="thin">
        <color indexed="62"/>
      </left>
      <right style="thin">
        <color indexed="62"/>
      </right>
      <top style="medium">
        <color indexed="18"/>
      </top>
      <bottom/>
      <diagonal/>
    </border>
    <border>
      <left style="medium">
        <color indexed="62"/>
      </left>
      <right style="medium">
        <color indexed="18"/>
      </right>
      <top style="medium">
        <color indexed="18"/>
      </top>
      <bottom/>
      <diagonal/>
    </border>
    <border>
      <left style="medium">
        <color indexed="62"/>
      </left>
      <right style="medium">
        <color indexed="18"/>
      </right>
      <top/>
      <bottom/>
      <diagonal/>
    </border>
    <border>
      <left style="medium">
        <color indexed="62"/>
      </left>
      <right style="medium">
        <color indexed="18"/>
      </right>
      <top/>
      <bottom style="thin">
        <color indexed="62"/>
      </bottom>
      <diagonal/>
    </border>
    <border>
      <left/>
      <right style="medium">
        <color indexed="62"/>
      </right>
      <top/>
      <bottom style="thin">
        <color indexed="23"/>
      </bottom>
      <diagonal/>
    </border>
    <border>
      <left style="thin">
        <color indexed="62"/>
      </left>
      <right style="hair">
        <color indexed="62"/>
      </right>
      <top style="thin">
        <color indexed="62"/>
      </top>
      <bottom/>
      <diagonal/>
    </border>
    <border>
      <left style="thin">
        <color indexed="62"/>
      </left>
      <right style="medium">
        <color indexed="62"/>
      </right>
      <top style="thin">
        <color indexed="62"/>
      </top>
      <bottom/>
      <diagonal/>
    </border>
    <border>
      <left style="medium">
        <color indexed="62"/>
      </left>
      <right style="medium">
        <color indexed="18"/>
      </right>
      <top style="thin">
        <color indexed="62"/>
      </top>
      <bottom/>
      <diagonal/>
    </border>
    <border>
      <left style="thin">
        <color indexed="62"/>
      </left>
      <right style="hair">
        <color indexed="62"/>
      </right>
      <top/>
      <bottom/>
      <diagonal/>
    </border>
    <border>
      <left style="thin">
        <color indexed="62"/>
      </left>
      <right style="medium">
        <color indexed="62"/>
      </right>
      <top/>
      <bottom/>
      <diagonal/>
    </border>
    <border>
      <left style="thin">
        <color indexed="62"/>
      </left>
      <right style="hair">
        <color indexed="62"/>
      </right>
      <top/>
      <bottom style="thin">
        <color indexed="62"/>
      </bottom>
      <diagonal/>
    </border>
    <border>
      <left style="thin">
        <color indexed="62"/>
      </left>
      <right style="medium">
        <color indexed="62"/>
      </right>
      <top/>
      <bottom style="thin">
        <color indexed="62"/>
      </bottom>
      <diagonal/>
    </border>
    <border>
      <left style="medium">
        <color rgb="FF002060"/>
      </left>
      <right style="medium">
        <color rgb="FF333399"/>
      </right>
      <top/>
      <bottom/>
      <diagonal/>
    </border>
    <border>
      <left/>
      <right/>
      <top/>
      <bottom style="hair">
        <color indexed="23"/>
      </bottom>
      <diagonal/>
    </border>
    <border>
      <left/>
      <right style="hair">
        <color indexed="23"/>
      </right>
      <top/>
      <bottom/>
      <diagonal/>
    </border>
    <border>
      <left style="medium">
        <color rgb="FF333399"/>
      </left>
      <right style="medium">
        <color rgb="FF002060"/>
      </right>
      <top/>
      <bottom/>
      <diagonal/>
    </border>
    <border>
      <left style="medium">
        <color indexed="62"/>
      </left>
      <right/>
      <top/>
      <bottom/>
      <diagonal/>
    </border>
    <border>
      <left style="medium">
        <color rgb="FF3333CC"/>
      </left>
      <right style="medium">
        <color indexed="62"/>
      </right>
      <top/>
      <bottom style="hair">
        <color indexed="62"/>
      </bottom>
      <diagonal/>
    </border>
    <border>
      <left style="medium">
        <color indexed="62"/>
      </left>
      <right style="medium">
        <color indexed="18"/>
      </right>
      <top/>
      <bottom style="medium">
        <color indexed="18"/>
      </bottom>
      <diagonal/>
    </border>
    <border>
      <left style="medium">
        <color indexed="62"/>
      </left>
      <right style="thin">
        <color indexed="62"/>
      </right>
      <top style="thin">
        <color indexed="23"/>
      </top>
      <bottom style="thin">
        <color indexed="23"/>
      </bottom>
      <diagonal/>
    </border>
    <border>
      <left style="hair">
        <color indexed="62"/>
      </left>
      <right style="thin">
        <color indexed="62"/>
      </right>
      <top style="thin">
        <color indexed="23"/>
      </top>
      <bottom style="thin">
        <color indexed="23"/>
      </bottom>
      <diagonal/>
    </border>
    <border>
      <left style="thin">
        <color indexed="62"/>
      </left>
      <right style="thin">
        <color indexed="62"/>
      </right>
      <top style="thin">
        <color indexed="23"/>
      </top>
      <bottom style="thin">
        <color indexed="23"/>
      </bottom>
      <diagonal/>
    </border>
    <border>
      <left style="medium">
        <color indexed="62"/>
      </left>
      <right style="thin">
        <color indexed="62"/>
      </right>
      <top style="thin">
        <color indexed="23"/>
      </top>
      <bottom style="thin">
        <color indexed="62"/>
      </bottom>
      <diagonal/>
    </border>
    <border>
      <left/>
      <right/>
      <top style="thin">
        <color indexed="23"/>
      </top>
      <bottom style="thin">
        <color indexed="62"/>
      </bottom>
      <diagonal/>
    </border>
    <border>
      <left style="hair">
        <color indexed="62"/>
      </left>
      <right style="thin">
        <color indexed="62"/>
      </right>
      <top style="thin">
        <color indexed="23"/>
      </top>
      <bottom style="thin">
        <color indexed="62"/>
      </bottom>
      <diagonal/>
    </border>
    <border>
      <left style="thin">
        <color indexed="62"/>
      </left>
      <right style="thin">
        <color indexed="62"/>
      </right>
      <top style="thin">
        <color indexed="23"/>
      </top>
      <bottom style="thin">
        <color indexed="62"/>
      </bottom>
      <diagonal/>
    </border>
    <border>
      <left/>
      <right style="medium">
        <color indexed="18"/>
      </right>
      <top style="thin">
        <color indexed="23"/>
      </top>
      <bottom style="thin">
        <color indexed="62"/>
      </bottom>
      <diagonal/>
    </border>
    <border>
      <left style="medium">
        <color indexed="62"/>
      </left>
      <right style="thin">
        <color indexed="62"/>
      </right>
      <top/>
      <bottom style="thin">
        <color indexed="23"/>
      </bottom>
      <diagonal/>
    </border>
    <border>
      <left style="hair">
        <color indexed="62"/>
      </left>
      <right style="thin">
        <color indexed="62"/>
      </right>
      <top/>
      <bottom style="thin">
        <color indexed="23"/>
      </bottom>
      <diagonal/>
    </border>
    <border>
      <left style="thin">
        <color indexed="62"/>
      </left>
      <right style="thin">
        <color indexed="62"/>
      </right>
      <top/>
      <bottom style="thin">
        <color indexed="23"/>
      </bottom>
      <diagonal/>
    </border>
    <border>
      <left/>
      <right style="medium">
        <color indexed="62"/>
      </right>
      <top style="thin">
        <color indexed="23"/>
      </top>
      <bottom style="medium">
        <color indexed="18"/>
      </bottom>
      <diagonal/>
    </border>
    <border>
      <left style="medium">
        <color rgb="FF3333CC"/>
      </left>
      <right style="medium">
        <color indexed="62"/>
      </right>
      <top style="hair">
        <color indexed="62"/>
      </top>
      <bottom/>
      <diagonal/>
    </border>
    <border>
      <left style="medium">
        <color rgb="FF3333CC"/>
      </left>
      <right style="medium">
        <color indexed="62"/>
      </right>
      <top/>
      <bottom style="medium">
        <color indexed="18"/>
      </bottom>
      <diagonal/>
    </border>
    <border>
      <left style="medium">
        <color indexed="62"/>
      </left>
      <right style="thin">
        <color indexed="62"/>
      </right>
      <top style="thin">
        <color indexed="23"/>
      </top>
      <bottom style="medium">
        <color indexed="18"/>
      </bottom>
      <diagonal/>
    </border>
    <border>
      <left style="hair">
        <color indexed="62"/>
      </left>
      <right style="thin">
        <color indexed="62"/>
      </right>
      <top style="thin">
        <color indexed="23"/>
      </top>
      <bottom style="medium">
        <color indexed="18"/>
      </bottom>
      <diagonal/>
    </border>
    <border>
      <left style="thin">
        <color indexed="62"/>
      </left>
      <right style="thin">
        <color indexed="62"/>
      </right>
      <top style="thin">
        <color indexed="23"/>
      </top>
      <bottom style="medium">
        <color indexed="18"/>
      </bottom>
      <diagonal/>
    </border>
    <border>
      <left style="medium">
        <color indexed="18"/>
      </left>
      <right/>
      <top style="thin">
        <color indexed="18"/>
      </top>
      <bottom/>
      <diagonal/>
    </border>
    <border>
      <left/>
      <right/>
      <top style="medium">
        <color indexed="18"/>
      </top>
      <bottom style="thin">
        <color indexed="18"/>
      </bottom>
      <diagonal/>
    </border>
    <border>
      <left/>
      <right/>
      <top style="thin">
        <color indexed="18"/>
      </top>
      <bottom style="thin">
        <color indexed="18"/>
      </bottom>
      <diagonal/>
    </border>
    <border>
      <left style="medium">
        <color indexed="18"/>
      </left>
      <right/>
      <top/>
      <bottom style="hair">
        <color indexed="18"/>
      </bottom>
      <diagonal/>
    </border>
    <border>
      <left style="thin">
        <color indexed="18"/>
      </left>
      <right style="thin">
        <color indexed="18"/>
      </right>
      <top style="thin">
        <color indexed="18"/>
      </top>
      <bottom/>
      <diagonal/>
    </border>
    <border>
      <left style="thin">
        <color indexed="18"/>
      </left>
      <right style="thin">
        <color indexed="18"/>
      </right>
      <top style="medium">
        <color indexed="18"/>
      </top>
      <bottom/>
      <diagonal/>
    </border>
    <border>
      <left style="thin">
        <color indexed="18"/>
      </left>
      <right style="thin">
        <color indexed="18"/>
      </right>
      <top/>
      <bottom style="medium">
        <color indexed="18"/>
      </bottom>
      <diagonal/>
    </border>
    <border>
      <left style="medium">
        <color rgb="FF002060"/>
      </left>
      <right style="medium">
        <color indexed="18"/>
      </right>
      <top/>
      <bottom/>
      <diagonal/>
    </border>
    <border>
      <left style="medium">
        <color indexed="18"/>
      </left>
      <right style="medium">
        <color rgb="FF002060"/>
      </right>
      <top/>
      <bottom/>
      <diagonal/>
    </border>
    <border>
      <left style="thin">
        <color indexed="55"/>
      </left>
      <right/>
      <top/>
      <bottom/>
      <diagonal/>
    </border>
    <border>
      <left/>
      <right style="medium">
        <color rgb="FF002060"/>
      </right>
      <top/>
      <bottom/>
      <diagonal/>
    </border>
    <border>
      <left style="thin">
        <color indexed="55"/>
      </left>
      <right/>
      <top/>
      <bottom style="thin">
        <color indexed="18"/>
      </bottom>
      <diagonal/>
    </border>
    <border>
      <left/>
      <right style="thin">
        <color indexed="23"/>
      </right>
      <top/>
      <bottom style="thin">
        <color indexed="18"/>
      </bottom>
      <diagonal/>
    </border>
    <border>
      <left/>
      <right style="medium">
        <color rgb="FF002060"/>
      </right>
      <top/>
      <bottom style="thin">
        <color indexed="18"/>
      </bottom>
      <diagonal/>
    </border>
    <border>
      <left style="medium">
        <color indexed="18"/>
      </left>
      <right/>
      <top style="thin">
        <color indexed="23"/>
      </top>
      <bottom style="thin">
        <color indexed="18"/>
      </bottom>
      <diagonal/>
    </border>
    <border>
      <left style="medium">
        <color rgb="FF002060"/>
      </left>
      <right style="medium">
        <color indexed="18"/>
      </right>
      <top/>
      <bottom style="medium">
        <color indexed="18"/>
      </bottom>
      <diagonal/>
    </border>
    <border>
      <left style="thin">
        <color indexed="18"/>
      </left>
      <right style="thin">
        <color indexed="18"/>
      </right>
      <top style="thin">
        <color indexed="18"/>
      </top>
      <bottom style="medium">
        <color indexed="18"/>
      </bottom>
      <diagonal/>
    </border>
    <border>
      <left style="thin">
        <color indexed="62"/>
      </left>
      <right style="hair">
        <color indexed="62"/>
      </right>
      <top style="medium">
        <color indexed="18"/>
      </top>
      <bottom/>
      <diagonal/>
    </border>
    <border>
      <left style="medium">
        <color indexed="62"/>
      </left>
      <right style="medium">
        <color indexed="62"/>
      </right>
      <top/>
      <bottom style="hair">
        <color indexed="62"/>
      </bottom>
      <diagonal/>
    </border>
    <border>
      <left style="medium">
        <color indexed="18"/>
      </left>
      <right style="medium">
        <color indexed="62"/>
      </right>
      <top/>
      <bottom style="thin">
        <color indexed="62"/>
      </bottom>
      <diagonal/>
    </border>
    <border>
      <left style="medium">
        <color indexed="18"/>
      </left>
      <right style="medium">
        <color indexed="62"/>
      </right>
      <top style="thin">
        <color indexed="62"/>
      </top>
      <bottom/>
      <diagonal/>
    </border>
    <border>
      <left style="medium">
        <color indexed="62"/>
      </left>
      <right style="medium">
        <color indexed="62"/>
      </right>
      <top style="hair">
        <color indexed="62"/>
      </top>
      <bottom/>
      <diagonal/>
    </border>
    <border>
      <left style="medium">
        <color indexed="62"/>
      </left>
      <right style="thin">
        <color indexed="62"/>
      </right>
      <top/>
      <bottom style="thin">
        <color indexed="18"/>
      </bottom>
      <diagonal/>
    </border>
    <border>
      <left style="thin">
        <color indexed="62"/>
      </left>
      <right style="hair">
        <color indexed="62"/>
      </right>
      <top/>
      <bottom style="thin">
        <color indexed="18"/>
      </bottom>
      <diagonal/>
    </border>
    <border>
      <left style="hair">
        <color indexed="62"/>
      </left>
      <right style="thin">
        <color indexed="62"/>
      </right>
      <top/>
      <bottom style="thin">
        <color indexed="18"/>
      </bottom>
      <diagonal/>
    </border>
    <border>
      <left style="thin">
        <color indexed="62"/>
      </left>
      <right style="thin">
        <color indexed="62"/>
      </right>
      <top/>
      <bottom style="thin">
        <color indexed="18"/>
      </bottom>
      <diagonal/>
    </border>
    <border>
      <left style="thin">
        <color indexed="62"/>
      </left>
      <right style="medium">
        <color indexed="62"/>
      </right>
      <top/>
      <bottom style="thin">
        <color indexed="18"/>
      </bottom>
      <diagonal/>
    </border>
    <border>
      <left style="medium">
        <color indexed="18"/>
      </left>
      <right style="medium">
        <color indexed="62"/>
      </right>
      <top/>
      <bottom style="thin">
        <color indexed="18"/>
      </bottom>
      <diagonal/>
    </border>
    <border>
      <left style="medium">
        <color indexed="62"/>
      </left>
      <right style="medium">
        <color indexed="18"/>
      </right>
      <top/>
      <bottom style="thin">
        <color indexed="18"/>
      </bottom>
      <diagonal/>
    </border>
    <border>
      <left style="medium">
        <color indexed="62"/>
      </left>
      <right style="medium">
        <color indexed="62"/>
      </right>
      <top style="thin">
        <color indexed="18"/>
      </top>
      <bottom/>
      <diagonal/>
    </border>
    <border>
      <left style="medium">
        <color indexed="62"/>
      </left>
      <right style="thin">
        <color indexed="62"/>
      </right>
      <top style="thin">
        <color indexed="18"/>
      </top>
      <bottom/>
      <diagonal/>
    </border>
    <border>
      <left style="thin">
        <color indexed="62"/>
      </left>
      <right style="hair">
        <color indexed="62"/>
      </right>
      <top style="thin">
        <color indexed="18"/>
      </top>
      <bottom/>
      <diagonal/>
    </border>
    <border>
      <left style="hair">
        <color indexed="62"/>
      </left>
      <right style="thin">
        <color indexed="62"/>
      </right>
      <top style="thin">
        <color indexed="18"/>
      </top>
      <bottom/>
      <diagonal/>
    </border>
    <border>
      <left style="thin">
        <color indexed="62"/>
      </left>
      <right style="thin">
        <color indexed="62"/>
      </right>
      <top style="thin">
        <color indexed="18"/>
      </top>
      <bottom/>
      <diagonal/>
    </border>
    <border>
      <left style="thin">
        <color indexed="62"/>
      </left>
      <right style="medium">
        <color indexed="62"/>
      </right>
      <top style="thin">
        <color indexed="18"/>
      </top>
      <bottom/>
      <diagonal/>
    </border>
    <border>
      <left style="medium">
        <color indexed="18"/>
      </left>
      <right style="medium">
        <color indexed="62"/>
      </right>
      <top style="thin">
        <color indexed="18"/>
      </top>
      <bottom/>
      <diagonal/>
    </border>
    <border>
      <left style="medium">
        <color indexed="62"/>
      </left>
      <right style="medium">
        <color indexed="18"/>
      </right>
      <top style="thin">
        <color indexed="18"/>
      </top>
      <bottom/>
      <diagonal/>
    </border>
    <border>
      <left style="medium">
        <color indexed="62"/>
      </left>
      <right style="medium">
        <color indexed="62"/>
      </right>
      <top/>
      <bottom style="thin">
        <color indexed="18"/>
      </bottom>
      <diagonal/>
    </border>
    <border>
      <left style="medium">
        <color indexed="18"/>
      </left>
      <right style="thin">
        <color indexed="64"/>
      </right>
      <top/>
      <bottom/>
      <diagonal/>
    </border>
    <border>
      <left style="hair">
        <color indexed="23"/>
      </left>
      <right style="thin">
        <color indexed="64"/>
      </right>
      <top/>
      <bottom/>
      <diagonal/>
    </border>
    <border>
      <left/>
      <right style="thin">
        <color indexed="64"/>
      </right>
      <top/>
      <bottom/>
      <diagonal/>
    </border>
    <border>
      <left/>
      <right style="medium">
        <color indexed="18"/>
      </right>
      <top/>
      <bottom style="medium">
        <color rgb="FF002060"/>
      </bottom>
      <diagonal/>
    </border>
    <border>
      <left/>
      <right/>
      <top/>
      <bottom style="medium">
        <color rgb="FF002060"/>
      </bottom>
      <diagonal/>
    </border>
    <border>
      <left style="medium">
        <color indexed="18"/>
      </left>
      <right style="medium">
        <color indexed="18"/>
      </right>
      <top/>
      <bottom style="medium">
        <color rgb="FF002060"/>
      </bottom>
      <diagonal/>
    </border>
    <border>
      <left style="medium">
        <color rgb="FF002060"/>
      </left>
      <right style="medium">
        <color indexed="18"/>
      </right>
      <top style="medium">
        <color rgb="FF002060"/>
      </top>
      <bottom/>
      <diagonal/>
    </border>
    <border>
      <left style="medium">
        <color indexed="18"/>
      </left>
      <right style="medium">
        <color indexed="18"/>
      </right>
      <top style="medium">
        <color rgb="FF002060"/>
      </top>
      <bottom/>
      <diagonal/>
    </border>
    <border>
      <left style="medium">
        <color indexed="18"/>
      </left>
      <right/>
      <top style="medium">
        <color rgb="FF002060"/>
      </top>
      <bottom/>
      <diagonal/>
    </border>
    <border>
      <left/>
      <right style="medium">
        <color indexed="18"/>
      </right>
      <top style="medium">
        <color rgb="FF002060"/>
      </top>
      <bottom/>
      <diagonal/>
    </border>
    <border>
      <left style="medium">
        <color indexed="18"/>
      </left>
      <right style="medium">
        <color rgb="FF002060"/>
      </right>
      <top style="medium">
        <color rgb="FF002060"/>
      </top>
      <bottom/>
      <diagonal/>
    </border>
    <border>
      <left style="medium">
        <color indexed="18"/>
      </left>
      <right style="medium">
        <color indexed="18"/>
      </right>
      <top style="thin">
        <color indexed="64"/>
      </top>
      <bottom/>
      <diagonal/>
    </border>
    <border>
      <left/>
      <right style="medium">
        <color indexed="64"/>
      </right>
      <top/>
      <bottom/>
      <diagonal/>
    </border>
    <border>
      <left style="medium">
        <color rgb="FF002060"/>
      </left>
      <right style="medium">
        <color indexed="18"/>
      </right>
      <top/>
      <bottom style="medium">
        <color rgb="FF002060"/>
      </bottom>
      <diagonal/>
    </border>
    <border>
      <left style="medium">
        <color indexed="18"/>
      </left>
      <right/>
      <top/>
      <bottom style="medium">
        <color rgb="FF002060"/>
      </bottom>
      <diagonal/>
    </border>
    <border>
      <left style="thin">
        <color indexed="18"/>
      </left>
      <right style="thin">
        <color indexed="18"/>
      </right>
      <top/>
      <bottom style="medium">
        <color rgb="FF002060"/>
      </bottom>
      <diagonal/>
    </border>
    <border>
      <left/>
      <right style="medium">
        <color indexed="64"/>
      </right>
      <top/>
      <bottom style="medium">
        <color rgb="FF002060"/>
      </bottom>
      <diagonal/>
    </border>
    <border>
      <left/>
      <right style="medium">
        <color rgb="FF002060"/>
      </right>
      <top/>
      <bottom style="medium">
        <color rgb="FF002060"/>
      </bottom>
      <diagonal/>
    </border>
    <border>
      <left style="medium">
        <color indexed="18"/>
      </left>
      <right/>
      <top style="thin">
        <color indexed="23"/>
      </top>
      <bottom/>
      <diagonal/>
    </border>
    <border>
      <left style="medium">
        <color rgb="FF002060"/>
      </left>
      <right style="medium">
        <color rgb="FF002060"/>
      </right>
      <top/>
      <bottom style="hair">
        <color indexed="18"/>
      </bottom>
      <diagonal/>
    </border>
    <border>
      <left style="medium">
        <color rgb="FF002060"/>
      </left>
      <right style="medium">
        <color rgb="FF002060"/>
      </right>
      <top style="hair">
        <color indexed="18"/>
      </top>
      <bottom/>
      <diagonal/>
    </border>
    <border>
      <left style="medium">
        <color rgb="FF002060"/>
      </left>
      <right style="medium">
        <color rgb="FF002060"/>
      </right>
      <top/>
      <bottom style="medium">
        <color indexed="18"/>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medium">
        <color indexed="18"/>
      </right>
      <top style="medium">
        <color indexed="18"/>
      </top>
      <bottom/>
      <diagonal/>
    </border>
    <border>
      <left style="thin">
        <color indexed="64"/>
      </left>
      <right style="hair">
        <color indexed="23"/>
      </right>
      <top style="medium">
        <color indexed="18"/>
      </top>
      <bottom/>
      <diagonal/>
    </border>
    <border>
      <left style="hair">
        <color indexed="23"/>
      </left>
      <right style="thin">
        <color indexed="64"/>
      </right>
      <top style="medium">
        <color indexed="18"/>
      </top>
      <bottom/>
      <diagonal/>
    </border>
    <border>
      <left style="thin">
        <color indexed="64"/>
      </left>
      <right style="medium">
        <color indexed="64"/>
      </right>
      <top style="medium">
        <color indexed="18"/>
      </top>
      <bottom/>
      <diagonal/>
    </border>
    <border>
      <left style="medium">
        <color indexed="64"/>
      </left>
      <right style="medium">
        <color indexed="64"/>
      </right>
      <top style="medium">
        <color indexed="18"/>
      </top>
      <bottom/>
      <diagonal/>
    </border>
    <border>
      <left style="medium">
        <color indexed="64"/>
      </left>
      <right style="medium">
        <color rgb="FF002060"/>
      </right>
      <top style="medium">
        <color indexed="18"/>
      </top>
      <bottom/>
      <diagonal/>
    </border>
    <border>
      <left style="medium">
        <color rgb="FF002060"/>
      </left>
      <right style="medium">
        <color rgb="FF002060"/>
      </right>
      <top style="medium">
        <color indexed="18"/>
      </top>
      <bottom/>
      <diagonal/>
    </border>
    <border>
      <left style="medium">
        <color indexed="64"/>
      </left>
      <right style="medium">
        <color indexed="18"/>
      </right>
      <top/>
      <bottom style="hair">
        <color indexed="18"/>
      </bottom>
      <diagonal/>
    </border>
    <border>
      <left style="thin">
        <color indexed="64"/>
      </left>
      <right style="hair">
        <color indexed="23"/>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rgb="FF002060"/>
      </right>
      <top/>
      <bottom/>
      <diagonal/>
    </border>
    <border>
      <left style="medium">
        <color indexed="64"/>
      </left>
      <right style="medium">
        <color indexed="18"/>
      </right>
      <top style="hair">
        <color indexed="18"/>
      </top>
      <bottom/>
      <diagonal/>
    </border>
    <border>
      <left style="medium">
        <color indexed="64"/>
      </left>
      <right style="medium">
        <color indexed="18"/>
      </right>
      <top/>
      <bottom style="medium">
        <color indexed="18"/>
      </bottom>
      <diagonal/>
    </border>
    <border>
      <left style="thin">
        <color indexed="64"/>
      </left>
      <right style="hair">
        <color indexed="23"/>
      </right>
      <top/>
      <bottom style="medium">
        <color indexed="18"/>
      </bottom>
      <diagonal/>
    </border>
    <border>
      <left style="hair">
        <color indexed="23"/>
      </left>
      <right style="thin">
        <color indexed="64"/>
      </right>
      <top/>
      <bottom style="medium">
        <color indexed="18"/>
      </bottom>
      <diagonal/>
    </border>
    <border>
      <left style="thin">
        <color indexed="64"/>
      </left>
      <right style="medium">
        <color indexed="64"/>
      </right>
      <top/>
      <bottom style="medium">
        <color indexed="18"/>
      </bottom>
      <diagonal/>
    </border>
    <border>
      <left style="medium">
        <color indexed="64"/>
      </left>
      <right style="medium">
        <color indexed="64"/>
      </right>
      <top/>
      <bottom style="medium">
        <color indexed="18"/>
      </bottom>
      <diagonal/>
    </border>
    <border>
      <left style="medium">
        <color indexed="64"/>
      </left>
      <right style="medium">
        <color rgb="FF002060"/>
      </right>
      <top/>
      <bottom style="medium">
        <color indexed="18"/>
      </bottom>
      <diagonal/>
    </border>
    <border>
      <left style="medium">
        <color indexed="18"/>
      </left>
      <right/>
      <top style="hair">
        <color indexed="23"/>
      </top>
      <bottom/>
      <diagonal/>
    </border>
    <border>
      <left/>
      <right/>
      <top style="medium">
        <color rgb="FF002060"/>
      </top>
      <bottom/>
      <diagonal/>
    </border>
    <border>
      <left style="thin">
        <color indexed="18"/>
      </left>
      <right style="hair">
        <color indexed="18"/>
      </right>
      <top style="thin">
        <color indexed="18"/>
      </top>
      <bottom style="medium">
        <color rgb="FF002060"/>
      </bottom>
      <diagonal/>
    </border>
    <border>
      <left style="hair">
        <color indexed="18"/>
      </left>
      <right style="thin">
        <color indexed="18"/>
      </right>
      <top style="thin">
        <color indexed="18"/>
      </top>
      <bottom style="medium">
        <color rgb="FF002060"/>
      </bottom>
      <diagonal/>
    </border>
    <border>
      <left style="thin">
        <color indexed="18"/>
      </left>
      <right style="thin">
        <color indexed="18"/>
      </right>
      <top style="thin">
        <color indexed="18"/>
      </top>
      <bottom style="medium">
        <color rgb="FF002060"/>
      </bottom>
      <diagonal/>
    </border>
    <border>
      <left style="thin">
        <color indexed="18"/>
      </left>
      <right style="medium">
        <color indexed="18"/>
      </right>
      <top style="thin">
        <color indexed="18"/>
      </top>
      <bottom style="medium">
        <color rgb="FF002060"/>
      </bottom>
      <diagonal/>
    </border>
    <border>
      <left style="medium">
        <color indexed="18"/>
      </left>
      <right style="medium">
        <color rgb="FF002060"/>
      </right>
      <top/>
      <bottom style="medium">
        <color rgb="FF002060"/>
      </bottom>
      <diagonal/>
    </border>
    <border>
      <left style="medium">
        <color indexed="18"/>
      </left>
      <right/>
      <top/>
      <bottom style="hair">
        <color indexed="23"/>
      </bottom>
      <diagonal/>
    </border>
    <border>
      <left style="medium">
        <color indexed="18"/>
      </left>
      <right style="medium">
        <color indexed="18"/>
      </right>
      <top/>
      <bottom style="thin">
        <color indexed="64"/>
      </bottom>
      <diagonal/>
    </border>
    <border>
      <left style="medium">
        <color indexed="62"/>
      </left>
      <right style="medium">
        <color indexed="18"/>
      </right>
      <top/>
      <bottom style="medium">
        <color rgb="FF002060"/>
      </bottom>
      <diagonal/>
    </border>
    <border>
      <left style="thin">
        <color indexed="64"/>
      </left>
      <right style="thin">
        <color indexed="64"/>
      </right>
      <top/>
      <bottom/>
      <diagonal/>
    </border>
    <border>
      <left style="medium">
        <color indexed="18"/>
      </left>
      <right style="thin">
        <color indexed="64"/>
      </right>
      <top/>
      <bottom style="medium">
        <color indexed="18"/>
      </bottom>
      <diagonal/>
    </border>
    <border>
      <left style="thin">
        <color indexed="18"/>
      </left>
      <right style="thin">
        <color indexed="18"/>
      </right>
      <top style="medium">
        <color indexed="18"/>
      </top>
      <bottom style="medium">
        <color indexed="18"/>
      </bottom>
      <diagonal/>
    </border>
    <border>
      <left style="thin">
        <color indexed="18"/>
      </left>
      <right style="thin">
        <color indexed="18"/>
      </right>
      <top style="double">
        <color indexed="18"/>
      </top>
      <bottom style="medium">
        <color indexed="18"/>
      </bottom>
      <diagonal/>
    </border>
    <border>
      <left style="thin">
        <color indexed="18"/>
      </left>
      <right style="thin">
        <color indexed="18"/>
      </right>
      <top/>
      <bottom style="thin">
        <color indexed="64"/>
      </bottom>
      <diagonal/>
    </border>
    <border>
      <left style="medium">
        <color indexed="18"/>
      </left>
      <right style="thin">
        <color indexed="62"/>
      </right>
      <top/>
      <bottom/>
      <diagonal/>
    </border>
    <border>
      <left style="thin">
        <color indexed="62"/>
      </left>
      <right/>
      <top/>
      <bottom/>
      <diagonal/>
    </border>
    <border>
      <left style="thin">
        <color indexed="62"/>
      </left>
      <right/>
      <top/>
      <bottom style="hair">
        <color indexed="62"/>
      </bottom>
      <diagonal/>
    </border>
    <border>
      <left style="thin">
        <color indexed="18"/>
      </left>
      <right style="thin">
        <color indexed="18"/>
      </right>
      <top style="thin">
        <color indexed="64"/>
      </top>
      <bottom style="thin">
        <color indexed="64"/>
      </bottom>
      <diagonal/>
    </border>
    <border>
      <left style="medium">
        <color indexed="18"/>
      </left>
      <right style="thin">
        <color indexed="62"/>
      </right>
      <top/>
      <bottom style="thin">
        <color indexed="18"/>
      </bottom>
      <diagonal/>
    </border>
    <border>
      <left style="thin">
        <color indexed="18"/>
      </left>
      <right style="thin">
        <color indexed="18"/>
      </right>
      <top style="thin">
        <color indexed="64"/>
      </top>
      <bottom style="thin">
        <color indexed="18"/>
      </bottom>
      <diagonal/>
    </border>
    <border>
      <left style="medium">
        <color indexed="18"/>
      </left>
      <right style="thin">
        <color indexed="62"/>
      </right>
      <top style="thin">
        <color indexed="18"/>
      </top>
      <bottom/>
      <diagonal/>
    </border>
    <border>
      <left style="thin">
        <color indexed="62"/>
      </left>
      <right/>
      <top style="thin">
        <color indexed="18"/>
      </top>
      <bottom/>
      <diagonal/>
    </border>
    <border>
      <left/>
      <right style="thin">
        <color indexed="62"/>
      </right>
      <top style="thin">
        <color indexed="18"/>
      </top>
      <bottom/>
      <diagonal/>
    </border>
    <border>
      <left style="thin">
        <color indexed="62"/>
      </left>
      <right style="thin">
        <color indexed="18"/>
      </right>
      <top style="thin">
        <color indexed="18"/>
      </top>
      <bottom/>
      <diagonal/>
    </border>
    <border>
      <left style="thin">
        <color indexed="62"/>
      </left>
      <right style="thin">
        <color indexed="18"/>
      </right>
      <top/>
      <bottom style="hair">
        <color indexed="62"/>
      </bottom>
      <diagonal/>
    </border>
    <border>
      <left style="thin">
        <color indexed="62"/>
      </left>
      <right/>
      <top/>
      <bottom style="thin">
        <color indexed="18"/>
      </bottom>
      <diagonal/>
    </border>
    <border>
      <left/>
      <right style="thin">
        <color indexed="62"/>
      </right>
      <top/>
      <bottom style="thin">
        <color indexed="18"/>
      </bottom>
      <diagonal/>
    </border>
    <border>
      <left/>
      <right style="thin">
        <color indexed="18"/>
      </right>
      <top/>
      <bottom style="hair">
        <color indexed="23"/>
      </bottom>
      <diagonal/>
    </border>
    <border>
      <left/>
      <right style="thin">
        <color indexed="18"/>
      </right>
      <top style="hair">
        <color indexed="23"/>
      </top>
      <bottom style="thin">
        <color indexed="18"/>
      </bottom>
      <diagonal/>
    </border>
    <border>
      <left/>
      <right style="thin">
        <color indexed="18"/>
      </right>
      <top style="hair">
        <color indexed="23"/>
      </top>
      <bottom/>
      <diagonal/>
    </border>
    <border>
      <left/>
      <right style="thin">
        <color indexed="18"/>
      </right>
      <top/>
      <bottom style="thin">
        <color indexed="23"/>
      </bottom>
      <diagonal/>
    </border>
    <border>
      <left/>
      <right style="thin">
        <color indexed="18"/>
      </right>
      <top style="thin">
        <color indexed="23"/>
      </top>
      <bottom style="thin">
        <color indexed="18"/>
      </bottom>
      <diagonal/>
    </border>
    <border>
      <left style="thin">
        <color indexed="18"/>
      </left>
      <right style="medium">
        <color indexed="18"/>
      </right>
      <top style="thin">
        <color indexed="64"/>
      </top>
      <bottom/>
      <diagonal/>
    </border>
    <border>
      <left/>
      <right style="thin">
        <color indexed="18"/>
      </right>
      <top style="thin">
        <color indexed="23"/>
      </top>
      <bottom/>
      <diagonal/>
    </border>
    <border>
      <left style="thin">
        <color indexed="18"/>
      </left>
      <right style="thin">
        <color indexed="18"/>
      </right>
      <top style="thin">
        <color indexed="64"/>
      </top>
      <bottom/>
      <diagonal/>
    </border>
    <border>
      <left style="thin">
        <color indexed="18"/>
      </left>
      <right/>
      <top style="thin">
        <color indexed="64"/>
      </top>
      <bottom/>
      <diagonal/>
    </border>
    <border>
      <left style="medium">
        <color indexed="18"/>
      </left>
      <right style="thin">
        <color indexed="62"/>
      </right>
      <top/>
      <bottom style="medium">
        <color indexed="18"/>
      </bottom>
      <diagonal/>
    </border>
    <border>
      <left/>
      <right style="thin">
        <color indexed="62"/>
      </right>
      <top/>
      <bottom style="medium">
        <color indexed="18"/>
      </bottom>
      <diagonal/>
    </border>
    <border>
      <left style="thin">
        <color indexed="18"/>
      </left>
      <right style="thin">
        <color indexed="18"/>
      </right>
      <top style="thin">
        <color indexed="64"/>
      </top>
      <bottom style="medium">
        <color indexed="18"/>
      </bottom>
      <diagonal/>
    </border>
    <border>
      <left style="thin">
        <color indexed="62"/>
      </left>
      <right style="thin">
        <color indexed="18"/>
      </right>
      <top/>
      <bottom/>
      <diagonal/>
    </border>
    <border>
      <left style="thin">
        <color indexed="62"/>
      </left>
      <right/>
      <top/>
      <bottom style="thin">
        <color indexed="62"/>
      </bottom>
      <diagonal/>
    </border>
    <border>
      <left/>
      <right style="thin">
        <color indexed="62"/>
      </right>
      <top/>
      <bottom style="thin">
        <color indexed="62"/>
      </bottom>
      <diagonal/>
    </border>
    <border>
      <left/>
      <right style="thin">
        <color indexed="18"/>
      </right>
      <top style="thin">
        <color indexed="23"/>
      </top>
      <bottom style="medium">
        <color indexed="18"/>
      </bottom>
      <diagonal/>
    </border>
    <border>
      <left style="thin">
        <color indexed="62"/>
      </left>
      <right style="thin">
        <color indexed="18"/>
      </right>
      <top style="hair">
        <color indexed="62"/>
      </top>
      <bottom/>
      <diagonal/>
    </border>
    <border>
      <left style="thin">
        <color indexed="62"/>
      </left>
      <right style="thin">
        <color indexed="18"/>
      </right>
      <top/>
      <bottom style="thin">
        <color indexed="18"/>
      </bottom>
      <diagonal/>
    </border>
    <border>
      <left style="medium">
        <color indexed="18"/>
      </left>
      <right style="thin">
        <color indexed="62"/>
      </right>
      <top style="medium">
        <color indexed="18"/>
      </top>
      <bottom/>
      <diagonal/>
    </border>
    <border>
      <left style="thin">
        <color indexed="62"/>
      </left>
      <right/>
      <top style="medium">
        <color indexed="18"/>
      </top>
      <bottom/>
      <diagonal/>
    </border>
    <border>
      <left/>
      <right style="thin">
        <color indexed="62"/>
      </right>
      <top style="medium">
        <color indexed="18"/>
      </top>
      <bottom/>
      <diagonal/>
    </border>
    <border>
      <left style="thin">
        <color indexed="62"/>
      </left>
      <right style="thin">
        <color indexed="18"/>
      </right>
      <top style="medium">
        <color indexed="18"/>
      </top>
      <bottom/>
      <diagonal/>
    </border>
    <border>
      <left style="thin">
        <color indexed="18"/>
      </left>
      <right style="thin">
        <color indexed="18"/>
      </right>
      <top style="medium">
        <color indexed="18"/>
      </top>
      <bottom style="thin">
        <color indexed="64"/>
      </bottom>
      <diagonal/>
    </border>
    <border>
      <left style="thin">
        <color indexed="18"/>
      </left>
      <right/>
      <top/>
      <bottom style="thin">
        <color indexed="64"/>
      </bottom>
      <diagonal/>
    </border>
    <border>
      <left/>
      <right style="thin">
        <color indexed="18"/>
      </right>
      <top/>
      <bottom style="dotted">
        <color indexed="23"/>
      </bottom>
      <diagonal/>
    </border>
    <border>
      <left/>
      <right style="thin">
        <color indexed="18"/>
      </right>
      <top style="medium">
        <color indexed="64"/>
      </top>
      <bottom style="thin">
        <color indexed="18"/>
      </bottom>
      <diagonal/>
    </border>
    <border>
      <left style="thin">
        <color indexed="18"/>
      </left>
      <right/>
      <top style="medium">
        <color indexed="64"/>
      </top>
      <bottom style="thin">
        <color indexed="18"/>
      </bottom>
      <diagonal/>
    </border>
    <border>
      <left style="medium">
        <color indexed="18"/>
      </left>
      <right style="medium">
        <color rgb="FF002060"/>
      </right>
      <top style="thin">
        <color indexed="18"/>
      </top>
      <bottom style="thin">
        <color indexed="18"/>
      </bottom>
      <diagonal/>
    </border>
    <border>
      <left style="medium">
        <color rgb="FF002060"/>
      </left>
      <right/>
      <top/>
      <bottom/>
      <diagonal/>
    </border>
    <border>
      <left style="medium">
        <color indexed="18"/>
      </left>
      <right/>
      <top/>
      <bottom style="thin">
        <color indexed="55"/>
      </bottom>
      <diagonal/>
    </border>
    <border>
      <left style="medium">
        <color rgb="FF002060"/>
      </left>
      <right style="thin">
        <color indexed="62"/>
      </right>
      <top/>
      <bottom/>
      <diagonal/>
    </border>
    <border>
      <left style="medium">
        <color indexed="18"/>
      </left>
      <right/>
      <top style="thin">
        <color indexed="55"/>
      </top>
      <bottom style="thin">
        <color indexed="55"/>
      </bottom>
      <diagonal/>
    </border>
    <border>
      <left style="medium">
        <color indexed="18"/>
      </left>
      <right/>
      <top style="thin">
        <color indexed="55"/>
      </top>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style="medium">
        <color rgb="FF002060"/>
      </right>
      <top/>
      <bottom style="hair">
        <color indexed="62"/>
      </bottom>
      <diagonal/>
    </border>
    <border>
      <left style="medium">
        <color indexed="18"/>
      </left>
      <right/>
      <top/>
      <bottom style="thin">
        <color indexed="64"/>
      </bottom>
      <diagonal/>
    </border>
    <border>
      <left style="medium">
        <color rgb="FF002060"/>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18"/>
      </left>
      <right/>
      <top style="thin">
        <color indexed="64"/>
      </top>
      <bottom/>
      <diagonal/>
    </border>
    <border>
      <left style="medium">
        <color rgb="FF002060"/>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rgb="FF002060"/>
      </left>
      <right/>
      <top/>
      <bottom style="thin">
        <color indexed="18"/>
      </bottom>
      <diagonal/>
    </border>
    <border>
      <left style="medium">
        <color rgb="FF002060"/>
      </left>
      <right/>
      <top/>
      <bottom style="medium">
        <color indexed="18"/>
      </bottom>
      <diagonal/>
    </border>
    <border>
      <left style="medium">
        <color rgb="FF002060"/>
      </left>
      <right/>
      <top style="thin">
        <color indexed="18"/>
      </top>
      <bottom/>
      <diagonal/>
    </border>
    <border>
      <left style="medium">
        <color rgb="FF002060"/>
      </left>
      <right style="medium">
        <color rgb="FF002060"/>
      </right>
      <top style="thin">
        <color indexed="18"/>
      </top>
      <bottom/>
      <diagonal/>
    </border>
    <border>
      <left style="medium">
        <color rgb="FF002060"/>
      </left>
      <right style="medium">
        <color indexed="18"/>
      </right>
      <top/>
      <bottom style="medium">
        <color indexed="62"/>
      </bottom>
      <diagonal/>
    </border>
    <border>
      <left style="medium">
        <color rgb="FF002060"/>
      </left>
      <right/>
      <top/>
      <bottom style="medium">
        <color indexed="64"/>
      </bottom>
      <diagonal/>
    </border>
    <border>
      <left/>
      <right/>
      <top/>
      <bottom style="medium">
        <color indexed="64"/>
      </bottom>
      <diagonal/>
    </border>
    <border>
      <left style="medium">
        <color rgb="FF002060"/>
      </left>
      <right style="medium">
        <color indexed="18"/>
      </right>
      <top style="medium">
        <color indexed="62"/>
      </top>
      <bottom/>
      <diagonal/>
    </border>
    <border>
      <left style="medium">
        <color indexed="18"/>
      </left>
      <right/>
      <top style="medium">
        <color indexed="62"/>
      </top>
      <bottom style="thin">
        <color indexed="55"/>
      </bottom>
      <diagonal/>
    </border>
    <border>
      <left style="medium">
        <color rgb="FF002060"/>
      </left>
      <right style="medium">
        <color rgb="FF002060"/>
      </right>
      <top style="hair">
        <color indexed="18"/>
      </top>
      <bottom style="hair">
        <color indexed="18"/>
      </bottom>
      <diagonal/>
    </border>
    <border>
      <left style="medium">
        <color indexed="18"/>
      </left>
      <right/>
      <top style="thin">
        <color indexed="18"/>
      </top>
      <bottom style="thin">
        <color indexed="55"/>
      </bottom>
      <diagonal/>
    </border>
    <border>
      <left style="medium">
        <color rgb="FF002060"/>
      </left>
      <right style="medium">
        <color rgb="FF002060"/>
      </right>
      <top style="thin">
        <color indexed="18"/>
      </top>
      <bottom style="hair">
        <color indexed="18"/>
      </bottom>
      <diagonal/>
    </border>
    <border>
      <left style="medium">
        <color rgb="FF002060"/>
      </left>
      <right/>
      <top style="thin">
        <color indexed="62"/>
      </top>
      <bottom style="thin">
        <color indexed="62"/>
      </bottom>
      <diagonal/>
    </border>
    <border>
      <left style="medium">
        <color indexed="18"/>
      </left>
      <right/>
      <top style="thin">
        <color indexed="55"/>
      </top>
      <bottom style="thin">
        <color indexed="18"/>
      </bottom>
      <diagonal/>
    </border>
    <border>
      <left style="medium">
        <color rgb="FF002060"/>
      </left>
      <right style="medium">
        <color rgb="FF002060"/>
      </right>
      <top style="hair">
        <color indexed="18"/>
      </top>
      <bottom style="thin">
        <color indexed="18"/>
      </bottom>
      <diagonal/>
    </border>
    <border>
      <left/>
      <right style="medium">
        <color rgb="FF002060"/>
      </right>
      <top style="thin">
        <color indexed="62"/>
      </top>
      <bottom style="thin">
        <color indexed="62"/>
      </bottom>
      <diagonal/>
    </border>
    <border>
      <left style="medium">
        <color indexed="18"/>
      </left>
      <right/>
      <top style="thin">
        <color indexed="55"/>
      </top>
      <bottom style="thin">
        <color indexed="64"/>
      </bottom>
      <diagonal/>
    </border>
    <border>
      <left style="medium">
        <color rgb="FF002060"/>
      </left>
      <right style="medium">
        <color rgb="FF002060"/>
      </right>
      <top style="hair">
        <color indexed="18"/>
      </top>
      <bottom style="thin">
        <color indexed="64"/>
      </bottom>
      <diagonal/>
    </border>
    <border>
      <left style="medium">
        <color rgb="FF002060"/>
      </left>
      <right style="thin">
        <color indexed="62"/>
      </right>
      <top/>
      <bottom style="thin">
        <color indexed="62"/>
      </bottom>
      <diagonal/>
    </border>
    <border>
      <left style="medium">
        <color rgb="FF002060"/>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rgb="FF002060"/>
      </left>
      <right style="medium">
        <color rgb="FF002060"/>
      </right>
      <top/>
      <bottom style="thin">
        <color indexed="18"/>
      </bottom>
      <diagonal/>
    </border>
    <border>
      <left style="medium">
        <color indexed="64"/>
      </left>
      <right style="medium">
        <color indexed="18"/>
      </right>
      <top style="thin">
        <color indexed="18"/>
      </top>
      <bottom/>
      <diagonal/>
    </border>
    <border>
      <left style="medium">
        <color indexed="64"/>
      </left>
      <right style="medium">
        <color indexed="18"/>
      </right>
      <top/>
      <bottom/>
      <diagonal/>
    </border>
    <border>
      <left style="medium">
        <color indexed="64"/>
      </left>
      <right style="medium">
        <color indexed="18"/>
      </right>
      <top/>
      <bottom style="thin">
        <color indexed="64"/>
      </bottom>
      <diagonal/>
    </border>
    <border>
      <left style="medium">
        <color indexed="64"/>
      </left>
      <right style="medium">
        <color indexed="18"/>
      </right>
      <top/>
      <bottom style="thin">
        <color indexed="18"/>
      </bottom>
      <diagonal/>
    </border>
    <border>
      <left/>
      <right style="medium">
        <color indexed="18"/>
      </right>
      <top style="thin">
        <color indexed="55"/>
      </top>
      <bottom style="thin">
        <color indexed="55"/>
      </bottom>
      <diagonal/>
    </border>
    <border>
      <left/>
      <right style="medium">
        <color indexed="18"/>
      </right>
      <top style="thin">
        <color indexed="55"/>
      </top>
      <bottom/>
      <diagonal/>
    </border>
    <border>
      <left style="medium">
        <color indexed="18"/>
      </left>
      <right style="medium">
        <color indexed="18"/>
      </right>
      <top style="thin">
        <color indexed="18"/>
      </top>
      <bottom style="thin">
        <color indexed="55"/>
      </bottom>
      <diagonal/>
    </border>
    <border>
      <left style="medium">
        <color indexed="18"/>
      </left>
      <right style="medium">
        <color indexed="18"/>
      </right>
      <top style="thin">
        <color indexed="55"/>
      </top>
      <bottom style="thin">
        <color indexed="55"/>
      </bottom>
      <diagonal/>
    </border>
    <border>
      <left style="medium">
        <color indexed="18"/>
      </left>
      <right style="medium">
        <color indexed="18"/>
      </right>
      <top style="thin">
        <color indexed="55"/>
      </top>
      <bottom/>
      <diagonal/>
    </border>
    <border>
      <left style="medium">
        <color indexed="18"/>
      </left>
      <right style="medium">
        <color indexed="18"/>
      </right>
      <top style="thin">
        <color indexed="55"/>
      </top>
      <bottom style="thin">
        <color indexed="18"/>
      </bottom>
      <diagonal/>
    </border>
    <border>
      <left style="medium">
        <color indexed="18"/>
      </left>
      <right style="medium">
        <color indexed="18"/>
      </right>
      <top/>
      <bottom style="thin">
        <color indexed="55"/>
      </bottom>
      <diagonal/>
    </border>
    <border>
      <left style="medium">
        <color indexed="18"/>
      </left>
      <right style="medium">
        <color indexed="18"/>
      </right>
      <top style="thin">
        <color indexed="55"/>
      </top>
      <bottom style="thin">
        <color indexed="64"/>
      </bottom>
      <diagonal/>
    </border>
    <border>
      <left style="medium">
        <color indexed="18"/>
      </left>
      <right style="medium">
        <color indexed="18"/>
      </right>
      <top style="thin">
        <color indexed="55"/>
      </top>
      <bottom style="medium">
        <color rgb="FF002060"/>
      </bottom>
      <diagonal/>
    </border>
    <border>
      <left style="medium">
        <color rgb="FF002060"/>
      </left>
      <right style="medium">
        <color rgb="FF002060"/>
      </right>
      <top style="hair">
        <color indexed="18"/>
      </top>
      <bottom style="medium">
        <color rgb="FF002060"/>
      </bottom>
      <diagonal/>
    </border>
    <border>
      <left style="medium">
        <color indexed="18"/>
      </left>
      <right style="medium">
        <color indexed="18"/>
      </right>
      <top style="medium">
        <color rgb="FF002060"/>
      </top>
      <bottom style="thin">
        <color indexed="55"/>
      </bottom>
      <diagonal/>
    </border>
    <border>
      <left style="medium">
        <color rgb="FF002060"/>
      </left>
      <right style="medium">
        <color rgb="FF002060"/>
      </right>
      <top style="medium">
        <color rgb="FF002060"/>
      </top>
      <bottom style="hair">
        <color indexed="18"/>
      </bottom>
      <diagonal/>
    </border>
    <border>
      <left style="medium">
        <color indexed="18"/>
      </left>
      <right style="medium">
        <color indexed="18"/>
      </right>
      <top style="thin">
        <color indexed="64"/>
      </top>
      <bottom style="thin">
        <color indexed="55"/>
      </bottom>
      <diagonal/>
    </border>
    <border>
      <left style="medium">
        <color rgb="FF002060"/>
      </left>
      <right style="medium">
        <color rgb="FF002060"/>
      </right>
      <top style="thin">
        <color indexed="64"/>
      </top>
      <bottom style="hair">
        <color indexed="18"/>
      </bottom>
      <diagonal/>
    </border>
    <border>
      <left style="medium">
        <color indexed="18"/>
      </left>
      <right/>
      <top style="thin">
        <color indexed="18"/>
      </top>
      <bottom style="thin">
        <color indexed="23"/>
      </bottom>
      <diagonal/>
    </border>
    <border>
      <left style="thin">
        <color indexed="55"/>
      </left>
      <right/>
      <top/>
      <bottom style="thin">
        <color indexed="55"/>
      </bottom>
      <diagonal/>
    </border>
    <border>
      <left/>
      <right style="thin">
        <color indexed="64"/>
      </right>
      <top style="thin">
        <color indexed="62"/>
      </top>
      <bottom/>
      <diagonal/>
    </border>
    <border>
      <left style="thin">
        <color indexed="55"/>
      </left>
      <right/>
      <top style="thin">
        <color indexed="55"/>
      </top>
      <bottom style="thin">
        <color indexed="55"/>
      </bottom>
      <diagonal/>
    </border>
    <border>
      <left style="medium">
        <color rgb="FF002060"/>
      </left>
      <right style="thin">
        <color indexed="62"/>
      </right>
      <top style="medium">
        <color rgb="FF002060"/>
      </top>
      <bottom/>
      <diagonal/>
    </border>
    <border>
      <left style="medium">
        <color indexed="18"/>
      </left>
      <right style="medium">
        <color indexed="18"/>
      </right>
      <top style="thin">
        <color indexed="23"/>
      </top>
      <bottom style="thin">
        <color indexed="64"/>
      </bottom>
      <diagonal/>
    </border>
    <border>
      <left style="medium">
        <color indexed="18"/>
      </left>
      <right style="medium">
        <color indexed="18"/>
      </right>
      <top style="thin">
        <color indexed="64"/>
      </top>
      <bottom style="thin">
        <color indexed="23"/>
      </bottom>
      <diagonal/>
    </border>
    <border>
      <left style="medium">
        <color rgb="FF002060"/>
      </left>
      <right style="medium">
        <color rgb="FF002060"/>
      </right>
      <top style="hair">
        <color indexed="18"/>
      </top>
      <bottom style="medium">
        <color indexed="18"/>
      </bottom>
      <diagonal/>
    </border>
    <border>
      <left style="medium">
        <color rgb="FF002060"/>
      </left>
      <right/>
      <top/>
      <bottom style="medium">
        <color rgb="FF002060"/>
      </bottom>
      <diagonal/>
    </border>
    <border>
      <left style="medium">
        <color rgb="FF002060"/>
      </left>
      <right style="medium">
        <color rgb="FF002060"/>
      </right>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rgb="FF002060"/>
      </left>
      <right style="medium">
        <color rgb="FF002060"/>
      </right>
      <top style="hair">
        <color indexed="64"/>
      </top>
      <bottom/>
      <diagonal/>
    </border>
    <border>
      <left style="medium">
        <color indexed="64"/>
      </left>
      <right style="medium">
        <color indexed="18"/>
      </right>
      <top style="thin">
        <color indexed="64"/>
      </top>
      <bottom style="thin">
        <color indexed="55"/>
      </bottom>
      <diagonal/>
    </border>
    <border>
      <left style="medium">
        <color indexed="64"/>
      </left>
      <right style="medium">
        <color indexed="18"/>
      </right>
      <top style="thin">
        <color indexed="55"/>
      </top>
      <bottom style="thin">
        <color indexed="55"/>
      </bottom>
      <diagonal/>
    </border>
    <border>
      <left style="medium">
        <color rgb="FF002060"/>
      </left>
      <right style="medium">
        <color indexed="64"/>
      </right>
      <top/>
      <bottom style="medium">
        <color indexed="18"/>
      </bottom>
      <diagonal/>
    </border>
    <border>
      <left style="medium">
        <color indexed="64"/>
      </left>
      <right style="medium">
        <color indexed="18"/>
      </right>
      <top style="thin">
        <color indexed="55"/>
      </top>
      <bottom style="medium">
        <color indexed="18"/>
      </bottom>
      <diagonal/>
    </border>
    <border>
      <left style="medium">
        <color rgb="FF002060"/>
      </left>
      <right style="medium">
        <color indexed="18"/>
      </right>
      <top style="medium">
        <color indexed="18"/>
      </top>
      <bottom/>
      <diagonal/>
    </border>
    <border>
      <left style="medium">
        <color indexed="18"/>
      </left>
      <right style="medium">
        <color indexed="18"/>
      </right>
      <top style="medium">
        <color indexed="18"/>
      </top>
      <bottom style="thin">
        <color indexed="55"/>
      </bottom>
      <diagonal/>
    </border>
    <border>
      <left style="medium">
        <color rgb="FF002060"/>
      </left>
      <right style="medium">
        <color rgb="FF002060"/>
      </right>
      <top style="medium">
        <color indexed="18"/>
      </top>
      <bottom style="hair">
        <color indexed="18"/>
      </bottom>
      <diagonal/>
    </border>
    <border>
      <left style="medium">
        <color indexed="18"/>
      </left>
      <right style="medium">
        <color indexed="18"/>
      </right>
      <top style="thin">
        <color indexed="55"/>
      </top>
      <bottom style="medium">
        <color indexed="18"/>
      </bottom>
      <diagonal/>
    </border>
    <border>
      <left style="medium">
        <color indexed="18"/>
      </left>
      <right style="medium">
        <color indexed="18"/>
      </right>
      <top style="medium">
        <color indexed="18"/>
      </top>
      <bottom style="hair">
        <color indexed="18"/>
      </bottom>
      <diagonal/>
    </border>
    <border>
      <left style="thin">
        <color indexed="23"/>
      </left>
      <right style="thin">
        <color indexed="23"/>
      </right>
      <top/>
      <bottom/>
      <diagonal/>
    </border>
    <border>
      <left/>
      <right style="medium">
        <color indexed="64"/>
      </right>
      <top style="medium">
        <color indexed="18"/>
      </top>
      <bottom/>
      <diagonal/>
    </border>
    <border>
      <left style="hair">
        <color indexed="62"/>
      </left>
      <right/>
      <top style="medium">
        <color indexed="18"/>
      </top>
      <bottom/>
      <diagonal/>
    </border>
    <border>
      <left style="hair">
        <color indexed="62"/>
      </left>
      <right/>
      <top/>
      <bottom/>
      <diagonal/>
    </border>
    <border>
      <left style="medium">
        <color indexed="62"/>
      </left>
      <right/>
      <top/>
      <bottom style="medium">
        <color indexed="62"/>
      </bottom>
      <diagonal/>
    </border>
    <border>
      <left/>
      <right style="medium">
        <color indexed="62"/>
      </right>
      <top/>
      <bottom style="medium">
        <color indexed="62"/>
      </bottom>
      <diagonal/>
    </border>
    <border>
      <left style="hair">
        <color indexed="62"/>
      </left>
      <right/>
      <top/>
      <bottom style="medium">
        <color indexed="18"/>
      </bottom>
      <diagonal/>
    </border>
    <border>
      <left style="medium">
        <color indexed="18"/>
      </left>
      <right style="medium">
        <color indexed="18"/>
      </right>
      <top style="medium">
        <color indexed="62"/>
      </top>
      <bottom/>
      <diagonal/>
    </border>
    <border>
      <left style="hair">
        <color indexed="18"/>
      </left>
      <right style="medium">
        <color theme="3"/>
      </right>
      <top style="medium">
        <color indexed="18"/>
      </top>
      <bottom/>
      <diagonal/>
    </border>
    <border>
      <left style="medium">
        <color theme="3"/>
      </left>
      <right style="medium">
        <color theme="3"/>
      </right>
      <top style="medium">
        <color indexed="18"/>
      </top>
      <bottom/>
      <diagonal/>
    </border>
    <border>
      <left style="medium">
        <color indexed="18"/>
      </left>
      <right style="thin">
        <color indexed="23"/>
      </right>
      <top/>
      <bottom/>
      <diagonal/>
    </border>
    <border>
      <left style="hair">
        <color indexed="18"/>
      </left>
      <right style="medium">
        <color theme="3"/>
      </right>
      <top/>
      <bottom/>
      <diagonal/>
    </border>
    <border>
      <left style="medium">
        <color theme="3"/>
      </left>
      <right style="medium">
        <color theme="3"/>
      </right>
      <top/>
      <bottom/>
      <diagonal/>
    </border>
    <border>
      <left style="medium">
        <color indexed="18"/>
      </left>
      <right style="thin">
        <color indexed="23"/>
      </right>
      <top style="thin">
        <color indexed="18"/>
      </top>
      <bottom/>
      <diagonal/>
    </border>
    <border>
      <left style="hair">
        <color indexed="18"/>
      </left>
      <right style="medium">
        <color theme="3"/>
      </right>
      <top style="thin">
        <color indexed="18"/>
      </top>
      <bottom/>
      <diagonal/>
    </border>
    <border>
      <left style="medium">
        <color theme="3"/>
      </left>
      <right style="medium">
        <color theme="3"/>
      </right>
      <top style="thin">
        <color indexed="18"/>
      </top>
      <bottom/>
      <diagonal/>
    </border>
    <border>
      <left style="medium">
        <color indexed="18"/>
      </left>
      <right style="thin">
        <color indexed="23"/>
      </right>
      <top/>
      <bottom style="thin">
        <color indexed="18"/>
      </bottom>
      <diagonal/>
    </border>
    <border>
      <left style="hair">
        <color indexed="18"/>
      </left>
      <right style="medium">
        <color theme="3"/>
      </right>
      <top/>
      <bottom style="thin">
        <color indexed="18"/>
      </bottom>
      <diagonal/>
    </border>
    <border>
      <left style="medium">
        <color theme="3"/>
      </left>
      <right style="medium">
        <color theme="3"/>
      </right>
      <top/>
      <bottom style="thin">
        <color indexed="18"/>
      </bottom>
      <diagonal/>
    </border>
    <border>
      <left style="medium">
        <color indexed="18"/>
      </left>
      <right style="thin">
        <color indexed="23"/>
      </right>
      <top/>
      <bottom style="medium">
        <color indexed="18"/>
      </bottom>
      <diagonal/>
    </border>
    <border>
      <left style="medium">
        <color theme="3"/>
      </left>
      <right style="medium">
        <color theme="3"/>
      </right>
      <top/>
      <bottom style="medium">
        <color indexed="18"/>
      </bottom>
      <diagonal/>
    </border>
    <border>
      <left style="medium">
        <color indexed="18"/>
      </left>
      <right style="medium">
        <color indexed="18"/>
      </right>
      <top style="hair">
        <color indexed="18"/>
      </top>
      <bottom style="thin">
        <color indexed="18"/>
      </bottom>
      <diagonal/>
    </border>
    <border>
      <left style="medium">
        <color indexed="18"/>
      </left>
      <right style="medium">
        <color indexed="18"/>
      </right>
      <top style="thin">
        <color indexed="18"/>
      </top>
      <bottom style="hair">
        <color indexed="18"/>
      </bottom>
      <diagonal/>
    </border>
    <border>
      <left style="medium">
        <color indexed="18"/>
      </left>
      <right style="medium">
        <color indexed="18"/>
      </right>
      <top style="hair">
        <color indexed="18"/>
      </top>
      <bottom style="medium">
        <color indexed="18"/>
      </bottom>
      <diagonal/>
    </border>
    <border>
      <left/>
      <right style="medium">
        <color indexed="18"/>
      </right>
      <top/>
      <bottom style="thin">
        <color indexed="64"/>
      </bottom>
      <diagonal/>
    </border>
    <border>
      <left style="medium">
        <color indexed="18"/>
      </left>
      <right style="medium">
        <color indexed="18"/>
      </right>
      <top/>
      <bottom style="hair">
        <color indexed="64"/>
      </bottom>
      <diagonal/>
    </border>
    <border>
      <left style="medium">
        <color rgb="FF002060"/>
      </left>
      <right/>
      <top style="medium">
        <color rgb="FF002060"/>
      </top>
      <bottom style="thin">
        <color indexed="18"/>
      </bottom>
      <diagonal/>
    </border>
    <border>
      <left style="medium">
        <color indexed="18"/>
      </left>
      <right style="medium">
        <color indexed="18"/>
      </right>
      <top style="medium">
        <color rgb="FF002060"/>
      </top>
      <bottom style="thin">
        <color indexed="18"/>
      </bottom>
      <diagonal/>
    </border>
    <border>
      <left/>
      <right style="thin">
        <color indexed="18"/>
      </right>
      <top style="medium">
        <color rgb="FF002060"/>
      </top>
      <bottom style="thin">
        <color indexed="18"/>
      </bottom>
      <diagonal/>
    </border>
    <border>
      <left style="thin">
        <color indexed="18"/>
      </left>
      <right/>
      <top style="medium">
        <color rgb="FF002060"/>
      </top>
      <bottom style="thin">
        <color indexed="18"/>
      </bottom>
      <diagonal/>
    </border>
    <border>
      <left/>
      <right style="medium">
        <color rgb="FF002060"/>
      </right>
      <top style="medium">
        <color rgb="FF002060"/>
      </top>
      <bottom style="thin">
        <color indexed="18"/>
      </bottom>
      <diagonal/>
    </border>
    <border>
      <left style="medium">
        <color indexed="18"/>
      </left>
      <right/>
      <top style="hair">
        <color indexed="18"/>
      </top>
      <bottom style="hair">
        <color indexed="18"/>
      </bottom>
      <diagonal/>
    </border>
    <border>
      <left style="medium">
        <color rgb="FF002060"/>
      </left>
      <right style="medium">
        <color indexed="64"/>
      </right>
      <top style="medium">
        <color rgb="FF002060"/>
      </top>
      <bottom/>
      <diagonal/>
    </border>
    <border>
      <left/>
      <right style="medium">
        <color indexed="64"/>
      </right>
      <top style="medium">
        <color rgb="FF002060"/>
      </top>
      <bottom style="thin">
        <color indexed="23"/>
      </bottom>
      <diagonal/>
    </border>
    <border>
      <left/>
      <right style="medium">
        <color indexed="64"/>
      </right>
      <top style="medium">
        <color rgb="FF002060"/>
      </top>
      <bottom/>
      <diagonal/>
    </border>
    <border>
      <left/>
      <right style="medium">
        <color indexed="64"/>
      </right>
      <top style="thin">
        <color indexed="23"/>
      </top>
      <bottom style="thin">
        <color indexed="23"/>
      </bottom>
      <diagonal/>
    </border>
    <border>
      <left style="medium">
        <color rgb="FF002060"/>
      </left>
      <right style="medium">
        <color indexed="64"/>
      </right>
      <top/>
      <bottom style="medium">
        <color rgb="FF002060"/>
      </bottom>
      <diagonal/>
    </border>
    <border>
      <left/>
      <right style="medium">
        <color indexed="64"/>
      </right>
      <top style="thin">
        <color indexed="23"/>
      </top>
      <bottom style="medium">
        <color rgb="FF002060"/>
      </bottom>
      <diagonal/>
    </border>
    <border>
      <left style="medium">
        <color rgb="FF002060"/>
      </left>
      <right/>
      <top style="medium">
        <color indexed="18"/>
      </top>
      <bottom/>
      <diagonal/>
    </border>
    <border>
      <left style="medium">
        <color indexed="18"/>
      </left>
      <right style="medium">
        <color indexed="18"/>
      </right>
      <top style="hair">
        <color indexed="18"/>
      </top>
      <bottom style="medium">
        <color rgb="FF002060"/>
      </bottom>
      <diagonal/>
    </border>
    <border>
      <left style="thin">
        <color indexed="62"/>
      </left>
      <right style="hair">
        <color indexed="62"/>
      </right>
      <top style="thin">
        <color indexed="18"/>
      </top>
      <bottom style="thin">
        <color indexed="18"/>
      </bottom>
      <diagonal/>
    </border>
    <border>
      <left style="medium">
        <color indexed="18"/>
      </left>
      <right/>
      <top style="thin">
        <color indexed="18"/>
      </top>
      <bottom style="hair">
        <color indexed="18"/>
      </bottom>
      <diagonal/>
    </border>
    <border>
      <left style="thin">
        <color indexed="62"/>
      </left>
      <right style="hair">
        <color indexed="62"/>
      </right>
      <top style="thin">
        <color indexed="18"/>
      </top>
      <bottom style="medium">
        <color indexed="18"/>
      </bottom>
      <diagonal/>
    </border>
    <border>
      <left style="medium">
        <color indexed="18"/>
      </left>
      <right style="medium">
        <color indexed="18"/>
      </right>
      <top style="thin">
        <color indexed="18"/>
      </top>
      <bottom style="medium">
        <color rgb="FF002060"/>
      </bottom>
      <diagonal/>
    </border>
    <border>
      <left style="thin">
        <color indexed="18"/>
      </left>
      <right/>
      <top/>
      <bottom/>
      <diagonal/>
    </border>
    <border>
      <left style="thin">
        <color indexed="18"/>
      </left>
      <right style="thin">
        <color indexed="18"/>
      </right>
      <top style="hair">
        <color indexed="18"/>
      </top>
      <bottom/>
      <diagonal/>
    </border>
    <border>
      <left style="medium">
        <color indexed="18"/>
      </left>
      <right style="hair">
        <color indexed="18"/>
      </right>
      <top/>
      <bottom style="thin">
        <color indexed="18"/>
      </bottom>
      <diagonal/>
    </border>
    <border>
      <left style="medium">
        <color indexed="18"/>
      </left>
      <right style="hair">
        <color indexed="18"/>
      </right>
      <top style="thin">
        <color indexed="18"/>
      </top>
      <bottom style="thin">
        <color indexed="18"/>
      </bottom>
      <diagonal/>
    </border>
    <border>
      <left style="medium">
        <color indexed="18"/>
      </left>
      <right/>
      <top/>
      <bottom style="medium">
        <color indexed="62"/>
      </bottom>
      <diagonal/>
    </border>
    <border>
      <left style="medium">
        <color indexed="18"/>
      </left>
      <right style="medium">
        <color indexed="18"/>
      </right>
      <top/>
      <bottom style="medium">
        <color indexed="62"/>
      </bottom>
      <diagonal/>
    </border>
    <border>
      <left/>
      <right/>
      <top/>
      <bottom style="medium">
        <color indexed="62"/>
      </bottom>
      <diagonal/>
    </border>
    <border>
      <left/>
      <right/>
      <top style="medium">
        <color indexed="62"/>
      </top>
      <bottom/>
      <diagonal/>
    </border>
    <border>
      <left style="medium">
        <color indexed="18"/>
      </left>
      <right style="medium">
        <color indexed="56"/>
      </right>
      <top/>
      <bottom/>
      <diagonal/>
    </border>
    <border>
      <left style="medium">
        <color indexed="18"/>
      </left>
      <right style="medium">
        <color indexed="56"/>
      </right>
      <top/>
      <bottom style="thin">
        <color indexed="18"/>
      </bottom>
      <diagonal/>
    </border>
    <border>
      <left style="medium">
        <color indexed="18"/>
      </left>
      <right style="medium">
        <color indexed="56"/>
      </right>
      <top style="thin">
        <color indexed="18"/>
      </top>
      <bottom/>
      <diagonal/>
    </border>
    <border>
      <left style="medium">
        <color indexed="18"/>
      </left>
      <right style="medium">
        <color indexed="62"/>
      </right>
      <top style="medium">
        <color indexed="62"/>
      </top>
      <bottom/>
      <diagonal/>
    </border>
    <border>
      <left style="medium">
        <color indexed="62"/>
      </left>
      <right/>
      <top/>
      <bottom style="thin">
        <color indexed="64"/>
      </bottom>
      <diagonal/>
    </border>
    <border>
      <left style="medium">
        <color indexed="62"/>
      </left>
      <right style="medium">
        <color indexed="62"/>
      </right>
      <top/>
      <bottom style="thin">
        <color indexed="64"/>
      </bottom>
      <diagonal/>
    </border>
    <border>
      <left style="medium">
        <color indexed="18"/>
      </left>
      <right/>
      <top style="medium">
        <color indexed="62"/>
      </top>
      <bottom/>
      <diagonal/>
    </border>
    <border>
      <left style="medium">
        <color indexed="18"/>
      </left>
      <right style="medium">
        <color indexed="18"/>
      </right>
      <top/>
      <bottom style="medium">
        <color indexed="64"/>
      </bottom>
      <diagonal/>
    </border>
    <border>
      <left/>
      <right style="medium">
        <color indexed="64"/>
      </right>
      <top style="medium">
        <color indexed="62"/>
      </top>
      <bottom/>
      <diagonal/>
    </border>
    <border>
      <left/>
      <right style="medium">
        <color indexed="18"/>
      </right>
      <top style="medium">
        <color indexed="62"/>
      </top>
      <bottom/>
      <diagonal/>
    </border>
    <border>
      <left style="hair">
        <color indexed="62"/>
      </left>
      <right style="medium">
        <color indexed="18"/>
      </right>
      <top style="thin">
        <color indexed="18"/>
      </top>
      <bottom style="thin">
        <color indexed="18"/>
      </bottom>
      <diagonal/>
    </border>
    <border>
      <left style="medium">
        <color rgb="FF3333CC"/>
      </left>
      <right style="medium">
        <color indexed="62"/>
      </right>
      <top/>
      <bottom style="thin">
        <color indexed="62"/>
      </bottom>
      <diagonal/>
    </border>
    <border>
      <left style="medium">
        <color indexed="18"/>
      </left>
      <right/>
      <top style="double">
        <color indexed="9"/>
      </top>
      <bottom/>
      <diagonal/>
    </border>
    <border>
      <left style="medium">
        <color indexed="64"/>
      </left>
      <right/>
      <top/>
      <bottom style="hair">
        <color indexed="62"/>
      </bottom>
      <diagonal/>
    </border>
    <border>
      <left/>
      <right/>
      <top style="hair">
        <color indexed="62"/>
      </top>
      <bottom style="hair">
        <color indexed="62"/>
      </bottom>
      <diagonal/>
    </border>
    <border>
      <left style="medium">
        <color indexed="62"/>
      </left>
      <right/>
      <top style="hair">
        <color indexed="62"/>
      </top>
      <bottom style="medium">
        <color indexed="62"/>
      </bottom>
      <diagonal/>
    </border>
    <border>
      <left/>
      <right style="medium">
        <color theme="3"/>
      </right>
      <top/>
      <bottom/>
      <diagonal/>
    </border>
    <border>
      <left/>
      <right style="medium">
        <color theme="3"/>
      </right>
      <top/>
      <bottom style="medium">
        <color indexed="18"/>
      </bottom>
      <diagonal/>
    </border>
    <border>
      <left/>
      <right style="medium">
        <color rgb="FF3333CC"/>
      </right>
      <top/>
      <bottom style="thin">
        <color indexed="64"/>
      </bottom>
      <diagonal/>
    </border>
    <border>
      <left/>
      <right style="medium">
        <color indexed="62"/>
      </right>
      <top/>
      <bottom style="thin">
        <color indexed="64"/>
      </bottom>
      <diagonal/>
    </border>
    <border>
      <left style="medium">
        <color indexed="62"/>
      </left>
      <right style="thin">
        <color indexed="62"/>
      </right>
      <top/>
      <bottom style="thin">
        <color indexed="64"/>
      </bottom>
      <diagonal/>
    </border>
    <border>
      <left style="hair">
        <color indexed="62"/>
      </left>
      <right style="thin">
        <color indexed="62"/>
      </right>
      <top/>
      <bottom style="thin">
        <color indexed="64"/>
      </bottom>
      <diagonal/>
    </border>
    <border>
      <left style="thin">
        <color indexed="62"/>
      </left>
      <right style="thin">
        <color indexed="62"/>
      </right>
      <top/>
      <bottom style="thin">
        <color indexed="64"/>
      </bottom>
      <diagonal/>
    </border>
    <border>
      <left/>
      <right style="medium">
        <color indexed="18"/>
      </right>
      <top style="thin">
        <color indexed="23"/>
      </top>
      <bottom style="medium">
        <color indexed="18"/>
      </bottom>
      <diagonal/>
    </border>
    <border>
      <left style="hair">
        <color indexed="23"/>
      </left>
      <right style="thin">
        <color indexed="64"/>
      </right>
      <top/>
      <bottom style="thin">
        <color indexed="18"/>
      </bottom>
      <diagonal/>
    </border>
    <border>
      <left style="medium">
        <color indexed="18"/>
      </left>
      <right style="medium">
        <color indexed="62"/>
      </right>
      <top/>
      <bottom style="thin">
        <color indexed="64"/>
      </bottom>
      <diagonal/>
    </border>
    <border>
      <left style="medium">
        <color indexed="62"/>
      </left>
      <right style="medium">
        <color indexed="18"/>
      </right>
      <top/>
      <bottom style="thin">
        <color indexed="64"/>
      </bottom>
      <diagonal/>
    </border>
    <border>
      <left style="thin">
        <color indexed="18"/>
      </left>
      <right style="double">
        <color indexed="18"/>
      </right>
      <top/>
      <bottom style="thin">
        <color indexed="18"/>
      </bottom>
      <diagonal/>
    </border>
    <border>
      <left style="medium">
        <color indexed="18"/>
      </left>
      <right/>
      <top style="thin">
        <color indexed="64"/>
      </top>
      <bottom style="thin">
        <color indexed="55"/>
      </bottom>
      <diagonal/>
    </border>
    <border>
      <left style="hair">
        <color indexed="18"/>
      </left>
      <right style="medium">
        <color indexed="18"/>
      </right>
      <top style="thin">
        <color indexed="18"/>
      </top>
      <bottom/>
      <diagonal/>
    </border>
    <border>
      <left style="medium">
        <color indexed="18"/>
      </left>
      <right style="medium">
        <color indexed="18"/>
      </right>
      <top/>
      <bottom style="thin">
        <color rgb="FF002060"/>
      </bottom>
      <diagonal/>
    </border>
    <border>
      <left/>
      <right/>
      <top/>
      <bottom style="thin">
        <color rgb="FF002060"/>
      </bottom>
      <diagonal/>
    </border>
    <border>
      <left style="medium">
        <color indexed="64"/>
      </left>
      <right style="medium">
        <color indexed="18"/>
      </right>
      <top style="thin">
        <color indexed="64"/>
      </top>
      <bottom/>
      <diagonal/>
    </border>
    <border>
      <left/>
      <right style="medium">
        <color indexed="18"/>
      </right>
      <top/>
      <bottom style="thin">
        <color indexed="55"/>
      </bottom>
      <diagonal/>
    </border>
    <border>
      <left style="thin">
        <color indexed="55"/>
      </left>
      <right/>
      <top style="thin">
        <color indexed="55"/>
      </top>
      <bottom style="medium">
        <color rgb="FF002060"/>
      </bottom>
      <diagonal/>
    </border>
    <border>
      <left style="thin">
        <color indexed="62"/>
      </left>
      <right/>
      <top/>
      <bottom style="medium">
        <color indexed="62"/>
      </bottom>
      <diagonal/>
    </border>
    <border>
      <left/>
      <right style="thin">
        <color indexed="62"/>
      </right>
      <top/>
      <bottom style="medium">
        <color indexed="62"/>
      </bottom>
      <diagonal/>
    </border>
    <border>
      <left style="medium">
        <color indexed="18"/>
      </left>
      <right style="medium">
        <color indexed="18"/>
      </right>
      <top style="medium">
        <color indexed="64"/>
      </top>
      <bottom/>
      <diagonal/>
    </border>
    <border>
      <left/>
      <right style="thin">
        <color indexed="18"/>
      </right>
      <top style="dotted">
        <color indexed="23"/>
      </top>
      <bottom style="medium">
        <color indexed="18"/>
      </bottom>
      <diagonal/>
    </border>
    <border>
      <left style="medium">
        <color indexed="18"/>
      </left>
      <right/>
      <top style="medium">
        <color indexed="18"/>
      </top>
      <bottom style="medium">
        <color indexed="18"/>
      </bottom>
      <diagonal/>
    </border>
    <border>
      <left style="medium">
        <color indexed="18"/>
      </left>
      <right style="double">
        <color indexed="18"/>
      </right>
      <top style="thin">
        <color indexed="18"/>
      </top>
      <bottom style="thin">
        <color indexed="18"/>
      </bottom>
      <diagonal/>
    </border>
    <border>
      <left style="medium">
        <color indexed="18"/>
      </left>
      <right style="double">
        <color indexed="18"/>
      </right>
      <top/>
      <bottom style="medium">
        <color indexed="18"/>
      </bottom>
      <diagonal/>
    </border>
    <border>
      <left style="thin">
        <color rgb="FF002060"/>
      </left>
      <right style="thin">
        <color rgb="FF002060"/>
      </right>
      <top style="thin">
        <color rgb="FF002060"/>
      </top>
      <bottom style="thin">
        <color rgb="FF002060"/>
      </bottom>
      <diagonal/>
    </border>
    <border>
      <left style="medium">
        <color indexed="18"/>
      </left>
      <right/>
      <top style="thin">
        <color indexed="18"/>
      </top>
      <bottom style="medium">
        <color indexed="18"/>
      </bottom>
      <diagonal/>
    </border>
    <border>
      <left style="medium">
        <color indexed="18"/>
      </left>
      <right style="thin">
        <color indexed="62"/>
      </right>
      <top style="thin">
        <color indexed="18"/>
      </top>
      <bottom style="medium">
        <color indexed="18"/>
      </bottom>
      <diagonal/>
    </border>
    <border>
      <left/>
      <right style="medium">
        <color indexed="64"/>
      </right>
      <top/>
      <bottom style="medium">
        <color indexed="18"/>
      </bottom>
      <diagonal/>
    </border>
    <border>
      <left style="thin">
        <color rgb="FF002060"/>
      </left>
      <right style="thin">
        <color rgb="FF002060"/>
      </right>
      <top/>
      <bottom style="medium">
        <color rgb="FF002060"/>
      </bottom>
      <diagonal/>
    </border>
    <border>
      <left style="thin">
        <color rgb="FF002060"/>
      </left>
      <right style="thin">
        <color rgb="FF002060"/>
      </right>
      <top style="medium">
        <color rgb="FF002060"/>
      </top>
      <bottom style="thin">
        <color rgb="FF002060"/>
      </bottom>
      <diagonal/>
    </border>
    <border>
      <left style="thin">
        <color rgb="FF002060"/>
      </left>
      <right style="medium">
        <color rgb="FF002060"/>
      </right>
      <top style="medium">
        <color rgb="FF002060"/>
      </top>
      <bottom style="thin">
        <color rgb="FF002060"/>
      </bottom>
      <diagonal/>
    </border>
    <border>
      <left style="thin">
        <color rgb="FF002060"/>
      </left>
      <right style="medium">
        <color rgb="FF002060"/>
      </right>
      <top/>
      <bottom style="medium">
        <color rgb="FF002060"/>
      </bottom>
      <diagonal/>
    </border>
    <border>
      <left style="medium">
        <color indexed="18"/>
      </left>
      <right style="thin">
        <color indexed="62"/>
      </right>
      <top style="medium">
        <color indexed="18"/>
      </top>
      <bottom style="thin">
        <color indexed="18"/>
      </bottom>
      <diagonal/>
    </border>
    <border>
      <left style="thin">
        <color indexed="62"/>
      </left>
      <right style="medium">
        <color indexed="18"/>
      </right>
      <top style="medium">
        <color indexed="18"/>
      </top>
      <bottom style="thin">
        <color indexed="18"/>
      </bottom>
      <diagonal/>
    </border>
    <border>
      <left style="thin">
        <color indexed="18"/>
      </left>
      <right style="double">
        <color indexed="18"/>
      </right>
      <top style="thin">
        <color indexed="18"/>
      </top>
      <bottom style="double">
        <color indexed="18"/>
      </bottom>
      <diagonal/>
    </border>
    <border>
      <left style="medium">
        <color indexed="18"/>
      </left>
      <right style="double">
        <color indexed="18"/>
      </right>
      <top style="thin">
        <color indexed="18"/>
      </top>
      <bottom style="double">
        <color indexed="18"/>
      </bottom>
      <diagonal/>
    </border>
    <border>
      <left style="medium">
        <color rgb="FF002060"/>
      </left>
      <right style="medium">
        <color rgb="FF002060"/>
      </right>
      <top style="medium">
        <color rgb="FF002060"/>
      </top>
      <bottom style="medium">
        <color rgb="FF002060"/>
      </bottom>
      <diagonal/>
    </border>
    <border>
      <left style="medium">
        <color indexed="18"/>
      </left>
      <right style="hair">
        <color indexed="18"/>
      </right>
      <top style="thin">
        <color indexed="18"/>
      </top>
      <bottom style="medium">
        <color indexed="18"/>
      </bottom>
      <diagonal/>
    </border>
    <border>
      <left style="hair">
        <color indexed="18"/>
      </left>
      <right/>
      <top style="thin">
        <color indexed="18"/>
      </top>
      <bottom style="medium">
        <color indexed="18"/>
      </bottom>
      <diagonal/>
    </border>
    <border>
      <left/>
      <right/>
      <top style="medium">
        <color indexed="18"/>
      </top>
      <bottom style="medium">
        <color indexed="18"/>
      </bottom>
      <diagonal/>
    </border>
    <border>
      <left/>
      <right style="thin">
        <color indexed="18"/>
      </right>
      <top style="thin">
        <color indexed="18"/>
      </top>
      <bottom style="medium">
        <color rgb="FF002060"/>
      </bottom>
      <diagonal/>
    </border>
    <border>
      <left style="thin">
        <color indexed="18"/>
      </left>
      <right/>
      <top style="thin">
        <color indexed="18"/>
      </top>
      <bottom style="medium">
        <color rgb="FF002060"/>
      </bottom>
      <diagonal/>
    </border>
    <border>
      <left/>
      <right/>
      <top style="thin">
        <color indexed="18"/>
      </top>
      <bottom style="medium">
        <color indexed="18"/>
      </bottom>
      <diagonal/>
    </border>
    <border>
      <left style="thin">
        <color indexed="18"/>
      </left>
      <right style="medium">
        <color indexed="18"/>
      </right>
      <top/>
      <bottom style="medium">
        <color rgb="FF002060"/>
      </bottom>
      <diagonal/>
    </border>
    <border>
      <left style="hair">
        <color indexed="18"/>
      </left>
      <right style="hair">
        <color indexed="18"/>
      </right>
      <top/>
      <bottom style="medium">
        <color indexed="18"/>
      </bottom>
      <diagonal/>
    </border>
    <border>
      <left style="medium">
        <color indexed="18"/>
      </left>
      <right style="double">
        <color indexed="18"/>
      </right>
      <top/>
      <bottom/>
      <diagonal/>
    </border>
    <border>
      <left style="double">
        <color indexed="18"/>
      </left>
      <right style="medium">
        <color indexed="18"/>
      </right>
      <top/>
      <bottom style="medium">
        <color indexed="18"/>
      </bottom>
      <diagonal/>
    </border>
    <border>
      <left style="thin">
        <color indexed="64"/>
      </left>
      <right/>
      <top style="thin">
        <color indexed="64"/>
      </top>
      <bottom/>
      <diagonal/>
    </border>
    <border>
      <left style="thin">
        <color indexed="64"/>
      </left>
      <right/>
      <top/>
      <bottom style="thin">
        <color indexed="64"/>
      </bottom>
      <diagonal/>
    </border>
    <border>
      <left style="hair">
        <color indexed="18"/>
      </left>
      <right style="hair">
        <color indexed="18"/>
      </right>
      <top/>
      <bottom/>
      <diagonal/>
    </border>
    <border>
      <left style="medium">
        <color indexed="18"/>
      </left>
      <right/>
      <top style="medium">
        <color indexed="18"/>
      </top>
      <bottom style="double">
        <color indexed="18"/>
      </bottom>
      <diagonal/>
    </border>
    <border>
      <left style="double">
        <color indexed="18"/>
      </left>
      <right style="medium">
        <color indexed="18"/>
      </right>
      <top style="medium">
        <color indexed="18"/>
      </top>
      <bottom style="double">
        <color indexed="18"/>
      </bottom>
      <diagonal/>
    </border>
    <border>
      <left style="double">
        <color indexed="18"/>
      </left>
      <right style="medium">
        <color indexed="18"/>
      </right>
      <top/>
      <bottom style="double">
        <color indexed="18"/>
      </bottom>
      <diagonal/>
    </border>
    <border>
      <left style="double">
        <color indexed="18"/>
      </left>
      <right style="medium">
        <color indexed="18"/>
      </right>
      <top style="double">
        <color indexed="18"/>
      </top>
      <bottom style="medium">
        <color indexed="18"/>
      </bottom>
      <diagonal/>
    </border>
    <border>
      <left style="double">
        <color indexed="18"/>
      </left>
      <right style="medium">
        <color indexed="18"/>
      </right>
      <top style="thin">
        <color indexed="18"/>
      </top>
      <bottom style="thin">
        <color indexed="18"/>
      </bottom>
      <diagonal/>
    </border>
    <border>
      <left style="double">
        <color indexed="18"/>
      </left>
      <right style="medium">
        <color indexed="18"/>
      </right>
      <top/>
      <bottom style="thin">
        <color indexed="18"/>
      </bottom>
      <diagonal/>
    </border>
    <border>
      <left style="hair">
        <color indexed="18"/>
      </left>
      <right style="hair">
        <color indexed="18"/>
      </right>
      <top/>
      <bottom style="thin">
        <color indexed="18"/>
      </bottom>
      <diagonal/>
    </border>
    <border>
      <left style="double">
        <color indexed="18"/>
      </left>
      <right style="medium">
        <color indexed="18"/>
      </right>
      <top/>
      <bottom/>
      <diagonal/>
    </border>
    <border>
      <left style="hair">
        <color indexed="18"/>
      </left>
      <right style="hair">
        <color indexed="18"/>
      </right>
      <top style="double">
        <color indexed="18"/>
      </top>
      <bottom style="medium">
        <color indexed="18"/>
      </bottom>
      <diagonal/>
    </border>
    <border>
      <left style="medium">
        <color indexed="18"/>
      </left>
      <right style="hair">
        <color indexed="18"/>
      </right>
      <top/>
      <bottom style="double">
        <color indexed="18"/>
      </bottom>
      <diagonal/>
    </border>
    <border>
      <left style="hair">
        <color indexed="18"/>
      </left>
      <right style="thin">
        <color indexed="18"/>
      </right>
      <top/>
      <bottom style="double">
        <color indexed="18"/>
      </bottom>
      <diagonal/>
    </border>
    <border>
      <left/>
      <right style="hair">
        <color indexed="18"/>
      </right>
      <top/>
      <bottom style="double">
        <color indexed="18"/>
      </bottom>
      <diagonal/>
    </border>
    <border>
      <left style="medium">
        <color rgb="FF3333CC"/>
      </left>
      <right style="medium">
        <color indexed="62"/>
      </right>
      <top style="medium">
        <color indexed="18"/>
      </top>
      <bottom/>
      <diagonal/>
    </border>
    <border>
      <left style="hair">
        <color indexed="62"/>
      </left>
      <right style="medium">
        <color indexed="18"/>
      </right>
      <top style="thin">
        <color indexed="18"/>
      </top>
      <bottom style="medium">
        <color indexed="18"/>
      </bottom>
      <diagonal/>
    </border>
    <border>
      <left/>
      <right/>
      <top/>
      <bottom style="double">
        <color indexed="18"/>
      </bottom>
      <diagonal/>
    </border>
    <border>
      <left/>
      <right style="medium">
        <color indexed="18"/>
      </right>
      <top/>
      <bottom style="double">
        <color indexed="18"/>
      </bottom>
      <diagonal/>
    </border>
    <border>
      <left/>
      <right/>
      <top/>
      <bottom style="hair">
        <color indexed="18"/>
      </bottom>
      <diagonal/>
    </border>
    <border>
      <left style="double">
        <color indexed="18"/>
      </left>
      <right/>
      <top style="thin">
        <color indexed="18"/>
      </top>
      <bottom style="medium">
        <color indexed="18"/>
      </bottom>
      <diagonal/>
    </border>
    <border>
      <left style="double">
        <color indexed="18"/>
      </left>
      <right/>
      <top/>
      <bottom style="thin">
        <color indexed="18"/>
      </bottom>
      <diagonal/>
    </border>
    <border>
      <left style="double">
        <color indexed="18"/>
      </left>
      <right/>
      <top style="thin">
        <color indexed="18"/>
      </top>
      <bottom style="thin">
        <color indexed="18"/>
      </bottom>
      <diagonal/>
    </border>
    <border>
      <left style="double">
        <color indexed="18"/>
      </left>
      <right/>
      <top/>
      <bottom style="double">
        <color indexed="18"/>
      </bottom>
      <diagonal/>
    </border>
    <border>
      <left style="double">
        <color indexed="18"/>
      </left>
      <right/>
      <top/>
      <bottom style="medium">
        <color indexed="18"/>
      </bottom>
      <diagonal/>
    </border>
    <border>
      <left style="thin">
        <color indexed="18"/>
      </left>
      <right/>
      <top/>
      <bottom style="double">
        <color indexed="18"/>
      </bottom>
      <diagonal/>
    </border>
    <border>
      <left style="thin">
        <color rgb="FF002060"/>
      </left>
      <right style="thin">
        <color rgb="FF002060"/>
      </right>
      <top/>
      <bottom/>
      <diagonal/>
    </border>
    <border>
      <left style="thin">
        <color rgb="FF002060"/>
      </left>
      <right style="medium">
        <color rgb="FF002060"/>
      </right>
      <top/>
      <bottom/>
      <diagonal/>
    </border>
    <border>
      <left/>
      <right/>
      <top style="medium">
        <color rgb="FF002060"/>
      </top>
      <bottom style="thin">
        <color indexed="18"/>
      </bottom>
      <diagonal/>
    </border>
    <border>
      <left style="thin">
        <color indexed="18"/>
      </left>
      <right style="hair">
        <color indexed="18"/>
      </right>
      <top style="medium">
        <color indexed="18"/>
      </top>
      <bottom style="medium">
        <color indexed="18"/>
      </bottom>
      <diagonal/>
    </border>
    <border>
      <left style="hair">
        <color indexed="18"/>
      </left>
      <right style="thin">
        <color indexed="18"/>
      </right>
      <top style="medium">
        <color indexed="18"/>
      </top>
      <bottom style="medium">
        <color indexed="18"/>
      </bottom>
      <diagonal/>
    </border>
    <border>
      <left/>
      <right style="hair">
        <color indexed="18"/>
      </right>
      <top style="medium">
        <color indexed="18"/>
      </top>
      <bottom style="medium">
        <color indexed="18"/>
      </bottom>
      <diagonal/>
    </border>
    <border>
      <left style="hair">
        <color indexed="18"/>
      </left>
      <right style="medium">
        <color indexed="18"/>
      </right>
      <top style="medium">
        <color indexed="18"/>
      </top>
      <bottom style="medium">
        <color indexed="18"/>
      </bottom>
      <diagonal/>
    </border>
    <border>
      <left style="double">
        <color indexed="18"/>
      </left>
      <right style="medium">
        <color indexed="18"/>
      </right>
      <top style="medium">
        <color indexed="18"/>
      </top>
      <bottom style="medium">
        <color indexed="18"/>
      </bottom>
      <diagonal/>
    </border>
    <border>
      <left style="hair">
        <color indexed="18"/>
      </left>
      <right style="hair">
        <color indexed="18"/>
      </right>
      <top style="medium">
        <color indexed="18"/>
      </top>
      <bottom style="medium">
        <color indexed="18"/>
      </bottom>
      <diagonal/>
    </border>
    <border>
      <left style="double">
        <color indexed="18"/>
      </left>
      <right style="medium">
        <color indexed="18"/>
      </right>
      <top style="thin">
        <color indexed="18"/>
      </top>
      <bottom style="medium">
        <color indexed="18"/>
      </bottom>
      <diagonal/>
    </border>
    <border>
      <left style="hair">
        <color indexed="18"/>
      </left>
      <right style="hair">
        <color indexed="18"/>
      </right>
      <top style="thin">
        <color indexed="18"/>
      </top>
      <bottom style="medium">
        <color indexed="18"/>
      </bottom>
      <diagonal/>
    </border>
    <border>
      <left style="medium">
        <color indexed="64"/>
      </left>
      <right/>
      <top style="medium">
        <color rgb="FF002060"/>
      </top>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style="hair">
        <color indexed="18"/>
      </left>
      <right style="thin">
        <color indexed="18"/>
      </right>
      <top/>
      <bottom style="medium">
        <color rgb="FF002060"/>
      </bottom>
      <diagonal/>
    </border>
    <border>
      <left style="thin">
        <color indexed="18"/>
      </left>
      <right style="hair">
        <color indexed="18"/>
      </right>
      <top/>
      <bottom style="medium">
        <color rgb="FF002060"/>
      </bottom>
      <diagonal/>
    </border>
    <border>
      <left style="medium">
        <color indexed="18"/>
      </left>
      <right style="thin">
        <color indexed="18"/>
      </right>
      <top/>
      <bottom style="medium">
        <color rgb="FF002060"/>
      </bottom>
      <diagonal/>
    </border>
    <border>
      <left style="thin">
        <color indexed="64"/>
      </left>
      <right style="medium">
        <color indexed="18"/>
      </right>
      <top style="medium">
        <color indexed="18"/>
      </top>
      <bottom/>
      <diagonal/>
    </border>
    <border>
      <left style="thin">
        <color indexed="64"/>
      </left>
      <right style="medium">
        <color indexed="18"/>
      </right>
      <top/>
      <bottom/>
      <diagonal/>
    </border>
    <border>
      <left style="thin">
        <color indexed="64"/>
      </left>
      <right style="thin">
        <color indexed="64"/>
      </right>
      <top style="medium">
        <color indexed="18"/>
      </top>
      <bottom/>
      <diagonal/>
    </border>
    <border>
      <left style="medium">
        <color indexed="18"/>
      </left>
      <right style="thin">
        <color indexed="64"/>
      </right>
      <top style="medium">
        <color indexed="18"/>
      </top>
      <bottom/>
      <diagonal/>
    </border>
    <border>
      <left style="hair">
        <color indexed="18"/>
      </left>
      <right style="thin">
        <color indexed="18"/>
      </right>
      <top style="medium">
        <color rgb="FF002060"/>
      </top>
      <bottom/>
      <diagonal/>
    </border>
    <border>
      <left style="thin">
        <color indexed="18"/>
      </left>
      <right style="hair">
        <color indexed="18"/>
      </right>
      <top style="medium">
        <color rgb="FF002060"/>
      </top>
      <bottom/>
      <diagonal/>
    </border>
    <border>
      <left style="medium">
        <color indexed="18"/>
      </left>
      <right style="thin">
        <color indexed="18"/>
      </right>
      <top style="medium">
        <color rgb="FF002060"/>
      </top>
      <bottom/>
      <diagonal/>
    </border>
    <border>
      <left style="thin">
        <color indexed="18"/>
      </left>
      <right style="medium">
        <color indexed="18"/>
      </right>
      <top style="medium">
        <color rgb="FF002060"/>
      </top>
      <bottom/>
      <diagonal/>
    </border>
    <border>
      <left style="thin">
        <color indexed="18"/>
      </left>
      <right style="thin">
        <color indexed="18"/>
      </right>
      <top style="medium">
        <color rgb="FF002060"/>
      </top>
      <bottom/>
      <diagonal/>
    </border>
    <border>
      <left style="medium">
        <color rgb="FF002060"/>
      </left>
      <right style="thin">
        <color indexed="18"/>
      </right>
      <top style="medium">
        <color indexed="18"/>
      </top>
      <bottom/>
      <diagonal/>
    </border>
    <border>
      <left style="medium">
        <color rgb="FF002060"/>
      </left>
      <right style="thin">
        <color indexed="18"/>
      </right>
      <top/>
      <bottom/>
      <diagonal/>
    </border>
    <border>
      <left style="medium">
        <color rgb="FF002060"/>
      </left>
      <right style="thin">
        <color indexed="18"/>
      </right>
      <top/>
      <bottom style="medium">
        <color indexed="18"/>
      </bottom>
      <diagonal/>
    </border>
    <border>
      <left style="medium">
        <color indexed="64"/>
      </left>
      <right style="thin">
        <color indexed="18"/>
      </right>
      <top style="medium">
        <color indexed="18"/>
      </top>
      <bottom/>
      <diagonal/>
    </border>
    <border>
      <left style="medium">
        <color indexed="64"/>
      </left>
      <right style="thin">
        <color indexed="18"/>
      </right>
      <top/>
      <bottom/>
      <diagonal/>
    </border>
    <border>
      <left style="medium">
        <color indexed="64"/>
      </left>
      <right style="thin">
        <color indexed="18"/>
      </right>
      <top/>
      <bottom style="medium">
        <color indexed="18"/>
      </bottom>
      <diagonal/>
    </border>
    <border>
      <left style="medium">
        <color rgb="FF002060"/>
      </left>
      <right style="medium">
        <color rgb="FF333399"/>
      </right>
      <top style="thin">
        <color indexed="62"/>
      </top>
      <bottom/>
      <diagonal/>
    </border>
    <border>
      <left style="medium">
        <color rgb="FF333399"/>
      </left>
      <right style="medium">
        <color rgb="FF002060"/>
      </right>
      <top style="thin">
        <color indexed="62"/>
      </top>
      <bottom/>
      <diagonal/>
    </border>
    <border>
      <left style="medium">
        <color rgb="FF002060"/>
      </left>
      <right style="medium">
        <color rgb="FF333399"/>
      </right>
      <top/>
      <bottom style="thin">
        <color rgb="FF002060"/>
      </bottom>
      <diagonal/>
    </border>
    <border>
      <left/>
      <right style="medium">
        <color indexed="62"/>
      </right>
      <top/>
      <bottom style="thin">
        <color rgb="FF002060"/>
      </bottom>
      <diagonal/>
    </border>
    <border>
      <left style="medium">
        <color rgb="FF333399"/>
      </left>
      <right style="medium">
        <color rgb="FF002060"/>
      </right>
      <top/>
      <bottom style="thin">
        <color rgb="FF002060"/>
      </bottom>
      <diagonal/>
    </border>
    <border>
      <left style="medium">
        <color indexed="18"/>
      </left>
      <right style="medium">
        <color rgb="FF002060"/>
      </right>
      <top style="thin">
        <color indexed="64"/>
      </top>
      <bottom/>
      <diagonal/>
    </border>
    <border>
      <left style="medium">
        <color indexed="18"/>
      </left>
      <right style="medium">
        <color rgb="FF002060"/>
      </right>
      <top/>
      <bottom style="thin">
        <color indexed="64"/>
      </bottom>
      <diagonal/>
    </border>
    <border>
      <left style="medium">
        <color rgb="FF3333CC"/>
      </left>
      <right style="medium">
        <color indexed="62"/>
      </right>
      <top/>
      <bottom style="hair">
        <color rgb="FF3333CC"/>
      </bottom>
      <diagonal/>
    </border>
    <border>
      <left style="medium">
        <color rgb="FF002060"/>
      </left>
      <right style="thin">
        <color rgb="FF002060"/>
      </right>
      <top style="medium">
        <color rgb="FF002060"/>
      </top>
      <bottom style="thin">
        <color rgb="FF002060"/>
      </bottom>
      <diagonal/>
    </border>
    <border>
      <left style="medium">
        <color rgb="FF002060"/>
      </left>
      <right style="thin">
        <color rgb="FF002060"/>
      </right>
      <top style="thin">
        <color rgb="FF002060"/>
      </top>
      <bottom style="thin">
        <color rgb="FF002060"/>
      </bottom>
      <diagonal/>
    </border>
    <border>
      <left style="medium">
        <color indexed="18"/>
      </left>
      <right style="thin">
        <color indexed="64"/>
      </right>
      <top/>
      <bottom style="thin">
        <color indexed="18"/>
      </bottom>
      <diagonal/>
    </border>
    <border>
      <left style="thin">
        <color indexed="64"/>
      </left>
      <right style="hair">
        <color indexed="23"/>
      </right>
      <top/>
      <bottom style="thin">
        <color indexed="18"/>
      </bottom>
      <diagonal/>
    </border>
    <border>
      <left style="thin">
        <color indexed="64"/>
      </left>
      <right style="thin">
        <color indexed="64"/>
      </right>
      <top/>
      <bottom style="thin">
        <color indexed="18"/>
      </bottom>
      <diagonal/>
    </border>
    <border>
      <left style="thin">
        <color indexed="64"/>
      </left>
      <right style="medium">
        <color indexed="18"/>
      </right>
      <top/>
      <bottom style="thin">
        <color indexed="18"/>
      </bottom>
      <diagonal/>
    </border>
    <border>
      <left style="thin">
        <color indexed="62"/>
      </left>
      <right style="thin">
        <color indexed="18"/>
      </right>
      <top/>
      <bottom style="thin">
        <color indexed="62"/>
      </bottom>
      <diagonal/>
    </border>
    <border>
      <left style="medium">
        <color indexed="18"/>
      </left>
      <right/>
      <top/>
      <bottom style="thin">
        <color rgb="FF002060"/>
      </bottom>
      <diagonal/>
    </border>
    <border>
      <left style="medium">
        <color indexed="18"/>
      </left>
      <right style="thin">
        <color indexed="18"/>
      </right>
      <top/>
      <bottom style="thin">
        <color rgb="FF002060"/>
      </bottom>
      <diagonal/>
    </border>
    <border>
      <left style="thin">
        <color indexed="18"/>
      </left>
      <right style="hair">
        <color indexed="18"/>
      </right>
      <top/>
      <bottom style="thin">
        <color rgb="FF002060"/>
      </bottom>
      <diagonal/>
    </border>
    <border>
      <left style="hair">
        <color indexed="18"/>
      </left>
      <right style="thin">
        <color indexed="18"/>
      </right>
      <top/>
      <bottom style="thin">
        <color rgb="FF002060"/>
      </bottom>
      <diagonal/>
    </border>
    <border>
      <left style="thin">
        <color indexed="18"/>
      </left>
      <right style="thin">
        <color indexed="18"/>
      </right>
      <top/>
      <bottom style="thin">
        <color rgb="FF002060"/>
      </bottom>
      <diagonal/>
    </border>
    <border>
      <left style="thin">
        <color indexed="18"/>
      </left>
      <right style="medium">
        <color indexed="18"/>
      </right>
      <top/>
      <bottom style="thin">
        <color rgb="FF002060"/>
      </bottom>
      <diagonal/>
    </border>
    <border>
      <left style="medium">
        <color indexed="18"/>
      </left>
      <right style="medium">
        <color rgb="FF002060"/>
      </right>
      <top/>
      <bottom style="thin">
        <color rgb="FF002060"/>
      </bottom>
      <diagonal/>
    </border>
    <border>
      <left style="medium">
        <color indexed="18"/>
      </left>
      <right style="medium">
        <color indexed="18"/>
      </right>
      <top style="thin">
        <color indexed="55"/>
      </top>
      <bottom style="thin">
        <color rgb="FF002060"/>
      </bottom>
      <diagonal/>
    </border>
    <border>
      <left style="medium">
        <color rgb="FF002060"/>
      </left>
      <right style="medium">
        <color rgb="FF002060"/>
      </right>
      <top style="hair">
        <color indexed="18"/>
      </top>
      <bottom style="thin">
        <color rgb="FF002060"/>
      </bottom>
      <diagonal/>
    </border>
    <border>
      <left/>
      <right/>
      <top style="medium">
        <color indexed="64"/>
      </top>
      <bottom/>
      <diagonal/>
    </border>
    <border>
      <left style="hair">
        <color indexed="18"/>
      </left>
      <right/>
      <top style="thin">
        <color indexed="18"/>
      </top>
      <bottom style="thin">
        <color indexed="18"/>
      </bottom>
      <diagonal/>
    </border>
    <border>
      <left/>
      <right style="medium">
        <color indexed="18"/>
      </right>
      <top style="medium">
        <color indexed="18"/>
      </top>
      <bottom style="double">
        <color indexed="18"/>
      </bottom>
      <diagonal/>
    </border>
    <border>
      <left style="thin">
        <color indexed="18"/>
      </left>
      <right style="hair">
        <color indexed="18"/>
      </right>
      <top style="thin">
        <color indexed="18"/>
      </top>
      <bottom style="double">
        <color indexed="18"/>
      </bottom>
      <diagonal/>
    </border>
    <border>
      <left style="hair">
        <color indexed="18"/>
      </left>
      <right/>
      <top style="thin">
        <color indexed="18"/>
      </top>
      <bottom style="double">
        <color indexed="18"/>
      </bottom>
      <diagonal/>
    </border>
    <border>
      <left style="hair">
        <color indexed="18"/>
      </left>
      <right style="hair">
        <color indexed="18"/>
      </right>
      <top style="thin">
        <color indexed="18"/>
      </top>
      <bottom style="double">
        <color indexed="18"/>
      </bottom>
      <diagonal/>
    </border>
    <border>
      <left/>
      <right/>
      <top style="medium">
        <color indexed="18"/>
      </top>
      <bottom style="double">
        <color indexed="18"/>
      </bottom>
      <diagonal/>
    </border>
    <border>
      <left style="hair">
        <color indexed="62"/>
      </left>
      <right style="medium">
        <color indexed="18"/>
      </right>
      <top style="medium">
        <color indexed="18"/>
      </top>
      <bottom/>
      <diagonal/>
    </border>
    <border>
      <left style="hair">
        <color indexed="18"/>
      </left>
      <right style="hair">
        <color indexed="18"/>
      </right>
      <top style="thin">
        <color indexed="18"/>
      </top>
      <bottom/>
      <diagonal/>
    </border>
    <border>
      <left style="thin">
        <color indexed="18"/>
      </left>
      <right style="hair">
        <color indexed="18"/>
      </right>
      <top/>
      <bottom style="thin">
        <color indexed="62"/>
      </bottom>
      <diagonal/>
    </border>
    <border>
      <left style="hair">
        <color indexed="18"/>
      </left>
      <right style="thin">
        <color indexed="18"/>
      </right>
      <top/>
      <bottom style="thin">
        <color indexed="62"/>
      </bottom>
      <diagonal/>
    </border>
    <border>
      <left style="hair">
        <color indexed="18"/>
      </left>
      <right style="hair">
        <color indexed="18"/>
      </right>
      <top/>
      <bottom style="thin">
        <color indexed="62"/>
      </bottom>
      <diagonal/>
    </border>
    <border>
      <left style="hair">
        <color indexed="18"/>
      </left>
      <right style="medium">
        <color indexed="18"/>
      </right>
      <top/>
      <bottom style="thin">
        <color indexed="62"/>
      </bottom>
      <diagonal/>
    </border>
    <border>
      <left style="thin">
        <color indexed="18"/>
      </left>
      <right style="hair">
        <color indexed="18"/>
      </right>
      <top style="thin">
        <color indexed="62"/>
      </top>
      <bottom/>
      <diagonal/>
    </border>
    <border>
      <left style="hair">
        <color indexed="18"/>
      </left>
      <right style="thin">
        <color indexed="18"/>
      </right>
      <top style="thin">
        <color indexed="62"/>
      </top>
      <bottom/>
      <diagonal/>
    </border>
    <border>
      <left style="hair">
        <color indexed="18"/>
      </left>
      <right style="hair">
        <color indexed="18"/>
      </right>
      <top style="thin">
        <color indexed="62"/>
      </top>
      <bottom/>
      <diagonal/>
    </border>
    <border>
      <left style="hair">
        <color indexed="18"/>
      </left>
      <right style="medium">
        <color indexed="18"/>
      </right>
      <top style="thin">
        <color indexed="62"/>
      </top>
      <bottom/>
      <diagonal/>
    </border>
    <border>
      <left/>
      <right/>
      <top style="thin">
        <color indexed="18"/>
      </top>
      <bottom style="thin">
        <color indexed="23"/>
      </bottom>
      <diagonal/>
    </border>
    <border>
      <left/>
      <right/>
      <top style="thin">
        <color indexed="23"/>
      </top>
      <bottom style="thin">
        <color indexed="18"/>
      </bottom>
      <diagonal/>
    </border>
    <border>
      <left/>
      <right/>
      <top style="thin">
        <color indexed="23"/>
      </top>
      <bottom/>
      <diagonal/>
    </border>
    <border>
      <left style="medium">
        <color indexed="18"/>
      </left>
      <right style="medium">
        <color indexed="18"/>
      </right>
      <top style="hair">
        <color indexed="64"/>
      </top>
      <bottom/>
      <diagonal/>
    </border>
    <border>
      <left style="medium">
        <color rgb="FF000080"/>
      </left>
      <right style="medium">
        <color rgb="FF000080"/>
      </right>
      <top style="hair">
        <color indexed="64"/>
      </top>
      <bottom/>
      <diagonal/>
    </border>
    <border>
      <left style="medium">
        <color rgb="FF000080"/>
      </left>
      <right style="medium">
        <color rgb="FF000080"/>
      </right>
      <top/>
      <bottom style="thin">
        <color rgb="FF000080"/>
      </bottom>
      <diagonal/>
    </border>
    <border>
      <left style="medium">
        <color indexed="18"/>
      </left>
      <right/>
      <top style="medium">
        <color indexed="18"/>
      </top>
      <bottom style="thin">
        <color indexed="23"/>
      </bottom>
      <diagonal/>
    </border>
    <border>
      <left/>
      <right/>
      <top style="thin">
        <color indexed="23"/>
      </top>
      <bottom style="double">
        <color indexed="18"/>
      </bottom>
      <diagonal/>
    </border>
    <border>
      <left style="thin">
        <color indexed="18"/>
      </left>
      <right style="hair">
        <color indexed="18"/>
      </right>
      <top/>
      <bottom style="double">
        <color indexed="18"/>
      </bottom>
      <diagonal/>
    </border>
    <border>
      <left style="hair">
        <color indexed="18"/>
      </left>
      <right style="hair">
        <color indexed="18"/>
      </right>
      <top/>
      <bottom style="double">
        <color indexed="18"/>
      </bottom>
      <diagonal/>
    </border>
    <border>
      <left style="medium">
        <color indexed="18"/>
      </left>
      <right style="medium">
        <color indexed="18"/>
      </right>
      <top style="thin">
        <color rgb="FF002060"/>
      </top>
      <bottom/>
      <diagonal/>
    </border>
    <border>
      <left/>
      <right/>
      <top style="thin">
        <color rgb="FF002060"/>
      </top>
      <bottom/>
      <diagonal/>
    </border>
    <border>
      <left style="medium">
        <color indexed="62"/>
      </left>
      <right/>
      <top style="thin">
        <color indexed="62"/>
      </top>
      <bottom/>
      <diagonal/>
    </border>
    <border>
      <left style="hair">
        <color auto="1"/>
      </left>
      <right style="thin">
        <color auto="1"/>
      </right>
      <top/>
      <bottom/>
      <diagonal/>
    </border>
    <border>
      <left style="thin">
        <color indexed="64"/>
      </left>
      <right style="medium">
        <color indexed="62"/>
      </right>
      <top/>
      <bottom/>
      <diagonal/>
    </border>
    <border>
      <left/>
      <right style="medium">
        <color indexed="62"/>
      </right>
      <top/>
      <bottom style="hair">
        <color indexed="23"/>
      </bottom>
      <diagonal/>
    </border>
    <border>
      <left/>
      <right style="medium">
        <color indexed="62"/>
      </right>
      <top style="hair">
        <color indexed="23"/>
      </top>
      <bottom/>
      <diagonal/>
    </border>
    <border>
      <left style="medium">
        <color indexed="62"/>
      </left>
      <right/>
      <top/>
      <bottom style="medium">
        <color indexed="18"/>
      </bottom>
      <diagonal/>
    </border>
    <border>
      <left/>
      <right style="thin">
        <color auto="1"/>
      </right>
      <top/>
      <bottom style="medium">
        <color indexed="18"/>
      </bottom>
      <diagonal/>
    </border>
    <border>
      <left style="thin">
        <color auto="1"/>
      </left>
      <right/>
      <top/>
      <bottom style="medium">
        <color indexed="18"/>
      </bottom>
      <diagonal/>
    </border>
    <border>
      <left style="hair">
        <color auto="1"/>
      </left>
      <right style="thin">
        <color auto="1"/>
      </right>
      <top/>
      <bottom style="medium">
        <color indexed="18"/>
      </bottom>
      <diagonal/>
    </border>
    <border>
      <left style="thin">
        <color auto="1"/>
      </left>
      <right style="thin">
        <color auto="1"/>
      </right>
      <top/>
      <bottom style="medium">
        <color indexed="18"/>
      </bottom>
      <diagonal/>
    </border>
    <border>
      <left style="thin">
        <color auto="1"/>
      </left>
      <right style="medium">
        <color indexed="62"/>
      </right>
      <top/>
      <bottom style="medium">
        <color indexed="18"/>
      </bottom>
      <diagonal/>
    </border>
    <border>
      <left/>
      <right/>
      <top style="thin">
        <color indexed="18"/>
      </top>
      <bottom style="double">
        <color indexed="18"/>
      </bottom>
      <diagonal/>
    </border>
    <border>
      <left style="thin">
        <color indexed="18"/>
      </left>
      <right style="thin">
        <color indexed="18"/>
      </right>
      <top style="thin">
        <color indexed="62"/>
      </top>
      <bottom/>
      <diagonal/>
    </border>
    <border>
      <left style="thin">
        <color indexed="18"/>
      </left>
      <right style="thin">
        <color indexed="18"/>
      </right>
      <top/>
      <bottom style="medium">
        <color indexed="18"/>
      </bottom>
      <diagonal/>
    </border>
    <border>
      <left style="thin">
        <color indexed="18"/>
      </left>
      <right style="thin">
        <color indexed="18"/>
      </right>
      <top style="thin">
        <color indexed="18"/>
      </top>
      <bottom style="double">
        <color indexed="18"/>
      </bottom>
      <diagonal/>
    </border>
    <border>
      <left style="double">
        <color indexed="18"/>
      </left>
      <right style="thin">
        <color indexed="18"/>
      </right>
      <top style="thin">
        <color indexed="62"/>
      </top>
      <bottom/>
      <diagonal/>
    </border>
    <border>
      <left style="double">
        <color indexed="18"/>
      </left>
      <right style="thin">
        <color indexed="18"/>
      </right>
      <top/>
      <bottom style="medium">
        <color indexed="18"/>
      </bottom>
      <diagonal/>
    </border>
    <border>
      <left style="thin">
        <color indexed="18"/>
      </left>
      <right style="medium">
        <color indexed="18"/>
      </right>
      <top style="thin">
        <color indexed="62"/>
      </top>
      <bottom/>
      <diagonal/>
    </border>
    <border>
      <left style="thin">
        <color indexed="18"/>
      </left>
      <right style="medium">
        <color indexed="18"/>
      </right>
      <top/>
      <bottom style="medium">
        <color indexed="18"/>
      </bottom>
      <diagonal/>
    </border>
    <border>
      <left style="medium">
        <color indexed="18"/>
      </left>
      <right style="thin">
        <color indexed="18"/>
      </right>
      <top style="thin">
        <color indexed="62"/>
      </top>
      <bottom/>
      <diagonal/>
    </border>
    <border>
      <left style="thin">
        <color indexed="62"/>
      </left>
      <right style="double">
        <color indexed="18"/>
      </right>
      <top style="thin">
        <color indexed="62"/>
      </top>
      <bottom/>
      <diagonal/>
    </border>
    <border>
      <left style="thin">
        <color indexed="62"/>
      </left>
      <right style="double">
        <color indexed="18"/>
      </right>
      <top/>
      <bottom style="medium">
        <color indexed="18"/>
      </bottom>
      <diagonal/>
    </border>
    <border>
      <left style="thin">
        <color indexed="18"/>
      </left>
      <right style="thin">
        <color indexed="18"/>
      </right>
      <top style="thin">
        <color indexed="62"/>
      </top>
      <bottom style="thin">
        <color indexed="18"/>
      </bottom>
      <diagonal/>
    </border>
    <border>
      <left style="thin">
        <color indexed="18"/>
      </left>
      <right style="medium">
        <color indexed="18"/>
      </right>
      <top style="thin">
        <color indexed="62"/>
      </top>
      <bottom style="thin">
        <color indexed="18"/>
      </bottom>
      <diagonal/>
    </border>
    <border>
      <left style="thin">
        <color indexed="18"/>
      </left>
      <right style="double">
        <color indexed="18"/>
      </right>
      <top style="thin">
        <color indexed="62"/>
      </top>
      <bottom/>
      <diagonal/>
    </border>
    <border>
      <left style="thin">
        <color indexed="18"/>
      </left>
      <right style="double">
        <color indexed="18"/>
      </right>
      <top/>
      <bottom style="medium">
        <color indexed="18"/>
      </bottom>
      <diagonal/>
    </border>
    <border>
      <left style="thin">
        <color indexed="18"/>
      </left>
      <right style="hair">
        <color indexed="18"/>
      </right>
      <top/>
      <bottom style="medium">
        <color indexed="18"/>
      </bottom>
      <diagonal/>
    </border>
    <border>
      <left style="thin">
        <color indexed="62"/>
      </left>
      <right style="medium">
        <color indexed="62"/>
      </right>
      <top/>
      <bottom style="medium">
        <color indexed="18"/>
      </bottom>
      <diagonal/>
    </border>
    <border>
      <left style="thin">
        <color indexed="62"/>
      </left>
      <right style="hair">
        <color indexed="62"/>
      </right>
      <top/>
      <bottom style="medium">
        <color indexed="18"/>
      </bottom>
      <diagonal/>
    </border>
    <border>
      <left/>
      <right style="thin">
        <color indexed="62"/>
      </right>
      <top/>
      <bottom/>
      <diagonal/>
    </border>
    <border>
      <left style="thin">
        <color indexed="23"/>
      </left>
      <right style="thin">
        <color indexed="23"/>
      </right>
      <top/>
      <bottom style="medium">
        <color indexed="18"/>
      </bottom>
      <diagonal/>
    </border>
    <border>
      <left/>
      <right style="thin">
        <color indexed="18"/>
      </right>
      <top/>
      <bottom/>
      <diagonal/>
    </border>
    <border>
      <left style="thin">
        <color indexed="62"/>
      </left>
      <right/>
      <top/>
      <bottom style="medium">
        <color indexed="18"/>
      </bottom>
      <diagonal/>
    </border>
    <border>
      <left style="thin">
        <color indexed="62"/>
      </left>
      <right style="thin">
        <color indexed="18"/>
      </right>
      <top/>
      <bottom style="medium">
        <color indexed="18"/>
      </bottom>
      <diagonal/>
    </border>
    <border>
      <left style="thin">
        <color indexed="62"/>
      </left>
      <right style="thin">
        <color indexed="62"/>
      </right>
      <top/>
      <bottom style="medium">
        <color indexed="18"/>
      </bottom>
      <diagonal/>
    </border>
    <border>
      <left/>
      <right style="thin">
        <color indexed="23"/>
      </right>
      <top/>
      <bottom/>
      <diagonal/>
    </border>
    <border>
      <left style="thin">
        <color indexed="18"/>
      </left>
      <right/>
      <top style="medium">
        <color indexed="18"/>
      </top>
      <bottom/>
      <diagonal/>
    </border>
    <border>
      <left/>
      <right style="thin">
        <color indexed="18"/>
      </right>
      <top style="medium">
        <color indexed="18"/>
      </top>
      <bottom/>
      <diagonal/>
    </border>
    <border>
      <left style="medium">
        <color indexed="62"/>
      </left>
      <right/>
      <top/>
      <bottom style="thin">
        <color rgb="FF0070C0"/>
      </bottom>
      <diagonal/>
    </border>
    <border>
      <left/>
      <right style="thin">
        <color auto="1"/>
      </right>
      <top/>
      <bottom/>
      <diagonal/>
    </border>
    <border>
      <left style="medium">
        <color indexed="18"/>
      </left>
      <right style="medium">
        <color indexed="56"/>
      </right>
      <top/>
      <bottom style="thin">
        <color rgb="FF002060"/>
      </bottom>
      <diagonal/>
    </border>
    <border>
      <left style="medium">
        <color indexed="18"/>
      </left>
      <right style="medium">
        <color indexed="18"/>
      </right>
      <top/>
      <bottom style="hair">
        <color rgb="FF002060"/>
      </bottom>
      <diagonal/>
    </border>
    <border>
      <left/>
      <right style="medium">
        <color indexed="64"/>
      </right>
      <top style="hair">
        <color indexed="64"/>
      </top>
      <bottom/>
      <diagonal/>
    </border>
    <border>
      <left style="thin">
        <color indexed="64"/>
      </left>
      <right style="thin">
        <color indexed="64"/>
      </right>
      <top/>
      <bottom style="medium">
        <color indexed="18"/>
      </bottom>
      <diagonal/>
    </border>
    <border>
      <left style="medium">
        <color rgb="FF002060"/>
      </left>
      <right style="medium">
        <color indexed="18"/>
      </right>
      <top/>
      <bottom style="hair">
        <color indexed="18"/>
      </bottom>
      <diagonal/>
    </border>
    <border>
      <left style="medium">
        <color rgb="FF002060"/>
      </left>
      <right style="medium">
        <color indexed="18"/>
      </right>
      <top style="hair">
        <color indexed="18"/>
      </top>
      <bottom/>
      <diagonal/>
    </border>
    <border>
      <left style="medium">
        <color rgb="FF002060"/>
      </left>
      <right style="medium">
        <color rgb="FF002060"/>
      </right>
      <top style="thin">
        <color rgb="FF002060"/>
      </top>
      <bottom style="hair">
        <color indexed="18"/>
      </bottom>
      <diagonal/>
    </border>
    <border>
      <left style="medium">
        <color rgb="FF002060"/>
      </left>
      <right style="medium">
        <color rgb="FF002060"/>
      </right>
      <top style="thin">
        <color rgb="FF002060"/>
      </top>
      <bottom/>
      <diagonal/>
    </border>
    <border>
      <left/>
      <right style="hair">
        <color indexed="23"/>
      </right>
      <top style="thin">
        <color indexed="62"/>
      </top>
      <bottom/>
      <diagonal/>
    </border>
    <border>
      <left style="thin">
        <color indexed="18"/>
      </left>
      <right/>
      <top/>
      <bottom style="medium">
        <color indexed="18"/>
      </bottom>
      <diagonal/>
    </border>
    <border>
      <left style="medium">
        <color rgb="FF002060"/>
      </left>
      <right style="medium">
        <color rgb="FF002060"/>
      </right>
      <top style="thin">
        <color rgb="FF002060"/>
      </top>
      <bottom style="thin">
        <color rgb="FF002060"/>
      </bottom>
      <diagonal/>
    </border>
    <border>
      <left style="medium">
        <color rgb="FF002060"/>
      </left>
      <right style="medium">
        <color rgb="FF002060"/>
      </right>
      <top style="medium">
        <color rgb="FF002060"/>
      </top>
      <bottom style="hair">
        <color rgb="FF002060"/>
      </bottom>
      <diagonal/>
    </border>
    <border>
      <left style="medium">
        <color rgb="FF002060"/>
      </left>
      <right style="medium">
        <color rgb="FF002060"/>
      </right>
      <top style="hair">
        <color rgb="FF002060"/>
      </top>
      <bottom style="hair">
        <color rgb="FF002060"/>
      </bottom>
      <diagonal/>
    </border>
    <border>
      <left style="medium">
        <color rgb="FF002060"/>
      </left>
      <right style="medium">
        <color rgb="FF002060"/>
      </right>
      <top style="hair">
        <color rgb="FF002060"/>
      </top>
      <bottom/>
      <diagonal/>
    </border>
    <border>
      <left style="thin">
        <color indexed="62"/>
      </left>
      <right/>
      <top style="medium">
        <color rgb="FF002060"/>
      </top>
      <bottom/>
      <diagonal/>
    </border>
    <border>
      <left style="thin">
        <color indexed="62"/>
      </left>
      <right/>
      <top/>
      <bottom style="medium">
        <color rgb="FF002060"/>
      </bottom>
      <diagonal/>
    </border>
    <border>
      <left style="medium">
        <color indexed="18"/>
      </left>
      <right style="medium">
        <color indexed="18"/>
      </right>
      <top style="hair">
        <color rgb="FF002060"/>
      </top>
      <bottom style="thin">
        <color indexed="18"/>
      </bottom>
      <diagonal/>
    </border>
    <border>
      <left style="medium">
        <color indexed="18"/>
      </left>
      <right style="medium">
        <color rgb="FF002060"/>
      </right>
      <top style="medium">
        <color indexed="18"/>
      </top>
      <bottom style="thin">
        <color indexed="18"/>
      </bottom>
      <diagonal/>
    </border>
    <border>
      <left style="medium">
        <color indexed="18"/>
      </left>
      <right style="medium">
        <color indexed="56"/>
      </right>
      <top style="thin">
        <color indexed="18"/>
      </top>
      <bottom style="thin">
        <color indexed="18"/>
      </bottom>
      <diagonal/>
    </border>
    <border>
      <left style="medium">
        <color rgb="FF002060"/>
      </left>
      <right style="medium">
        <color indexed="18"/>
      </right>
      <top style="medium">
        <color indexed="18"/>
      </top>
      <bottom style="thin">
        <color indexed="18"/>
      </bottom>
      <diagonal/>
    </border>
    <border>
      <left style="medium">
        <color rgb="FF002060"/>
      </left>
      <right style="medium">
        <color indexed="18"/>
      </right>
      <top style="thin">
        <color indexed="18"/>
      </top>
      <bottom style="thin">
        <color indexed="18"/>
      </bottom>
      <diagonal/>
    </border>
    <border>
      <left style="medium">
        <color indexed="62"/>
      </left>
      <right/>
      <top style="medium">
        <color indexed="18"/>
      </top>
      <bottom/>
      <diagonal/>
    </border>
    <border>
      <left style="medium">
        <color indexed="18"/>
      </left>
      <right style="thin">
        <color indexed="62"/>
      </right>
      <top style="medium">
        <color indexed="18"/>
      </top>
      <bottom style="medium">
        <color indexed="18"/>
      </bottom>
      <diagonal/>
    </border>
    <border>
      <left style="thin">
        <color indexed="62"/>
      </left>
      <right style="thin">
        <color indexed="18"/>
      </right>
      <top style="hair">
        <color indexed="62"/>
      </top>
      <bottom style="medium">
        <color indexed="62"/>
      </bottom>
      <diagonal/>
    </border>
    <border>
      <left style="thin">
        <color indexed="62"/>
      </left>
      <right style="thin">
        <color indexed="18"/>
      </right>
      <top style="medium">
        <color indexed="62"/>
      </top>
      <bottom style="hair">
        <color indexed="62"/>
      </bottom>
      <diagonal/>
    </border>
    <border>
      <left style="medium">
        <color indexed="18"/>
      </left>
      <right style="thin">
        <color indexed="62"/>
      </right>
      <top style="thin">
        <color indexed="18"/>
      </top>
      <bottom style="medium">
        <color auto="1"/>
      </bottom>
      <diagonal/>
    </border>
    <border>
      <left style="medium">
        <color indexed="18"/>
      </left>
      <right style="thin">
        <color indexed="62"/>
      </right>
      <top style="medium">
        <color auto="1"/>
      </top>
      <bottom style="medium">
        <color auto="1"/>
      </bottom>
      <diagonal/>
    </border>
    <border>
      <left style="medium">
        <color indexed="18"/>
      </left>
      <right style="thin">
        <color indexed="62"/>
      </right>
      <top style="medium">
        <color auto="1"/>
      </top>
      <bottom style="thin">
        <color indexed="18"/>
      </bottom>
      <diagonal/>
    </border>
    <border>
      <left style="medium">
        <color indexed="18"/>
      </left>
      <right style="medium">
        <color indexed="18"/>
      </right>
      <top/>
      <bottom style="medium">
        <color auto="1"/>
      </bottom>
      <diagonal/>
    </border>
    <border>
      <left style="medium">
        <color indexed="18"/>
      </left>
      <right style="medium">
        <color indexed="18"/>
      </right>
      <top style="medium">
        <color auto="1"/>
      </top>
      <bottom style="medium">
        <color auto="1"/>
      </bottom>
      <diagonal/>
    </border>
    <border>
      <left style="medium">
        <color indexed="18"/>
      </left>
      <right style="medium">
        <color indexed="18"/>
      </right>
      <top style="medium">
        <color auto="1"/>
      </top>
      <bottom/>
      <diagonal/>
    </border>
    <border>
      <left/>
      <right style="thin">
        <color indexed="18"/>
      </right>
      <top/>
      <bottom style="medium">
        <color auto="1"/>
      </bottom>
      <diagonal/>
    </border>
    <border>
      <left style="thin">
        <color indexed="62"/>
      </left>
      <right style="thin">
        <color indexed="18"/>
      </right>
      <top style="medium">
        <color auto="1"/>
      </top>
      <bottom style="hair">
        <color indexed="62"/>
      </bottom>
      <diagonal/>
    </border>
    <border>
      <left style="medium">
        <color rgb="FF002060"/>
      </left>
      <right style="medium">
        <color indexed="18"/>
      </right>
      <top/>
      <bottom style="medium">
        <color auto="1"/>
      </bottom>
      <diagonal/>
    </border>
    <border>
      <left style="medium">
        <color rgb="FF002060"/>
      </left>
      <right style="medium">
        <color indexed="18"/>
      </right>
      <top style="medium">
        <color auto="1"/>
      </top>
      <bottom style="medium">
        <color auto="1"/>
      </bottom>
      <diagonal/>
    </border>
    <border>
      <left style="medium">
        <color rgb="FF002060"/>
      </left>
      <right style="medium">
        <color indexed="18"/>
      </right>
      <top style="medium">
        <color auto="1"/>
      </top>
      <bottom/>
      <diagonal/>
    </border>
    <border>
      <left style="medium">
        <color indexed="18"/>
      </left>
      <right/>
      <top style="thin">
        <color indexed="64"/>
      </top>
      <bottom style="medium">
        <color auto="1"/>
      </bottom>
      <diagonal/>
    </border>
    <border>
      <left style="medium">
        <color indexed="18"/>
      </left>
      <right/>
      <top style="medium">
        <color auto="1"/>
      </top>
      <bottom style="medium">
        <color auto="1"/>
      </bottom>
      <diagonal/>
    </border>
    <border>
      <left style="medium">
        <color indexed="18"/>
      </left>
      <right/>
      <top style="medium">
        <color auto="1"/>
      </top>
      <bottom style="thin">
        <color indexed="18"/>
      </bottom>
      <diagonal/>
    </border>
    <border>
      <left style="medium">
        <color rgb="FF002060"/>
      </left>
      <right/>
      <top/>
      <bottom style="medium">
        <color auto="1"/>
      </bottom>
      <diagonal/>
    </border>
    <border>
      <left/>
      <right/>
      <top/>
      <bottom style="medium">
        <color auto="1"/>
      </bottom>
      <diagonal/>
    </border>
    <border>
      <left style="medium">
        <color rgb="FF002060"/>
      </left>
      <right/>
      <top style="medium">
        <color auto="1"/>
      </top>
      <bottom/>
      <diagonal/>
    </border>
    <border>
      <left/>
      <right/>
      <top style="medium">
        <color auto="1"/>
      </top>
      <bottom/>
      <diagonal/>
    </border>
    <border>
      <left style="medium">
        <color rgb="FF002060"/>
      </left>
      <right style="medium">
        <color rgb="FF002060"/>
      </right>
      <top style="medium">
        <color auto="1"/>
      </top>
      <bottom style="medium">
        <color auto="1"/>
      </bottom>
      <diagonal/>
    </border>
    <border>
      <left style="medium">
        <color indexed="18"/>
      </left>
      <right style="medium">
        <color indexed="62"/>
      </right>
      <top style="medium">
        <color auto="1"/>
      </top>
      <bottom style="medium">
        <color auto="1"/>
      </bottom>
      <diagonal/>
    </border>
    <border>
      <left style="medium">
        <color indexed="18"/>
      </left>
      <right style="medium">
        <color indexed="62"/>
      </right>
      <top style="medium">
        <color auto="1"/>
      </top>
      <bottom/>
      <diagonal/>
    </border>
    <border>
      <left style="medium">
        <color indexed="62"/>
      </left>
      <right style="medium">
        <color indexed="62"/>
      </right>
      <top style="thin">
        <color indexed="62"/>
      </top>
      <bottom style="medium">
        <color auto="1"/>
      </bottom>
      <diagonal/>
    </border>
    <border>
      <left style="medium">
        <color indexed="62"/>
      </left>
      <right style="medium">
        <color indexed="62"/>
      </right>
      <top style="medium">
        <color auto="1"/>
      </top>
      <bottom style="medium">
        <color auto="1"/>
      </bottom>
      <diagonal/>
    </border>
    <border>
      <left style="medium">
        <color indexed="18"/>
      </left>
      <right style="medium">
        <color indexed="18"/>
      </right>
      <top style="hair">
        <color indexed="18"/>
      </top>
      <bottom style="medium">
        <color auto="1"/>
      </bottom>
      <diagonal/>
    </border>
    <border>
      <left style="medium">
        <color indexed="18"/>
      </left>
      <right style="medium">
        <color indexed="18"/>
      </right>
      <top style="medium">
        <color auto="1"/>
      </top>
      <bottom style="hair">
        <color indexed="23"/>
      </bottom>
      <diagonal/>
    </border>
    <border>
      <left style="medium">
        <color indexed="18"/>
      </left>
      <right style="medium">
        <color indexed="18"/>
      </right>
      <top style="thin">
        <color indexed="62"/>
      </top>
      <bottom style="medium">
        <color auto="1"/>
      </bottom>
      <diagonal/>
    </border>
    <border>
      <left style="medium">
        <color indexed="18"/>
      </left>
      <right style="medium">
        <color indexed="18"/>
      </right>
      <top style="medium">
        <color auto="1"/>
      </top>
      <bottom style="thin">
        <color indexed="18"/>
      </bottom>
      <diagonal/>
    </border>
    <border>
      <left style="medium">
        <color rgb="FF002060"/>
      </left>
      <right style="medium">
        <color rgb="FF002060"/>
      </right>
      <top style="thin">
        <color rgb="FF002060"/>
      </top>
      <bottom style="hair">
        <color rgb="FF002060"/>
      </bottom>
      <diagonal/>
    </border>
    <border>
      <left style="medium">
        <color rgb="FF002060"/>
      </left>
      <right style="medium">
        <color rgb="FF002060"/>
      </right>
      <top style="hair">
        <color rgb="FF002060"/>
      </top>
      <bottom style="thin">
        <color rgb="FF002060"/>
      </bottom>
      <diagonal/>
    </border>
    <border>
      <left style="medium">
        <color rgb="FF002060"/>
      </left>
      <right style="medium">
        <color rgb="FF002060"/>
      </right>
      <top style="hair">
        <color rgb="FF002060"/>
      </top>
      <bottom style="medium">
        <color auto="1"/>
      </bottom>
      <diagonal/>
    </border>
    <border>
      <left style="medium">
        <color rgb="FF002060"/>
      </left>
      <right style="medium">
        <color rgb="FF002060"/>
      </right>
      <top style="medium">
        <color auto="1"/>
      </top>
      <bottom style="hair">
        <color rgb="FF002060"/>
      </bottom>
      <diagonal/>
    </border>
    <border>
      <left style="medium">
        <color rgb="FF002060"/>
      </left>
      <right style="medium">
        <color rgb="FF002060"/>
      </right>
      <top style="hair">
        <color rgb="FF002060"/>
      </top>
      <bottom style="medium">
        <color rgb="FF002060"/>
      </bottom>
      <diagonal/>
    </border>
    <border>
      <left style="medium">
        <color indexed="18"/>
      </left>
      <right style="medium">
        <color indexed="18"/>
      </right>
      <top style="medium">
        <color indexed="18"/>
      </top>
      <bottom/>
      <diagonal/>
    </border>
    <border>
      <left style="hair">
        <color indexed="18"/>
      </left>
      <right style="medium">
        <color indexed="18"/>
      </right>
      <top style="medium">
        <color indexed="18"/>
      </top>
      <bottom/>
      <diagonal/>
    </border>
    <border>
      <left style="hair">
        <color indexed="18"/>
      </left>
      <right style="medium">
        <color indexed="18"/>
      </right>
      <top/>
      <bottom/>
      <diagonal/>
    </border>
    <border>
      <left style="thin">
        <color indexed="18"/>
      </left>
      <right style="hair">
        <color indexed="18"/>
      </right>
      <top style="medium">
        <color indexed="18"/>
      </top>
      <bottom/>
      <diagonal/>
    </border>
    <border>
      <left style="hair">
        <color indexed="18"/>
      </left>
      <right style="hair">
        <color indexed="18"/>
      </right>
      <top style="medium">
        <color indexed="18"/>
      </top>
      <bottom/>
      <diagonal/>
    </border>
    <border>
      <left style="hair">
        <color indexed="18"/>
      </left>
      <right style="hair">
        <color indexed="18"/>
      </right>
      <top/>
      <bottom/>
      <diagonal/>
    </border>
    <border>
      <left style="hair">
        <color indexed="18"/>
      </left>
      <right style="thin">
        <color indexed="18"/>
      </right>
      <top style="medium">
        <color indexed="18"/>
      </top>
      <bottom/>
      <diagonal/>
    </border>
    <border>
      <left style="hair">
        <color indexed="18"/>
      </left>
      <right style="thin">
        <color indexed="18"/>
      </right>
      <top/>
      <bottom/>
      <diagonal/>
    </border>
    <border>
      <left style="medium">
        <color indexed="18"/>
      </left>
      <right style="medium">
        <color indexed="18"/>
      </right>
      <top/>
      <bottom style="medium">
        <color indexed="18"/>
      </bottom>
      <diagonal/>
    </border>
    <border>
      <left style="thin">
        <color indexed="18"/>
      </left>
      <right style="hair">
        <color indexed="18"/>
      </right>
      <top/>
      <bottom style="medium">
        <color indexed="18"/>
      </bottom>
      <diagonal/>
    </border>
    <border>
      <left style="hair">
        <color indexed="18"/>
      </left>
      <right style="thin">
        <color indexed="18"/>
      </right>
      <top/>
      <bottom style="medium">
        <color indexed="18"/>
      </bottom>
      <diagonal/>
    </border>
    <border>
      <left style="hair">
        <color indexed="18"/>
      </left>
      <right style="hair">
        <color indexed="18"/>
      </right>
      <top/>
      <bottom style="medium">
        <color indexed="18"/>
      </bottom>
      <diagonal/>
    </border>
    <border>
      <left style="hair">
        <color indexed="18"/>
      </left>
      <right style="medium">
        <color indexed="18"/>
      </right>
      <top/>
      <bottom style="medium">
        <color indexed="18"/>
      </bottom>
      <diagonal/>
    </border>
    <border>
      <left style="medium">
        <color indexed="18"/>
      </left>
      <right style="thin">
        <color indexed="18"/>
      </right>
      <top/>
      <bottom style="medium">
        <color indexed="18"/>
      </bottom>
      <diagonal/>
    </border>
    <border>
      <left/>
      <right style="thin">
        <color indexed="18"/>
      </right>
      <top/>
      <bottom style="medium">
        <color indexed="18"/>
      </bottom>
      <diagonal/>
    </border>
    <border>
      <left style="medium">
        <color indexed="18"/>
      </left>
      <right/>
      <top/>
      <bottom style="medium">
        <color indexed="18"/>
      </bottom>
      <diagonal/>
    </border>
    <border>
      <left/>
      <right/>
      <top/>
      <bottom style="medium">
        <color indexed="18"/>
      </bottom>
      <diagonal/>
    </border>
    <border>
      <left/>
      <right style="medium">
        <color indexed="18"/>
      </right>
      <top/>
      <bottom style="medium">
        <color indexed="18"/>
      </bottom>
      <diagonal/>
    </border>
    <border>
      <left/>
      <right style="hair">
        <color indexed="62"/>
      </right>
      <top/>
      <bottom style="medium">
        <color indexed="18"/>
      </bottom>
      <diagonal/>
    </border>
    <border>
      <left/>
      <right style="hair">
        <color indexed="18"/>
      </right>
      <top/>
      <bottom style="medium">
        <color indexed="18"/>
      </bottom>
      <diagonal/>
    </border>
    <border>
      <left style="medium">
        <color indexed="18"/>
      </left>
      <right style="medium">
        <color indexed="18"/>
      </right>
      <top style="thin">
        <color indexed="23"/>
      </top>
      <bottom style="double">
        <color indexed="18"/>
      </bottom>
      <diagonal/>
    </border>
    <border>
      <left style="thin">
        <color auto="1"/>
      </left>
      <right/>
      <top style="thin">
        <color indexed="62"/>
      </top>
      <bottom/>
      <diagonal/>
    </border>
    <border>
      <left style="hair">
        <color auto="1"/>
      </left>
      <right style="thin">
        <color auto="1"/>
      </right>
      <top style="thin">
        <color indexed="62"/>
      </top>
      <bottom/>
      <diagonal/>
    </border>
    <border>
      <left style="thin">
        <color auto="1"/>
      </left>
      <right style="thin">
        <color auto="1"/>
      </right>
      <top style="thin">
        <color indexed="62"/>
      </top>
      <bottom/>
      <diagonal/>
    </border>
    <border>
      <left style="thin">
        <color auto="1"/>
      </left>
      <right style="medium">
        <color indexed="62"/>
      </right>
      <top style="thin">
        <color indexed="62"/>
      </top>
      <bottom/>
      <diagonal/>
    </border>
    <border>
      <left/>
      <right style="medium">
        <color indexed="62"/>
      </right>
      <top style="thin">
        <color indexed="23"/>
      </top>
      <bottom style="thin">
        <color indexed="62"/>
      </bottom>
      <diagonal/>
    </border>
    <border>
      <left style="medium">
        <color rgb="FF333399"/>
      </left>
      <right style="thin">
        <color rgb="FF333399"/>
      </right>
      <top style="thin">
        <color indexed="62"/>
      </top>
      <bottom/>
      <diagonal/>
    </border>
    <border>
      <left style="hair">
        <color indexed="23"/>
      </left>
      <right style="thin">
        <color rgb="FF333399"/>
      </right>
      <top style="thin">
        <color indexed="62"/>
      </top>
      <bottom/>
      <diagonal/>
    </border>
    <border>
      <left style="thin">
        <color rgb="FF333399"/>
      </left>
      <right style="thin">
        <color rgb="FF333399"/>
      </right>
      <top style="thin">
        <color indexed="62"/>
      </top>
      <bottom/>
      <diagonal/>
    </border>
    <border>
      <left style="medium">
        <color rgb="FF333399"/>
      </left>
      <right style="medium">
        <color rgb="FF333399"/>
      </right>
      <top style="thin">
        <color indexed="62"/>
      </top>
      <bottom/>
      <diagonal/>
    </border>
    <border>
      <left style="medium">
        <color rgb="FF333399"/>
      </left>
      <right style="thin">
        <color rgb="FF333399"/>
      </right>
      <top/>
      <bottom/>
      <diagonal/>
    </border>
    <border>
      <left style="hair">
        <color indexed="23"/>
      </left>
      <right style="thin">
        <color rgb="FF333399"/>
      </right>
      <top/>
      <bottom/>
      <diagonal/>
    </border>
    <border>
      <left style="thin">
        <color rgb="FF333399"/>
      </left>
      <right style="thin">
        <color rgb="FF333399"/>
      </right>
      <top/>
      <bottom/>
      <diagonal/>
    </border>
    <border>
      <left style="medium">
        <color rgb="FF333399"/>
      </left>
      <right style="medium">
        <color rgb="FF333399"/>
      </right>
      <top/>
      <bottom/>
      <diagonal/>
    </border>
    <border>
      <left/>
      <right style="medium">
        <color rgb="FF333399"/>
      </right>
      <top style="hair">
        <color indexed="23"/>
      </top>
      <bottom/>
      <diagonal/>
    </border>
    <border>
      <left/>
      <right style="medium">
        <color rgb="FF333399"/>
      </right>
      <top/>
      <bottom style="thin">
        <color rgb="FF002060"/>
      </bottom>
      <diagonal/>
    </border>
    <border>
      <left style="medium">
        <color rgb="FF333399"/>
      </left>
      <right style="thin">
        <color rgb="FF333399"/>
      </right>
      <top/>
      <bottom style="thin">
        <color rgb="FF002060"/>
      </bottom>
      <diagonal/>
    </border>
    <border>
      <left/>
      <right style="hair">
        <color indexed="23"/>
      </right>
      <top/>
      <bottom style="thin">
        <color rgb="FF002060"/>
      </bottom>
      <diagonal/>
    </border>
    <border>
      <left style="hair">
        <color indexed="23"/>
      </left>
      <right style="thin">
        <color rgb="FF333399"/>
      </right>
      <top/>
      <bottom style="thin">
        <color rgb="FF002060"/>
      </bottom>
      <diagonal/>
    </border>
    <border>
      <left style="thin">
        <color rgb="FF333399"/>
      </left>
      <right style="thin">
        <color rgb="FF333399"/>
      </right>
      <top/>
      <bottom style="thin">
        <color rgb="FF002060"/>
      </bottom>
      <diagonal/>
    </border>
    <border>
      <left/>
      <right style="medium">
        <color indexed="18"/>
      </right>
      <top/>
      <bottom style="thin">
        <color rgb="FF002060"/>
      </bottom>
      <diagonal/>
    </border>
    <border>
      <left style="thin">
        <color indexed="18"/>
      </left>
      <right style="hair">
        <color indexed="18"/>
      </right>
      <top style="hair">
        <color indexed="18"/>
      </top>
      <bottom style="medium">
        <color indexed="18"/>
      </bottom>
      <diagonal/>
    </border>
    <border>
      <left style="hair">
        <color indexed="18"/>
      </left>
      <right style="thin">
        <color indexed="18"/>
      </right>
      <top style="hair">
        <color indexed="18"/>
      </top>
      <bottom style="medium">
        <color indexed="18"/>
      </bottom>
      <diagonal/>
    </border>
    <border>
      <left style="thin">
        <color indexed="18"/>
      </left>
      <right/>
      <top/>
      <bottom style="hair">
        <color indexed="18"/>
      </bottom>
      <diagonal/>
    </border>
    <border>
      <left/>
      <right style="thin">
        <color indexed="18"/>
      </right>
      <top/>
      <bottom style="hair">
        <color indexed="18"/>
      </bottom>
      <diagonal/>
    </border>
    <border>
      <left style="thin">
        <color indexed="18"/>
      </left>
      <right/>
      <top style="thin">
        <color indexed="18"/>
      </top>
      <bottom style="hair">
        <color indexed="18"/>
      </bottom>
      <diagonal/>
    </border>
    <border>
      <left/>
      <right style="thin">
        <color indexed="18"/>
      </right>
      <top style="thin">
        <color indexed="18"/>
      </top>
      <bottom style="hair">
        <color indexed="18"/>
      </bottom>
      <diagonal/>
    </border>
    <border>
      <left style="thin">
        <color indexed="18"/>
      </left>
      <right style="medium">
        <color indexed="18"/>
      </right>
      <top style="hair">
        <color indexed="18"/>
      </top>
      <bottom style="medium">
        <color indexed="18"/>
      </bottom>
      <diagonal/>
    </border>
    <border>
      <left style="hair">
        <color indexed="18"/>
      </left>
      <right style="thin">
        <color indexed="18"/>
      </right>
      <top style="hair">
        <color indexed="18"/>
      </top>
      <bottom/>
      <diagonal/>
    </border>
    <border>
      <left style="hair">
        <color indexed="18"/>
      </left>
      <right/>
      <top style="hair">
        <color indexed="18"/>
      </top>
      <bottom style="medium">
        <color indexed="18"/>
      </bottom>
      <diagonal/>
    </border>
    <border>
      <left style="thin">
        <color indexed="18"/>
      </left>
      <right style="medium">
        <color indexed="18"/>
      </right>
      <top style="thin">
        <color indexed="18"/>
      </top>
      <bottom style="hair">
        <color indexed="18"/>
      </bottom>
      <diagonal/>
    </border>
    <border>
      <left style="thin">
        <color indexed="18"/>
      </left>
      <right style="hair">
        <color indexed="18"/>
      </right>
      <top style="hair">
        <color indexed="18"/>
      </top>
      <bottom/>
      <diagonal/>
    </border>
    <border>
      <left style="thin">
        <color indexed="18"/>
      </left>
      <right style="medium">
        <color indexed="18"/>
      </right>
      <top style="hair">
        <color indexed="18"/>
      </top>
      <bottom/>
      <diagonal/>
    </border>
    <border>
      <left style="thin">
        <color indexed="18"/>
      </left>
      <right style="medium">
        <color indexed="18"/>
      </right>
      <top/>
      <bottom style="hair">
        <color indexed="18"/>
      </bottom>
      <diagonal/>
    </border>
    <border>
      <left style="medium">
        <color rgb="FF002060"/>
      </left>
      <right style="thin">
        <color indexed="18"/>
      </right>
      <top style="thin">
        <color rgb="FF002060"/>
      </top>
      <bottom style="thin">
        <color rgb="FF002060"/>
      </bottom>
      <diagonal/>
    </border>
    <border>
      <left style="thin">
        <color indexed="18"/>
      </left>
      <right style="hair">
        <color indexed="18"/>
      </right>
      <top style="thin">
        <color rgb="FF002060"/>
      </top>
      <bottom style="thin">
        <color rgb="FF002060"/>
      </bottom>
      <diagonal/>
    </border>
    <border>
      <left style="hair">
        <color indexed="18"/>
      </left>
      <right style="hair">
        <color indexed="18"/>
      </right>
      <top style="thin">
        <color rgb="FF002060"/>
      </top>
      <bottom style="thin">
        <color rgb="FF002060"/>
      </bottom>
      <diagonal/>
    </border>
    <border>
      <left style="hair">
        <color indexed="18"/>
      </left>
      <right style="thin">
        <color indexed="18"/>
      </right>
      <top style="thin">
        <color rgb="FF002060"/>
      </top>
      <bottom style="thin">
        <color rgb="FF002060"/>
      </bottom>
      <diagonal/>
    </border>
    <border>
      <left style="thin">
        <color indexed="62"/>
      </left>
      <right style="hair">
        <color indexed="62"/>
      </right>
      <top style="medium">
        <color rgb="FF002060"/>
      </top>
      <bottom/>
      <diagonal/>
    </border>
    <border>
      <left style="medium">
        <color indexed="18"/>
      </left>
      <right style="thin">
        <color indexed="62"/>
      </right>
      <top style="medium">
        <color rgb="FF002060"/>
      </top>
      <bottom/>
      <diagonal/>
    </border>
    <border>
      <left style="hair">
        <color indexed="18"/>
      </left>
      <right style="hair">
        <color indexed="18"/>
      </right>
      <top style="hair">
        <color indexed="18"/>
      </top>
      <bottom style="medium">
        <color indexed="18"/>
      </bottom>
      <diagonal/>
    </border>
    <border>
      <left/>
      <right/>
      <top style="thin">
        <color indexed="18"/>
      </top>
      <bottom style="hair">
        <color indexed="18"/>
      </bottom>
      <diagonal/>
    </border>
    <border>
      <left/>
      <right style="medium">
        <color indexed="18"/>
      </right>
      <top style="thin">
        <color indexed="18"/>
      </top>
      <bottom style="hair">
        <color indexed="18"/>
      </bottom>
      <diagonal/>
    </border>
    <border>
      <left style="hair">
        <color indexed="18"/>
      </left>
      <right style="medium">
        <color indexed="18"/>
      </right>
      <top style="hair">
        <color indexed="18"/>
      </top>
      <bottom style="medium">
        <color indexed="18"/>
      </bottom>
      <diagonal/>
    </border>
    <border>
      <left/>
      <right style="hair">
        <color indexed="18"/>
      </right>
      <top style="thin">
        <color indexed="18"/>
      </top>
      <bottom style="hair">
        <color indexed="18"/>
      </bottom>
      <diagonal/>
    </border>
    <border>
      <left style="thin">
        <color indexed="18"/>
      </left>
      <right style="thin">
        <color indexed="18"/>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style="medium">
        <color indexed="18"/>
      </right>
      <top style="thin">
        <color indexed="18"/>
      </top>
      <bottom/>
      <diagonal/>
    </border>
    <border>
      <left/>
      <right/>
      <top style="thin">
        <color indexed="18"/>
      </top>
      <bottom/>
      <diagonal/>
    </border>
    <border>
      <left style="medium">
        <color indexed="18"/>
      </left>
      <right style="hair">
        <color indexed="18"/>
      </right>
      <top style="hair">
        <color indexed="18"/>
      </top>
      <bottom style="medium">
        <color indexed="18"/>
      </bottom>
      <diagonal/>
    </border>
    <border>
      <left style="medium">
        <color indexed="18"/>
      </left>
      <right style="hair">
        <color indexed="18"/>
      </right>
      <top style="medium">
        <color indexed="18"/>
      </top>
      <bottom style="thin">
        <color indexed="18"/>
      </bottom>
      <diagonal/>
    </border>
    <border>
      <left/>
      <right style="hair">
        <color indexed="18"/>
      </right>
      <top style="hair">
        <color indexed="18"/>
      </top>
      <bottom style="medium">
        <color indexed="18"/>
      </bottom>
      <diagonal/>
    </border>
    <border>
      <left/>
      <right style="hair">
        <color indexed="18"/>
      </right>
      <top style="medium">
        <color indexed="18"/>
      </top>
      <bottom style="thin">
        <color indexed="18"/>
      </bottom>
      <diagonal/>
    </border>
    <border>
      <left style="hair">
        <color indexed="18"/>
      </left>
      <right style="medium">
        <color indexed="18"/>
      </right>
      <top style="thin">
        <color indexed="18"/>
      </top>
      <bottom style="hair">
        <color indexed="18"/>
      </bottom>
      <diagonal/>
    </border>
    <border>
      <left style="thin">
        <color auto="1"/>
      </left>
      <right style="thin">
        <color auto="1"/>
      </right>
      <top style="medium">
        <color rgb="FF000099"/>
      </top>
      <bottom style="thin">
        <color rgb="FF000099"/>
      </bottom>
      <diagonal/>
    </border>
    <border>
      <left style="thin">
        <color auto="1"/>
      </left>
      <right style="medium">
        <color rgb="FF000099"/>
      </right>
      <top style="medium">
        <color rgb="FF000099"/>
      </top>
      <bottom style="thin">
        <color rgb="FF000099"/>
      </bottom>
      <diagonal/>
    </border>
    <border>
      <left style="thin">
        <color auto="1"/>
      </left>
      <right style="thin">
        <color auto="1"/>
      </right>
      <top style="thin">
        <color rgb="FF000099"/>
      </top>
      <bottom style="thin">
        <color rgb="FF000099"/>
      </bottom>
      <diagonal/>
    </border>
    <border>
      <left style="thin">
        <color auto="1"/>
      </left>
      <right style="medium">
        <color rgb="FF000099"/>
      </right>
      <top style="thin">
        <color rgb="FF000099"/>
      </top>
      <bottom style="thin">
        <color rgb="FF000099"/>
      </bottom>
      <diagonal/>
    </border>
    <border>
      <left style="thin">
        <color auto="1"/>
      </left>
      <right style="hair">
        <color rgb="FF0000FF"/>
      </right>
      <top style="thin">
        <color rgb="FF000099"/>
      </top>
      <bottom style="thin">
        <color rgb="FF000099"/>
      </bottom>
      <diagonal/>
    </border>
    <border>
      <left style="hair">
        <color rgb="FF0000FF"/>
      </left>
      <right style="thin">
        <color auto="1"/>
      </right>
      <top style="thin">
        <color rgb="FF000099"/>
      </top>
      <bottom style="thin">
        <color rgb="FF000099"/>
      </bottom>
      <diagonal/>
    </border>
    <border>
      <left style="hair">
        <color rgb="FF0000FF"/>
      </left>
      <right style="hair">
        <color rgb="FF0000FF"/>
      </right>
      <top style="thin">
        <color rgb="FF000099"/>
      </top>
      <bottom style="thin">
        <color rgb="FF000099"/>
      </bottom>
      <diagonal/>
    </border>
    <border>
      <left style="hair">
        <color rgb="FF0000FF"/>
      </left>
      <right style="medium">
        <color rgb="FF000099"/>
      </right>
      <top style="thin">
        <color rgb="FF000099"/>
      </top>
      <bottom style="thin">
        <color rgb="FF000099"/>
      </bottom>
      <diagonal/>
    </border>
    <border>
      <left style="medium">
        <color rgb="FF000099"/>
      </left>
      <right style="hair">
        <color rgb="FF0000FF"/>
      </right>
      <top style="thin">
        <color rgb="FF000099"/>
      </top>
      <bottom style="thin">
        <color rgb="FF000099"/>
      </bottom>
      <diagonal/>
    </border>
    <border>
      <left style="thin">
        <color auto="1"/>
      </left>
      <right style="hair">
        <color rgb="FF0000FF"/>
      </right>
      <top style="thin">
        <color rgb="FF000099"/>
      </top>
      <bottom style="medium">
        <color rgb="FF000099"/>
      </bottom>
      <diagonal/>
    </border>
    <border>
      <left style="hair">
        <color rgb="FF0000FF"/>
      </left>
      <right style="thin">
        <color auto="1"/>
      </right>
      <top style="thin">
        <color rgb="FF000099"/>
      </top>
      <bottom style="medium">
        <color rgb="FF000099"/>
      </bottom>
      <diagonal/>
    </border>
    <border>
      <left style="hair">
        <color rgb="FF0000FF"/>
      </left>
      <right style="hair">
        <color rgb="FF0000FF"/>
      </right>
      <top style="thin">
        <color rgb="FF000099"/>
      </top>
      <bottom style="medium">
        <color rgb="FF000099"/>
      </bottom>
      <diagonal/>
    </border>
    <border>
      <left style="hair">
        <color rgb="FF0000FF"/>
      </left>
      <right style="medium">
        <color rgb="FF000099"/>
      </right>
      <top style="thin">
        <color rgb="FF000099"/>
      </top>
      <bottom style="medium">
        <color rgb="FF000099"/>
      </bottom>
      <diagonal/>
    </border>
    <border>
      <left style="medium">
        <color rgb="FF000099"/>
      </left>
      <right style="thin">
        <color auto="1"/>
      </right>
      <top style="thin">
        <color rgb="FF000099"/>
      </top>
      <bottom style="thin">
        <color rgb="FF000099"/>
      </bottom>
      <diagonal/>
    </border>
    <border>
      <left style="thin">
        <color auto="1"/>
      </left>
      <right style="hair">
        <color rgb="FF0000FF"/>
      </right>
      <top style="thin">
        <color rgb="FF000099"/>
      </top>
      <bottom/>
      <diagonal/>
    </border>
    <border>
      <left style="hair">
        <color rgb="FF0000FF"/>
      </left>
      <right style="thin">
        <color auto="1"/>
      </right>
      <top style="thin">
        <color rgb="FF000099"/>
      </top>
      <bottom/>
      <diagonal/>
    </border>
    <border>
      <left style="hair">
        <color rgb="FF0000FF"/>
      </left>
      <right style="hair">
        <color rgb="FF0000FF"/>
      </right>
      <top style="thin">
        <color rgb="FF000099"/>
      </top>
      <bottom/>
      <diagonal/>
    </border>
    <border>
      <left style="hair">
        <color rgb="FF0000FF"/>
      </left>
      <right style="medium">
        <color rgb="FF000099"/>
      </right>
      <top style="thin">
        <color rgb="FF000099"/>
      </top>
      <bottom/>
      <diagonal/>
    </border>
    <border>
      <left style="thin">
        <color auto="1"/>
      </left>
      <right style="hair">
        <color rgb="FF0000FF"/>
      </right>
      <top/>
      <bottom style="thin">
        <color rgb="FF000099"/>
      </bottom>
      <diagonal/>
    </border>
    <border>
      <left style="hair">
        <color rgb="FF0000FF"/>
      </left>
      <right style="thin">
        <color auto="1"/>
      </right>
      <top/>
      <bottom style="thin">
        <color rgb="FF000099"/>
      </bottom>
      <diagonal/>
    </border>
    <border>
      <left style="hair">
        <color rgb="FF0000FF"/>
      </left>
      <right style="hair">
        <color rgb="FF0000FF"/>
      </right>
      <top/>
      <bottom style="thin">
        <color rgb="FF000099"/>
      </bottom>
      <diagonal/>
    </border>
    <border>
      <left style="hair">
        <color rgb="FF0000FF"/>
      </left>
      <right style="medium">
        <color rgb="FF000099"/>
      </right>
      <top/>
      <bottom style="thin">
        <color rgb="FF000099"/>
      </bottom>
      <diagonal/>
    </border>
    <border>
      <left style="thin">
        <color auto="1"/>
      </left>
      <right style="hair">
        <color rgb="FF0000FF"/>
      </right>
      <top style="medium">
        <color rgb="FF000099"/>
      </top>
      <bottom style="medium">
        <color rgb="FF000099"/>
      </bottom>
      <diagonal/>
    </border>
    <border>
      <left style="hair">
        <color rgb="FF0000FF"/>
      </left>
      <right style="thin">
        <color auto="1"/>
      </right>
      <top style="medium">
        <color rgb="FF000099"/>
      </top>
      <bottom style="medium">
        <color rgb="FF000099"/>
      </bottom>
      <diagonal/>
    </border>
    <border>
      <left style="hair">
        <color rgb="FF0000FF"/>
      </left>
      <right style="hair">
        <color rgb="FF0000FF"/>
      </right>
      <top style="medium">
        <color rgb="FF000099"/>
      </top>
      <bottom style="medium">
        <color rgb="FF000099"/>
      </bottom>
      <diagonal/>
    </border>
    <border>
      <left style="hair">
        <color rgb="FF0000FF"/>
      </left>
      <right style="medium">
        <color rgb="FF000099"/>
      </right>
      <top style="medium">
        <color rgb="FF000099"/>
      </top>
      <bottom style="medium">
        <color rgb="FF000099"/>
      </bottom>
      <diagonal/>
    </border>
    <border diagonalDown="1">
      <left style="medium">
        <color rgb="FF000099"/>
      </left>
      <right/>
      <top style="medium">
        <color rgb="FF000099"/>
      </top>
      <bottom/>
      <diagonal style="thin">
        <color auto="1"/>
      </diagonal>
    </border>
    <border diagonalDown="1">
      <left style="medium">
        <color rgb="FF000099"/>
      </left>
      <right/>
      <top/>
      <bottom/>
      <diagonal style="thin">
        <color auto="1"/>
      </diagonal>
    </border>
    <border diagonalDown="1">
      <left style="medium">
        <color rgb="FF000099"/>
      </left>
      <right/>
      <top/>
      <bottom style="medium">
        <color rgb="FF000099"/>
      </bottom>
      <diagonal style="thin">
        <color auto="1"/>
      </diagonal>
    </border>
    <border>
      <left style="medium">
        <color rgb="FF000099"/>
      </left>
      <right/>
      <top/>
      <bottom style="thin">
        <color rgb="FF000099"/>
      </bottom>
      <diagonal/>
    </border>
    <border>
      <left style="medium">
        <color rgb="FF000099"/>
      </left>
      <right/>
      <top style="thin">
        <color rgb="FF000099"/>
      </top>
      <bottom style="thin">
        <color rgb="FF000099"/>
      </bottom>
      <diagonal/>
    </border>
    <border>
      <left style="medium">
        <color rgb="FF000099"/>
      </left>
      <right/>
      <top style="thin">
        <color rgb="FF000099"/>
      </top>
      <bottom/>
      <diagonal/>
    </border>
    <border>
      <left style="medium">
        <color rgb="FF000099"/>
      </left>
      <right/>
      <top style="medium">
        <color rgb="FF000099"/>
      </top>
      <bottom style="medium">
        <color rgb="FF000099"/>
      </bottom>
      <diagonal/>
    </border>
    <border>
      <left/>
      <right style="thin">
        <color auto="1"/>
      </right>
      <top style="medium">
        <color rgb="FF000099"/>
      </top>
      <bottom style="thin">
        <color rgb="FF000099"/>
      </bottom>
      <diagonal/>
    </border>
    <border>
      <left/>
      <right style="thin">
        <color auto="1"/>
      </right>
      <top style="thin">
        <color rgb="FF000099"/>
      </top>
      <bottom style="thin">
        <color rgb="FF000099"/>
      </bottom>
      <diagonal/>
    </border>
    <border>
      <left/>
      <right style="hair">
        <color rgb="FF0000FF"/>
      </right>
      <top style="thin">
        <color rgb="FF000099"/>
      </top>
      <bottom style="thin">
        <color rgb="FF000099"/>
      </bottom>
      <diagonal/>
    </border>
    <border>
      <left/>
      <right style="hair">
        <color rgb="FF0000FF"/>
      </right>
      <top style="thin">
        <color rgb="FF000099"/>
      </top>
      <bottom style="medium">
        <color rgb="FF000099"/>
      </bottom>
      <diagonal/>
    </border>
    <border>
      <left/>
      <right style="hair">
        <color rgb="FF0000FF"/>
      </right>
      <top/>
      <bottom style="thin">
        <color rgb="FF000099"/>
      </bottom>
      <diagonal/>
    </border>
    <border>
      <left/>
      <right style="hair">
        <color rgb="FF0000FF"/>
      </right>
      <top style="thin">
        <color rgb="FF000099"/>
      </top>
      <bottom/>
      <diagonal/>
    </border>
    <border>
      <left/>
      <right style="hair">
        <color rgb="FF0000FF"/>
      </right>
      <top style="medium">
        <color rgb="FF000099"/>
      </top>
      <bottom style="medium">
        <color rgb="FF000099"/>
      </bottom>
      <diagonal/>
    </border>
    <border>
      <left style="medium">
        <color rgb="FF000099"/>
      </left>
      <right style="thin">
        <color auto="1"/>
      </right>
      <top style="medium">
        <color rgb="FF000099"/>
      </top>
      <bottom style="thin">
        <color rgb="FF000099"/>
      </bottom>
      <diagonal/>
    </border>
    <border>
      <left style="medium">
        <color rgb="FF000099"/>
      </left>
      <right style="hair">
        <color rgb="FF0000FF"/>
      </right>
      <top style="thin">
        <color rgb="FF000099"/>
      </top>
      <bottom style="medium">
        <color rgb="FF000099"/>
      </bottom>
      <diagonal/>
    </border>
    <border>
      <left style="medium">
        <color rgb="FF000099"/>
      </left>
      <right style="hair">
        <color rgb="FF0000FF"/>
      </right>
      <top/>
      <bottom style="thin">
        <color rgb="FF000099"/>
      </bottom>
      <diagonal/>
    </border>
    <border>
      <left style="medium">
        <color rgb="FF000099"/>
      </left>
      <right style="hair">
        <color rgb="FF0000FF"/>
      </right>
      <top style="thin">
        <color rgb="FF000099"/>
      </top>
      <bottom/>
      <diagonal/>
    </border>
    <border>
      <left style="medium">
        <color rgb="FF000099"/>
      </left>
      <right style="hair">
        <color rgb="FF0000FF"/>
      </right>
      <top style="medium">
        <color rgb="FF000099"/>
      </top>
      <bottom style="medium">
        <color rgb="FF000099"/>
      </bottom>
      <diagonal/>
    </border>
    <border>
      <left style="thin">
        <color rgb="FF002060"/>
      </left>
      <right style="medium">
        <color rgb="FF002060"/>
      </right>
      <top style="thin">
        <color rgb="FF002060"/>
      </top>
      <bottom style="thin">
        <color rgb="FF002060"/>
      </bottom>
      <diagonal/>
    </border>
    <border>
      <left style="medium">
        <color rgb="FF002060"/>
      </left>
      <right style="thin">
        <color rgb="FF002060"/>
      </right>
      <top style="thin">
        <color rgb="FF002060"/>
      </top>
      <bottom style="medium">
        <color rgb="FF002060"/>
      </bottom>
      <diagonal/>
    </border>
    <border>
      <left style="thin">
        <color rgb="FF002060"/>
      </left>
      <right style="thin">
        <color rgb="FF002060"/>
      </right>
      <top style="thin">
        <color rgb="FF002060"/>
      </top>
      <bottom style="medium">
        <color rgb="FF002060"/>
      </bottom>
      <diagonal/>
    </border>
    <border>
      <left style="thin">
        <color rgb="FF002060"/>
      </left>
      <right style="medium">
        <color rgb="FF002060"/>
      </right>
      <top style="thin">
        <color rgb="FF002060"/>
      </top>
      <bottom style="medium">
        <color rgb="FF002060"/>
      </bottom>
      <diagonal/>
    </border>
    <border>
      <left style="thin">
        <color indexed="18"/>
      </left>
      <right style="hair">
        <color indexed="18"/>
      </right>
      <top style="thin">
        <color indexed="18"/>
      </top>
      <bottom style="hair">
        <color indexed="18"/>
      </bottom>
      <diagonal/>
    </border>
    <border>
      <left style="hair">
        <color indexed="18"/>
      </left>
      <right style="hair">
        <color indexed="18"/>
      </right>
      <top style="thin">
        <color indexed="18"/>
      </top>
      <bottom style="hair">
        <color indexed="18"/>
      </bottom>
      <diagonal/>
    </border>
    <border>
      <left/>
      <right/>
      <top style="hair">
        <color indexed="18"/>
      </top>
      <bottom style="hair">
        <color indexed="18"/>
      </bottom>
      <diagonal/>
    </border>
    <border>
      <left style="thin">
        <color indexed="18"/>
      </left>
      <right style="hair">
        <color indexed="18"/>
      </right>
      <top style="hair">
        <color indexed="18"/>
      </top>
      <bottom style="hair">
        <color indexed="18"/>
      </bottom>
      <diagonal/>
    </border>
    <border>
      <left style="hair">
        <color indexed="18"/>
      </left>
      <right style="hair">
        <color indexed="18"/>
      </right>
      <top style="hair">
        <color indexed="18"/>
      </top>
      <bottom style="hair">
        <color indexed="18"/>
      </bottom>
      <diagonal/>
    </border>
    <border>
      <left style="hair">
        <color indexed="18"/>
      </left>
      <right style="thin">
        <color indexed="18"/>
      </right>
      <top style="hair">
        <color indexed="18"/>
      </top>
      <bottom style="hair">
        <color indexed="18"/>
      </bottom>
      <diagonal/>
    </border>
    <border>
      <left/>
      <right style="hair">
        <color indexed="18"/>
      </right>
      <top style="hair">
        <color indexed="18"/>
      </top>
      <bottom style="hair">
        <color indexed="18"/>
      </bottom>
      <diagonal/>
    </border>
    <border>
      <left style="hair">
        <color indexed="18"/>
      </left>
      <right style="medium">
        <color indexed="18"/>
      </right>
      <top style="hair">
        <color indexed="18"/>
      </top>
      <bottom style="hair">
        <color indexed="18"/>
      </bottom>
      <diagonal/>
    </border>
    <border>
      <left style="thin">
        <color indexed="62"/>
      </left>
      <right/>
      <top style="hair">
        <color indexed="62"/>
      </top>
      <bottom/>
      <diagonal/>
    </border>
    <border>
      <left style="medium">
        <color indexed="18"/>
      </left>
      <right style="thin">
        <color indexed="18"/>
      </right>
      <top/>
      <bottom style="thin">
        <color indexed="64"/>
      </bottom>
      <diagonal/>
    </border>
    <border>
      <left style="medium">
        <color indexed="18"/>
      </left>
      <right style="thin">
        <color indexed="18"/>
      </right>
      <top style="thin">
        <color indexed="64"/>
      </top>
      <bottom style="thin">
        <color indexed="64"/>
      </bottom>
      <diagonal/>
    </border>
    <border>
      <left style="medium">
        <color indexed="18"/>
      </left>
      <right style="thin">
        <color indexed="18"/>
      </right>
      <top style="thin">
        <color indexed="64"/>
      </top>
      <bottom style="thin">
        <color indexed="18"/>
      </bottom>
      <diagonal/>
    </border>
    <border>
      <left style="double">
        <color indexed="18"/>
      </left>
      <right/>
      <top style="hair">
        <color indexed="18"/>
      </top>
      <bottom style="hair">
        <color indexed="18"/>
      </bottom>
      <diagonal/>
    </border>
    <border>
      <left style="double">
        <color indexed="18"/>
      </left>
      <right style="hair">
        <color indexed="18"/>
      </right>
      <top style="hair">
        <color indexed="18"/>
      </top>
      <bottom style="hair">
        <color indexed="18"/>
      </bottom>
      <diagonal/>
    </border>
    <border>
      <left style="double">
        <color indexed="18"/>
      </left>
      <right style="hair">
        <color indexed="18"/>
      </right>
      <top style="hair">
        <color indexed="18"/>
      </top>
      <bottom style="medium">
        <color indexed="18"/>
      </bottom>
      <diagonal/>
    </border>
    <border>
      <left style="double">
        <color indexed="18"/>
      </left>
      <right style="hair">
        <color indexed="18"/>
      </right>
      <top style="medium">
        <color indexed="18"/>
      </top>
      <bottom/>
      <diagonal/>
    </border>
    <border>
      <left style="double">
        <color indexed="18"/>
      </left>
      <right style="hair">
        <color indexed="18"/>
      </right>
      <top/>
      <bottom/>
      <diagonal/>
    </border>
    <border>
      <left style="double">
        <color indexed="18"/>
      </left>
      <right style="hair">
        <color indexed="18"/>
      </right>
      <top style="thin">
        <color indexed="18"/>
      </top>
      <bottom/>
      <diagonal/>
    </border>
    <border>
      <left style="double">
        <color indexed="18"/>
      </left>
      <right style="hair">
        <color indexed="18"/>
      </right>
      <top/>
      <bottom style="thin">
        <color indexed="18"/>
      </bottom>
      <diagonal/>
    </border>
    <border>
      <left style="double">
        <color indexed="18"/>
      </left>
      <right style="hair">
        <color indexed="18"/>
      </right>
      <top/>
      <bottom style="medium">
        <color indexed="18"/>
      </bottom>
      <diagonal/>
    </border>
    <border>
      <left style="hair">
        <color indexed="18"/>
      </left>
      <right/>
      <top style="thin">
        <color indexed="18"/>
      </top>
      <bottom/>
      <diagonal/>
    </border>
    <border>
      <left style="hair">
        <color indexed="18"/>
      </left>
      <right/>
      <top/>
      <bottom/>
      <diagonal/>
    </border>
    <border>
      <left style="hair">
        <color indexed="18"/>
      </left>
      <right/>
      <top/>
      <bottom style="medium">
        <color indexed="18"/>
      </bottom>
      <diagonal/>
    </border>
    <border>
      <left style="hair">
        <color indexed="18"/>
      </left>
      <right/>
      <top style="medium">
        <color indexed="18"/>
      </top>
      <bottom/>
      <diagonal/>
    </border>
    <border>
      <left style="hair">
        <color indexed="18"/>
      </left>
      <right/>
      <top/>
      <bottom style="thin">
        <color indexed="18"/>
      </bottom>
      <diagonal/>
    </border>
    <border>
      <left/>
      <right style="hair">
        <color indexed="18"/>
      </right>
      <top style="thin">
        <color indexed="18"/>
      </top>
      <bottom/>
      <diagonal/>
    </border>
    <border>
      <left/>
      <right style="medium">
        <color indexed="18"/>
      </right>
      <top style="hair">
        <color indexed="18"/>
      </top>
      <bottom style="hair">
        <color indexed="18"/>
      </bottom>
      <diagonal/>
    </border>
    <border>
      <left style="medium">
        <color indexed="18"/>
      </left>
      <right style="hair">
        <color indexed="18"/>
      </right>
      <top style="hair">
        <color indexed="18"/>
      </top>
      <bottom style="hair">
        <color indexed="18"/>
      </bottom>
      <diagonal/>
    </border>
    <border>
      <left style="medium">
        <color indexed="18"/>
      </left>
      <right style="hair">
        <color indexed="18"/>
      </right>
      <top style="medium">
        <color indexed="18"/>
      </top>
      <bottom/>
      <diagonal/>
    </border>
    <border>
      <left style="medium">
        <color indexed="18"/>
      </left>
      <right style="hair">
        <color indexed="18"/>
      </right>
      <top/>
      <bottom/>
      <diagonal/>
    </border>
    <border>
      <left style="medium">
        <color indexed="18"/>
      </left>
      <right style="hair">
        <color indexed="18"/>
      </right>
      <top style="thin">
        <color indexed="18"/>
      </top>
      <bottom/>
      <diagonal/>
    </border>
    <border>
      <left style="double">
        <color indexed="18"/>
      </left>
      <right/>
      <top style="medium">
        <color indexed="18"/>
      </top>
      <bottom style="hair">
        <color indexed="18"/>
      </bottom>
      <diagonal/>
    </border>
    <border>
      <left/>
      <right/>
      <top style="medium">
        <color indexed="18"/>
      </top>
      <bottom style="hair">
        <color indexed="18"/>
      </bottom>
      <diagonal/>
    </border>
    <border>
      <left style="medium">
        <color indexed="18"/>
      </left>
      <right/>
      <top style="medium">
        <color indexed="18"/>
      </top>
      <bottom style="hair">
        <color indexed="18"/>
      </bottom>
      <diagonal/>
    </border>
    <border>
      <left/>
      <right style="medium">
        <color indexed="18"/>
      </right>
      <top style="medium">
        <color indexed="18"/>
      </top>
      <bottom style="hair">
        <color indexed="18"/>
      </bottom>
      <diagonal/>
    </border>
    <border>
      <left style="thin">
        <color indexed="18"/>
      </left>
      <right style="thin">
        <color indexed="18"/>
      </right>
      <top style="thin">
        <color indexed="18"/>
      </top>
      <bottom style="hair">
        <color indexed="18"/>
      </bottom>
      <diagonal/>
    </border>
    <border>
      <left style="hair">
        <color indexed="18"/>
      </left>
      <right style="thin">
        <color indexed="18"/>
      </right>
      <top style="thin">
        <color indexed="18"/>
      </top>
      <bottom style="hair">
        <color indexed="18"/>
      </bottom>
      <diagonal/>
    </border>
    <border>
      <left style="medium">
        <color theme="3"/>
      </left>
      <right/>
      <top style="medium">
        <color indexed="18"/>
      </top>
      <bottom/>
      <diagonal/>
    </border>
    <border>
      <left style="medium">
        <color theme="3"/>
      </left>
      <right/>
      <top/>
      <bottom/>
      <diagonal/>
    </border>
    <border>
      <left style="medium">
        <color theme="3"/>
      </left>
      <right/>
      <top/>
      <bottom style="thin">
        <color indexed="18"/>
      </bottom>
      <diagonal/>
    </border>
    <border>
      <left style="medium">
        <color theme="3"/>
      </left>
      <right/>
      <top style="thin">
        <color indexed="18"/>
      </top>
      <bottom/>
      <diagonal/>
    </border>
    <border>
      <left style="medium">
        <color theme="3"/>
      </left>
      <right/>
      <top/>
      <bottom style="medium">
        <color indexed="18"/>
      </bottom>
      <diagonal/>
    </border>
    <border>
      <left style="medium">
        <color rgb="FF000099"/>
      </left>
      <right style="medium">
        <color rgb="FF000099"/>
      </right>
      <top style="medium">
        <color rgb="FF000099"/>
      </top>
      <bottom style="hair">
        <color indexed="18"/>
      </bottom>
      <diagonal/>
    </border>
    <border>
      <left style="medium">
        <color rgb="FF000099"/>
      </left>
      <right style="medium">
        <color rgb="FF000099"/>
      </right>
      <top style="hair">
        <color indexed="18"/>
      </top>
      <bottom style="hair">
        <color indexed="18"/>
      </bottom>
      <diagonal/>
    </border>
    <border>
      <left style="medium">
        <color rgb="FF000099"/>
      </left>
      <right style="medium">
        <color rgb="FF000099"/>
      </right>
      <top style="hair">
        <color indexed="18"/>
      </top>
      <bottom style="medium">
        <color rgb="FF000099"/>
      </bottom>
      <diagonal/>
    </border>
    <border>
      <left style="medium">
        <color rgb="FF000099"/>
      </left>
      <right style="medium">
        <color rgb="FF000099"/>
      </right>
      <top style="hair">
        <color indexed="18"/>
      </top>
      <bottom style="thin">
        <color indexed="18"/>
      </bottom>
      <diagonal/>
    </border>
    <border>
      <left style="medium">
        <color rgb="FF000099"/>
      </left>
      <right style="medium">
        <color rgb="FF000099"/>
      </right>
      <top/>
      <bottom style="hair">
        <color indexed="18"/>
      </bottom>
      <diagonal/>
    </border>
    <border>
      <left style="medium">
        <color rgb="FF000099"/>
      </left>
      <right style="medium">
        <color rgb="FF000099"/>
      </right>
      <top style="hair">
        <color indexed="18"/>
      </top>
      <bottom/>
      <diagonal/>
    </border>
    <border>
      <left style="medium">
        <color rgb="FF000099"/>
      </left>
      <right style="medium">
        <color rgb="FF000099"/>
      </right>
      <top style="thin">
        <color indexed="18"/>
      </top>
      <bottom style="hair">
        <color indexed="18"/>
      </bottom>
      <diagonal/>
    </border>
    <border>
      <left style="medium">
        <color rgb="FF000099"/>
      </left>
      <right style="medium">
        <color rgb="FF000099"/>
      </right>
      <top style="medium">
        <color rgb="FF000099"/>
      </top>
      <bottom style="hair">
        <color rgb="FF000099"/>
      </bottom>
      <diagonal/>
    </border>
    <border>
      <left style="medium">
        <color rgb="FF000099"/>
      </left>
      <right style="medium">
        <color rgb="FF000099"/>
      </right>
      <top style="hair">
        <color rgb="FF000099"/>
      </top>
      <bottom style="hair">
        <color rgb="FF000099"/>
      </bottom>
      <diagonal/>
    </border>
    <border>
      <left style="medium">
        <color rgb="FF000099"/>
      </left>
      <right style="medium">
        <color rgb="FF000099"/>
      </right>
      <top style="hair">
        <color rgb="FF000099"/>
      </top>
      <bottom style="medium">
        <color rgb="FF000099"/>
      </bottom>
      <diagonal/>
    </border>
    <border>
      <left style="medium">
        <color indexed="18"/>
      </left>
      <right style="thin">
        <color indexed="18"/>
      </right>
      <top style="medium">
        <color rgb="FF002060"/>
      </top>
      <bottom style="thin">
        <color indexed="64"/>
      </bottom>
      <diagonal/>
    </border>
    <border>
      <left style="medium">
        <color indexed="18"/>
      </left>
      <right style="thin">
        <color indexed="18"/>
      </right>
      <top style="thin">
        <color indexed="64"/>
      </top>
      <bottom style="medium">
        <color indexed="18"/>
      </bottom>
      <diagonal/>
    </border>
    <border>
      <left style="hair">
        <color indexed="62"/>
      </left>
      <right style="hair">
        <color indexed="18"/>
      </right>
      <top style="medium">
        <color rgb="FF002060"/>
      </top>
      <bottom/>
      <diagonal/>
    </border>
    <border>
      <left style="hair">
        <color indexed="62"/>
      </left>
      <right style="hair">
        <color indexed="18"/>
      </right>
      <top/>
      <bottom/>
      <diagonal/>
    </border>
    <border>
      <left style="medium">
        <color indexed="18"/>
      </left>
      <right style="thin">
        <color indexed="18"/>
      </right>
      <top style="thin">
        <color indexed="18"/>
      </top>
      <bottom style="thin">
        <color indexed="64"/>
      </bottom>
      <diagonal/>
    </border>
    <border>
      <left style="medium">
        <color indexed="18"/>
      </left>
      <right/>
      <top style="hair">
        <color indexed="18"/>
      </top>
      <bottom style="medium">
        <color indexed="18"/>
      </bottom>
      <diagonal/>
    </border>
    <border>
      <left style="medium">
        <color indexed="18"/>
      </left>
      <right style="thin">
        <color indexed="18"/>
      </right>
      <top style="medium">
        <color indexed="18"/>
      </top>
      <bottom style="thin">
        <color indexed="64"/>
      </bottom>
      <diagonal/>
    </border>
    <border>
      <left style="medium">
        <color rgb="FF002060"/>
      </left>
      <right style="thin">
        <color indexed="18"/>
      </right>
      <top style="medium">
        <color rgb="FF002060"/>
      </top>
      <bottom style="thin">
        <color rgb="FF002060"/>
      </bottom>
      <diagonal/>
    </border>
    <border>
      <left style="thin">
        <color indexed="18"/>
      </left>
      <right style="hair">
        <color indexed="18"/>
      </right>
      <top style="medium">
        <color rgb="FF002060"/>
      </top>
      <bottom style="thin">
        <color rgb="FF002060"/>
      </bottom>
      <diagonal/>
    </border>
    <border>
      <left style="hair">
        <color indexed="18"/>
      </left>
      <right style="hair">
        <color indexed="18"/>
      </right>
      <top style="medium">
        <color rgb="FF002060"/>
      </top>
      <bottom style="thin">
        <color rgb="FF002060"/>
      </bottom>
      <diagonal/>
    </border>
    <border>
      <left style="hair">
        <color indexed="18"/>
      </left>
      <right style="thin">
        <color indexed="18"/>
      </right>
      <top style="medium">
        <color rgb="FF002060"/>
      </top>
      <bottom style="thin">
        <color rgb="FF002060"/>
      </bottom>
      <diagonal/>
    </border>
    <border>
      <left style="thin">
        <color indexed="18"/>
      </left>
      <right/>
      <top style="medium">
        <color rgb="FF002060"/>
      </top>
      <bottom/>
      <diagonal/>
    </border>
    <border>
      <left/>
      <right style="thin">
        <color indexed="18"/>
      </right>
      <top style="medium">
        <color rgb="FF002060"/>
      </top>
      <bottom/>
      <diagonal/>
    </border>
    <border>
      <left style="medium">
        <color rgb="FF002060"/>
      </left>
      <right style="thin">
        <color indexed="18"/>
      </right>
      <top/>
      <bottom style="thin">
        <color rgb="FF002060"/>
      </bottom>
      <diagonal/>
    </border>
    <border>
      <left style="hair">
        <color indexed="18"/>
      </left>
      <right style="hair">
        <color indexed="18"/>
      </right>
      <top/>
      <bottom style="thin">
        <color rgb="FF002060"/>
      </bottom>
      <diagonal/>
    </border>
    <border>
      <left style="medium">
        <color rgb="FF002060"/>
      </left>
      <right style="thin">
        <color indexed="18"/>
      </right>
      <top style="thin">
        <color rgb="FF002060"/>
      </top>
      <bottom style="medium">
        <color rgb="FF002060"/>
      </bottom>
      <diagonal/>
    </border>
    <border>
      <left style="thin">
        <color indexed="18"/>
      </left>
      <right style="hair">
        <color indexed="18"/>
      </right>
      <top style="thin">
        <color rgb="FF002060"/>
      </top>
      <bottom style="medium">
        <color rgb="FF002060"/>
      </bottom>
      <diagonal/>
    </border>
    <border>
      <left style="hair">
        <color indexed="18"/>
      </left>
      <right style="hair">
        <color indexed="18"/>
      </right>
      <top style="thin">
        <color rgb="FF002060"/>
      </top>
      <bottom style="medium">
        <color rgb="FF002060"/>
      </bottom>
      <diagonal/>
    </border>
    <border>
      <left style="hair">
        <color indexed="18"/>
      </left>
      <right style="thin">
        <color indexed="18"/>
      </right>
      <top style="thin">
        <color rgb="FF002060"/>
      </top>
      <bottom style="medium">
        <color rgb="FF002060"/>
      </bottom>
      <diagonal/>
    </border>
    <border>
      <left style="medium">
        <color rgb="FF002060"/>
      </left>
      <right style="thin">
        <color indexed="18"/>
      </right>
      <top style="thin">
        <color rgb="FF002060"/>
      </top>
      <bottom/>
      <diagonal/>
    </border>
    <border>
      <left style="thin">
        <color indexed="18"/>
      </left>
      <right style="hair">
        <color indexed="18"/>
      </right>
      <top style="thin">
        <color rgb="FF002060"/>
      </top>
      <bottom/>
      <diagonal/>
    </border>
    <border>
      <left style="hair">
        <color indexed="18"/>
      </left>
      <right style="hair">
        <color indexed="18"/>
      </right>
      <top style="thin">
        <color rgb="FF002060"/>
      </top>
      <bottom/>
      <diagonal/>
    </border>
    <border>
      <left style="hair">
        <color indexed="18"/>
      </left>
      <right style="thin">
        <color indexed="18"/>
      </right>
      <top style="thin">
        <color rgb="FF002060"/>
      </top>
      <bottom/>
      <diagonal/>
    </border>
    <border>
      <left/>
      <right style="thin">
        <color indexed="18"/>
      </right>
      <top style="thin">
        <color indexed="64"/>
      </top>
      <bottom/>
      <diagonal/>
    </border>
    <border>
      <left style="medium">
        <color indexed="64"/>
      </left>
      <right style="medium">
        <color indexed="18"/>
      </right>
      <top style="thin">
        <color indexed="55"/>
      </top>
      <bottom style="thin">
        <color indexed="18"/>
      </bottom>
      <diagonal/>
    </border>
    <border>
      <left style="medium">
        <color rgb="FF002060"/>
      </left>
      <right style="medium">
        <color indexed="18"/>
      </right>
      <top style="medium">
        <color indexed="64"/>
      </top>
      <bottom/>
      <diagonal/>
    </border>
    <border>
      <left style="medium">
        <color indexed="18"/>
      </left>
      <right style="thin">
        <color indexed="62"/>
      </right>
      <top style="medium">
        <color auto="1"/>
      </top>
      <bottom/>
      <diagonal/>
    </border>
    <border>
      <left/>
      <right style="thin">
        <color indexed="18"/>
      </right>
      <top style="medium">
        <color auto="1"/>
      </top>
      <bottom/>
      <diagonal/>
    </border>
    <border>
      <left style="hair">
        <color indexed="18"/>
      </left>
      <right style="hair">
        <color indexed="18"/>
      </right>
      <top style="medium">
        <color indexed="18"/>
      </top>
      <bottom style="thin">
        <color indexed="18"/>
      </bottom>
      <diagonal/>
    </border>
    <border>
      <left style="hair">
        <color indexed="18"/>
      </left>
      <right style="medium">
        <color indexed="18"/>
      </right>
      <top style="medium">
        <color indexed="18"/>
      </top>
      <bottom style="thin">
        <color indexed="18"/>
      </bottom>
      <diagonal/>
    </border>
    <border>
      <left style="thin">
        <color indexed="62"/>
      </left>
      <right style="thin">
        <color indexed="18"/>
      </right>
      <top style="thin">
        <color indexed="18"/>
      </top>
      <bottom style="medium">
        <color auto="1"/>
      </bottom>
      <diagonal/>
    </border>
    <border>
      <left style="medium">
        <color indexed="18"/>
      </left>
      <right style="medium">
        <color indexed="18"/>
      </right>
      <top style="thin">
        <color rgb="FF002060"/>
      </top>
      <bottom style="thin">
        <color indexed="23"/>
      </bottom>
      <diagonal/>
    </border>
    <border>
      <left style="medium">
        <color rgb="FF002060"/>
      </left>
      <right style="thin">
        <color indexed="18"/>
      </right>
      <top style="thin">
        <color indexed="18"/>
      </top>
      <bottom style="thin">
        <color rgb="FF002060"/>
      </bottom>
      <diagonal/>
    </border>
    <border>
      <left style="thin">
        <color indexed="18"/>
      </left>
      <right style="hair">
        <color indexed="18"/>
      </right>
      <top style="thin">
        <color indexed="18"/>
      </top>
      <bottom style="thin">
        <color rgb="FF002060"/>
      </bottom>
      <diagonal/>
    </border>
    <border>
      <left style="hair">
        <color indexed="18"/>
      </left>
      <right style="hair">
        <color indexed="18"/>
      </right>
      <top style="thin">
        <color indexed="18"/>
      </top>
      <bottom style="thin">
        <color rgb="FF002060"/>
      </bottom>
      <diagonal/>
    </border>
    <border>
      <left style="hair">
        <color indexed="18"/>
      </left>
      <right style="thin">
        <color indexed="18"/>
      </right>
      <top style="thin">
        <color indexed="18"/>
      </top>
      <bottom style="thin">
        <color rgb="FF002060"/>
      </bottom>
      <diagonal/>
    </border>
    <border>
      <left style="medium">
        <color indexed="18"/>
      </left>
      <right/>
      <top/>
      <bottom style="medium">
        <color auto="1"/>
      </bottom>
      <diagonal/>
    </border>
    <border>
      <left style="medium">
        <color indexed="18"/>
      </left>
      <right/>
      <top style="medium">
        <color auto="1"/>
      </top>
      <bottom/>
      <diagonal/>
    </border>
    <border>
      <left style="medium">
        <color indexed="62"/>
      </left>
      <right style="medium">
        <color indexed="62"/>
      </right>
      <top style="medium">
        <color auto="1"/>
      </top>
      <bottom/>
      <diagonal/>
    </border>
    <border>
      <left style="medium">
        <color indexed="18"/>
      </left>
      <right style="medium">
        <color indexed="62"/>
      </right>
      <top style="thin">
        <color indexed="18"/>
      </top>
      <bottom style="medium">
        <color auto="1"/>
      </bottom>
      <diagonal/>
    </border>
    <border>
      <left style="medium">
        <color indexed="18"/>
      </left>
      <right style="medium">
        <color indexed="18"/>
      </right>
      <top style="thin">
        <color indexed="18"/>
      </top>
      <bottom style="medium">
        <color auto="1"/>
      </bottom>
      <diagonal/>
    </border>
    <border>
      <left style="medium">
        <color indexed="18"/>
      </left>
      <right style="medium">
        <color indexed="62"/>
      </right>
      <top style="medium">
        <color auto="1"/>
      </top>
      <bottom style="thin">
        <color indexed="18"/>
      </bottom>
      <diagonal/>
    </border>
    <border>
      <left style="thin">
        <color indexed="62"/>
      </left>
      <right style="medium">
        <color indexed="18"/>
      </right>
      <top style="hair">
        <color indexed="62"/>
      </top>
      <bottom/>
      <diagonal/>
    </border>
    <border>
      <left style="thin">
        <color indexed="62"/>
      </left>
      <right style="medium">
        <color indexed="18"/>
      </right>
      <top/>
      <bottom style="thin">
        <color indexed="18"/>
      </bottom>
      <diagonal/>
    </border>
    <border>
      <left style="medium">
        <color indexed="18"/>
      </left>
      <right style="double">
        <color indexed="18"/>
      </right>
      <top style="thin">
        <color indexed="18"/>
      </top>
      <bottom/>
      <diagonal/>
    </border>
    <border>
      <left style="medium">
        <color indexed="18"/>
      </left>
      <right style="double">
        <color indexed="18"/>
      </right>
      <top/>
      <bottom style="thin">
        <color indexed="18"/>
      </bottom>
      <diagonal/>
    </border>
    <border>
      <left style="thin">
        <color indexed="62"/>
      </left>
      <right style="medium">
        <color indexed="18"/>
      </right>
      <top style="thin">
        <color indexed="18"/>
      </top>
      <bottom/>
      <diagonal/>
    </border>
    <border>
      <left style="thin">
        <color indexed="62"/>
      </left>
      <right style="medium">
        <color indexed="18"/>
      </right>
      <top/>
      <bottom style="hair">
        <color indexed="62"/>
      </bottom>
      <diagonal/>
    </border>
    <border>
      <left style="thin">
        <color indexed="62"/>
      </left>
      <right style="medium">
        <color indexed="18"/>
      </right>
      <top style="medium">
        <color indexed="18"/>
      </top>
      <bottom/>
      <diagonal/>
    </border>
    <border>
      <left style="thin">
        <color indexed="64"/>
      </left>
      <right style="medium">
        <color indexed="18"/>
      </right>
      <top style="thin">
        <color indexed="64"/>
      </top>
      <bottom/>
      <diagonal/>
    </border>
    <border>
      <left style="medium">
        <color indexed="18"/>
      </left>
      <right style="thin">
        <color indexed="18"/>
      </right>
      <top style="thin">
        <color indexed="64"/>
      </top>
      <bottom/>
      <diagonal/>
    </border>
    <border>
      <left style="thin">
        <color indexed="18"/>
      </left>
      <right style="hair">
        <color indexed="18"/>
      </right>
      <top style="thin">
        <color indexed="64"/>
      </top>
      <bottom/>
      <diagonal/>
    </border>
    <border>
      <left style="hair">
        <color indexed="18"/>
      </left>
      <right style="thin">
        <color indexed="18"/>
      </right>
      <top style="thin">
        <color indexed="64"/>
      </top>
      <bottom/>
      <diagonal/>
    </border>
    <border>
      <left style="thin">
        <color indexed="64"/>
      </left>
      <right style="medium">
        <color indexed="18"/>
      </right>
      <top/>
      <bottom style="thin">
        <color indexed="64"/>
      </bottom>
      <diagonal/>
    </border>
    <border>
      <left style="medium">
        <color indexed="18"/>
      </left>
      <right style="medium">
        <color indexed="18"/>
      </right>
      <top style="hair">
        <color indexed="18"/>
      </top>
      <bottom style="thin">
        <color indexed="64"/>
      </bottom>
      <diagonal/>
    </border>
    <border>
      <left style="thin">
        <color indexed="18"/>
      </left>
      <right style="hair">
        <color indexed="18"/>
      </right>
      <top/>
      <bottom style="thin">
        <color indexed="64"/>
      </bottom>
      <diagonal/>
    </border>
    <border>
      <left style="hair">
        <color indexed="18"/>
      </left>
      <right style="thin">
        <color indexed="18"/>
      </right>
      <top/>
      <bottom style="thin">
        <color indexed="64"/>
      </bottom>
      <diagonal/>
    </border>
    <border>
      <left style="thin">
        <color indexed="18"/>
      </left>
      <right style="medium">
        <color indexed="18"/>
      </right>
      <top/>
      <bottom style="thin">
        <color indexed="64"/>
      </bottom>
      <diagonal/>
    </border>
    <border>
      <left style="hair">
        <color indexed="18"/>
      </left>
      <right style="hair">
        <color indexed="18"/>
      </right>
      <top/>
      <bottom style="medium">
        <color rgb="FF002060"/>
      </bottom>
      <diagonal/>
    </border>
    <border>
      <left/>
      <right style="thin">
        <color indexed="18"/>
      </right>
      <top style="hair">
        <color indexed="18"/>
      </top>
      <bottom/>
      <diagonal/>
    </border>
    <border>
      <left style="hair">
        <color indexed="62"/>
      </left>
      <right style="hair">
        <color indexed="18"/>
      </right>
      <top/>
      <bottom style="thin">
        <color indexed="18"/>
      </bottom>
      <diagonal/>
    </border>
    <border>
      <left style="hair">
        <color indexed="62"/>
      </left>
      <right style="hair">
        <color indexed="18"/>
      </right>
      <top style="thin">
        <color indexed="18"/>
      </top>
      <bottom/>
      <diagonal/>
    </border>
    <border>
      <left style="medium">
        <color rgb="FF002060"/>
      </left>
      <right style="thin">
        <color indexed="18"/>
      </right>
      <top style="medium">
        <color rgb="FF002060"/>
      </top>
      <bottom/>
      <diagonal/>
    </border>
    <border>
      <left style="hair">
        <color indexed="18"/>
      </left>
      <right style="hair">
        <color indexed="18"/>
      </right>
      <top style="medium">
        <color rgb="FF002060"/>
      </top>
      <bottom/>
      <diagonal/>
    </border>
    <border>
      <left style="medium">
        <color rgb="FF002060"/>
      </left>
      <right style="thin">
        <color indexed="18"/>
      </right>
      <top style="thin">
        <color indexed="64"/>
      </top>
      <bottom/>
      <diagonal/>
    </border>
    <border>
      <left style="hair">
        <color indexed="18"/>
      </left>
      <right style="hair">
        <color indexed="18"/>
      </right>
      <top style="thin">
        <color indexed="64"/>
      </top>
      <bottom/>
      <diagonal/>
    </border>
    <border>
      <left style="medium">
        <color rgb="FF002060"/>
      </left>
      <right style="thin">
        <color indexed="18"/>
      </right>
      <top/>
      <bottom style="medium">
        <color rgb="FF002060"/>
      </bottom>
      <diagonal/>
    </border>
    <border>
      <left style="medium">
        <color indexed="64"/>
      </left>
      <right style="medium">
        <color indexed="64"/>
      </right>
      <top/>
      <bottom style="medium">
        <color indexed="64"/>
      </bottom>
      <diagonal/>
    </border>
    <border>
      <left style="medium">
        <color indexed="18"/>
      </left>
      <right style="medium">
        <color indexed="18"/>
      </right>
      <top style="thin">
        <color indexed="23"/>
      </top>
      <bottom style="thin">
        <color indexed="62"/>
      </bottom>
      <diagonal/>
    </border>
    <border>
      <left style="thin">
        <color indexed="62"/>
      </left>
      <right/>
      <top style="thin">
        <color indexed="62"/>
      </top>
      <bottom/>
      <diagonal/>
    </border>
    <border>
      <left/>
      <right style="thin">
        <color indexed="62"/>
      </right>
      <top style="thin">
        <color indexed="62"/>
      </top>
      <bottom/>
      <diagonal/>
    </border>
    <border>
      <left style="hair">
        <color indexed="18"/>
      </left>
      <right style="thin">
        <color indexed="18"/>
      </right>
      <top style="hair">
        <color indexed="18"/>
      </top>
      <bottom style="thin">
        <color indexed="18"/>
      </bottom>
      <diagonal/>
    </border>
    <border>
      <left style="thin">
        <color indexed="18"/>
      </left>
      <right style="hair">
        <color indexed="18"/>
      </right>
      <top style="hair">
        <color indexed="18"/>
      </top>
      <bottom style="thin">
        <color indexed="18"/>
      </bottom>
      <diagonal/>
    </border>
    <border>
      <left style="thin">
        <color indexed="18"/>
      </left>
      <right style="medium">
        <color indexed="18"/>
      </right>
      <top style="hair">
        <color indexed="18"/>
      </top>
      <bottom style="thin">
        <color indexed="18"/>
      </bottom>
      <diagonal/>
    </border>
    <border>
      <left/>
      <right style="medium">
        <color rgb="FF002060"/>
      </right>
      <top/>
      <bottom style="thin">
        <color rgb="FF002060"/>
      </bottom>
      <diagonal/>
    </border>
    <border>
      <left/>
      <right style="medium">
        <color rgb="FF002060"/>
      </right>
      <top style="thin">
        <color rgb="FF002060"/>
      </top>
      <bottom/>
      <diagonal/>
    </border>
    <border>
      <left/>
      <right style="medium">
        <color rgb="FF002060"/>
      </right>
      <top style="thin">
        <color indexed="18"/>
      </top>
      <bottom/>
      <diagonal/>
    </border>
    <border>
      <left style="medium">
        <color indexed="18"/>
      </left>
      <right style="medium">
        <color indexed="18"/>
      </right>
      <top style="thin">
        <color indexed="18"/>
      </top>
      <bottom style="thin">
        <color indexed="64"/>
      </bottom>
      <diagonal/>
    </border>
    <border>
      <left style="thin">
        <color indexed="18"/>
      </left>
      <right style="thin">
        <color indexed="18"/>
      </right>
      <top style="thin">
        <color indexed="18"/>
      </top>
      <bottom style="thin">
        <color rgb="FF002060"/>
      </bottom>
      <diagonal/>
    </border>
    <border>
      <left style="thin">
        <color indexed="18"/>
      </left>
      <right style="thin">
        <color indexed="18"/>
      </right>
      <top style="thin">
        <color rgb="FF002060"/>
      </top>
      <bottom style="thin">
        <color rgb="FF002060"/>
      </bottom>
      <diagonal/>
    </border>
    <border>
      <left style="medium">
        <color rgb="FF002060"/>
      </left>
      <right style="thin">
        <color indexed="18"/>
      </right>
      <top style="thin">
        <color rgb="FF002060"/>
      </top>
      <bottom style="thin">
        <color indexed="64"/>
      </bottom>
      <diagonal/>
    </border>
    <border>
      <left style="thin">
        <color indexed="18"/>
      </left>
      <right style="hair">
        <color indexed="18"/>
      </right>
      <top style="thin">
        <color rgb="FF002060"/>
      </top>
      <bottom style="thin">
        <color indexed="64"/>
      </bottom>
      <diagonal/>
    </border>
    <border>
      <left style="hair">
        <color indexed="18"/>
      </left>
      <right style="hair">
        <color indexed="18"/>
      </right>
      <top style="thin">
        <color rgb="FF002060"/>
      </top>
      <bottom style="thin">
        <color indexed="64"/>
      </bottom>
      <diagonal/>
    </border>
    <border>
      <left style="hair">
        <color indexed="18"/>
      </left>
      <right style="thin">
        <color indexed="18"/>
      </right>
      <top style="thin">
        <color rgb="FF002060"/>
      </top>
      <bottom style="thin">
        <color indexed="64"/>
      </bottom>
      <diagonal/>
    </border>
    <border>
      <left style="thin">
        <color indexed="18"/>
      </left>
      <right style="thin">
        <color indexed="18"/>
      </right>
      <top style="thin">
        <color rgb="FF002060"/>
      </top>
      <bottom style="thin">
        <color indexed="64"/>
      </bottom>
      <diagonal/>
    </border>
    <border>
      <left style="medium">
        <color indexed="18"/>
      </left>
      <right style="medium">
        <color indexed="18"/>
      </right>
      <top style="thin">
        <color rgb="FF002060"/>
      </top>
      <bottom style="thin">
        <color indexed="18"/>
      </bottom>
      <diagonal/>
    </border>
    <border>
      <left style="thin">
        <color indexed="18"/>
      </left>
      <right style="thin">
        <color indexed="18"/>
      </right>
      <top style="thin">
        <color rgb="FF002060"/>
      </top>
      <bottom style="thin">
        <color indexed="18"/>
      </bottom>
      <diagonal/>
    </border>
    <border>
      <left style="thin">
        <color indexed="18"/>
      </left>
      <right/>
      <top style="medium">
        <color indexed="18"/>
      </top>
      <bottom style="hair">
        <color indexed="18"/>
      </bottom>
      <diagonal/>
    </border>
    <border>
      <left/>
      <right style="thin">
        <color indexed="18"/>
      </right>
      <top style="medium">
        <color indexed="18"/>
      </top>
      <bottom style="hair">
        <color indexed="18"/>
      </bottom>
      <diagonal/>
    </border>
    <border>
      <left/>
      <right style="medium">
        <color rgb="FF002060"/>
      </right>
      <top style="thin">
        <color rgb="FF002060"/>
      </top>
      <bottom style="thin">
        <color rgb="FF002060"/>
      </bottom>
      <diagonal/>
    </border>
    <border>
      <left style="medium">
        <color indexed="64"/>
      </left>
      <right style="medium">
        <color rgb="FF002060"/>
      </right>
      <top style="hair">
        <color indexed="18"/>
      </top>
      <bottom/>
      <diagonal/>
    </border>
    <border>
      <left style="medium">
        <color indexed="64"/>
      </left>
      <right style="medium">
        <color rgb="FF002060"/>
      </right>
      <top/>
      <bottom style="medium">
        <color rgb="FF002060"/>
      </bottom>
      <diagonal/>
    </border>
    <border>
      <left style="thin">
        <color indexed="18"/>
      </left>
      <right style="medium">
        <color indexed="18"/>
      </right>
      <top style="medium">
        <color indexed="18"/>
      </top>
      <bottom style="hair">
        <color indexed="18"/>
      </bottom>
      <diagonal/>
    </border>
    <border>
      <left style="medium">
        <color rgb="FF000099"/>
      </left>
      <right style="medium">
        <color rgb="FF000099"/>
      </right>
      <top style="medium">
        <color rgb="FF000099"/>
      </top>
      <bottom/>
      <diagonal/>
    </border>
    <border>
      <left style="medium">
        <color rgb="FF000099"/>
      </left>
      <right style="medium">
        <color rgb="FF000099"/>
      </right>
      <top/>
      <bottom style="hair">
        <color rgb="FF000099"/>
      </bottom>
      <diagonal/>
    </border>
    <border>
      <left style="medium">
        <color indexed="18"/>
      </left>
      <right style="medium">
        <color rgb="FF000099"/>
      </right>
      <top style="medium">
        <color indexed="18"/>
      </top>
      <bottom style="thin">
        <color indexed="18"/>
      </bottom>
      <diagonal/>
    </border>
    <border>
      <left style="medium">
        <color indexed="18"/>
      </left>
      <right style="medium">
        <color rgb="FF000099"/>
      </right>
      <top style="thin">
        <color indexed="18"/>
      </top>
      <bottom style="thin">
        <color indexed="18"/>
      </bottom>
      <diagonal/>
    </border>
    <border>
      <left style="medium">
        <color indexed="18"/>
      </left>
      <right style="medium">
        <color rgb="FF000099"/>
      </right>
      <top style="thin">
        <color indexed="18"/>
      </top>
      <bottom style="medium">
        <color indexed="18"/>
      </bottom>
      <diagonal/>
    </border>
    <border>
      <left/>
      <right/>
      <top/>
      <bottom style="thin">
        <color auto="1"/>
      </bottom>
      <diagonal/>
    </border>
    <border>
      <left/>
      <right/>
      <top style="thin">
        <color auto="1"/>
      </top>
      <bottom/>
      <diagonal/>
    </border>
    <border>
      <left style="medium">
        <color rgb="FF002060"/>
      </left>
      <right style="medium">
        <color rgb="FF002060"/>
      </right>
      <top style="thin">
        <color indexed="18"/>
      </top>
      <bottom style="thin">
        <color indexed="18"/>
      </bottom>
      <diagonal/>
    </border>
    <border>
      <left style="thin">
        <color indexed="18"/>
      </left>
      <right style="thin">
        <color indexed="18"/>
      </right>
      <top style="thin">
        <color rgb="FF002060"/>
      </top>
      <bottom style="medium">
        <color indexed="18"/>
      </bottom>
      <diagonal/>
    </border>
    <border>
      <left style="thin">
        <color indexed="18"/>
      </left>
      <right style="hair">
        <color indexed="18"/>
      </right>
      <top style="thin">
        <color rgb="FF002060"/>
      </top>
      <bottom style="medium">
        <color indexed="18"/>
      </bottom>
      <diagonal/>
    </border>
    <border>
      <left style="hair">
        <color indexed="18"/>
      </left>
      <right style="hair">
        <color indexed="18"/>
      </right>
      <top style="thin">
        <color rgb="FF002060"/>
      </top>
      <bottom style="medium">
        <color indexed="18"/>
      </bottom>
      <diagonal/>
    </border>
    <border>
      <left style="hair">
        <color indexed="18"/>
      </left>
      <right style="thin">
        <color indexed="18"/>
      </right>
      <top style="thin">
        <color rgb="FF002060"/>
      </top>
      <bottom style="medium">
        <color indexed="18"/>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hair">
        <color indexed="64"/>
      </left>
      <right/>
      <top/>
      <bottom/>
      <diagonal/>
    </border>
    <border>
      <left style="hair">
        <color indexed="64"/>
      </left>
      <right style="thin">
        <color indexed="64"/>
      </right>
      <top/>
      <bottom style="medium">
        <color indexed="64"/>
      </bottom>
      <diagonal/>
    </border>
    <border>
      <left style="hair">
        <color indexed="64"/>
      </left>
      <right/>
      <top style="medium">
        <color indexed="64"/>
      </top>
      <bottom/>
      <diagonal/>
    </border>
    <border>
      <left style="hair">
        <color indexed="64"/>
      </left>
      <right/>
      <top style="medium">
        <color indexed="64"/>
      </top>
      <bottom style="medium">
        <color indexed="64"/>
      </bottom>
      <diagonal/>
    </border>
    <border>
      <left style="hair">
        <color indexed="64"/>
      </left>
      <right/>
      <top/>
      <bottom style="medium">
        <color indexed="64"/>
      </bottom>
      <diagonal/>
    </border>
    <border>
      <left style="hair">
        <color indexed="64"/>
      </left>
      <right style="thin">
        <color indexed="64"/>
      </right>
      <top/>
      <bottom/>
      <diagonal/>
    </border>
    <border>
      <left/>
      <right style="thin">
        <color indexed="64"/>
      </right>
      <top style="medium">
        <color indexed="64"/>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style="medium">
        <color indexed="64"/>
      </top>
      <bottom style="medium">
        <color indexed="64"/>
      </bottom>
      <diagonal/>
    </border>
    <border>
      <left style="thin">
        <color indexed="64"/>
      </left>
      <right style="hair">
        <color indexed="64"/>
      </right>
      <top/>
      <bottom style="medium">
        <color indexed="64"/>
      </bottom>
      <diagonal/>
    </border>
    <border>
      <left style="thin">
        <color indexed="64"/>
      </left>
      <right style="hair">
        <color indexed="64"/>
      </right>
      <top/>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18"/>
      </left>
      <right style="medium">
        <color indexed="62"/>
      </right>
      <top style="medium">
        <color indexed="18"/>
      </top>
      <bottom style="medium">
        <color indexed="18"/>
      </bottom>
      <diagonal/>
    </border>
    <border>
      <left style="medium">
        <color indexed="62"/>
      </left>
      <right style="medium">
        <color indexed="62"/>
      </right>
      <top style="medium">
        <color indexed="18"/>
      </top>
      <bottom style="medium">
        <color indexed="18"/>
      </bottom>
      <diagonal/>
    </border>
    <border>
      <left style="medium">
        <color indexed="62"/>
      </left>
      <right style="medium">
        <color indexed="18"/>
      </right>
      <top style="medium">
        <color indexed="18"/>
      </top>
      <bottom style="medium">
        <color indexed="18"/>
      </bottom>
      <diagonal/>
    </border>
    <border>
      <left style="medium">
        <color indexed="18"/>
      </left>
      <right style="medium">
        <color indexed="62"/>
      </right>
      <top style="medium">
        <color indexed="18"/>
      </top>
      <bottom style="thin">
        <color indexed="18"/>
      </bottom>
      <diagonal/>
    </border>
    <border>
      <left style="medium">
        <color indexed="62"/>
      </left>
      <right style="medium">
        <color indexed="62"/>
      </right>
      <top style="medium">
        <color indexed="18"/>
      </top>
      <bottom style="thin">
        <color indexed="18"/>
      </bottom>
      <diagonal/>
    </border>
    <border>
      <left style="medium">
        <color indexed="62"/>
      </left>
      <right style="medium">
        <color indexed="18"/>
      </right>
      <top style="medium">
        <color indexed="18"/>
      </top>
      <bottom style="thin">
        <color indexed="18"/>
      </bottom>
      <diagonal/>
    </border>
    <border>
      <left/>
      <right style="thin">
        <color indexed="18"/>
      </right>
      <top style="hair">
        <color indexed="23"/>
      </top>
      <bottom style="medium">
        <color indexed="18"/>
      </bottom>
      <diagonal/>
    </border>
    <border>
      <left style="medium">
        <color indexed="18"/>
      </left>
      <right style="medium">
        <color indexed="64"/>
      </right>
      <top/>
      <bottom/>
      <diagonal/>
    </border>
    <border>
      <left style="medium">
        <color indexed="18"/>
      </left>
      <right style="medium">
        <color indexed="64"/>
      </right>
      <top/>
      <bottom style="medium">
        <color indexed="18"/>
      </bottom>
      <diagonal/>
    </border>
    <border>
      <left style="medium">
        <color rgb="FF002060"/>
      </left>
      <right/>
      <top/>
      <bottom style="thin">
        <color rgb="FF002060"/>
      </bottom>
      <diagonal/>
    </border>
    <border>
      <left style="medium">
        <color rgb="FF002060"/>
      </left>
      <right/>
      <top style="thin">
        <color rgb="FF002060"/>
      </top>
      <bottom/>
      <diagonal/>
    </border>
    <border>
      <left style="medium">
        <color indexed="64"/>
      </left>
      <right/>
      <top style="medium">
        <color indexed="18"/>
      </top>
      <bottom style="thin">
        <color indexed="64"/>
      </bottom>
      <diagonal/>
    </border>
    <border>
      <left style="medium">
        <color indexed="64"/>
      </left>
      <right/>
      <top style="thin">
        <color indexed="64"/>
      </top>
      <bottom style="thin">
        <color indexed="64"/>
      </bottom>
      <diagonal/>
    </border>
    <border>
      <left style="medium">
        <color indexed="64"/>
      </left>
      <right style="medium">
        <color indexed="18"/>
      </right>
      <top style="thin">
        <color indexed="64"/>
      </top>
      <bottom style="thin">
        <color indexed="18"/>
      </bottom>
      <diagonal/>
    </border>
    <border>
      <left style="medium">
        <color rgb="FF002060"/>
      </left>
      <right style="medium">
        <color indexed="64"/>
      </right>
      <top style="medium">
        <color indexed="18"/>
      </top>
      <bottom/>
      <diagonal/>
    </border>
    <border>
      <left style="thin">
        <color indexed="18"/>
      </left>
      <right style="thin">
        <color indexed="18"/>
      </right>
      <top style="medium">
        <color rgb="FF002060"/>
      </top>
      <bottom style="thin">
        <color rgb="FF002060"/>
      </bottom>
      <diagonal/>
    </border>
    <border>
      <left style="medium">
        <color indexed="18"/>
      </left>
      <right style="medium">
        <color indexed="18"/>
      </right>
      <top style="thin">
        <color indexed="23"/>
      </top>
      <bottom style="medium">
        <color rgb="FF002060"/>
      </bottom>
      <diagonal/>
    </border>
    <border>
      <left style="medium">
        <color indexed="18"/>
      </left>
      <right style="thin">
        <color indexed="18"/>
      </right>
      <top style="thin">
        <color indexed="64"/>
      </top>
      <bottom style="medium">
        <color rgb="FF002060"/>
      </bottom>
      <diagonal/>
    </border>
    <border>
      <left style="medium">
        <color indexed="18"/>
      </left>
      <right style="medium">
        <color indexed="62"/>
      </right>
      <top style="medium">
        <color indexed="18"/>
      </top>
      <bottom style="medium">
        <color auto="1"/>
      </bottom>
      <diagonal/>
    </border>
    <border>
      <left style="medium">
        <color rgb="FF002060"/>
      </left>
      <right/>
      <top style="thin">
        <color indexed="62"/>
      </top>
      <bottom style="medium">
        <color indexed="18"/>
      </bottom>
      <diagonal/>
    </border>
    <border>
      <left/>
      <right style="medium">
        <color rgb="FF002060"/>
      </right>
      <top style="thin">
        <color indexed="62"/>
      </top>
      <bottom style="medium">
        <color indexed="18"/>
      </bottom>
      <diagonal/>
    </border>
    <border>
      <left style="medium">
        <color indexed="62"/>
      </left>
      <right/>
      <top/>
      <bottom style="thin">
        <color indexed="18"/>
      </bottom>
      <diagonal/>
    </border>
    <border>
      <left style="medium">
        <color indexed="62"/>
      </left>
      <right/>
      <top style="thin">
        <color indexed="18"/>
      </top>
      <bottom/>
      <diagonal/>
    </border>
    <border>
      <left style="medium">
        <color indexed="62"/>
      </left>
      <right/>
      <top/>
      <bottom style="thin">
        <color indexed="62"/>
      </bottom>
      <diagonal/>
    </border>
    <border>
      <left style="thin">
        <color indexed="62"/>
      </left>
      <right style="thin">
        <color indexed="18"/>
      </right>
      <top style="medium">
        <color indexed="62"/>
      </top>
      <bottom style="medium">
        <color indexed="18"/>
      </bottom>
      <diagonal/>
    </border>
    <border>
      <left style="medium">
        <color rgb="FF002060"/>
      </left>
      <right style="thin">
        <color indexed="18"/>
      </right>
      <top style="medium">
        <color rgb="FF002060"/>
      </top>
      <bottom style="medium">
        <color rgb="FF002060"/>
      </bottom>
      <diagonal/>
    </border>
    <border>
      <left style="thin">
        <color indexed="18"/>
      </left>
      <right style="hair">
        <color indexed="18"/>
      </right>
      <top style="medium">
        <color rgb="FF002060"/>
      </top>
      <bottom style="medium">
        <color rgb="FF002060"/>
      </bottom>
      <diagonal/>
    </border>
    <border>
      <left style="hair">
        <color indexed="18"/>
      </left>
      <right style="hair">
        <color indexed="18"/>
      </right>
      <top style="medium">
        <color rgb="FF002060"/>
      </top>
      <bottom style="medium">
        <color rgb="FF002060"/>
      </bottom>
      <diagonal/>
    </border>
    <border>
      <left style="hair">
        <color indexed="18"/>
      </left>
      <right style="thin">
        <color indexed="18"/>
      </right>
      <top style="medium">
        <color rgb="FF002060"/>
      </top>
      <bottom style="medium">
        <color rgb="FF002060"/>
      </bottom>
      <diagonal/>
    </border>
    <border>
      <left style="thin">
        <color indexed="18"/>
      </left>
      <right style="thin">
        <color indexed="18"/>
      </right>
      <top style="medium">
        <color rgb="FF002060"/>
      </top>
      <bottom style="medium">
        <color rgb="FF002060"/>
      </bottom>
      <diagonal/>
    </border>
    <border>
      <left style="thin">
        <color indexed="18"/>
      </left>
      <right style="thin">
        <color indexed="18"/>
      </right>
      <top style="medium">
        <color rgb="FF002060"/>
      </top>
      <bottom style="thin">
        <color indexed="18"/>
      </bottom>
      <diagonal/>
    </border>
    <border>
      <left style="medium">
        <color indexed="18"/>
      </left>
      <right style="medium">
        <color rgb="FF002060"/>
      </right>
      <top style="thin">
        <color indexed="18"/>
      </top>
      <bottom style="medium">
        <color indexed="18"/>
      </bottom>
      <diagonal/>
    </border>
    <border>
      <left style="medium">
        <color indexed="18"/>
      </left>
      <right style="medium">
        <color rgb="FF002060"/>
      </right>
      <top style="medium">
        <color indexed="18"/>
      </top>
      <bottom style="medium">
        <color indexed="18"/>
      </bottom>
      <diagonal/>
    </border>
    <border>
      <left style="medium">
        <color indexed="62"/>
      </left>
      <right style="thin">
        <color indexed="18"/>
      </right>
      <top style="thin">
        <color rgb="FF002060"/>
      </top>
      <bottom style="thin">
        <color rgb="FF002060"/>
      </bottom>
      <diagonal/>
    </border>
    <border>
      <left style="medium">
        <color indexed="62"/>
      </left>
      <right style="thin">
        <color indexed="18"/>
      </right>
      <top style="thin">
        <color rgb="FF002060"/>
      </top>
      <bottom style="medium">
        <color indexed="18"/>
      </bottom>
      <diagonal/>
    </border>
    <border>
      <left/>
      <right style="medium">
        <color indexed="18"/>
      </right>
      <top style="thin">
        <color auto="1"/>
      </top>
      <bottom/>
      <diagonal/>
    </border>
    <border>
      <left style="medium">
        <color indexed="18"/>
      </left>
      <right style="medium">
        <color indexed="62"/>
      </right>
      <top style="thin">
        <color indexed="18"/>
      </top>
      <bottom style="thin">
        <color indexed="18"/>
      </bottom>
      <diagonal/>
    </border>
    <border>
      <left style="medium">
        <color indexed="18"/>
      </left>
      <right style="medium">
        <color indexed="62"/>
      </right>
      <top style="thin">
        <color indexed="18"/>
      </top>
      <bottom style="hair">
        <color indexed="62"/>
      </bottom>
      <diagonal/>
    </border>
    <border>
      <left style="medium">
        <color indexed="18"/>
      </left>
      <right/>
      <top/>
      <bottom style="thin">
        <color indexed="62"/>
      </bottom>
      <diagonal/>
    </border>
    <border>
      <left style="medium">
        <color indexed="18"/>
      </left>
      <right/>
      <top style="thin">
        <color indexed="62"/>
      </top>
      <bottom/>
      <diagonal/>
    </border>
    <border>
      <left style="medium">
        <color indexed="18"/>
      </left>
      <right style="medium">
        <color indexed="18"/>
      </right>
      <top/>
      <bottom style="hair">
        <color indexed="62"/>
      </bottom>
      <diagonal/>
    </border>
    <border>
      <left style="medium">
        <color indexed="18"/>
      </left>
      <right style="medium">
        <color indexed="18"/>
      </right>
      <top style="hair">
        <color indexed="62"/>
      </top>
      <bottom style="thin">
        <color indexed="62"/>
      </bottom>
      <diagonal/>
    </border>
    <border>
      <left style="medium">
        <color indexed="18"/>
      </left>
      <right style="medium">
        <color indexed="18"/>
      </right>
      <top style="thin">
        <color indexed="62"/>
      </top>
      <bottom style="thin">
        <color indexed="62"/>
      </bottom>
      <diagonal/>
    </border>
    <border>
      <left style="medium">
        <color indexed="18"/>
      </left>
      <right style="medium">
        <color indexed="18"/>
      </right>
      <top style="thin">
        <color indexed="62"/>
      </top>
      <bottom style="hair">
        <color indexed="62"/>
      </bottom>
      <diagonal/>
    </border>
    <border>
      <left/>
      <right style="medium">
        <color indexed="18"/>
      </right>
      <top style="medium">
        <color indexed="18"/>
      </top>
      <bottom style="medium">
        <color rgb="FF002060"/>
      </bottom>
      <diagonal/>
    </border>
    <border>
      <left/>
      <right style="medium">
        <color indexed="18"/>
      </right>
      <top style="medium">
        <color rgb="FF002060"/>
      </top>
      <bottom style="medium">
        <color indexed="18"/>
      </bottom>
      <diagonal/>
    </border>
    <border>
      <left/>
      <right style="medium">
        <color rgb="FF000099"/>
      </right>
      <top style="medium">
        <color rgb="FF000099"/>
      </top>
      <bottom style="medium">
        <color rgb="FF000099"/>
      </bottom>
      <diagonal/>
    </border>
    <border>
      <left style="thin">
        <color indexed="18"/>
      </left>
      <right style="thin">
        <color indexed="18"/>
      </right>
      <top style="medium">
        <color indexed="18"/>
      </top>
      <bottom style="hair">
        <color indexed="18"/>
      </bottom>
      <diagonal/>
    </border>
    <border>
      <left style="thin">
        <color indexed="18"/>
      </left>
      <right style="thin">
        <color indexed="18"/>
      </right>
      <top style="hair">
        <color indexed="18"/>
      </top>
      <bottom style="hair">
        <color indexed="18"/>
      </bottom>
      <diagonal/>
    </border>
    <border>
      <left style="medium">
        <color rgb="FF002060"/>
      </left>
      <right style="thin">
        <color rgb="FF002060"/>
      </right>
      <top/>
      <bottom style="medium">
        <color rgb="FF002060"/>
      </bottom>
      <diagonal/>
    </border>
    <border>
      <left style="medium">
        <color rgb="FF002060"/>
      </left>
      <right/>
      <top style="medium">
        <color rgb="FF002060"/>
      </top>
      <bottom style="thin">
        <color rgb="FF002060"/>
      </bottom>
      <diagonal/>
    </border>
    <border>
      <left style="medium">
        <color rgb="FF002060"/>
      </left>
      <right/>
      <top style="thin">
        <color rgb="FF002060"/>
      </top>
      <bottom style="medium">
        <color rgb="FF002060"/>
      </bottom>
      <diagonal/>
    </border>
    <border>
      <left style="medium">
        <color rgb="FF002060"/>
      </left>
      <right style="thin">
        <color rgb="FF002060"/>
      </right>
      <top/>
      <bottom/>
      <diagonal/>
    </border>
    <border>
      <left style="medium">
        <color indexed="18"/>
      </left>
      <right style="medium">
        <color indexed="62"/>
      </right>
      <top style="thin">
        <color indexed="62"/>
      </top>
      <bottom style="thin">
        <color indexed="62"/>
      </bottom>
      <diagonal/>
    </border>
    <border>
      <left style="medium">
        <color indexed="18"/>
      </left>
      <right style="medium">
        <color indexed="62"/>
      </right>
      <top style="thin">
        <color indexed="62"/>
      </top>
      <bottom style="thin">
        <color indexed="18"/>
      </bottom>
      <diagonal/>
    </border>
    <border>
      <left style="medium">
        <color indexed="18"/>
      </left>
      <right style="medium">
        <color indexed="62"/>
      </right>
      <top style="thin">
        <color indexed="18"/>
      </top>
      <bottom style="thin">
        <color indexed="62"/>
      </bottom>
      <diagonal/>
    </border>
    <border>
      <left style="medium">
        <color indexed="18"/>
      </left>
      <right style="medium">
        <color indexed="62"/>
      </right>
      <top/>
      <bottom style="thin">
        <color indexed="23"/>
      </bottom>
      <diagonal/>
    </border>
    <border>
      <left style="medium">
        <color indexed="18"/>
      </left>
      <right style="medium">
        <color indexed="62"/>
      </right>
      <top style="thin">
        <color indexed="23"/>
      </top>
      <bottom style="thin">
        <color indexed="23"/>
      </bottom>
      <diagonal/>
    </border>
    <border>
      <left style="medium">
        <color indexed="18"/>
      </left>
      <right style="medium">
        <color indexed="62"/>
      </right>
      <top style="thin">
        <color indexed="23"/>
      </top>
      <bottom style="thin">
        <color indexed="62"/>
      </bottom>
      <diagonal/>
    </border>
    <border>
      <left style="medium">
        <color indexed="18"/>
      </left>
      <right style="medium">
        <color indexed="62"/>
      </right>
      <top style="medium">
        <color indexed="18"/>
      </top>
      <bottom/>
      <diagonal/>
    </border>
    <border>
      <left style="medium">
        <color indexed="18"/>
      </left>
      <right style="medium">
        <color indexed="62"/>
      </right>
      <top style="thin">
        <color indexed="23"/>
      </top>
      <bottom style="medium">
        <color indexed="18"/>
      </bottom>
      <diagonal/>
    </border>
    <border>
      <left style="medium">
        <color indexed="18"/>
      </left>
      <right style="medium">
        <color indexed="62"/>
      </right>
      <top style="thin">
        <color indexed="23"/>
      </top>
      <bottom style="thin">
        <color indexed="64"/>
      </bottom>
      <diagonal/>
    </border>
    <border>
      <left style="medium">
        <color indexed="18"/>
      </left>
      <right style="medium">
        <color indexed="62"/>
      </right>
      <top style="thin">
        <color indexed="23"/>
      </top>
      <bottom/>
      <diagonal/>
    </border>
    <border>
      <left/>
      <right style="medium">
        <color indexed="18"/>
      </right>
      <top style="medium">
        <color indexed="18"/>
      </top>
      <bottom/>
      <diagonal/>
    </border>
    <border>
      <left style="medium">
        <color indexed="18"/>
      </left>
      <right style="medium">
        <color indexed="18"/>
      </right>
      <top style="medium">
        <color indexed="18"/>
      </top>
      <bottom style="medium">
        <color indexed="18"/>
      </bottom>
      <diagonal/>
    </border>
    <border>
      <left style="medium">
        <color rgb="FF002060"/>
      </left>
      <right style="thin">
        <color rgb="FF002060"/>
      </right>
      <top style="medium">
        <color rgb="FF002060"/>
      </top>
      <bottom/>
      <diagonal/>
    </border>
    <border>
      <left style="thin">
        <color rgb="FF002060"/>
      </left>
      <right style="thin">
        <color rgb="FF002060"/>
      </right>
      <top style="medium">
        <color rgb="FF002060"/>
      </top>
      <bottom/>
      <diagonal/>
    </border>
    <border>
      <left style="thin">
        <color rgb="FF002060"/>
      </left>
      <right style="medium">
        <color rgb="FF002060"/>
      </right>
      <top style="medium">
        <color rgb="FF002060"/>
      </top>
      <bottom/>
      <diagonal/>
    </border>
    <border>
      <left style="medium">
        <color indexed="18"/>
      </left>
      <right style="medium">
        <color indexed="18"/>
      </right>
      <top style="medium">
        <color indexed="18"/>
      </top>
      <bottom/>
      <diagonal/>
    </border>
    <border>
      <left style="medium">
        <color indexed="18"/>
      </left>
      <right style="medium">
        <color indexed="18"/>
      </right>
      <top style="medium">
        <color indexed="18"/>
      </top>
      <bottom style="thin">
        <color indexed="18"/>
      </bottom>
      <diagonal/>
    </border>
    <border>
      <left style="medium">
        <color indexed="18"/>
      </left>
      <right/>
      <top style="medium">
        <color indexed="18"/>
      </top>
      <bottom style="thin">
        <color indexed="18"/>
      </bottom>
      <diagonal/>
    </border>
    <border>
      <left/>
      <right style="thin">
        <color indexed="18"/>
      </right>
      <top style="medium">
        <color indexed="18"/>
      </top>
      <bottom style="thin">
        <color indexed="18"/>
      </bottom>
      <diagonal/>
    </border>
    <border>
      <left style="thin">
        <color indexed="18"/>
      </left>
      <right style="medium">
        <color indexed="18"/>
      </right>
      <top style="medium">
        <color indexed="18"/>
      </top>
      <bottom style="thin">
        <color indexed="18"/>
      </bottom>
      <diagonal/>
    </border>
    <border>
      <left style="medium">
        <color indexed="18"/>
      </left>
      <right/>
      <top style="medium">
        <color indexed="18"/>
      </top>
      <bottom/>
      <diagonal/>
    </border>
    <border>
      <left style="medium">
        <color indexed="18"/>
      </left>
      <right style="thin">
        <color indexed="62"/>
      </right>
      <top style="medium">
        <color indexed="18"/>
      </top>
      <bottom style="thin">
        <color indexed="62"/>
      </bottom>
      <diagonal/>
    </border>
    <border>
      <left style="thin">
        <color indexed="62"/>
      </left>
      <right style="double">
        <color indexed="18"/>
      </right>
      <top style="medium">
        <color indexed="18"/>
      </top>
      <bottom style="thin">
        <color indexed="62"/>
      </bottom>
      <diagonal/>
    </border>
    <border>
      <left/>
      <right style="thin">
        <color indexed="18"/>
      </right>
      <top style="medium">
        <color indexed="18"/>
      </top>
      <bottom style="thin">
        <color indexed="62"/>
      </bottom>
      <diagonal/>
    </border>
    <border>
      <left style="thin">
        <color indexed="18"/>
      </left>
      <right/>
      <top style="medium">
        <color indexed="18"/>
      </top>
      <bottom style="thin">
        <color indexed="62"/>
      </bottom>
      <diagonal/>
    </border>
    <border>
      <left style="medium">
        <color indexed="18"/>
      </left>
      <right style="thin">
        <color indexed="18"/>
      </right>
      <top style="medium">
        <color indexed="18"/>
      </top>
      <bottom style="thin">
        <color indexed="62"/>
      </bottom>
      <diagonal/>
    </border>
    <border>
      <left style="thin">
        <color indexed="18"/>
      </left>
      <right style="medium">
        <color indexed="18"/>
      </right>
      <top style="medium">
        <color indexed="18"/>
      </top>
      <bottom style="thin">
        <color indexed="62"/>
      </bottom>
      <diagonal/>
    </border>
    <border>
      <left style="medium">
        <color indexed="18"/>
      </left>
      <right/>
      <top style="medium">
        <color indexed="18"/>
      </top>
      <bottom style="thin">
        <color indexed="62"/>
      </bottom>
      <diagonal/>
    </border>
    <border>
      <left/>
      <right style="medium">
        <color indexed="18"/>
      </right>
      <top style="medium">
        <color indexed="18"/>
      </top>
      <bottom style="thin">
        <color indexed="62"/>
      </bottom>
      <diagonal/>
    </border>
    <border>
      <left style="medium">
        <color indexed="62"/>
      </left>
      <right style="thin">
        <color indexed="62"/>
      </right>
      <top style="medium">
        <color indexed="18"/>
      </top>
      <bottom style="thin">
        <color indexed="62"/>
      </bottom>
      <diagonal/>
    </border>
    <border>
      <left/>
      <right/>
      <top style="medium">
        <color indexed="18"/>
      </top>
      <bottom style="thin">
        <color indexed="62"/>
      </bottom>
      <diagonal/>
    </border>
    <border>
      <left style="medium">
        <color indexed="18"/>
      </left>
      <right style="double">
        <color indexed="18"/>
      </right>
      <top style="medium">
        <color indexed="18"/>
      </top>
      <bottom/>
      <diagonal/>
    </border>
    <border>
      <left style="double">
        <color indexed="18"/>
      </left>
      <right style="medium">
        <color indexed="18"/>
      </right>
      <top style="medium">
        <color indexed="18"/>
      </top>
      <bottom/>
      <diagonal/>
    </border>
    <border>
      <left style="medium">
        <color indexed="62"/>
      </left>
      <right style="medium">
        <color indexed="18"/>
      </right>
      <top style="thin">
        <color indexed="64"/>
      </top>
      <bottom/>
      <diagonal/>
    </border>
    <border>
      <left style="medium">
        <color indexed="62"/>
      </left>
      <right style="medium">
        <color indexed="62"/>
      </right>
      <top style="thin">
        <color indexed="62"/>
      </top>
      <bottom style="thin">
        <color indexed="23"/>
      </bottom>
      <diagonal/>
    </border>
    <border>
      <left style="medium">
        <color rgb="FF002060"/>
      </left>
      <right style="medium">
        <color rgb="FF002060"/>
      </right>
      <top style="thin">
        <color indexed="62"/>
      </top>
      <bottom style="thin">
        <color indexed="23"/>
      </bottom>
      <diagonal/>
    </border>
    <border>
      <left style="medium">
        <color rgb="FF002060"/>
      </left>
      <right style="medium">
        <color rgb="FF002060"/>
      </right>
      <top style="thin">
        <color indexed="23"/>
      </top>
      <bottom style="thin">
        <color indexed="23"/>
      </bottom>
      <diagonal/>
    </border>
    <border>
      <left style="medium">
        <color rgb="FF002060"/>
      </left>
      <right style="medium">
        <color rgb="FF002060"/>
      </right>
      <top style="thin">
        <color indexed="23"/>
      </top>
      <bottom style="thin">
        <color rgb="FF002060"/>
      </bottom>
      <diagonal/>
    </border>
    <border>
      <left style="thin">
        <color indexed="18"/>
      </left>
      <right style="thin">
        <color indexed="18"/>
      </right>
      <top/>
      <bottom style="medium">
        <color indexed="62"/>
      </bottom>
      <diagonal/>
    </border>
    <border>
      <left style="thin">
        <color indexed="18"/>
      </left>
      <right style="hair">
        <color indexed="18"/>
      </right>
      <top/>
      <bottom style="medium">
        <color indexed="62"/>
      </bottom>
      <diagonal/>
    </border>
    <border>
      <left style="hair">
        <color indexed="18"/>
      </left>
      <right style="hair">
        <color indexed="18"/>
      </right>
      <top/>
      <bottom style="medium">
        <color indexed="62"/>
      </bottom>
      <diagonal/>
    </border>
    <border>
      <left style="hair">
        <color indexed="18"/>
      </left>
      <right style="thin">
        <color indexed="18"/>
      </right>
      <top/>
      <bottom style="medium">
        <color indexed="62"/>
      </bottom>
      <diagonal/>
    </border>
    <border>
      <left style="thin">
        <color rgb="FF333399"/>
      </left>
      <right style="hair">
        <color rgb="FF333399"/>
      </right>
      <top/>
      <bottom/>
      <diagonal/>
    </border>
    <border>
      <left style="hair">
        <color rgb="FF333399"/>
      </left>
      <right style="thin">
        <color rgb="FF333399"/>
      </right>
      <top/>
      <bottom/>
      <diagonal/>
    </border>
    <border>
      <left style="thin">
        <color rgb="FF333399"/>
      </left>
      <right style="medium">
        <color rgb="FF333399"/>
      </right>
      <top/>
      <bottom/>
      <diagonal/>
    </border>
    <border>
      <left style="medium">
        <color rgb="FF333399"/>
      </left>
      <right style="medium">
        <color rgb="FF000080"/>
      </right>
      <top/>
      <bottom/>
      <diagonal/>
    </border>
    <border>
      <left style="medium">
        <color rgb="FF333399"/>
      </left>
      <right style="medium">
        <color rgb="FF333399"/>
      </right>
      <top/>
      <bottom style="medium">
        <color rgb="FF000080"/>
      </bottom>
      <diagonal/>
    </border>
    <border>
      <left/>
      <right/>
      <top/>
      <bottom style="medium">
        <color rgb="FF000080"/>
      </bottom>
      <diagonal/>
    </border>
    <border>
      <left/>
      <right style="medium">
        <color rgb="FF3333CC"/>
      </right>
      <top/>
      <bottom style="medium">
        <color rgb="FF000080"/>
      </bottom>
      <diagonal/>
    </border>
    <border>
      <left style="medium">
        <color rgb="FF333399"/>
      </left>
      <right style="thin">
        <color rgb="FF333399"/>
      </right>
      <top/>
      <bottom style="medium">
        <color rgb="FF000080"/>
      </bottom>
      <diagonal/>
    </border>
    <border>
      <left style="thin">
        <color rgb="FF333399"/>
      </left>
      <right style="hair">
        <color rgb="FF333399"/>
      </right>
      <top/>
      <bottom style="medium">
        <color rgb="FF000080"/>
      </bottom>
      <diagonal/>
    </border>
    <border>
      <left style="hair">
        <color rgb="FF333399"/>
      </left>
      <right style="thin">
        <color rgb="FF333399"/>
      </right>
      <top/>
      <bottom style="medium">
        <color rgb="FF000080"/>
      </bottom>
      <diagonal/>
    </border>
    <border>
      <left style="thin">
        <color rgb="FF333399"/>
      </left>
      <right style="thin">
        <color rgb="FF333399"/>
      </right>
      <top/>
      <bottom style="medium">
        <color rgb="FF000080"/>
      </bottom>
      <diagonal/>
    </border>
    <border>
      <left style="thin">
        <color rgb="FF333399"/>
      </left>
      <right style="medium">
        <color rgb="FF333399"/>
      </right>
      <top/>
      <bottom style="medium">
        <color rgb="FF000080"/>
      </bottom>
      <diagonal/>
    </border>
    <border>
      <left style="medium">
        <color rgb="FF333399"/>
      </left>
      <right style="medium">
        <color rgb="FF000080"/>
      </right>
      <top/>
      <bottom style="medium">
        <color rgb="FF000080"/>
      </bottom>
      <diagonal/>
    </border>
    <border>
      <left style="medium">
        <color rgb="FF000080"/>
      </left>
      <right style="hair">
        <color rgb="FF000080"/>
      </right>
      <top style="thin">
        <color rgb="FF000080"/>
      </top>
      <bottom style="thin">
        <color rgb="FF000080"/>
      </bottom>
      <diagonal/>
    </border>
    <border>
      <left style="hair">
        <color rgb="FF000080"/>
      </left>
      <right style="thin">
        <color rgb="FF000080"/>
      </right>
      <top style="thin">
        <color rgb="FF000080"/>
      </top>
      <bottom style="thin">
        <color rgb="FF000080"/>
      </bottom>
      <diagonal/>
    </border>
    <border>
      <left/>
      <right style="hair">
        <color rgb="FF000080"/>
      </right>
      <top style="thin">
        <color rgb="FF000080"/>
      </top>
      <bottom style="thin">
        <color rgb="FF000080"/>
      </bottom>
      <diagonal/>
    </border>
    <border>
      <left style="hair">
        <color rgb="FF000080"/>
      </left>
      <right style="medium">
        <color rgb="FF000080"/>
      </right>
      <top style="thin">
        <color rgb="FF000080"/>
      </top>
      <bottom style="thin">
        <color rgb="FF000080"/>
      </bottom>
      <diagonal/>
    </border>
    <border>
      <left style="medium">
        <color rgb="FF002060"/>
      </left>
      <right style="medium">
        <color indexed="18"/>
      </right>
      <top/>
      <bottom style="thin">
        <color indexed="18"/>
      </bottom>
      <diagonal/>
    </border>
    <border>
      <left style="medium">
        <color rgb="FF002060"/>
      </left>
      <right style="medium">
        <color indexed="18"/>
      </right>
      <top style="thin">
        <color indexed="18"/>
      </top>
      <bottom/>
      <diagonal/>
    </border>
    <border>
      <left style="medium">
        <color rgb="FF002060"/>
      </left>
      <right style="thin">
        <color indexed="18"/>
      </right>
      <top style="thin">
        <color rgb="FF002060"/>
      </top>
      <bottom style="thin">
        <color indexed="18"/>
      </bottom>
      <diagonal/>
    </border>
    <border>
      <left style="thin">
        <color indexed="18"/>
      </left>
      <right style="hair">
        <color indexed="18"/>
      </right>
      <top style="thin">
        <color rgb="FF002060"/>
      </top>
      <bottom style="thin">
        <color indexed="18"/>
      </bottom>
      <diagonal/>
    </border>
    <border>
      <left style="hair">
        <color indexed="18"/>
      </left>
      <right style="hair">
        <color indexed="18"/>
      </right>
      <top style="thin">
        <color rgb="FF002060"/>
      </top>
      <bottom style="thin">
        <color indexed="18"/>
      </bottom>
      <diagonal/>
    </border>
    <border>
      <left style="hair">
        <color indexed="18"/>
      </left>
      <right style="thin">
        <color indexed="18"/>
      </right>
      <top style="thin">
        <color rgb="FF002060"/>
      </top>
      <bottom style="thin">
        <color indexed="18"/>
      </bottom>
      <diagonal/>
    </border>
    <border>
      <left style="medium">
        <color indexed="64"/>
      </left>
      <right style="medium">
        <color indexed="18"/>
      </right>
      <top style="thin">
        <color indexed="18"/>
      </top>
      <bottom style="thin">
        <color indexed="55"/>
      </bottom>
      <diagonal/>
    </border>
    <border>
      <left/>
      <right/>
      <top style="thin">
        <color indexed="18"/>
      </top>
      <bottom style="thin">
        <color rgb="FF002060"/>
      </bottom>
      <diagonal/>
    </border>
    <border>
      <left style="medium">
        <color rgb="FF002060"/>
      </left>
      <right style="medium">
        <color rgb="FF002060"/>
      </right>
      <top/>
      <bottom style="hair">
        <color rgb="FF002060"/>
      </bottom>
      <diagonal/>
    </border>
    <border>
      <left/>
      <right/>
      <top style="thin">
        <color rgb="FF002060"/>
      </top>
      <bottom style="thin">
        <color rgb="FF002060"/>
      </bottom>
      <diagonal/>
    </border>
    <border>
      <left style="medium">
        <color indexed="64"/>
      </left>
      <right style="medium">
        <color indexed="18"/>
      </right>
      <top style="thin">
        <color indexed="55"/>
      </top>
      <bottom style="thin">
        <color indexed="64"/>
      </bottom>
      <diagonal/>
    </border>
    <border>
      <left/>
      <right/>
      <top style="thin">
        <color rgb="FF002060"/>
      </top>
      <bottom style="thin">
        <color indexed="64"/>
      </bottom>
      <diagonal/>
    </border>
    <border>
      <left style="medium">
        <color rgb="FF002060"/>
      </left>
      <right style="thin">
        <color indexed="18"/>
      </right>
      <top style="thin">
        <color indexed="64"/>
      </top>
      <bottom style="thin">
        <color rgb="FF002060"/>
      </bottom>
      <diagonal/>
    </border>
    <border>
      <left style="thin">
        <color indexed="18"/>
      </left>
      <right style="hair">
        <color indexed="18"/>
      </right>
      <top style="thin">
        <color indexed="64"/>
      </top>
      <bottom style="thin">
        <color rgb="FF002060"/>
      </bottom>
      <diagonal/>
    </border>
    <border>
      <left style="hair">
        <color indexed="18"/>
      </left>
      <right style="hair">
        <color indexed="18"/>
      </right>
      <top style="thin">
        <color indexed="64"/>
      </top>
      <bottom style="thin">
        <color rgb="FF002060"/>
      </bottom>
      <diagonal/>
    </border>
    <border>
      <left style="hair">
        <color indexed="18"/>
      </left>
      <right style="thin">
        <color indexed="18"/>
      </right>
      <top style="thin">
        <color indexed="64"/>
      </top>
      <bottom style="thin">
        <color rgb="FF002060"/>
      </bottom>
      <diagonal/>
    </border>
    <border>
      <left/>
      <right/>
      <top style="thin">
        <color indexed="64"/>
      </top>
      <bottom style="thin">
        <color rgb="FF002060"/>
      </bottom>
      <diagonal/>
    </border>
    <border>
      <left/>
      <right/>
      <top style="thin">
        <color rgb="FF002060"/>
      </top>
      <bottom style="thin">
        <color indexed="18"/>
      </bottom>
      <diagonal/>
    </border>
    <border>
      <left style="medium">
        <color indexed="64"/>
      </left>
      <right style="medium">
        <color indexed="18"/>
      </right>
      <top style="thin">
        <color indexed="55"/>
      </top>
      <bottom style="medium">
        <color indexed="64"/>
      </bottom>
      <diagonal/>
    </border>
    <border>
      <left style="medium">
        <color rgb="FF002060"/>
      </left>
      <right style="medium">
        <color rgb="FF002060"/>
      </right>
      <top style="hair">
        <color indexed="18"/>
      </top>
      <bottom style="medium">
        <color indexed="64"/>
      </bottom>
      <diagonal/>
    </border>
    <border>
      <left style="medium">
        <color rgb="FF002060"/>
      </left>
      <right style="thin">
        <color indexed="18"/>
      </right>
      <top style="thin">
        <color rgb="FF002060"/>
      </top>
      <bottom style="medium">
        <color indexed="64"/>
      </bottom>
      <diagonal/>
    </border>
    <border>
      <left style="thin">
        <color indexed="18"/>
      </left>
      <right style="hair">
        <color indexed="18"/>
      </right>
      <top style="thin">
        <color rgb="FF002060"/>
      </top>
      <bottom style="medium">
        <color indexed="64"/>
      </bottom>
      <diagonal/>
    </border>
    <border>
      <left style="hair">
        <color indexed="18"/>
      </left>
      <right style="hair">
        <color indexed="18"/>
      </right>
      <top style="thin">
        <color rgb="FF002060"/>
      </top>
      <bottom style="medium">
        <color indexed="64"/>
      </bottom>
      <diagonal/>
    </border>
    <border>
      <left style="hair">
        <color indexed="18"/>
      </left>
      <right style="thin">
        <color indexed="18"/>
      </right>
      <top style="thin">
        <color rgb="FF002060"/>
      </top>
      <bottom style="medium">
        <color indexed="64"/>
      </bottom>
      <diagonal/>
    </border>
    <border>
      <left/>
      <right/>
      <top style="thin">
        <color rgb="FF002060"/>
      </top>
      <bottom style="medium">
        <color indexed="64"/>
      </bottom>
      <diagonal/>
    </border>
    <border>
      <left style="thin">
        <color indexed="18"/>
      </left>
      <right style="hair">
        <color indexed="18"/>
      </right>
      <top/>
      <bottom style="medium">
        <color indexed="64"/>
      </bottom>
      <diagonal/>
    </border>
    <border>
      <left style="hair">
        <color indexed="18"/>
      </left>
      <right style="thin">
        <color indexed="18"/>
      </right>
      <top/>
      <bottom style="medium">
        <color indexed="64"/>
      </bottom>
      <diagonal/>
    </border>
    <border>
      <left style="thin">
        <color indexed="18"/>
      </left>
      <right style="medium">
        <color indexed="18"/>
      </right>
      <top/>
      <bottom style="medium">
        <color indexed="64"/>
      </bottom>
      <diagonal/>
    </border>
    <border>
      <left style="medium">
        <color rgb="FF000080"/>
      </left>
      <right style="medium">
        <color rgb="FF000080"/>
      </right>
      <top style="thin">
        <color indexed="62"/>
      </top>
      <bottom/>
      <diagonal/>
    </border>
    <border>
      <left style="medium">
        <color rgb="FF000080"/>
      </left>
      <right style="medium">
        <color rgb="FF000080"/>
      </right>
      <top/>
      <bottom/>
      <diagonal/>
    </border>
    <border>
      <left style="medium">
        <color rgb="FF000080"/>
      </left>
      <right style="medium">
        <color rgb="FF000080"/>
      </right>
      <top/>
      <bottom style="medium">
        <color rgb="FF000080"/>
      </bottom>
      <diagonal/>
    </border>
    <border>
      <left style="hair">
        <color rgb="FF333399"/>
      </left>
      <right style="thin">
        <color rgb="FF333399"/>
      </right>
      <top style="thin">
        <color indexed="62"/>
      </top>
      <bottom/>
      <diagonal/>
    </border>
    <border>
      <left style="thin">
        <color rgb="FF333399"/>
      </left>
      <right style="hair">
        <color rgb="FF333399"/>
      </right>
      <top style="thin">
        <color indexed="62"/>
      </top>
      <bottom/>
      <diagonal/>
    </border>
    <border>
      <left style="medium">
        <color rgb="FF000080"/>
      </left>
      <right style="medium">
        <color rgb="FF333399"/>
      </right>
      <top style="thin">
        <color indexed="62"/>
      </top>
      <bottom/>
      <diagonal/>
    </border>
    <border>
      <left style="medium">
        <color rgb="FF000080"/>
      </left>
      <right style="medium">
        <color rgb="FF333399"/>
      </right>
      <top/>
      <bottom/>
      <diagonal/>
    </border>
    <border>
      <left style="medium">
        <color rgb="FF000080"/>
      </left>
      <right style="medium">
        <color rgb="FF333399"/>
      </right>
      <top/>
      <bottom style="medium">
        <color rgb="FF000080"/>
      </bottom>
      <diagonal/>
    </border>
    <border>
      <left style="medium">
        <color rgb="FF333399"/>
      </left>
      <right style="medium">
        <color rgb="FF000080"/>
      </right>
      <top style="thin">
        <color indexed="62"/>
      </top>
      <bottom/>
      <diagonal/>
    </border>
    <border>
      <left style="medium">
        <color rgb="FF3333CC"/>
      </left>
      <right style="medium">
        <color rgb="FF333399"/>
      </right>
      <top style="thin">
        <color indexed="62"/>
      </top>
      <bottom/>
      <diagonal/>
    </border>
    <border>
      <left style="medium">
        <color rgb="FF3333CC"/>
      </left>
      <right style="medium">
        <color rgb="FF333399"/>
      </right>
      <top/>
      <bottom style="hair">
        <color rgb="FF333399"/>
      </bottom>
      <diagonal/>
    </border>
    <border>
      <left style="thin">
        <color rgb="FF333399"/>
      </left>
      <right style="medium">
        <color rgb="FF333399"/>
      </right>
      <top style="thin">
        <color indexed="62"/>
      </top>
      <bottom/>
      <diagonal/>
    </border>
    <border>
      <left style="medium">
        <color rgb="FF3333CC"/>
      </left>
      <right style="medium">
        <color rgb="FF333399"/>
      </right>
      <top style="hair">
        <color rgb="FF333399"/>
      </top>
      <bottom/>
      <diagonal/>
    </border>
    <border>
      <left style="medium">
        <color rgb="FF3333CC"/>
      </left>
      <right style="medium">
        <color rgb="FF333399"/>
      </right>
      <top/>
      <bottom style="medium">
        <color rgb="FF000080"/>
      </bottom>
      <diagonal/>
    </border>
    <border>
      <left style="thin">
        <color indexed="62"/>
      </left>
      <right style="thin">
        <color indexed="18"/>
      </right>
      <top style="medium">
        <color indexed="18"/>
      </top>
      <bottom style="medium">
        <color indexed="62"/>
      </bottom>
      <diagonal/>
    </border>
    <border>
      <left style="medium">
        <color indexed="18"/>
      </left>
      <right style="thin">
        <color indexed="62"/>
      </right>
      <top style="medium">
        <color indexed="18"/>
      </top>
      <bottom style="medium">
        <color auto="1"/>
      </bottom>
      <diagonal/>
    </border>
    <border>
      <left style="medium">
        <color indexed="18"/>
      </left>
      <right style="thin">
        <color indexed="64"/>
      </right>
      <top style="medium">
        <color rgb="FF002060"/>
      </top>
      <bottom/>
      <diagonal/>
    </border>
    <border>
      <left style="thin">
        <color indexed="64"/>
      </left>
      <right style="hair">
        <color indexed="23"/>
      </right>
      <top style="medium">
        <color rgb="FF002060"/>
      </top>
      <bottom/>
      <diagonal/>
    </border>
    <border>
      <left style="hair">
        <color indexed="23"/>
      </left>
      <right style="thin">
        <color indexed="64"/>
      </right>
      <top style="medium">
        <color rgb="FF002060"/>
      </top>
      <bottom/>
      <diagonal/>
    </border>
    <border>
      <left style="thin">
        <color indexed="64"/>
      </left>
      <right style="thin">
        <color indexed="64"/>
      </right>
      <top style="medium">
        <color rgb="FF002060"/>
      </top>
      <bottom/>
      <diagonal/>
    </border>
    <border>
      <left style="thin">
        <color indexed="64"/>
      </left>
      <right style="medium">
        <color indexed="18"/>
      </right>
      <top style="medium">
        <color rgb="FF002060"/>
      </top>
      <bottom/>
      <diagonal/>
    </border>
    <border>
      <left style="medium">
        <color indexed="18"/>
      </left>
      <right style="medium">
        <color indexed="62"/>
      </right>
      <top style="thin">
        <color indexed="62"/>
      </top>
      <bottom style="medium">
        <color rgb="FF002060"/>
      </bottom>
      <diagonal/>
    </border>
    <border>
      <left style="medium">
        <color indexed="62"/>
      </left>
      <right style="medium">
        <color indexed="62"/>
      </right>
      <top/>
      <bottom style="medium">
        <color rgb="FF002060"/>
      </bottom>
      <diagonal/>
    </border>
    <border>
      <left style="medium">
        <color indexed="62"/>
      </left>
      <right style="thin">
        <color indexed="62"/>
      </right>
      <top/>
      <bottom style="medium">
        <color rgb="FF002060"/>
      </bottom>
      <diagonal/>
    </border>
    <border>
      <left style="thin">
        <color indexed="62"/>
      </left>
      <right style="hair">
        <color indexed="62"/>
      </right>
      <top/>
      <bottom style="medium">
        <color rgb="FF002060"/>
      </bottom>
      <diagonal/>
    </border>
    <border>
      <left style="hair">
        <color indexed="62"/>
      </left>
      <right style="thin">
        <color indexed="62"/>
      </right>
      <top/>
      <bottom style="medium">
        <color rgb="FF002060"/>
      </bottom>
      <diagonal/>
    </border>
    <border>
      <left style="thin">
        <color indexed="62"/>
      </left>
      <right style="thin">
        <color indexed="62"/>
      </right>
      <top/>
      <bottom style="medium">
        <color rgb="FF002060"/>
      </bottom>
      <diagonal/>
    </border>
    <border>
      <left style="thin">
        <color indexed="62"/>
      </left>
      <right style="medium">
        <color indexed="62"/>
      </right>
      <top/>
      <bottom style="medium">
        <color rgb="FF002060"/>
      </bottom>
      <diagonal/>
    </border>
    <border>
      <left style="medium">
        <color indexed="62"/>
      </left>
      <right/>
      <top/>
      <bottom style="medium">
        <color rgb="FF002060"/>
      </bottom>
      <diagonal/>
    </border>
    <border>
      <left style="medium">
        <color indexed="64"/>
      </left>
      <right style="medium">
        <color indexed="64"/>
      </right>
      <top/>
      <bottom style="medium">
        <color rgb="FF002060"/>
      </bottom>
      <diagonal/>
    </border>
    <border>
      <left style="thin">
        <color indexed="18"/>
      </left>
      <right style="hair">
        <color indexed="18"/>
      </right>
      <top style="medium">
        <color indexed="18"/>
      </top>
      <bottom style="thin">
        <color rgb="FF002060"/>
      </bottom>
      <diagonal/>
    </border>
    <border>
      <left/>
      <right/>
      <top style="medium">
        <color indexed="18"/>
      </top>
      <bottom style="thin">
        <color rgb="FF002060"/>
      </bottom>
      <diagonal/>
    </border>
    <border>
      <left style="hair">
        <color indexed="18"/>
      </left>
      <right style="thin">
        <color indexed="18"/>
      </right>
      <top style="medium">
        <color indexed="18"/>
      </top>
      <bottom style="thin">
        <color rgb="FF002060"/>
      </bottom>
      <diagonal/>
    </border>
    <border>
      <left/>
      <right/>
      <top style="thin">
        <color rgb="FF002060"/>
      </top>
      <bottom style="medium">
        <color indexed="18"/>
      </bottom>
      <diagonal/>
    </border>
    <border>
      <left/>
      <right style="thin">
        <color indexed="18"/>
      </right>
      <top style="thin">
        <color indexed="62"/>
      </top>
      <bottom/>
      <diagonal/>
    </border>
    <border>
      <left style="medium">
        <color rgb="FF002060"/>
      </left>
      <right style="thin">
        <color rgb="FF002060"/>
      </right>
      <top style="medium">
        <color rgb="FF002060"/>
      </top>
      <bottom style="thin">
        <color indexed="64"/>
      </bottom>
      <diagonal/>
    </border>
    <border>
      <left style="thin">
        <color rgb="FF002060"/>
      </left>
      <right style="medium">
        <color rgb="FF002060"/>
      </right>
      <top style="medium">
        <color rgb="FF002060"/>
      </top>
      <bottom style="thin">
        <color indexed="64"/>
      </bottom>
      <diagonal/>
    </border>
    <border>
      <left style="thin">
        <color rgb="FF002060"/>
      </left>
      <right/>
      <top/>
      <bottom style="medium">
        <color rgb="FF002060"/>
      </bottom>
      <diagonal/>
    </border>
    <border>
      <left style="thin">
        <color rgb="FF002060"/>
      </left>
      <right/>
      <top/>
      <bottom/>
      <diagonal/>
    </border>
    <border>
      <left style="medium">
        <color rgb="FF002060"/>
      </left>
      <right style="thin">
        <color rgb="FF002060"/>
      </right>
      <top/>
      <bottom style="thin">
        <color rgb="FF002060"/>
      </bottom>
      <diagonal/>
    </border>
    <border>
      <left style="thin">
        <color rgb="FF002060"/>
      </left>
      <right style="thin">
        <color rgb="FF002060"/>
      </right>
      <top/>
      <bottom style="thin">
        <color rgb="FF002060"/>
      </bottom>
      <diagonal/>
    </border>
    <border>
      <left style="thin">
        <color rgb="FF002060"/>
      </left>
      <right style="medium">
        <color rgb="FF002060"/>
      </right>
      <top/>
      <bottom style="thin">
        <color rgb="FF002060"/>
      </bottom>
      <diagonal/>
    </border>
    <border>
      <left style="thin">
        <color rgb="FF002060"/>
      </left>
      <right/>
      <top style="medium">
        <color rgb="FF002060"/>
      </top>
      <bottom style="thin">
        <color rgb="FF002060"/>
      </bottom>
      <diagonal/>
    </border>
    <border>
      <left style="thin">
        <color rgb="FF002060"/>
      </left>
      <right/>
      <top style="medium">
        <color rgb="FF002060"/>
      </top>
      <bottom style="thin">
        <color indexed="64"/>
      </bottom>
      <diagonal/>
    </border>
    <border>
      <left style="medium">
        <color rgb="FF002060"/>
      </left>
      <right style="thin">
        <color rgb="FF002060"/>
      </right>
      <top style="thin">
        <color rgb="FF002060"/>
      </top>
      <bottom style="thin">
        <color indexed="64"/>
      </bottom>
      <diagonal/>
    </border>
    <border>
      <left style="thin">
        <color rgb="FF002060"/>
      </left>
      <right style="thin">
        <color rgb="FF002060"/>
      </right>
      <top style="thin">
        <color rgb="FF002060"/>
      </top>
      <bottom style="thin">
        <color indexed="64"/>
      </bottom>
      <diagonal/>
    </border>
    <border>
      <left style="thin">
        <color rgb="FF002060"/>
      </left>
      <right style="medium">
        <color rgb="FF002060"/>
      </right>
      <top style="thin">
        <color rgb="FF002060"/>
      </top>
      <bottom style="thin">
        <color indexed="64"/>
      </bottom>
      <diagonal/>
    </border>
    <border>
      <left style="medium">
        <color rgb="FF002060"/>
      </left>
      <right style="thin">
        <color rgb="FF002060"/>
      </right>
      <top style="thin">
        <color rgb="FF002060"/>
      </top>
      <bottom/>
      <diagonal/>
    </border>
    <border>
      <left style="thin">
        <color rgb="FF002060"/>
      </left>
      <right style="thin">
        <color rgb="FF002060"/>
      </right>
      <top style="thin">
        <color rgb="FF002060"/>
      </top>
      <bottom/>
      <diagonal/>
    </border>
    <border>
      <left style="thin">
        <color rgb="FF002060"/>
      </left>
      <right style="medium">
        <color rgb="FF002060"/>
      </right>
      <top style="thin">
        <color rgb="FF002060"/>
      </top>
      <bottom/>
      <diagonal/>
    </border>
    <border>
      <left style="medium">
        <color rgb="FF002060"/>
      </left>
      <right style="thin">
        <color rgb="FF002060"/>
      </right>
      <top style="thin">
        <color indexed="64"/>
      </top>
      <bottom style="medium">
        <color rgb="FF002060"/>
      </bottom>
      <diagonal/>
    </border>
    <border>
      <left style="thin">
        <color rgb="FF002060"/>
      </left>
      <right style="thin">
        <color rgb="FF002060"/>
      </right>
      <top style="thin">
        <color indexed="64"/>
      </top>
      <bottom style="medium">
        <color rgb="FF002060"/>
      </bottom>
      <diagonal/>
    </border>
    <border>
      <left style="thin">
        <color rgb="FF002060"/>
      </left>
      <right style="medium">
        <color rgb="FF002060"/>
      </right>
      <top style="thin">
        <color indexed="64"/>
      </top>
      <bottom style="medium">
        <color rgb="FF002060"/>
      </bottom>
      <diagonal/>
    </border>
    <border>
      <left style="thin">
        <color rgb="FF002060"/>
      </left>
      <right style="thin">
        <color rgb="FF002060"/>
      </right>
      <top/>
      <bottom style="thin">
        <color indexed="64"/>
      </bottom>
      <diagonal/>
    </border>
    <border>
      <left style="thin">
        <color rgb="FF002060"/>
      </left>
      <right style="medium">
        <color rgb="FF002060"/>
      </right>
      <top/>
      <bottom style="thin">
        <color indexed="64"/>
      </bottom>
      <diagonal/>
    </border>
    <border>
      <left style="medium">
        <color rgb="FF002060"/>
      </left>
      <right style="thin">
        <color rgb="FF002060"/>
      </right>
      <top/>
      <bottom style="thin">
        <color indexed="64"/>
      </bottom>
      <diagonal/>
    </border>
    <border>
      <left style="medium">
        <color rgb="FF002060"/>
      </left>
      <right style="thin">
        <color rgb="FF002060"/>
      </right>
      <top style="thin">
        <color indexed="64"/>
      </top>
      <bottom style="thin">
        <color indexed="64"/>
      </bottom>
      <diagonal/>
    </border>
    <border>
      <left style="thin">
        <color rgb="FF002060"/>
      </left>
      <right/>
      <top style="thin">
        <color indexed="64"/>
      </top>
      <bottom style="thin">
        <color indexed="64"/>
      </bottom>
      <diagonal/>
    </border>
    <border>
      <left style="thin">
        <color rgb="FF002060"/>
      </left>
      <right style="medium">
        <color rgb="FF002060"/>
      </right>
      <top style="thin">
        <color indexed="64"/>
      </top>
      <bottom style="thin">
        <color indexed="64"/>
      </bottom>
      <diagonal/>
    </border>
    <border>
      <left style="thin">
        <color rgb="FF002060"/>
      </left>
      <right style="thin">
        <color rgb="FF002060"/>
      </right>
      <top style="medium">
        <color rgb="FF002060"/>
      </top>
      <bottom style="thin">
        <color indexed="64"/>
      </bottom>
      <diagonal/>
    </border>
    <border>
      <left style="medium">
        <color indexed="18"/>
      </left>
      <right style="medium">
        <color indexed="18"/>
      </right>
      <top/>
      <bottom style="medium">
        <color indexed="18"/>
      </bottom>
      <diagonal/>
    </border>
    <border>
      <left style="medium">
        <color indexed="18"/>
      </left>
      <right style="thin">
        <color indexed="18"/>
      </right>
      <top/>
      <bottom style="medium">
        <color indexed="18"/>
      </bottom>
      <diagonal/>
    </border>
    <border>
      <left style="thin">
        <color indexed="18"/>
      </left>
      <right style="hair">
        <color indexed="18"/>
      </right>
      <top/>
      <bottom style="medium">
        <color indexed="18"/>
      </bottom>
      <diagonal/>
    </border>
    <border>
      <left style="hair">
        <color indexed="18"/>
      </left>
      <right style="thin">
        <color indexed="18"/>
      </right>
      <top/>
      <bottom style="medium">
        <color indexed="18"/>
      </bottom>
      <diagonal/>
    </border>
    <border>
      <left style="hair">
        <color indexed="18"/>
      </left>
      <right style="hair">
        <color indexed="18"/>
      </right>
      <top/>
      <bottom style="medium">
        <color indexed="18"/>
      </bottom>
      <diagonal/>
    </border>
    <border>
      <left style="hair">
        <color indexed="18"/>
      </left>
      <right style="medium">
        <color indexed="18"/>
      </right>
      <top/>
      <bottom style="medium">
        <color indexed="18"/>
      </bottom>
      <diagonal/>
    </border>
    <border>
      <left style="medium">
        <color indexed="18"/>
      </left>
      <right/>
      <top/>
      <bottom style="medium">
        <color indexed="18"/>
      </bottom>
      <diagonal/>
    </border>
  </borders>
  <cellStyleXfs count="64">
    <xf numFmtId="0" fontId="0" fillId="0" borderId="0">
      <alignment vertical="center"/>
    </xf>
    <xf numFmtId="38" fontId="7" fillId="0" borderId="0" applyFont="0" applyFill="0" applyBorder="0" applyAlignment="0" applyProtection="0">
      <alignment vertical="center"/>
    </xf>
    <xf numFmtId="0" fontId="7" fillId="0" borderId="0"/>
    <xf numFmtId="38"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19" fillId="0" borderId="0" applyNumberFormat="0" applyFill="0" applyBorder="0" applyAlignment="0" applyProtection="0">
      <alignment vertical="top"/>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alignment vertical="center"/>
    </xf>
    <xf numFmtId="38" fontId="39" fillId="0" borderId="0" applyFont="0" applyFill="0" applyBorder="0" applyAlignment="0" applyProtection="0">
      <alignment vertical="center"/>
    </xf>
    <xf numFmtId="38" fontId="6" fillId="0" borderId="0" applyFont="0" applyFill="0" applyBorder="0" applyAlignment="0" applyProtection="0">
      <alignment vertical="center"/>
    </xf>
    <xf numFmtId="0" fontId="39" fillId="0" borderId="0">
      <alignment vertical="center"/>
    </xf>
    <xf numFmtId="0" fontId="41" fillId="0" borderId="0">
      <alignment vertical="center"/>
    </xf>
    <xf numFmtId="182" fontId="41" fillId="0" borderId="0" applyBorder="0" applyProtection="0">
      <alignment vertical="center"/>
    </xf>
    <xf numFmtId="38" fontId="41" fillId="0" borderId="0" applyFont="0" applyFill="0" applyBorder="0" applyAlignment="0" applyProtection="0">
      <alignment vertical="center"/>
    </xf>
    <xf numFmtId="0" fontId="5" fillId="0" borderId="0">
      <alignment vertical="center"/>
    </xf>
    <xf numFmtId="0" fontId="4" fillId="0" borderId="0">
      <alignment vertical="center"/>
    </xf>
    <xf numFmtId="9" fontId="7"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5031">
    <xf numFmtId="0" fontId="0" fillId="0" borderId="0" xfId="0">
      <alignment vertical="center"/>
    </xf>
    <xf numFmtId="0" fontId="10" fillId="2" borderId="0" xfId="2" applyFont="1" applyFill="1" applyBorder="1"/>
    <xf numFmtId="0" fontId="16" fillId="0" borderId="0" xfId="10" applyFont="1" applyFill="1" applyBorder="1" applyAlignment="1">
      <alignment horizontal="center" vertical="center" shrinkToFit="1"/>
    </xf>
    <xf numFmtId="0" fontId="16" fillId="0" borderId="0" xfId="10" applyFont="1" applyFill="1" applyBorder="1" applyAlignment="1">
      <alignment horizontal="center" vertical="center"/>
    </xf>
    <xf numFmtId="0" fontId="16" fillId="0" borderId="0" xfId="12" applyFont="1" applyFill="1" applyBorder="1" applyAlignment="1">
      <alignment horizontal="center" vertical="center" shrinkToFit="1"/>
    </xf>
    <xf numFmtId="0" fontId="16" fillId="0" borderId="0" xfId="12" applyFont="1" applyFill="1" applyBorder="1" applyAlignment="1">
      <alignment horizontal="left" vertical="center" shrinkToFit="1"/>
    </xf>
    <xf numFmtId="0" fontId="16" fillId="0" borderId="0" xfId="12" applyFont="1" applyFill="1" applyBorder="1" applyAlignment="1">
      <alignment vertical="center"/>
    </xf>
    <xf numFmtId="49" fontId="17" fillId="0" borderId="0" xfId="12" applyNumberFormat="1" applyFont="1" applyFill="1" applyBorder="1" applyAlignment="1">
      <alignment horizontal="center" vertical="center" shrinkToFit="1"/>
    </xf>
    <xf numFmtId="49" fontId="16" fillId="0" borderId="0" xfId="12" applyNumberFormat="1" applyFont="1" applyFill="1" applyBorder="1" applyAlignment="1">
      <alignment horizontal="left" vertical="center" shrinkToFit="1"/>
    </xf>
    <xf numFmtId="180" fontId="16" fillId="0" borderId="0" xfId="12" applyNumberFormat="1" applyFont="1" applyFill="1" applyBorder="1" applyAlignment="1" applyProtection="1">
      <alignment vertical="center" shrinkToFit="1"/>
      <protection locked="0"/>
    </xf>
    <xf numFmtId="180" fontId="16" fillId="0" borderId="0" xfId="3" applyNumberFormat="1" applyFont="1" applyFill="1" applyBorder="1" applyAlignment="1" applyProtection="1">
      <alignment vertical="center" shrinkToFit="1"/>
      <protection locked="0"/>
    </xf>
    <xf numFmtId="0" fontId="12" fillId="3" borderId="49" xfId="13" applyFont="1" applyFill="1" applyBorder="1" applyAlignment="1">
      <alignment horizontal="right" vertical="center"/>
    </xf>
    <xf numFmtId="0" fontId="12" fillId="3" borderId="94" xfId="13" applyFont="1" applyFill="1" applyBorder="1"/>
    <xf numFmtId="0" fontId="12" fillId="3" borderId="54" xfId="13" applyFont="1" applyFill="1" applyBorder="1" applyAlignment="1">
      <alignment horizontal="left" vertical="center"/>
    </xf>
    <xf numFmtId="0" fontId="10" fillId="0" borderId="58" xfId="13" applyFont="1" applyFill="1" applyBorder="1" applyAlignment="1">
      <alignment horizontal="center" vertical="center"/>
    </xf>
    <xf numFmtId="0" fontId="10" fillId="0" borderId="0" xfId="2" applyFont="1" applyBorder="1"/>
    <xf numFmtId="0" fontId="10" fillId="0" borderId="0" xfId="2" applyFont="1" applyBorder="1" applyAlignment="1">
      <alignment horizontal="center"/>
    </xf>
    <xf numFmtId="0" fontId="16" fillId="0" borderId="0" xfId="15" applyFont="1" applyFill="1" applyBorder="1" applyAlignment="1">
      <alignment vertical="center" shrinkToFit="1"/>
    </xf>
    <xf numFmtId="0" fontId="16" fillId="0" borderId="0" xfId="15" applyFont="1" applyFill="1" applyBorder="1"/>
    <xf numFmtId="0" fontId="10" fillId="2" borderId="0" xfId="0" applyFont="1" applyFill="1" applyBorder="1" applyAlignment="1"/>
    <xf numFmtId="0" fontId="10" fillId="0" borderId="0" xfId="0" applyFont="1" applyFill="1" applyBorder="1" applyAlignment="1">
      <alignment vertical="center" shrinkToFit="1"/>
    </xf>
    <xf numFmtId="0" fontId="10" fillId="0" borderId="0" xfId="0" applyFont="1" applyFill="1" applyBorder="1" applyAlignment="1">
      <alignment horizontal="center"/>
    </xf>
    <xf numFmtId="0" fontId="22" fillId="0" borderId="0" xfId="0" applyFont="1" applyFill="1" applyBorder="1" applyAlignment="1">
      <alignment horizontal="center" vertical="center" wrapText="1"/>
    </xf>
    <xf numFmtId="180" fontId="16" fillId="2" borderId="0" xfId="18" applyNumberFormat="1" applyFont="1" applyFill="1" applyBorder="1" applyAlignment="1">
      <alignment horizontal="right" vertical="center" shrinkToFit="1"/>
    </xf>
    <xf numFmtId="0" fontId="16" fillId="0" borderId="22" xfId="18" applyFont="1" applyFill="1" applyBorder="1" applyAlignment="1">
      <alignment horizontal="center" vertical="center" wrapText="1"/>
    </xf>
    <xf numFmtId="0" fontId="16" fillId="2" borderId="0" xfId="19" applyFont="1" applyFill="1" applyBorder="1"/>
    <xf numFmtId="0" fontId="16" fillId="2" borderId="0" xfId="19" applyFont="1" applyFill="1" applyBorder="1" applyAlignment="1">
      <alignment horizontal="center" vertical="center" textRotation="255"/>
    </xf>
    <xf numFmtId="0" fontId="9" fillId="0" borderId="29" xfId="5" applyFont="1" applyFill="1" applyBorder="1" applyAlignment="1">
      <alignment horizontal="center" vertical="center"/>
    </xf>
    <xf numFmtId="0" fontId="16" fillId="0" borderId="0" xfId="6" applyFont="1" applyFill="1" applyBorder="1" applyAlignment="1">
      <alignment vertical="center" wrapText="1"/>
    </xf>
    <xf numFmtId="0" fontId="9" fillId="0" borderId="29" xfId="0" applyFont="1" applyFill="1" applyBorder="1" applyAlignment="1">
      <alignment horizontal="center" vertical="center" wrapText="1"/>
    </xf>
    <xf numFmtId="176" fontId="9" fillId="0" borderId="0" xfId="5" applyNumberFormat="1" applyFont="1" applyFill="1" applyBorder="1" applyAlignment="1">
      <alignment vertical="center"/>
    </xf>
    <xf numFmtId="0" fontId="9" fillId="0" borderId="0" xfId="6" applyFont="1" applyFill="1" applyBorder="1" applyAlignment="1">
      <alignment horizontal="center" vertical="center" wrapText="1"/>
    </xf>
    <xf numFmtId="0" fontId="9" fillId="0" borderId="0" xfId="7" applyFont="1" applyFill="1" applyBorder="1" applyAlignment="1">
      <alignment vertical="center" wrapText="1"/>
    </xf>
    <xf numFmtId="176" fontId="16" fillId="0" borderId="0" xfId="10" applyNumberFormat="1" applyFont="1" applyFill="1" applyBorder="1" applyAlignment="1">
      <alignment horizontal="center" vertical="center" shrinkToFit="1"/>
    </xf>
    <xf numFmtId="0" fontId="16" fillId="0" borderId="0" xfId="10" applyFont="1" applyFill="1" applyBorder="1"/>
    <xf numFmtId="0" fontId="16" fillId="0" borderId="0" xfId="10" applyFont="1" applyFill="1" applyBorder="1" applyAlignment="1">
      <alignment horizontal="center" vertical="center" wrapText="1" justifyLastLine="1"/>
    </xf>
    <xf numFmtId="0" fontId="16" fillId="0" borderId="0" xfId="10" applyFont="1" applyFill="1" applyBorder="1" applyAlignment="1">
      <alignment horizontal="center" vertical="center" textRotation="255" wrapText="1"/>
    </xf>
    <xf numFmtId="0" fontId="16" fillId="0" borderId="0" xfId="10" applyFont="1" applyFill="1" applyBorder="1" applyAlignment="1">
      <alignment horizontal="center" vertical="center" wrapText="1"/>
    </xf>
    <xf numFmtId="176" fontId="16" fillId="0" borderId="0" xfId="10" applyNumberFormat="1" applyFont="1" applyFill="1" applyBorder="1" applyAlignment="1">
      <alignment horizontal="left" vertical="center" wrapText="1"/>
    </xf>
    <xf numFmtId="0" fontId="10" fillId="0" borderId="8" xfId="14" applyFont="1" applyFill="1" applyBorder="1" applyAlignment="1">
      <alignment vertical="center"/>
    </xf>
    <xf numFmtId="0" fontId="10" fillId="0" borderId="0" xfId="14" applyFont="1" applyFill="1" applyBorder="1"/>
    <xf numFmtId="0" fontId="16" fillId="0" borderId="0" xfId="15" applyFont="1" applyFill="1" applyBorder="1" applyAlignment="1">
      <alignment horizontal="center" vertical="center" wrapText="1"/>
    </xf>
    <xf numFmtId="0" fontId="16" fillId="0" borderId="0" xfId="15" applyFont="1" applyFill="1" applyBorder="1" applyAlignment="1">
      <alignment vertical="center"/>
    </xf>
    <xf numFmtId="0" fontId="10" fillId="0" borderId="0" xfId="0" applyFont="1" applyFill="1" applyBorder="1" applyAlignment="1">
      <alignment horizontal="left" vertical="center"/>
    </xf>
    <xf numFmtId="0" fontId="10" fillId="0" borderId="0" xfId="20" applyFont="1" applyFill="1" applyBorder="1"/>
    <xf numFmtId="176" fontId="10" fillId="0" borderId="0" xfId="20" applyNumberFormat="1" applyFont="1" applyFill="1" applyBorder="1" applyAlignment="1" applyProtection="1">
      <alignment vertical="center"/>
      <protection locked="0"/>
    </xf>
    <xf numFmtId="0" fontId="10" fillId="0" borderId="0" xfId="20" applyFont="1" applyFill="1" applyBorder="1" applyAlignment="1">
      <alignment horizontal="center" vertical="center" wrapText="1"/>
    </xf>
    <xf numFmtId="0" fontId="10" fillId="0" borderId="0" xfId="20" applyFont="1" applyFill="1" applyBorder="1" applyAlignment="1">
      <alignment vertical="center"/>
    </xf>
    <xf numFmtId="0" fontId="17" fillId="2" borderId="0" xfId="11" applyFont="1" applyFill="1" applyBorder="1" applyAlignment="1">
      <alignment horizontal="center" vertical="center" wrapText="1"/>
    </xf>
    <xf numFmtId="0" fontId="17" fillId="2" borderId="0" xfId="11" applyFont="1" applyFill="1" applyBorder="1" applyAlignment="1">
      <alignment vertical="center"/>
    </xf>
    <xf numFmtId="0" fontId="17" fillId="0" borderId="0" xfId="11" applyFont="1" applyFill="1" applyBorder="1" applyAlignment="1">
      <alignment horizontal="center" vertical="center" shrinkToFit="1"/>
    </xf>
    <xf numFmtId="49" fontId="17" fillId="0" borderId="0" xfId="11" applyNumberFormat="1" applyFont="1" applyFill="1" applyBorder="1" applyAlignment="1" applyProtection="1">
      <alignment horizontal="center" vertical="center" shrinkToFit="1"/>
      <protection locked="0"/>
    </xf>
    <xf numFmtId="0" fontId="16" fillId="0" borderId="0" xfId="12" applyFont="1" applyFill="1" applyBorder="1"/>
    <xf numFmtId="0" fontId="16" fillId="0" borderId="0" xfId="12" applyFont="1" applyFill="1" applyBorder="1" applyAlignment="1" applyProtection="1">
      <alignment horizontal="left" vertical="center"/>
      <protection locked="0"/>
    </xf>
    <xf numFmtId="0" fontId="16" fillId="0" borderId="0" xfId="12" applyFont="1" applyFill="1" applyBorder="1" applyAlignment="1"/>
    <xf numFmtId="0" fontId="9" fillId="0" borderId="105" xfId="0" applyFont="1" applyFill="1" applyBorder="1" applyAlignment="1">
      <alignment horizontal="center" vertical="center" wrapText="1"/>
    </xf>
    <xf numFmtId="0" fontId="9" fillId="0" borderId="0" xfId="0" applyFont="1" applyFill="1" applyBorder="1" applyAlignment="1">
      <alignment vertical="center" wrapText="1"/>
    </xf>
    <xf numFmtId="0" fontId="16" fillId="0" borderId="0" xfId="6" applyFont="1" applyFill="1" applyBorder="1" applyAlignment="1">
      <alignment wrapText="1"/>
    </xf>
    <xf numFmtId="0" fontId="16" fillId="2" borderId="0" xfId="0" applyFont="1" applyFill="1" applyBorder="1" applyAlignment="1">
      <alignment wrapText="1"/>
    </xf>
    <xf numFmtId="0" fontId="16" fillId="0" borderId="0" xfId="0" applyFont="1" applyBorder="1" applyAlignment="1">
      <alignment wrapText="1"/>
    </xf>
    <xf numFmtId="177" fontId="16" fillId="0" borderId="0" xfId="6" applyNumberFormat="1" applyFont="1" applyFill="1" applyBorder="1" applyAlignment="1" applyProtection="1">
      <alignment horizontal="left" vertical="center" wrapText="1"/>
      <protection locked="0"/>
    </xf>
    <xf numFmtId="177" fontId="16" fillId="0" borderId="0" xfId="6" applyNumberFormat="1" applyFont="1" applyFill="1" applyBorder="1" applyAlignment="1">
      <alignment horizontal="left" vertical="center" wrapText="1"/>
    </xf>
    <xf numFmtId="0" fontId="21" fillId="4" borderId="551" xfId="18" applyFont="1" applyFill="1" applyBorder="1" applyAlignment="1">
      <alignment horizontal="center" vertical="center" textRotation="255"/>
    </xf>
    <xf numFmtId="0" fontId="21" fillId="4" borderId="101" xfId="18" applyFont="1" applyFill="1" applyBorder="1" applyAlignment="1">
      <alignment horizontal="center" vertical="center" textRotation="255"/>
    </xf>
    <xf numFmtId="0" fontId="21" fillId="4" borderId="100" xfId="18" applyFont="1" applyFill="1" applyBorder="1" applyAlignment="1">
      <alignment horizontal="center" vertical="center" textRotation="255"/>
    </xf>
    <xf numFmtId="0" fontId="21" fillId="4" borderId="552" xfId="18" applyFont="1" applyFill="1" applyBorder="1" applyAlignment="1">
      <alignment horizontal="center" vertical="center" textRotation="255"/>
    </xf>
    <xf numFmtId="0" fontId="21" fillId="4" borderId="99" xfId="18" applyFont="1" applyFill="1" applyBorder="1" applyAlignment="1">
      <alignment horizontal="center" vertical="center" textRotation="255"/>
    </xf>
    <xf numFmtId="0" fontId="21" fillId="4" borderId="98" xfId="18" applyFont="1" applyFill="1" applyBorder="1" applyAlignment="1">
      <alignment horizontal="center" vertical="center" textRotation="255"/>
    </xf>
    <xf numFmtId="0" fontId="12" fillId="3" borderId="65" xfId="13" applyFont="1" applyFill="1" applyBorder="1" applyAlignment="1">
      <alignment horizontal="left" wrapText="1"/>
    </xf>
    <xf numFmtId="0" fontId="21" fillId="4" borderId="98" xfId="12" applyFont="1" applyFill="1" applyBorder="1" applyAlignment="1">
      <alignment horizontal="center" vertical="center" textRotation="255" wrapText="1"/>
    </xf>
    <xf numFmtId="0" fontId="21" fillId="4" borderId="101" xfId="12" applyFont="1" applyFill="1" applyBorder="1" applyAlignment="1">
      <alignment horizontal="center" vertical="center" textRotation="255" wrapText="1"/>
    </xf>
    <xf numFmtId="0" fontId="11" fillId="3" borderId="6" xfId="2" applyFont="1" applyFill="1" applyBorder="1" applyAlignment="1">
      <alignment horizontal="center" vertical="center" textRotation="255" wrapText="1"/>
    </xf>
    <xf numFmtId="0" fontId="11" fillId="3" borderId="23" xfId="2" applyFont="1" applyFill="1" applyBorder="1" applyAlignment="1">
      <alignment horizontal="center" vertical="center" textRotation="255" wrapText="1"/>
    </xf>
    <xf numFmtId="0" fontId="11" fillId="3" borderId="558" xfId="2" applyFont="1" applyFill="1" applyBorder="1" applyAlignment="1">
      <alignment horizontal="center" vertical="center" textRotation="255" wrapText="1"/>
    </xf>
    <xf numFmtId="0" fontId="11" fillId="3" borderId="24" xfId="2" applyFont="1" applyFill="1" applyBorder="1" applyAlignment="1">
      <alignment horizontal="center" vertical="center" textRotation="255" wrapText="1"/>
    </xf>
    <xf numFmtId="0" fontId="11" fillId="3" borderId="6" xfId="2" applyFont="1" applyFill="1" applyBorder="1" applyAlignment="1">
      <alignment horizontal="center" vertical="center" textRotation="255"/>
    </xf>
    <xf numFmtId="0" fontId="11" fillId="3" borderId="36" xfId="2" applyFont="1" applyFill="1" applyBorder="1" applyAlignment="1">
      <alignment horizontal="center" vertical="center" textRotation="255" wrapText="1"/>
    </xf>
    <xf numFmtId="0" fontId="11" fillId="4" borderId="81" xfId="0" applyFont="1" applyFill="1" applyBorder="1" applyAlignment="1">
      <alignment horizontal="center" vertical="center"/>
    </xf>
    <xf numFmtId="0" fontId="11" fillId="4" borderId="37" xfId="0" applyFont="1" applyFill="1" applyBorder="1" applyAlignment="1">
      <alignment horizontal="center" vertical="center" wrapText="1"/>
    </xf>
    <xf numFmtId="0" fontId="11" fillId="4" borderId="321" xfId="0" applyFont="1" applyFill="1" applyBorder="1" applyAlignment="1">
      <alignment horizontal="center" vertical="center"/>
    </xf>
    <xf numFmtId="0" fontId="11" fillId="4" borderId="321" xfId="0" applyFont="1" applyFill="1" applyBorder="1" applyAlignment="1">
      <alignment horizontal="center" vertical="center" wrapText="1"/>
    </xf>
    <xf numFmtId="0" fontId="11" fillId="4" borderId="38" xfId="0" applyFont="1" applyFill="1" applyBorder="1" applyAlignment="1">
      <alignment horizontal="center" vertical="center" wrapText="1"/>
    </xf>
    <xf numFmtId="0" fontId="11" fillId="4" borderId="244" xfId="7" applyFont="1" applyFill="1" applyBorder="1" applyAlignment="1">
      <alignment horizontal="center" vertical="center" wrapText="1"/>
    </xf>
    <xf numFmtId="0" fontId="23" fillId="4" borderId="47" xfId="5" applyFont="1" applyFill="1" applyBorder="1" applyAlignment="1">
      <alignment vertical="center" wrapText="1"/>
    </xf>
    <xf numFmtId="0" fontId="23" fillId="4" borderId="47" xfId="5" applyFont="1" applyFill="1" applyBorder="1" applyAlignment="1">
      <alignment horizontal="left" vertical="center" wrapText="1"/>
    </xf>
    <xf numFmtId="181" fontId="0" fillId="0" borderId="0" xfId="0" applyNumberFormat="1">
      <alignment vertical="center"/>
    </xf>
    <xf numFmtId="0" fontId="0" fillId="0" borderId="561" xfId="0" applyBorder="1">
      <alignment vertical="center"/>
    </xf>
    <xf numFmtId="0" fontId="0" fillId="0" borderId="379" xfId="0" applyBorder="1">
      <alignment vertical="center"/>
    </xf>
    <xf numFmtId="0" fontId="0" fillId="0" borderId="380" xfId="0" applyBorder="1">
      <alignment vertical="center"/>
    </xf>
    <xf numFmtId="0" fontId="0" fillId="0" borderId="299" xfId="0" applyBorder="1">
      <alignment vertical="center"/>
    </xf>
    <xf numFmtId="0" fontId="0" fillId="0" borderId="0" xfId="0" applyBorder="1">
      <alignment vertical="center"/>
    </xf>
    <xf numFmtId="0" fontId="0" fillId="0" borderId="268" xfId="0" applyBorder="1">
      <alignment vertical="center"/>
    </xf>
    <xf numFmtId="0" fontId="0" fillId="0" borderId="562" xfId="0" applyBorder="1">
      <alignment vertical="center"/>
    </xf>
    <xf numFmtId="0" fontId="0" fillId="0" borderId="375" xfId="0" applyBorder="1">
      <alignment vertical="center"/>
    </xf>
    <xf numFmtId="0" fontId="0" fillId="0" borderId="376" xfId="0" applyBorder="1">
      <alignment vertical="center"/>
    </xf>
    <xf numFmtId="0" fontId="0" fillId="0" borderId="0" xfId="0" applyFont="1">
      <alignment vertical="center"/>
    </xf>
    <xf numFmtId="0" fontId="11" fillId="3" borderId="1" xfId="2" applyFont="1" applyFill="1" applyBorder="1" applyAlignment="1">
      <alignment horizontal="center" vertical="center" wrapText="1"/>
    </xf>
    <xf numFmtId="0" fontId="11" fillId="3" borderId="114" xfId="2" applyFont="1" applyFill="1" applyBorder="1" applyAlignment="1">
      <alignment horizontal="center" vertical="center" wrapText="1"/>
    </xf>
    <xf numFmtId="0" fontId="11" fillId="3" borderId="563" xfId="2" applyFont="1" applyFill="1" applyBorder="1" applyAlignment="1">
      <alignment horizontal="center" vertical="center" wrapText="1"/>
    </xf>
    <xf numFmtId="0" fontId="11" fillId="3" borderId="79" xfId="2" applyFont="1" applyFill="1" applyBorder="1" applyAlignment="1">
      <alignment horizontal="center" vertical="center" wrapText="1"/>
    </xf>
    <xf numFmtId="0" fontId="11" fillId="3" borderId="1" xfId="2" applyFont="1" applyFill="1" applyBorder="1" applyAlignment="1">
      <alignment horizontal="center" vertical="center"/>
    </xf>
    <xf numFmtId="0" fontId="11" fillId="3" borderId="79" xfId="2" applyFont="1" applyFill="1" applyBorder="1" applyAlignment="1">
      <alignment horizontal="center" vertical="center"/>
    </xf>
    <xf numFmtId="38" fontId="10" fillId="0" borderId="563" xfId="3" applyFont="1" applyFill="1" applyBorder="1" applyAlignment="1">
      <alignment horizontal="right" vertical="center"/>
    </xf>
    <xf numFmtId="38" fontId="10" fillId="0" borderId="126" xfId="3" applyFont="1" applyFill="1" applyBorder="1" applyAlignment="1">
      <alignment horizontal="right" vertical="center"/>
    </xf>
    <xf numFmtId="38" fontId="10" fillId="0" borderId="115" xfId="3" applyFont="1" applyFill="1" applyBorder="1" applyAlignment="1">
      <alignment horizontal="right" vertical="center"/>
    </xf>
    <xf numFmtId="38" fontId="10" fillId="0" borderId="79" xfId="3" applyFont="1" applyFill="1" applyBorder="1" applyAlignment="1">
      <alignment horizontal="right" vertical="center"/>
    </xf>
    <xf numFmtId="38" fontId="10" fillId="0" borderId="54" xfId="3" applyFont="1" applyFill="1" applyBorder="1" applyAlignment="1">
      <alignment horizontal="right" vertical="center"/>
    </xf>
    <xf numFmtId="0" fontId="16" fillId="0" borderId="0" xfId="12" applyFont="1" applyFill="1" applyBorder="1" applyAlignment="1">
      <alignment horizontal="center" vertical="center" wrapText="1"/>
    </xf>
    <xf numFmtId="49" fontId="17" fillId="0" borderId="0" xfId="12" applyNumberFormat="1" applyFont="1" applyFill="1" applyBorder="1" applyAlignment="1">
      <alignment horizontal="left" vertical="center" wrapText="1"/>
    </xf>
    <xf numFmtId="178" fontId="16" fillId="0" borderId="0" xfId="12" applyNumberFormat="1" applyFont="1" applyFill="1" applyBorder="1" applyAlignment="1">
      <alignment horizontal="center" vertical="center" shrinkToFit="1"/>
    </xf>
    <xf numFmtId="178" fontId="16" fillId="0" borderId="0" xfId="12" applyNumberFormat="1" applyFont="1" applyFill="1" applyBorder="1" applyAlignment="1" applyProtection="1">
      <alignment horizontal="center" vertical="center" shrinkToFit="1"/>
      <protection locked="0"/>
    </xf>
    <xf numFmtId="178" fontId="16" fillId="0" borderId="0" xfId="3" applyNumberFormat="1" applyFont="1" applyFill="1" applyBorder="1" applyAlignment="1" applyProtection="1">
      <alignment horizontal="center" vertical="center" shrinkToFit="1"/>
      <protection locked="0"/>
    </xf>
    <xf numFmtId="180" fontId="16" fillId="0" borderId="0" xfId="12" applyNumberFormat="1" applyFont="1" applyFill="1" applyBorder="1" applyAlignment="1" applyProtection="1">
      <alignment horizontal="right" vertical="center" shrinkToFit="1"/>
      <protection locked="0"/>
    </xf>
    <xf numFmtId="0" fontId="10" fillId="0" borderId="0" xfId="12" applyFont="1" applyFill="1" applyBorder="1" applyAlignment="1" applyProtection="1">
      <alignment horizontal="left" vertical="center"/>
      <protection locked="0"/>
    </xf>
    <xf numFmtId="0" fontId="23" fillId="4" borderId="545" xfId="6" applyFont="1" applyFill="1" applyBorder="1" applyAlignment="1">
      <alignment horizontal="center" vertical="center" wrapText="1"/>
    </xf>
    <xf numFmtId="0" fontId="11" fillId="4" borderId="4" xfId="7" applyFont="1" applyFill="1" applyBorder="1" applyAlignment="1">
      <alignment horizontal="center" vertical="center" wrapText="1"/>
    </xf>
    <xf numFmtId="180" fontId="17" fillId="0" borderId="0" xfId="12" applyNumberFormat="1" applyFont="1" applyFill="1" applyBorder="1" applyAlignment="1" applyProtection="1">
      <alignment horizontal="left" vertical="center" wrapText="1"/>
      <protection locked="0"/>
    </xf>
    <xf numFmtId="0" fontId="21" fillId="4" borderId="553" xfId="10" applyFont="1" applyFill="1" applyBorder="1" applyAlignment="1">
      <alignment horizontal="center" vertical="center"/>
    </xf>
    <xf numFmtId="0" fontId="21" fillId="4" borderId="553" xfId="10" applyFont="1" applyFill="1" applyBorder="1" applyAlignment="1">
      <alignment horizontal="center" vertical="center" textRotation="255"/>
    </xf>
    <xf numFmtId="0" fontId="21" fillId="4" borderId="553" xfId="10" applyFont="1" applyFill="1" applyBorder="1" applyAlignment="1">
      <alignment horizontal="center" vertical="center" shrinkToFit="1"/>
    </xf>
    <xf numFmtId="0" fontId="21" fillId="4" borderId="553" xfId="10" applyFont="1" applyFill="1" applyBorder="1" applyAlignment="1">
      <alignment horizontal="center" vertical="center" wrapText="1"/>
    </xf>
    <xf numFmtId="0" fontId="21" fillId="4" borderId="553" xfId="10" applyFont="1" applyFill="1" applyBorder="1" applyAlignment="1">
      <alignment horizontal="center" vertical="center" textRotation="255" wrapText="1"/>
    </xf>
    <xf numFmtId="0" fontId="21" fillId="4" borderId="553" xfId="10" applyFont="1" applyFill="1" applyBorder="1" applyAlignment="1">
      <alignment horizontal="center" vertical="center" textRotation="255" shrinkToFit="1"/>
    </xf>
    <xf numFmtId="0" fontId="21" fillId="4" borderId="535" xfId="10" applyFont="1" applyFill="1" applyBorder="1" applyAlignment="1">
      <alignment horizontal="left" vertical="center"/>
    </xf>
    <xf numFmtId="0" fontId="21" fillId="4" borderId="553" xfId="15" applyFont="1" applyFill="1" applyBorder="1" applyAlignment="1">
      <alignment horizontal="center" vertical="center" shrinkToFit="1"/>
    </xf>
    <xf numFmtId="0" fontId="21" fillId="4" borderId="553" xfId="15" applyFont="1" applyFill="1" applyBorder="1" applyAlignment="1">
      <alignment horizontal="center" vertical="center" wrapText="1"/>
    </xf>
    <xf numFmtId="0" fontId="21" fillId="4" borderId="553" xfId="15" applyFont="1" applyFill="1" applyBorder="1" applyAlignment="1">
      <alignment horizontal="center" vertical="center"/>
    </xf>
    <xf numFmtId="0" fontId="21" fillId="4" borderId="553" xfId="15" applyFont="1" applyFill="1" applyBorder="1" applyAlignment="1">
      <alignment horizontal="center" vertical="center" textRotation="255"/>
    </xf>
    <xf numFmtId="0" fontId="21" fillId="4" borderId="535" xfId="15" applyFont="1" applyFill="1" applyBorder="1" applyAlignment="1">
      <alignment horizontal="left" vertical="center"/>
    </xf>
    <xf numFmtId="0" fontId="12" fillId="4" borderId="553" xfId="17" applyFont="1" applyFill="1" applyBorder="1" applyAlignment="1">
      <alignment horizontal="center" vertical="center"/>
    </xf>
    <xf numFmtId="0" fontId="12" fillId="4" borderId="553" xfId="17" applyFont="1" applyFill="1" applyBorder="1" applyAlignment="1">
      <alignment horizontal="center" vertical="center" wrapText="1" shrinkToFit="1"/>
    </xf>
    <xf numFmtId="0" fontId="12" fillId="4" borderId="553" xfId="17" applyFont="1" applyFill="1" applyBorder="1" applyAlignment="1">
      <alignment horizontal="center" vertical="center" shrinkToFit="1"/>
    </xf>
    <xf numFmtId="0" fontId="12" fillId="4" borderId="553" xfId="17" applyFont="1" applyFill="1" applyBorder="1" applyAlignment="1">
      <alignment horizontal="center" vertical="center" wrapText="1"/>
    </xf>
    <xf numFmtId="0" fontId="12" fillId="4" borderId="553" xfId="17" applyFont="1" applyFill="1" applyBorder="1" applyAlignment="1">
      <alignment horizontal="center" vertical="center" textRotation="255" wrapText="1"/>
    </xf>
    <xf numFmtId="0" fontId="20" fillId="0" borderId="0" xfId="0" applyFont="1">
      <alignment vertical="center"/>
    </xf>
    <xf numFmtId="181" fontId="20" fillId="0" borderId="0" xfId="0" applyNumberFormat="1" applyFont="1">
      <alignment vertical="center"/>
    </xf>
    <xf numFmtId="0" fontId="20" fillId="0" borderId="0" xfId="0" applyFont="1" applyAlignment="1">
      <alignment horizontal="right" vertical="center"/>
    </xf>
    <xf numFmtId="0" fontId="10" fillId="2" borderId="0" xfId="21" applyFont="1" applyFill="1" applyBorder="1" applyAlignment="1">
      <alignment horizontal="center" vertical="center"/>
    </xf>
    <xf numFmtId="38" fontId="10" fillId="0" borderId="0" xfId="3" applyFont="1" applyBorder="1" applyAlignment="1">
      <alignment horizontal="right" vertical="center" shrinkToFit="1"/>
    </xf>
    <xf numFmtId="0" fontId="9" fillId="0" borderId="0" xfId="0" applyFont="1" applyFill="1" applyBorder="1" applyAlignment="1">
      <alignment horizontal="center" vertical="center" wrapText="1"/>
    </xf>
    <xf numFmtId="3" fontId="9" fillId="0" borderId="0" xfId="0" applyNumberFormat="1" applyFont="1" applyFill="1" applyBorder="1" applyAlignment="1">
      <alignment horizontal="right" vertical="center" wrapText="1" shrinkToFit="1"/>
    </xf>
    <xf numFmtId="0" fontId="9" fillId="0" borderId="0" xfId="5" applyFont="1" applyFill="1" applyBorder="1" applyAlignment="1">
      <alignment horizontal="center" vertical="center"/>
    </xf>
    <xf numFmtId="38" fontId="9" fillId="0" borderId="0" xfId="3" applyFont="1" applyFill="1" applyBorder="1" applyAlignment="1">
      <alignment horizontal="right" vertical="center"/>
    </xf>
    <xf numFmtId="0" fontId="20" fillId="2" borderId="111" xfId="2" applyFont="1" applyFill="1" applyBorder="1" applyAlignment="1">
      <alignment horizontal="left" vertical="center"/>
    </xf>
    <xf numFmtId="38" fontId="10" fillId="0" borderId="111" xfId="3" applyFont="1" applyFill="1" applyBorder="1" applyAlignment="1">
      <alignment horizontal="right" vertical="center"/>
    </xf>
    <xf numFmtId="0" fontId="10" fillId="0" borderId="0" xfId="13" applyFont="1" applyFill="1" applyBorder="1" applyAlignment="1">
      <alignment horizontal="center" vertical="center"/>
    </xf>
    <xf numFmtId="38" fontId="10" fillId="0" borderId="0" xfId="3" applyFont="1" applyFill="1" applyBorder="1" applyAlignment="1">
      <alignment horizontal="right" vertical="center" shrinkToFit="1"/>
    </xf>
    <xf numFmtId="0" fontId="10" fillId="0" borderId="0" xfId="0" applyFont="1" applyFill="1" applyBorder="1" applyAlignment="1">
      <alignment horizontal="center" vertical="center"/>
    </xf>
    <xf numFmtId="0" fontId="16" fillId="0" borderId="0" xfId="18" applyFont="1" applyFill="1" applyBorder="1" applyAlignment="1">
      <alignment horizontal="center" vertical="center" wrapText="1"/>
    </xf>
    <xf numFmtId="38" fontId="16" fillId="0" borderId="0" xfId="3" applyFont="1" applyBorder="1" applyAlignment="1">
      <alignment horizontal="right" vertical="center" shrinkToFit="1"/>
    </xf>
    <xf numFmtId="0" fontId="12" fillId="3" borderId="599" xfId="0" applyFont="1" applyFill="1" applyBorder="1" applyAlignment="1">
      <alignment horizontal="left" vertical="center"/>
    </xf>
    <xf numFmtId="0" fontId="12" fillId="3" borderId="600" xfId="0" applyFont="1" applyFill="1" applyBorder="1" applyAlignment="1">
      <alignment horizontal="center" vertical="center"/>
    </xf>
    <xf numFmtId="0" fontId="12" fillId="3" borderId="600" xfId="0" applyFont="1" applyFill="1" applyBorder="1" applyAlignment="1">
      <alignment horizontal="center" vertical="center" textRotation="255"/>
    </xf>
    <xf numFmtId="0" fontId="12" fillId="4" borderId="535" xfId="17" applyFont="1" applyFill="1" applyBorder="1" applyAlignment="1">
      <alignment horizontal="left" vertical="center"/>
    </xf>
    <xf numFmtId="0" fontId="9" fillId="0" borderId="0" xfId="0" applyFont="1" applyFill="1" applyBorder="1">
      <alignment vertical="center"/>
    </xf>
    <xf numFmtId="0" fontId="16" fillId="0" borderId="0" xfId="12" applyFont="1" applyFill="1" applyBorder="1" applyAlignment="1">
      <alignment horizontal="left"/>
    </xf>
    <xf numFmtId="0" fontId="20" fillId="0" borderId="0" xfId="12" applyFont="1" applyFill="1" applyBorder="1" applyAlignment="1">
      <alignment vertical="center"/>
    </xf>
    <xf numFmtId="0" fontId="20" fillId="0" borderId="0" xfId="0" applyFont="1" applyBorder="1" applyAlignment="1">
      <alignment horizontal="left" vertical="center" wrapText="1"/>
    </xf>
    <xf numFmtId="0" fontId="10" fillId="2" borderId="0" xfId="13" applyFont="1" applyFill="1" applyBorder="1" applyAlignment="1">
      <alignment vertical="center"/>
    </xf>
    <xf numFmtId="0" fontId="20" fillId="0" borderId="0" xfId="10" applyFont="1" applyFill="1" applyBorder="1"/>
    <xf numFmtId="49" fontId="20" fillId="0" borderId="0" xfId="10" applyNumberFormat="1" applyFont="1" applyFill="1" applyBorder="1"/>
    <xf numFmtId="0" fontId="12" fillId="3" borderId="600" xfId="0" applyFont="1" applyFill="1" applyBorder="1" applyAlignment="1">
      <alignment horizontal="left" vertical="center" wrapText="1"/>
    </xf>
    <xf numFmtId="0" fontId="23" fillId="3" borderId="600" xfId="0" applyFont="1" applyFill="1" applyBorder="1" applyAlignment="1">
      <alignment horizontal="left" vertical="center" wrapText="1"/>
    </xf>
    <xf numFmtId="0" fontId="23" fillId="4" borderId="553" xfId="10" applyFont="1" applyFill="1" applyBorder="1" applyAlignment="1">
      <alignment horizontal="center" vertical="center" wrapText="1"/>
    </xf>
    <xf numFmtId="0" fontId="9" fillId="0" borderId="0" xfId="0" applyFont="1" applyBorder="1" applyAlignment="1">
      <alignment vertical="center" wrapText="1"/>
    </xf>
    <xf numFmtId="0" fontId="9" fillId="0" borderId="0" xfId="0" applyFont="1" applyFill="1" applyBorder="1" applyAlignment="1">
      <alignment horizontal="right" vertical="center" wrapText="1"/>
    </xf>
    <xf numFmtId="0" fontId="9" fillId="0" borderId="0" xfId="0" applyFont="1" applyFill="1" applyBorder="1" applyAlignment="1">
      <alignment horizontal="right" vertical="center"/>
    </xf>
    <xf numFmtId="0" fontId="9" fillId="0" borderId="0" xfId="0" applyFont="1" applyBorder="1" applyAlignment="1">
      <alignment horizontal="center" vertical="center" wrapText="1"/>
    </xf>
    <xf numFmtId="38" fontId="9" fillId="0" borderId="0" xfId="0" applyNumberFormat="1" applyFont="1" applyBorder="1" applyAlignment="1">
      <alignment vertical="center" wrapText="1"/>
    </xf>
    <xf numFmtId="0" fontId="9" fillId="2" borderId="0" xfId="0" applyFont="1" applyFill="1" applyBorder="1" applyAlignment="1">
      <alignment vertical="center" wrapText="1"/>
    </xf>
    <xf numFmtId="0" fontId="9" fillId="0" borderId="0" xfId="0" applyFont="1" applyFill="1" applyBorder="1" applyAlignment="1">
      <alignment horizontal="center" vertical="center"/>
    </xf>
    <xf numFmtId="0" fontId="16" fillId="0" borderId="0" xfId="18" applyFont="1" applyFill="1" applyBorder="1" applyAlignment="1">
      <alignment vertical="center"/>
    </xf>
    <xf numFmtId="0" fontId="16" fillId="2" borderId="0" xfId="18" applyFont="1" applyFill="1" applyBorder="1" applyAlignment="1">
      <alignment vertical="center"/>
    </xf>
    <xf numFmtId="0" fontId="16" fillId="2" borderId="0" xfId="18" applyFont="1" applyFill="1" applyBorder="1" applyAlignment="1">
      <alignment vertical="center" wrapText="1"/>
    </xf>
    <xf numFmtId="0" fontId="16" fillId="0" borderId="0" xfId="18" applyFont="1" applyBorder="1" applyAlignment="1">
      <alignment vertical="center" wrapText="1"/>
    </xf>
    <xf numFmtId="0" fontId="16" fillId="0" borderId="0" xfId="18" applyFont="1" applyBorder="1" applyAlignment="1">
      <alignment vertical="center"/>
    </xf>
    <xf numFmtId="181" fontId="0" fillId="0" borderId="0" xfId="0" applyNumberFormat="1" applyBorder="1">
      <alignment vertical="center"/>
    </xf>
    <xf numFmtId="0" fontId="9" fillId="2" borderId="0" xfId="0" applyFont="1" applyFill="1" applyBorder="1">
      <alignment vertical="center"/>
    </xf>
    <xf numFmtId="0" fontId="9" fillId="0" borderId="0" xfId="0" applyFont="1" applyBorder="1" applyAlignment="1">
      <alignment horizontal="center" vertical="center"/>
    </xf>
    <xf numFmtId="0" fontId="9" fillId="0" borderId="0" xfId="0" applyFont="1" applyBorder="1">
      <alignment vertical="center"/>
    </xf>
    <xf numFmtId="0" fontId="16" fillId="2" borderId="0" xfId="19" applyFont="1" applyFill="1" applyBorder="1" applyAlignment="1">
      <alignment horizontal="center" vertical="center" shrinkToFit="1"/>
    </xf>
    <xf numFmtId="0" fontId="16" fillId="2" borderId="0" xfId="19" applyFont="1" applyFill="1" applyBorder="1" applyAlignment="1">
      <alignment horizontal="left" vertical="center" shrinkToFit="1"/>
    </xf>
    <xf numFmtId="0" fontId="17" fillId="2" borderId="0" xfId="19" applyFont="1" applyFill="1" applyBorder="1" applyAlignment="1">
      <alignment horizontal="center"/>
    </xf>
    <xf numFmtId="0" fontId="16" fillId="2" borderId="0" xfId="19" applyFont="1" applyFill="1" applyBorder="1" applyAlignment="1">
      <alignment horizontal="right"/>
    </xf>
    <xf numFmtId="0" fontId="17" fillId="2" borderId="0" xfId="19" applyFont="1" applyFill="1" applyBorder="1" applyAlignment="1">
      <alignment horizontal="left"/>
    </xf>
    <xf numFmtId="38" fontId="16" fillId="2" borderId="0" xfId="3" applyFont="1" applyFill="1" applyBorder="1"/>
    <xf numFmtId="0" fontId="10" fillId="0" borderId="0" xfId="20" applyFont="1" applyFill="1" applyBorder="1" applyAlignment="1">
      <alignment horizontal="center" vertical="center" shrinkToFit="1"/>
    </xf>
    <xf numFmtId="0" fontId="10" fillId="0" borderId="0" xfId="20" applyFont="1" applyFill="1" applyBorder="1" applyAlignment="1">
      <alignment horizontal="left" vertical="center" shrinkToFit="1"/>
    </xf>
    <xf numFmtId="0" fontId="16" fillId="0" borderId="0" xfId="20" applyFont="1" applyFill="1" applyBorder="1"/>
    <xf numFmtId="0" fontId="10" fillId="0" borderId="0" xfId="17" applyFont="1" applyFill="1" applyBorder="1"/>
    <xf numFmtId="0" fontId="10" fillId="0" borderId="0" xfId="17" applyFont="1" applyFill="1" applyBorder="1" applyAlignment="1">
      <alignment shrinkToFit="1"/>
    </xf>
    <xf numFmtId="0" fontId="10" fillId="0" borderId="0" xfId="0" applyFont="1" applyBorder="1" applyAlignment="1">
      <alignment horizontal="center"/>
    </xf>
    <xf numFmtId="0" fontId="10" fillId="0" borderId="0" xfId="0" applyFont="1" applyBorder="1" applyAlignment="1">
      <alignment shrinkToFit="1"/>
    </xf>
    <xf numFmtId="0" fontId="17" fillId="0" borderId="0" xfId="15" applyFont="1" applyFill="1" applyBorder="1" applyAlignment="1">
      <alignment horizontal="left"/>
    </xf>
    <xf numFmtId="0" fontId="16" fillId="0" borderId="0" xfId="15" applyFont="1" applyFill="1" applyBorder="1" applyAlignment="1">
      <alignment horizontal="center"/>
    </xf>
    <xf numFmtId="0" fontId="20" fillId="0" borderId="0" xfId="0" applyFont="1" applyBorder="1">
      <alignment vertical="center"/>
    </xf>
    <xf numFmtId="0" fontId="10" fillId="0" borderId="0" xfId="14" applyFont="1" applyFill="1" applyBorder="1" applyAlignment="1">
      <alignment vertical="center"/>
    </xf>
    <xf numFmtId="0" fontId="10" fillId="0" borderId="0" xfId="14" applyFont="1" applyFill="1" applyBorder="1" applyAlignment="1">
      <alignment shrinkToFit="1"/>
    </xf>
    <xf numFmtId="0" fontId="24" fillId="0" borderId="0" xfId="14" applyFont="1" applyFill="1" applyBorder="1"/>
    <xf numFmtId="0" fontId="16" fillId="0" borderId="0" xfId="14" applyFont="1" applyFill="1" applyBorder="1"/>
    <xf numFmtId="0" fontId="10" fillId="0" borderId="0" xfId="14" applyFont="1" applyFill="1" applyBorder="1" applyAlignment="1">
      <alignment horizontal="right"/>
    </xf>
    <xf numFmtId="0" fontId="10" fillId="0" borderId="0" xfId="14" applyFont="1" applyFill="1" applyBorder="1" applyAlignment="1">
      <alignment horizontal="center"/>
    </xf>
    <xf numFmtId="0" fontId="10" fillId="0" borderId="0" xfId="13" applyFont="1" applyBorder="1"/>
    <xf numFmtId="0" fontId="10" fillId="0" borderId="0" xfId="13" applyFont="1" applyBorder="1" applyAlignment="1">
      <alignment vertical="center"/>
    </xf>
    <xf numFmtId="0" fontId="9" fillId="0" borderId="0" xfId="0" applyFont="1" applyFill="1" applyBorder="1" applyAlignment="1">
      <alignment horizontal="left" vertical="center"/>
    </xf>
    <xf numFmtId="38" fontId="16" fillId="0" borderId="0" xfId="3" applyFont="1" applyFill="1" applyBorder="1" applyAlignment="1">
      <alignment horizontal="center" vertical="center" shrinkToFit="1"/>
    </xf>
    <xf numFmtId="0" fontId="16" fillId="0" borderId="0" xfId="12" applyFont="1" applyFill="1" applyBorder="1" applyAlignment="1">
      <alignment wrapText="1"/>
    </xf>
    <xf numFmtId="38" fontId="16" fillId="0" borderId="0" xfId="3" applyFont="1" applyFill="1" applyBorder="1"/>
    <xf numFmtId="0" fontId="17" fillId="0" borderId="0" xfId="12" applyFont="1" applyFill="1" applyBorder="1"/>
    <xf numFmtId="0" fontId="17" fillId="0" borderId="0" xfId="0" applyFont="1" applyFill="1" applyBorder="1" applyAlignment="1">
      <alignment vertical="center" wrapText="1"/>
    </xf>
    <xf numFmtId="0" fontId="17" fillId="0" borderId="0" xfId="11" applyFont="1" applyBorder="1" applyAlignment="1">
      <alignment horizontal="center" vertical="center" wrapText="1"/>
    </xf>
    <xf numFmtId="0" fontId="17" fillId="0" borderId="0" xfId="0" applyFont="1" applyFill="1" applyBorder="1">
      <alignment vertical="center"/>
    </xf>
    <xf numFmtId="3" fontId="16" fillId="0" borderId="0" xfId="10" applyNumberFormat="1" applyFont="1" applyFill="1" applyBorder="1"/>
    <xf numFmtId="0" fontId="16" fillId="0" borderId="0" xfId="10" applyFont="1" applyFill="1" applyBorder="1" applyAlignment="1">
      <alignment horizontal="left" vertical="center" shrinkToFit="1"/>
    </xf>
    <xf numFmtId="0" fontId="17" fillId="0" borderId="0" xfId="10" applyFont="1" applyFill="1" applyBorder="1" applyAlignment="1">
      <alignment horizontal="center"/>
    </xf>
    <xf numFmtId="0" fontId="16" fillId="0" borderId="0" xfId="10" applyFont="1" applyFill="1" applyBorder="1" applyAlignment="1">
      <alignment horizontal="center"/>
    </xf>
    <xf numFmtId="0" fontId="11" fillId="2" borderId="0" xfId="2" applyFont="1" applyFill="1" applyBorder="1"/>
    <xf numFmtId="0" fontId="11" fillId="0" borderId="0" xfId="2" applyFont="1" applyBorder="1"/>
    <xf numFmtId="0" fontId="10" fillId="2" borderId="0" xfId="2" applyFont="1" applyFill="1" applyBorder="1" applyAlignment="1">
      <alignment horizontal="center"/>
    </xf>
    <xf numFmtId="38" fontId="10" fillId="2" borderId="0" xfId="3" applyFont="1" applyFill="1" applyBorder="1"/>
    <xf numFmtId="38" fontId="10" fillId="0" borderId="0" xfId="3" applyFont="1" applyBorder="1"/>
    <xf numFmtId="177" fontId="9" fillId="0" borderId="0" xfId="0" applyNumberFormat="1" applyFont="1" applyBorder="1" applyAlignment="1">
      <alignment vertical="center" wrapText="1"/>
    </xf>
    <xf numFmtId="177" fontId="9" fillId="0" borderId="0" xfId="0" applyNumberFormat="1" applyFont="1" applyFill="1" applyBorder="1" applyAlignment="1">
      <alignment vertical="center" wrapText="1"/>
    </xf>
    <xf numFmtId="0" fontId="9" fillId="0" borderId="0" xfId="6" applyFont="1" applyFill="1" applyBorder="1" applyAlignment="1">
      <alignment wrapText="1"/>
    </xf>
    <xf numFmtId="177" fontId="16" fillId="0" borderId="0" xfId="6" applyNumberFormat="1" applyFont="1" applyFill="1" applyBorder="1" applyAlignment="1">
      <alignment wrapText="1"/>
    </xf>
    <xf numFmtId="177" fontId="16" fillId="0" borderId="0" xfId="6" applyNumberFormat="1" applyFont="1" applyFill="1" applyBorder="1" applyAlignment="1">
      <alignment horizontal="left" wrapText="1"/>
    </xf>
    <xf numFmtId="0" fontId="9" fillId="2" borderId="0" xfId="21" applyFont="1" applyFill="1" applyBorder="1" applyAlignment="1">
      <alignment vertical="center"/>
    </xf>
    <xf numFmtId="0" fontId="9" fillId="0" borderId="0" xfId="21" applyFont="1" applyBorder="1" applyAlignment="1">
      <alignment vertical="center"/>
    </xf>
    <xf numFmtId="0" fontId="10" fillId="0" borderId="0" xfId="5" applyFont="1" applyFill="1" applyBorder="1"/>
    <xf numFmtId="0" fontId="15" fillId="0" borderId="0" xfId="5" applyFont="1" applyFill="1" applyBorder="1"/>
    <xf numFmtId="0" fontId="9" fillId="0" borderId="0" xfId="5" applyFont="1" applyFill="1" applyBorder="1"/>
    <xf numFmtId="3" fontId="9" fillId="0" borderId="0" xfId="0" applyNumberFormat="1" applyFont="1" applyFill="1" applyBorder="1" applyAlignment="1">
      <alignment vertical="center" wrapText="1"/>
    </xf>
    <xf numFmtId="0" fontId="9" fillId="0" borderId="0" xfId="7" applyFont="1" applyFill="1" applyBorder="1" applyAlignment="1">
      <alignment horizontal="center" vertical="center" textRotation="255" wrapText="1"/>
    </xf>
    <xf numFmtId="0" fontId="9" fillId="0" borderId="0" xfId="7" applyFont="1" applyFill="1" applyAlignment="1">
      <alignment vertical="center" wrapText="1"/>
    </xf>
    <xf numFmtId="0" fontId="10" fillId="2" borderId="0" xfId="13" applyFont="1" applyFill="1" applyBorder="1"/>
    <xf numFmtId="0" fontId="0" fillId="0" borderId="0" xfId="0" applyFont="1" applyBorder="1">
      <alignment vertical="center"/>
    </xf>
    <xf numFmtId="0" fontId="0" fillId="0" borderId="0" xfId="17" applyFont="1" applyFill="1" applyBorder="1"/>
    <xf numFmtId="0" fontId="0" fillId="0" borderId="0" xfId="0" applyFont="1" applyFill="1" applyBorder="1" applyAlignment="1">
      <alignment horizontal="center" vertical="center"/>
    </xf>
    <xf numFmtId="0" fontId="0" fillId="0" borderId="0" xfId="7" applyFont="1" applyFill="1" applyBorder="1" applyAlignment="1">
      <alignment vertical="center" wrapText="1"/>
    </xf>
    <xf numFmtId="0" fontId="0" fillId="0" borderId="0" xfId="0" applyFont="1" applyBorder="1" applyAlignment="1">
      <alignment vertical="center" wrapText="1"/>
    </xf>
    <xf numFmtId="0" fontId="10" fillId="0" borderId="0" xfId="5" applyFont="1" applyFill="1" applyBorder="1" applyAlignment="1">
      <alignment horizontal="left" vertical="center"/>
    </xf>
    <xf numFmtId="0" fontId="9" fillId="0" borderId="0" xfId="6" applyFont="1" applyFill="1" applyBorder="1" applyAlignment="1">
      <alignment horizontal="left" vertical="center" wrapText="1"/>
    </xf>
    <xf numFmtId="0" fontId="16" fillId="2" borderId="0" xfId="0" applyFont="1" applyFill="1" applyBorder="1" applyAlignment="1">
      <alignment horizontal="center" vertical="center" textRotation="255" wrapText="1"/>
    </xf>
    <xf numFmtId="0" fontId="16" fillId="0" borderId="0" xfId="6" applyFont="1" applyFill="1" applyBorder="1" applyAlignment="1">
      <alignment horizontal="center" vertical="center" textRotation="255" wrapText="1"/>
    </xf>
    <xf numFmtId="0" fontId="16" fillId="0" borderId="0" xfId="6" applyFont="1" applyFill="1" applyBorder="1" applyAlignment="1">
      <alignment horizontal="left" vertical="center" wrapText="1"/>
    </xf>
    <xf numFmtId="0" fontId="16" fillId="0" borderId="0" xfId="6" applyFont="1" applyFill="1" applyBorder="1" applyAlignment="1">
      <alignment horizontal="center" vertical="center" wrapText="1"/>
    </xf>
    <xf numFmtId="0" fontId="9" fillId="0" borderId="0" xfId="7" applyFont="1" applyFill="1" applyBorder="1" applyAlignment="1">
      <alignment horizontal="left" vertical="center" wrapText="1"/>
    </xf>
    <xf numFmtId="0" fontId="9" fillId="0" borderId="79" xfId="0" applyFont="1" applyFill="1" applyBorder="1" applyAlignment="1">
      <alignment horizontal="center" vertical="center"/>
    </xf>
    <xf numFmtId="0" fontId="9" fillId="0" borderId="0" xfId="0" applyFont="1" applyFill="1" applyBorder="1" applyAlignment="1">
      <alignment horizontal="center" vertical="center" textRotation="255"/>
    </xf>
    <xf numFmtId="38" fontId="10" fillId="0" borderId="127" xfId="3" applyFont="1" applyFill="1" applyBorder="1" applyAlignment="1">
      <alignment horizontal="right" vertical="center"/>
    </xf>
    <xf numFmtId="0" fontId="16" fillId="0" borderId="79" xfId="12" applyFont="1" applyFill="1" applyBorder="1" applyAlignment="1">
      <alignment horizontal="center" vertical="center"/>
    </xf>
    <xf numFmtId="0" fontId="16" fillId="0" borderId="0" xfId="12" applyFont="1" applyFill="1" applyBorder="1" applyAlignment="1">
      <alignment horizontal="center" vertical="center" textRotation="255"/>
    </xf>
    <xf numFmtId="0" fontId="10" fillId="2" borderId="0" xfId="13" applyFont="1" applyFill="1" applyBorder="1" applyAlignment="1">
      <alignment horizontal="left" vertical="center"/>
    </xf>
    <xf numFmtId="0" fontId="10" fillId="2" borderId="0" xfId="13" applyFont="1" applyFill="1" applyBorder="1" applyAlignment="1">
      <alignment horizontal="center" vertical="center"/>
    </xf>
    <xf numFmtId="0" fontId="16" fillId="0" borderId="0" xfId="15" applyFont="1" applyFill="1" applyBorder="1" applyAlignment="1">
      <alignment horizontal="center" vertical="center"/>
    </xf>
    <xf numFmtId="0" fontId="16" fillId="0" borderId="0" xfId="15" applyFont="1" applyFill="1" applyBorder="1" applyAlignment="1">
      <alignment vertical="center" textRotation="255" wrapText="1"/>
    </xf>
    <xf numFmtId="0" fontId="10" fillId="2" borderId="0" xfId="0" applyFont="1" applyFill="1" applyBorder="1" applyAlignment="1">
      <alignment horizontal="center" vertical="center"/>
    </xf>
    <xf numFmtId="0" fontId="16" fillId="0" borderId="0" xfId="18" applyFont="1" applyFill="1" applyBorder="1" applyAlignment="1">
      <alignment horizontal="left" vertical="center"/>
    </xf>
    <xf numFmtId="0" fontId="16" fillId="2" borderId="0" xfId="18" applyFont="1" applyFill="1" applyBorder="1" applyAlignment="1">
      <alignment horizontal="center" vertical="center"/>
    </xf>
    <xf numFmtId="0" fontId="16" fillId="2" borderId="0" xfId="22" applyFont="1" applyFill="1"/>
    <xf numFmtId="0" fontId="10" fillId="2" borderId="0" xfId="22" applyFont="1" applyFill="1" applyAlignment="1">
      <alignment vertical="top"/>
    </xf>
    <xf numFmtId="0" fontId="10" fillId="2" borderId="0" xfId="22" applyFont="1" applyFill="1"/>
    <xf numFmtId="0" fontId="10" fillId="2" borderId="0" xfId="22" applyFont="1" applyFill="1" applyAlignment="1">
      <alignment horizontal="center" vertical="center"/>
    </xf>
    <xf numFmtId="0" fontId="10" fillId="2" borderId="0" xfId="22" applyFont="1" applyFill="1" applyAlignment="1">
      <alignment vertical="center"/>
    </xf>
    <xf numFmtId="0" fontId="30" fillId="2" borderId="0" xfId="22" applyFont="1" applyFill="1" applyAlignment="1">
      <alignment horizontal="center" vertical="center" wrapText="1"/>
    </xf>
    <xf numFmtId="38" fontId="16" fillId="2" borderId="0" xfId="3" applyFont="1" applyFill="1"/>
    <xf numFmtId="38" fontId="16" fillId="2" borderId="0" xfId="3" applyFont="1" applyFill="1" applyAlignment="1"/>
    <xf numFmtId="0" fontId="16" fillId="0" borderId="0" xfId="22" applyFont="1"/>
    <xf numFmtId="0" fontId="21" fillId="3" borderId="647" xfId="22" applyFont="1" applyFill="1" applyBorder="1" applyAlignment="1">
      <alignment horizontal="center" vertical="center" textRotation="255" wrapText="1"/>
    </xf>
    <xf numFmtId="0" fontId="10" fillId="0" borderId="105"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2" borderId="0" xfId="13" applyFont="1" applyFill="1" applyBorder="1"/>
    <xf numFmtId="0" fontId="11" fillId="3" borderId="8" xfId="21" applyFont="1" applyFill="1" applyBorder="1" applyAlignment="1">
      <alignment horizontal="left" vertical="center"/>
    </xf>
    <xf numFmtId="0" fontId="12" fillId="3" borderId="2" xfId="21" applyFont="1" applyFill="1" applyBorder="1" applyAlignment="1">
      <alignment horizontal="centerContinuous" vertical="center" shrinkToFit="1"/>
    </xf>
    <xf numFmtId="0" fontId="12" fillId="3" borderId="244" xfId="21" applyFont="1" applyFill="1" applyBorder="1" applyAlignment="1">
      <alignment horizontal="center" vertical="center" wrapText="1"/>
    </xf>
    <xf numFmtId="0" fontId="12" fillId="3" borderId="47" xfId="21" applyFont="1" applyFill="1" applyBorder="1" applyAlignment="1">
      <alignment horizontal="center" vertical="center"/>
    </xf>
    <xf numFmtId="0" fontId="12" fillId="3" borderId="684" xfId="21" applyFont="1" applyFill="1" applyBorder="1" applyAlignment="1">
      <alignment horizontal="centerContinuous" vertical="center" shrinkToFit="1"/>
    </xf>
    <xf numFmtId="0" fontId="12" fillId="3" borderId="8" xfId="21" applyFont="1" applyFill="1" applyBorder="1" applyAlignment="1">
      <alignment horizontal="left" vertical="center"/>
    </xf>
    <xf numFmtId="0" fontId="12" fillId="3" borderId="694" xfId="21" applyFont="1" applyFill="1" applyBorder="1" applyAlignment="1">
      <alignment horizontal="centerContinuous" vertical="center" shrinkToFit="1"/>
    </xf>
    <xf numFmtId="0" fontId="12" fillId="3" borderId="695" xfId="21" applyFont="1" applyFill="1" applyBorder="1" applyAlignment="1">
      <alignment horizontal="centerContinuous" vertical="center" shrinkToFit="1"/>
    </xf>
    <xf numFmtId="0" fontId="10" fillId="2" borderId="0" xfId="13" applyFont="1" applyFill="1" applyBorder="1" applyAlignment="1"/>
    <xf numFmtId="0" fontId="10" fillId="0" borderId="0" xfId="0" applyFont="1" applyBorder="1" applyAlignment="1"/>
    <xf numFmtId="38" fontId="10" fillId="0" borderId="0" xfId="1" applyFont="1" applyFill="1" applyBorder="1" applyAlignment="1">
      <alignment horizontal="right" vertical="center" shrinkToFit="1"/>
    </xf>
    <xf numFmtId="0" fontId="20" fillId="0" borderId="0" xfId="18" applyFont="1" applyBorder="1" applyAlignment="1">
      <alignment vertical="center"/>
    </xf>
    <xf numFmtId="0" fontId="20" fillId="0" borderId="0" xfId="20" applyFont="1" applyFill="1" applyBorder="1"/>
    <xf numFmtId="0" fontId="20" fillId="0" borderId="0" xfId="17" applyFont="1" applyFill="1" applyBorder="1"/>
    <xf numFmtId="0" fontId="20" fillId="2" borderId="0" xfId="13" applyFont="1" applyFill="1" applyBorder="1"/>
    <xf numFmtId="0" fontId="20" fillId="2" borderId="0" xfId="2" applyFont="1" applyFill="1" applyBorder="1"/>
    <xf numFmtId="0" fontId="20" fillId="0" borderId="0" xfId="0" applyFont="1" applyFill="1" applyBorder="1" applyAlignment="1">
      <alignment horizontal="center" vertical="center"/>
    </xf>
    <xf numFmtId="0" fontId="20" fillId="0" borderId="0" xfId="7" applyFont="1" applyFill="1" applyBorder="1" applyAlignment="1">
      <alignment vertical="center" wrapText="1"/>
    </xf>
    <xf numFmtId="0" fontId="20" fillId="0" borderId="0" xfId="6" applyFont="1" applyFill="1" applyBorder="1" applyAlignment="1">
      <alignment wrapText="1"/>
    </xf>
    <xf numFmtId="0" fontId="20" fillId="0" borderId="0" xfId="5" applyFont="1" applyFill="1" applyBorder="1"/>
    <xf numFmtId="0" fontId="20" fillId="0" borderId="0" xfId="0" applyFont="1" applyFill="1" applyBorder="1" applyAlignment="1">
      <alignment vertical="center" wrapText="1"/>
    </xf>
    <xf numFmtId="0" fontId="20" fillId="0" borderId="0" xfId="21" applyFont="1" applyBorder="1" applyAlignment="1">
      <alignment vertical="center"/>
    </xf>
    <xf numFmtId="0" fontId="20" fillId="0" borderId="0" xfId="0" applyFont="1" applyBorder="1" applyAlignment="1">
      <alignment vertical="center" wrapText="1"/>
    </xf>
    <xf numFmtId="0" fontId="9" fillId="0" borderId="6" xfId="0" applyFont="1" applyFill="1" applyBorder="1" applyAlignment="1">
      <alignment horizontal="center" vertical="center" wrapText="1"/>
    </xf>
    <xf numFmtId="38" fontId="10" fillId="0" borderId="13" xfId="3" applyFont="1" applyFill="1" applyBorder="1" applyAlignment="1">
      <alignment horizontal="right" vertical="center" shrinkToFit="1"/>
    </xf>
    <xf numFmtId="38" fontId="10" fillId="0" borderId="11" xfId="3" applyFont="1" applyFill="1" applyBorder="1" applyAlignment="1">
      <alignment horizontal="right" vertical="center" shrinkToFit="1"/>
    </xf>
    <xf numFmtId="3" fontId="9" fillId="0" borderId="13" xfId="0" applyNumberFormat="1" applyFont="1" applyFill="1" applyBorder="1" applyAlignment="1">
      <alignment horizontal="right" vertical="center" wrapText="1" shrinkToFit="1"/>
    </xf>
    <xf numFmtId="3" fontId="9" fillId="0" borderId="146" xfId="0" applyNumberFormat="1" applyFont="1" applyFill="1" applyBorder="1" applyAlignment="1">
      <alignment horizontal="right" vertical="center" wrapText="1" shrinkToFit="1"/>
    </xf>
    <xf numFmtId="3" fontId="9" fillId="0" borderId="149" xfId="0" applyNumberFormat="1" applyFont="1" applyFill="1" applyBorder="1" applyAlignment="1">
      <alignment horizontal="right" vertical="center" wrapText="1" shrinkToFit="1"/>
    </xf>
    <xf numFmtId="3" fontId="9" fillId="0" borderId="106" xfId="0" applyNumberFormat="1" applyFont="1" applyFill="1" applyBorder="1" applyAlignment="1">
      <alignment horizontal="right" vertical="center" wrapText="1" shrinkToFit="1"/>
    </xf>
    <xf numFmtId="3" fontId="9" fillId="0" borderId="148" xfId="0" applyNumberFormat="1" applyFont="1" applyFill="1" applyBorder="1" applyAlignment="1">
      <alignment horizontal="right" vertical="center" wrapText="1" shrinkToFit="1"/>
    </xf>
    <xf numFmtId="3" fontId="9" fillId="0" borderId="10" xfId="0" applyNumberFormat="1" applyFont="1" applyFill="1" applyBorder="1" applyAlignment="1">
      <alignment horizontal="right" vertical="center" wrapText="1" shrinkToFit="1"/>
    </xf>
    <xf numFmtId="3" fontId="9" fillId="0" borderId="12" xfId="0" applyNumberFormat="1" applyFont="1" applyFill="1" applyBorder="1" applyAlignment="1">
      <alignment horizontal="right" vertical="center" wrapText="1" shrinkToFit="1"/>
    </xf>
    <xf numFmtId="3" fontId="9" fillId="0" borderId="11" xfId="0" applyNumberFormat="1" applyFont="1" applyFill="1" applyBorder="1" applyAlignment="1">
      <alignment horizontal="right" vertical="center" wrapText="1" shrinkToFit="1"/>
    </xf>
    <xf numFmtId="3" fontId="9" fillId="0" borderId="16" xfId="0" applyNumberFormat="1" applyFont="1" applyFill="1" applyBorder="1" applyAlignment="1">
      <alignment horizontal="right" vertical="center" wrapText="1" shrinkToFit="1"/>
    </xf>
    <xf numFmtId="3" fontId="9" fillId="0" borderId="17" xfId="0" applyNumberFormat="1" applyFont="1" applyFill="1" applyBorder="1" applyAlignment="1">
      <alignment horizontal="right" vertical="center" wrapText="1" shrinkToFit="1"/>
    </xf>
    <xf numFmtId="3" fontId="9" fillId="0" borderId="19" xfId="0" applyNumberFormat="1" applyFont="1" applyFill="1" applyBorder="1" applyAlignment="1">
      <alignment horizontal="right" vertical="center" wrapText="1" shrinkToFit="1"/>
    </xf>
    <xf numFmtId="3" fontId="9" fillId="0" borderId="686" xfId="0" applyNumberFormat="1" applyFont="1" applyFill="1" applyBorder="1" applyAlignment="1">
      <alignment horizontal="right" vertical="center" wrapText="1" shrinkToFit="1"/>
    </xf>
    <xf numFmtId="3" fontId="9" fillId="0" borderId="147" xfId="0" applyNumberFormat="1" applyFont="1" applyFill="1" applyBorder="1" applyAlignment="1">
      <alignment horizontal="right" vertical="center" wrapText="1" shrinkToFit="1"/>
    </xf>
    <xf numFmtId="0" fontId="9" fillId="0" borderId="29" xfId="7" applyFont="1" applyFill="1" applyBorder="1" applyAlignment="1">
      <alignment horizontal="center" vertical="center" wrapText="1"/>
    </xf>
    <xf numFmtId="0" fontId="9" fillId="0" borderId="29" xfId="0" applyFont="1" applyFill="1" applyBorder="1" applyAlignment="1">
      <alignment horizontal="center" vertical="center"/>
    </xf>
    <xf numFmtId="38" fontId="10" fillId="0" borderId="590" xfId="3" applyFont="1" applyFill="1" applyBorder="1" applyAlignment="1">
      <alignment horizontal="right" vertical="center"/>
    </xf>
    <xf numFmtId="38" fontId="10" fillId="0" borderId="595" xfId="3" applyFont="1" applyFill="1" applyBorder="1" applyAlignment="1">
      <alignment horizontal="right" vertical="center"/>
    </xf>
    <xf numFmtId="38" fontId="10" fillId="0" borderId="593" xfId="3" applyFont="1" applyFill="1" applyBorder="1" applyAlignment="1">
      <alignment horizontal="right" vertical="center"/>
    </xf>
    <xf numFmtId="38" fontId="10" fillId="0" borderId="592" xfId="3" applyFont="1" applyFill="1" applyBorder="1" applyAlignment="1">
      <alignment horizontal="right" vertical="center"/>
    </xf>
    <xf numFmtId="38" fontId="10" fillId="0" borderId="591" xfId="3" applyFont="1" applyFill="1" applyBorder="1" applyAlignment="1">
      <alignment horizontal="right" vertical="center"/>
    </xf>
    <xf numFmtId="38" fontId="10" fillId="0" borderId="82" xfId="3" applyFont="1" applyFill="1" applyBorder="1" applyAlignment="1">
      <alignment horizontal="right" vertical="center"/>
    </xf>
    <xf numFmtId="38" fontId="10" fillId="0" borderId="81" xfId="3" applyFont="1" applyFill="1" applyBorder="1" applyAlignment="1">
      <alignment horizontal="right" vertical="center"/>
    </xf>
    <xf numFmtId="0" fontId="10" fillId="0" borderId="325" xfId="14" applyFont="1" applyFill="1" applyBorder="1" applyAlignment="1">
      <alignment horizontal="center" vertical="center" shrinkToFit="1"/>
    </xf>
    <xf numFmtId="49" fontId="10" fillId="0" borderId="701" xfId="14" applyNumberFormat="1" applyFont="1" applyFill="1" applyBorder="1" applyAlignment="1">
      <alignment vertical="center" shrinkToFit="1"/>
    </xf>
    <xf numFmtId="0" fontId="10" fillId="0" borderId="325" xfId="14" applyFont="1" applyFill="1" applyBorder="1" applyAlignment="1">
      <alignment vertical="center" shrinkToFit="1"/>
    </xf>
    <xf numFmtId="49" fontId="10" fillId="0" borderId="336" xfId="14" applyNumberFormat="1" applyFont="1" applyFill="1" applyBorder="1" applyAlignment="1">
      <alignment vertical="center" shrinkToFit="1"/>
    </xf>
    <xf numFmtId="0" fontId="10" fillId="0" borderId="0" xfId="2" applyFont="1" applyFill="1" applyBorder="1"/>
    <xf numFmtId="0" fontId="10" fillId="0" borderId="0" xfId="0" applyFont="1" applyFill="1" applyBorder="1" applyAlignment="1">
      <alignment shrinkToFit="1"/>
    </xf>
    <xf numFmtId="0" fontId="10" fillId="0" borderId="278" xfId="0" applyFont="1" applyFill="1" applyBorder="1" applyAlignment="1">
      <alignment vertical="center" shrinkToFit="1"/>
    </xf>
    <xf numFmtId="0" fontId="16" fillId="0" borderId="0" xfId="22" applyFont="1" applyFill="1"/>
    <xf numFmtId="0" fontId="10" fillId="0" borderId="0" xfId="22" applyFont="1" applyFill="1" applyBorder="1" applyAlignment="1">
      <alignment horizontal="center" vertical="center"/>
    </xf>
    <xf numFmtId="0" fontId="10" fillId="0" borderId="0" xfId="22" applyFont="1" applyFill="1" applyBorder="1" applyAlignment="1">
      <alignment vertical="top"/>
    </xf>
    <xf numFmtId="0" fontId="10" fillId="0" borderId="0" xfId="22" applyFont="1" applyFill="1" applyBorder="1" applyAlignment="1">
      <alignment vertical="center"/>
    </xf>
    <xf numFmtId="0" fontId="16" fillId="0" borderId="0" xfId="22" applyFont="1" applyFill="1" applyBorder="1" applyAlignment="1">
      <alignment horizontal="center" vertical="center"/>
    </xf>
    <xf numFmtId="0" fontId="16" fillId="0" borderId="0" xfId="22" applyFont="1" applyFill="1" applyBorder="1" applyAlignment="1">
      <alignment horizontal="center" vertical="center" textRotation="255"/>
    </xf>
    <xf numFmtId="0" fontId="33" fillId="0" borderId="0" xfId="22" applyFont="1" applyFill="1" applyBorder="1" applyAlignment="1">
      <alignment horizontal="center" vertical="center" textRotation="255"/>
    </xf>
    <xf numFmtId="0" fontId="16" fillId="0" borderId="0" xfId="22" applyFont="1" applyFill="1" applyAlignment="1">
      <alignment vertical="center"/>
    </xf>
    <xf numFmtId="38" fontId="16" fillId="0" borderId="0" xfId="3" applyFont="1" applyFill="1" applyBorder="1" applyAlignment="1">
      <alignment horizontal="right" vertical="center" shrinkToFit="1"/>
    </xf>
    <xf numFmtId="38" fontId="10" fillId="0" borderId="0" xfId="1" applyFont="1" applyFill="1" applyBorder="1" applyAlignment="1">
      <alignment horizontal="right" vertical="center" shrinkToFit="1"/>
    </xf>
    <xf numFmtId="0" fontId="10" fillId="0" borderId="0" xfId="14" applyFont="1" applyFill="1" applyBorder="1" applyAlignment="1">
      <alignment horizontal="center" vertical="center" shrinkToFit="1"/>
    </xf>
    <xf numFmtId="0" fontId="12" fillId="4" borderId="112" xfId="2" applyFont="1" applyFill="1" applyBorder="1" applyAlignment="1">
      <alignment horizontal="centerContinuous" vertical="center" wrapText="1"/>
    </xf>
    <xf numFmtId="0" fontId="10" fillId="0" borderId="0" xfId="0" applyFont="1" applyFill="1" applyBorder="1" applyAlignment="1">
      <alignment vertical="center" wrapText="1"/>
    </xf>
    <xf numFmtId="0" fontId="10" fillId="0" borderId="0" xfId="14" applyFont="1" applyFill="1" applyBorder="1" applyAlignment="1">
      <alignment wrapText="1" shrinkToFit="1"/>
    </xf>
    <xf numFmtId="0" fontId="35" fillId="4" borderId="232" xfId="0" applyFont="1" applyFill="1" applyBorder="1" applyAlignment="1">
      <alignment horizontal="centerContinuous" vertical="center" wrapText="1"/>
    </xf>
    <xf numFmtId="0" fontId="0" fillId="4" borderId="721" xfId="0" applyFill="1" applyBorder="1" applyAlignment="1">
      <alignment vertical="center"/>
    </xf>
    <xf numFmtId="0" fontId="35" fillId="4" borderId="811" xfId="0" applyFont="1" applyFill="1" applyBorder="1" applyAlignment="1">
      <alignment vertical="center" wrapText="1"/>
    </xf>
    <xf numFmtId="0" fontId="8" fillId="4" borderId="232" xfId="0" applyFont="1" applyFill="1" applyBorder="1" applyAlignment="1">
      <alignment horizontal="centerContinuous" vertical="center" wrapText="1"/>
    </xf>
    <xf numFmtId="0" fontId="36" fillId="4" borderId="818" xfId="0" applyFont="1" applyFill="1" applyBorder="1" applyAlignment="1">
      <alignment horizontal="center" vertical="center" wrapText="1"/>
    </xf>
    <xf numFmtId="0" fontId="20" fillId="0" borderId="8" xfId="0" applyFont="1" applyBorder="1">
      <alignment vertical="center"/>
    </xf>
    <xf numFmtId="0" fontId="10" fillId="0" borderId="0" xfId="14" applyFont="1" applyFill="1" applyBorder="1" applyAlignment="1">
      <alignment horizontal="center" vertical="center" shrinkToFit="1"/>
    </xf>
    <xf numFmtId="49" fontId="37" fillId="0" borderId="0" xfId="23" applyNumberFormat="1" applyFont="1">
      <alignment vertical="center"/>
    </xf>
    <xf numFmtId="0" fontId="37" fillId="0" borderId="0" xfId="23" applyFont="1" applyAlignment="1">
      <alignment vertical="center"/>
    </xf>
    <xf numFmtId="0" fontId="6" fillId="0" borderId="0" xfId="23" applyAlignment="1">
      <alignment vertical="center" shrinkToFit="1"/>
    </xf>
    <xf numFmtId="0" fontId="6" fillId="0" borderId="0" xfId="23">
      <alignment vertical="center"/>
    </xf>
    <xf numFmtId="0" fontId="6" fillId="0" borderId="0" xfId="23" applyBorder="1">
      <alignment vertical="center"/>
    </xf>
    <xf numFmtId="0" fontId="40" fillId="0" borderId="0" xfId="23" applyFont="1">
      <alignment vertical="center"/>
    </xf>
    <xf numFmtId="0" fontId="6" fillId="0" borderId="0" xfId="23">
      <alignment vertical="center"/>
    </xf>
    <xf numFmtId="0" fontId="40" fillId="0" borderId="0" xfId="23" applyFont="1" applyFill="1" applyBorder="1" applyAlignment="1">
      <alignment vertical="center"/>
    </xf>
    <xf numFmtId="0" fontId="42" fillId="0" borderId="0" xfId="23" applyFont="1" applyFill="1" applyBorder="1" applyAlignment="1">
      <alignment horizontal="center" vertical="center"/>
    </xf>
    <xf numFmtId="0" fontId="40" fillId="0" borderId="0" xfId="23" applyFont="1" applyFill="1" applyBorder="1" applyAlignment="1">
      <alignment horizontal="center" vertical="center" shrinkToFit="1"/>
    </xf>
    <xf numFmtId="0" fontId="42" fillId="0" borderId="855" xfId="23" applyFont="1" applyBorder="1" applyAlignment="1">
      <alignment vertical="center" shrinkToFit="1"/>
    </xf>
    <xf numFmtId="0" fontId="44" fillId="0" borderId="855" xfId="23" applyFont="1" applyBorder="1" applyAlignment="1">
      <alignment vertical="center" wrapText="1" shrinkToFit="1"/>
    </xf>
    <xf numFmtId="0" fontId="44" fillId="0" borderId="856" xfId="23" applyFont="1" applyBorder="1" applyAlignment="1">
      <alignment vertical="center" wrapText="1" shrinkToFit="1"/>
    </xf>
    <xf numFmtId="0" fontId="45" fillId="4" borderId="232" xfId="0" applyFont="1" applyFill="1" applyBorder="1" applyAlignment="1">
      <alignment horizontal="centerContinuous" vertical="center" wrapText="1"/>
    </xf>
    <xf numFmtId="0" fontId="36" fillId="4" borderId="232" xfId="0" applyFont="1" applyFill="1" applyBorder="1" applyAlignment="1">
      <alignment horizontal="centerContinuous" vertical="center" wrapText="1"/>
    </xf>
    <xf numFmtId="0" fontId="32" fillId="4" borderId="721" xfId="0" applyFont="1" applyFill="1" applyBorder="1" applyAlignment="1">
      <alignment vertical="center"/>
    </xf>
    <xf numFmtId="0" fontId="36" fillId="4" borderId="811" xfId="0" applyFont="1" applyFill="1" applyBorder="1" applyAlignment="1">
      <alignment vertical="center" wrapText="1"/>
    </xf>
    <xf numFmtId="0" fontId="31" fillId="4" borderId="818" xfId="0" applyFont="1" applyFill="1" applyBorder="1" applyAlignment="1">
      <alignment horizontal="center" vertical="center" wrapText="1"/>
    </xf>
    <xf numFmtId="38" fontId="10" fillId="0" borderId="8" xfId="3" applyFont="1" applyFill="1" applyBorder="1" applyAlignment="1">
      <alignment horizontal="right" vertical="center"/>
    </xf>
    <xf numFmtId="0" fontId="12" fillId="4" borderId="41" xfId="2" applyFont="1" applyFill="1" applyBorder="1" applyAlignment="1">
      <alignment horizontal="centerContinuous" vertical="center" wrapText="1"/>
    </xf>
    <xf numFmtId="0" fontId="12" fillId="4" borderId="233" xfId="2" applyFont="1" applyFill="1" applyBorder="1" applyAlignment="1">
      <alignment horizontal="centerContinuous" vertical="center" wrapText="1"/>
    </xf>
    <xf numFmtId="0" fontId="12" fillId="4" borderId="42" xfId="2" applyFont="1" applyFill="1" applyBorder="1" applyAlignment="1">
      <alignment horizontal="centerContinuous" vertical="center" wrapText="1"/>
    </xf>
    <xf numFmtId="0" fontId="11" fillId="3" borderId="810" xfId="2" applyFont="1" applyFill="1" applyBorder="1" applyAlignment="1">
      <alignment horizontal="center" vertical="center" textRotation="255"/>
    </xf>
    <xf numFmtId="0" fontId="11" fillId="3" borderId="811" xfId="2" applyFont="1" applyFill="1" applyBorder="1" applyAlignment="1">
      <alignment horizontal="center" vertical="center" textRotation="255"/>
    </xf>
    <xf numFmtId="0" fontId="10" fillId="0" borderId="0" xfId="14" applyFont="1" applyFill="1" applyBorder="1" applyAlignment="1">
      <alignment wrapText="1"/>
    </xf>
    <xf numFmtId="0" fontId="17" fillId="0" borderId="0" xfId="0" applyFont="1" applyBorder="1" applyAlignment="1">
      <alignment vertical="center" wrapText="1"/>
    </xf>
    <xf numFmtId="38" fontId="17" fillId="2" borderId="0" xfId="3" applyFont="1" applyFill="1" applyBorder="1" applyAlignment="1">
      <alignment wrapText="1"/>
    </xf>
    <xf numFmtId="0" fontId="17" fillId="0" borderId="0" xfId="20" applyFont="1" applyFill="1" applyBorder="1" applyAlignment="1">
      <alignment wrapText="1"/>
    </xf>
    <xf numFmtId="0" fontId="17" fillId="0" borderId="0" xfId="0" applyFont="1" applyFill="1" applyBorder="1" applyAlignment="1">
      <alignment horizontal="center" vertical="center"/>
    </xf>
    <xf numFmtId="0" fontId="17" fillId="0" borderId="0" xfId="17" applyFont="1" applyFill="1" applyBorder="1"/>
    <xf numFmtId="0" fontId="21" fillId="4" borderId="553" xfId="15" applyFont="1" applyFill="1" applyBorder="1" applyAlignment="1">
      <alignment horizontal="center" vertical="center" textRotation="255" wrapText="1"/>
    </xf>
    <xf numFmtId="0" fontId="17" fillId="0" borderId="0" xfId="15" applyFont="1" applyFill="1" applyBorder="1" applyAlignment="1">
      <alignment horizontal="center" wrapText="1"/>
    </xf>
    <xf numFmtId="0" fontId="9" fillId="0" borderId="0" xfId="0" applyFont="1" applyBorder="1" applyAlignment="1">
      <alignment vertical="center" shrinkToFit="1"/>
    </xf>
    <xf numFmtId="0" fontId="9" fillId="0" borderId="0" xfId="0" applyFont="1" applyFill="1" applyBorder="1" applyAlignment="1">
      <alignment vertical="center" shrinkToFit="1"/>
    </xf>
    <xf numFmtId="0" fontId="12" fillId="3" borderId="600" xfId="0" applyFont="1" applyFill="1" applyBorder="1" applyAlignment="1">
      <alignment horizontal="center" vertical="center" textRotation="255" shrinkToFit="1"/>
    </xf>
    <xf numFmtId="0" fontId="10" fillId="0" borderId="0" xfId="0" applyFont="1" applyBorder="1" applyAlignment="1">
      <alignment horizontal="center" shrinkToFit="1"/>
    </xf>
    <xf numFmtId="0" fontId="9" fillId="0" borderId="0" xfId="0" applyFont="1" applyBorder="1" applyAlignment="1">
      <alignment horizontal="center" vertical="center" shrinkToFit="1"/>
    </xf>
    <xf numFmtId="0" fontId="9" fillId="0" borderId="0" xfId="0" applyFont="1" applyFill="1" applyBorder="1" applyAlignment="1">
      <alignment horizontal="center" vertical="center" shrinkToFit="1"/>
    </xf>
    <xf numFmtId="0" fontId="20" fillId="0" borderId="0" xfId="0" applyFont="1" applyBorder="1" applyAlignment="1">
      <alignment vertical="center" shrinkToFit="1"/>
    </xf>
    <xf numFmtId="0" fontId="16" fillId="0" borderId="0" xfId="14" applyFont="1" applyFill="1" applyBorder="1" applyAlignment="1">
      <alignment shrinkToFit="1"/>
    </xf>
    <xf numFmtId="181" fontId="20" fillId="0" borderId="0" xfId="0" applyNumberFormat="1" applyFont="1" applyAlignment="1">
      <alignment vertical="center" wrapText="1"/>
    </xf>
    <xf numFmtId="0" fontId="9" fillId="0" borderId="0" xfId="0" applyFont="1" applyFill="1" applyBorder="1" applyAlignment="1">
      <alignment horizontal="center" vertical="top" textRotation="255"/>
    </xf>
    <xf numFmtId="0" fontId="10" fillId="0" borderId="0" xfId="14" applyFont="1" applyFill="1" applyBorder="1" applyAlignment="1">
      <alignment horizontal="center" vertical="top" textRotation="255"/>
    </xf>
    <xf numFmtId="0" fontId="9" fillId="0" borderId="104" xfId="21" applyFont="1" applyFill="1" applyBorder="1" applyAlignment="1">
      <alignment horizontal="center" vertical="center"/>
    </xf>
    <xf numFmtId="0" fontId="9" fillId="0" borderId="29" xfId="21" applyFont="1" applyFill="1" applyBorder="1" applyAlignment="1">
      <alignment horizontal="center" vertical="center"/>
    </xf>
    <xf numFmtId="0" fontId="9" fillId="0" borderId="31" xfId="21" applyFont="1" applyFill="1" applyBorder="1" applyAlignment="1">
      <alignment horizontal="center" vertical="center"/>
    </xf>
    <xf numFmtId="3" fontId="9" fillId="0" borderId="14" xfId="0" applyNumberFormat="1" applyFont="1" applyFill="1" applyBorder="1" applyAlignment="1">
      <alignment horizontal="right" vertical="center" wrapText="1" shrinkToFit="1"/>
    </xf>
    <xf numFmtId="3" fontId="9" fillId="0" borderId="18" xfId="0" applyNumberFormat="1" applyFont="1" applyFill="1" applyBorder="1" applyAlignment="1">
      <alignment horizontal="right" vertical="center" wrapText="1" shrinkToFit="1"/>
    </xf>
    <xf numFmtId="0" fontId="9" fillId="0" borderId="54" xfId="5" applyFont="1" applyFill="1" applyBorder="1" applyAlignment="1">
      <alignment horizontal="center" vertical="center"/>
    </xf>
    <xf numFmtId="38" fontId="9" fillId="0" borderId="110" xfId="3" applyFont="1" applyFill="1" applyBorder="1" applyAlignment="1">
      <alignment horizontal="right" vertical="center"/>
    </xf>
    <xf numFmtId="38" fontId="9" fillId="0" borderId="105" xfId="3" applyFont="1" applyFill="1" applyBorder="1" applyAlignment="1">
      <alignment horizontal="right" vertical="center"/>
    </xf>
    <xf numFmtId="38" fontId="9" fillId="0" borderId="106" xfId="3" applyFont="1" applyFill="1" applyBorder="1" applyAlignment="1">
      <alignment horizontal="right" vertical="center"/>
    </xf>
    <xf numFmtId="38" fontId="9" fillId="0" borderId="149" xfId="3" applyFont="1" applyFill="1" applyBorder="1" applyAlignment="1">
      <alignment horizontal="right" vertical="center"/>
    </xf>
    <xf numFmtId="38" fontId="9" fillId="0" borderId="129" xfId="3" applyFont="1" applyFill="1" applyBorder="1" applyAlignment="1">
      <alignment horizontal="right" vertical="center"/>
    </xf>
    <xf numFmtId="0" fontId="9" fillId="0" borderId="31" xfId="5" applyFont="1" applyFill="1" applyBorder="1" applyAlignment="1">
      <alignment horizontal="center" vertical="center"/>
    </xf>
    <xf numFmtId="38" fontId="9" fillId="0" borderId="31" xfId="3" applyFont="1" applyFill="1" applyBorder="1" applyAlignment="1">
      <alignment horizontal="right" vertical="center"/>
    </xf>
    <xf numFmtId="38" fontId="9" fillId="0" borderId="16" xfId="3" applyFont="1" applyFill="1" applyBorder="1" applyAlignment="1">
      <alignment horizontal="right" vertical="center"/>
    </xf>
    <xf numFmtId="38" fontId="9" fillId="0" borderId="19" xfId="3" applyFont="1" applyFill="1" applyBorder="1" applyAlignment="1">
      <alignment horizontal="right" vertical="center"/>
    </xf>
    <xf numFmtId="179" fontId="16" fillId="0" borderId="544" xfId="0" applyNumberFormat="1" applyFont="1" applyFill="1" applyBorder="1" applyAlignment="1">
      <alignment vertical="center" wrapText="1"/>
    </xf>
    <xf numFmtId="179" fontId="16" fillId="0" borderId="544" xfId="6" applyNumberFormat="1" applyFont="1" applyFill="1" applyBorder="1" applyAlignment="1">
      <alignment vertical="center" wrapText="1"/>
    </xf>
    <xf numFmtId="179" fontId="16" fillId="0" borderId="545" xfId="6" applyNumberFormat="1" applyFont="1" applyFill="1" applyBorder="1" applyAlignment="1">
      <alignment horizontal="center" vertical="center" wrapText="1"/>
    </xf>
    <xf numFmtId="179" fontId="16" fillId="0" borderId="892" xfId="0" applyNumberFormat="1" applyFont="1" applyFill="1" applyBorder="1" applyAlignment="1">
      <alignment vertical="center" wrapText="1"/>
    </xf>
    <xf numFmtId="0" fontId="11" fillId="0" borderId="10" xfId="7" applyFont="1" applyFill="1" applyBorder="1" applyAlignment="1">
      <alignment horizontal="center" vertical="center" wrapText="1"/>
    </xf>
    <xf numFmtId="0" fontId="11" fillId="0" borderId="11" xfId="7" applyFont="1" applyFill="1" applyBorder="1" applyAlignment="1">
      <alignment horizontal="center" vertical="center" wrapText="1"/>
    </xf>
    <xf numFmtId="0" fontId="9" fillId="0" borderId="12" xfId="0" applyFont="1" applyFill="1" applyBorder="1" applyAlignment="1">
      <alignment horizontal="left" vertical="center" wrapText="1"/>
    </xf>
    <xf numFmtId="0" fontId="9" fillId="0" borderId="10" xfId="7" applyFont="1" applyFill="1" applyBorder="1" applyAlignment="1">
      <alignment horizontal="center" vertical="center" wrapText="1"/>
    </xf>
    <xf numFmtId="0" fontId="9" fillId="0" borderId="11" xfId="7" applyFont="1" applyFill="1" applyBorder="1" applyAlignment="1">
      <alignment horizontal="center" vertical="center" wrapText="1"/>
    </xf>
    <xf numFmtId="0" fontId="9" fillId="0" borderId="12" xfId="7" applyFont="1" applyFill="1" applyBorder="1" applyAlignment="1">
      <alignment horizontal="left" vertical="center" wrapText="1"/>
    </xf>
    <xf numFmtId="0" fontId="9" fillId="0" borderId="10" xfId="7"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57" xfId="7" applyFont="1" applyFill="1" applyBorder="1" applyAlignment="1">
      <alignment horizontal="center" vertical="center" wrapText="1"/>
    </xf>
    <xf numFmtId="0" fontId="9" fillId="0" borderId="836" xfId="7" applyFont="1" applyFill="1" applyBorder="1" applyAlignment="1">
      <alignment horizontal="center" vertical="center" wrapText="1"/>
    </xf>
    <xf numFmtId="0" fontId="9" fillId="0" borderId="834" xfId="7" applyFont="1" applyFill="1" applyBorder="1" applyAlignment="1">
      <alignment horizontal="center" vertical="center" wrapText="1"/>
    </xf>
    <xf numFmtId="0" fontId="9" fillId="0" borderId="43"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244" xfId="7" applyFont="1" applyFill="1" applyBorder="1" applyAlignment="1">
      <alignment horizontal="center" vertical="center" wrapText="1"/>
    </xf>
    <xf numFmtId="0" fontId="9" fillId="0" borderId="47" xfId="7" applyFont="1" applyFill="1" applyBorder="1" applyAlignment="1">
      <alignment horizontal="left" vertical="center" wrapText="1"/>
    </xf>
    <xf numFmtId="0" fontId="9" fillId="0" borderId="10" xfId="0" applyFont="1" applyFill="1" applyBorder="1" applyAlignment="1">
      <alignment horizontal="center" vertical="center"/>
    </xf>
    <xf numFmtId="56" fontId="9" fillId="0" borderId="11" xfId="0" applyNumberFormat="1"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57" xfId="0" applyFont="1" applyFill="1" applyBorder="1" applyAlignment="1">
      <alignment horizontal="center" vertical="center"/>
    </xf>
    <xf numFmtId="0" fontId="9" fillId="0" borderId="836" xfId="0" applyFont="1" applyFill="1" applyBorder="1" applyAlignment="1">
      <alignment horizontal="center" vertical="center" shrinkToFit="1"/>
    </xf>
    <xf numFmtId="56" fontId="9" fillId="0" borderId="834" xfId="0" applyNumberFormat="1" applyFont="1" applyFill="1" applyBorder="1" applyAlignment="1">
      <alignment horizontal="center" vertical="center" shrinkToFit="1"/>
    </xf>
    <xf numFmtId="56" fontId="9" fillId="0" borderId="834" xfId="0" applyNumberFormat="1" applyFont="1" applyFill="1" applyBorder="1" applyAlignment="1">
      <alignment horizontal="center" vertical="center"/>
    </xf>
    <xf numFmtId="0" fontId="20" fillId="0" borderId="39" xfId="2" applyFont="1" applyFill="1" applyBorder="1" applyAlignment="1">
      <alignment vertical="center"/>
    </xf>
    <xf numFmtId="0" fontId="20" fillId="0" borderId="82" xfId="2" applyFont="1" applyFill="1" applyBorder="1" applyAlignment="1">
      <alignment vertical="center"/>
    </xf>
    <xf numFmtId="0" fontId="20" fillId="0" borderId="129" xfId="2" applyFont="1" applyFill="1" applyBorder="1" applyAlignment="1">
      <alignment vertical="center"/>
    </xf>
    <xf numFmtId="0" fontId="20" fillId="0" borderId="110" xfId="2" applyFont="1" applyFill="1" applyBorder="1" applyAlignment="1">
      <alignment vertical="center"/>
    </xf>
    <xf numFmtId="184" fontId="9" fillId="0" borderId="0" xfId="32" applyNumberFormat="1" applyFont="1" applyFill="1" applyBorder="1" applyAlignment="1">
      <alignment vertical="center"/>
    </xf>
    <xf numFmtId="38" fontId="9" fillId="0" borderId="0" xfId="5" applyNumberFormat="1" applyFont="1" applyFill="1" applyBorder="1"/>
    <xf numFmtId="1" fontId="9" fillId="0" borderId="0" xfId="5" applyNumberFormat="1" applyFont="1" applyFill="1" applyBorder="1" applyAlignment="1">
      <alignment vertical="center"/>
    </xf>
    <xf numFmtId="1" fontId="9" fillId="0" borderId="0" xfId="5" applyNumberFormat="1" applyFont="1" applyFill="1" applyBorder="1"/>
    <xf numFmtId="184" fontId="9" fillId="0" borderId="0" xfId="32" applyNumberFormat="1" applyFont="1" applyFill="1" applyBorder="1" applyAlignment="1"/>
    <xf numFmtId="184" fontId="9" fillId="9" borderId="0" xfId="32" applyNumberFormat="1" applyFont="1" applyFill="1" applyBorder="1" applyAlignment="1">
      <alignment vertical="center"/>
    </xf>
    <xf numFmtId="184" fontId="9" fillId="7" borderId="0" xfId="32" applyNumberFormat="1" applyFont="1" applyFill="1" applyBorder="1" applyAlignment="1">
      <alignment vertical="center"/>
    </xf>
    <xf numFmtId="184" fontId="9" fillId="8" borderId="0" xfId="32" applyNumberFormat="1" applyFont="1" applyFill="1" applyBorder="1" applyAlignment="1">
      <alignment vertical="center"/>
    </xf>
    <xf numFmtId="184" fontId="9" fillId="10" borderId="0" xfId="32" applyNumberFormat="1" applyFont="1" applyFill="1" applyBorder="1" applyAlignment="1">
      <alignment vertical="center"/>
    </xf>
    <xf numFmtId="184" fontId="9" fillId="11" borderId="0" xfId="32" applyNumberFormat="1" applyFont="1" applyFill="1" applyBorder="1" applyAlignment="1">
      <alignment vertical="center"/>
    </xf>
    <xf numFmtId="0" fontId="10" fillId="0" borderId="0" xfId="5" applyFont="1" applyFill="1" applyBorder="1" applyAlignment="1">
      <alignment vertical="center"/>
    </xf>
    <xf numFmtId="0" fontId="17" fillId="0" borderId="0" xfId="5" applyFont="1" applyFill="1" applyBorder="1" applyAlignment="1">
      <alignment vertical="center" wrapText="1"/>
    </xf>
    <xf numFmtId="0" fontId="9" fillId="0" borderId="0" xfId="5" applyFont="1" applyFill="1" applyBorder="1" applyAlignment="1">
      <alignment vertical="center"/>
    </xf>
    <xf numFmtId="38" fontId="9" fillId="0" borderId="63" xfId="3" applyFont="1" applyFill="1" applyBorder="1" applyAlignment="1">
      <alignment horizontal="right" vertical="center"/>
    </xf>
    <xf numFmtId="38" fontId="9" fillId="0" borderId="29" xfId="3" applyFont="1" applyFill="1" applyBorder="1" applyAlignment="1">
      <alignment horizontal="right" vertical="center"/>
    </xf>
    <xf numFmtId="38" fontId="9" fillId="0" borderId="13" xfId="3" applyFont="1" applyFill="1" applyBorder="1" applyAlignment="1">
      <alignment horizontal="right" vertical="center"/>
    </xf>
    <xf numFmtId="38" fontId="9" fillId="0" borderId="12" xfId="3" applyFont="1" applyFill="1" applyBorder="1" applyAlignment="1">
      <alignment horizontal="right" vertical="center"/>
    </xf>
    <xf numFmtId="38" fontId="9" fillId="0" borderId="230" xfId="3" applyFont="1" applyFill="1" applyBorder="1" applyAlignment="1">
      <alignment horizontal="right" vertical="center"/>
    </xf>
    <xf numFmtId="0" fontId="16" fillId="0" borderId="0" xfId="6" applyFont="1" applyFill="1" applyBorder="1" applyAlignment="1"/>
    <xf numFmtId="0" fontId="25" fillId="4" borderId="82" xfId="10" applyFont="1" applyFill="1" applyBorder="1" applyAlignment="1">
      <alignment horizontal="center" vertical="center" textRotation="255" wrapText="1"/>
    </xf>
    <xf numFmtId="0" fontId="16" fillId="0" borderId="0" xfId="0" applyFont="1" applyFill="1" applyBorder="1" applyAlignment="1">
      <alignment horizontal="left" vertical="center"/>
    </xf>
    <xf numFmtId="0" fontId="16" fillId="0" borderId="0" xfId="10" applyFont="1" applyFill="1" applyBorder="1" applyAlignment="1">
      <alignment horizontal="left"/>
    </xf>
    <xf numFmtId="176" fontId="16" fillId="0" borderId="0" xfId="10" applyNumberFormat="1" applyFont="1" applyFill="1" applyBorder="1" applyAlignment="1">
      <alignment horizontal="left" vertical="center"/>
    </xf>
    <xf numFmtId="0" fontId="17" fillId="0" borderId="0" xfId="12" applyFont="1" applyFill="1" applyBorder="1" applyAlignment="1"/>
    <xf numFmtId="0" fontId="17" fillId="0" borderId="0" xfId="12" applyFont="1" applyFill="1" applyBorder="1" applyAlignment="1" applyProtection="1">
      <alignment horizontal="left" vertical="center"/>
      <protection locked="0"/>
    </xf>
    <xf numFmtId="0" fontId="17" fillId="0" borderId="0" xfId="12" applyFont="1" applyFill="1" applyBorder="1" applyAlignment="1">
      <alignment vertical="center"/>
    </xf>
    <xf numFmtId="0" fontId="10" fillId="2" borderId="0" xfId="2" applyFont="1" applyFill="1" applyBorder="1" applyAlignment="1"/>
    <xf numFmtId="0" fontId="10" fillId="0" borderId="0" xfId="0" applyFont="1" applyFill="1" applyBorder="1" applyAlignment="1">
      <alignment horizontal="center" shrinkToFit="1"/>
    </xf>
    <xf numFmtId="0" fontId="21" fillId="3" borderId="646" xfId="22" applyFont="1" applyFill="1" applyBorder="1" applyAlignment="1">
      <alignment horizontal="center" vertical="center" textRotation="255" wrapText="1"/>
    </xf>
    <xf numFmtId="38" fontId="10" fillId="0" borderId="114" xfId="3" applyFont="1" applyFill="1" applyBorder="1" applyAlignment="1">
      <alignment horizontal="right" vertical="center"/>
    </xf>
    <xf numFmtId="0" fontId="29" fillId="0" borderId="754" xfId="0" applyFont="1" applyFill="1" applyBorder="1" applyAlignment="1">
      <alignment horizontal="left" shrinkToFit="1"/>
    </xf>
    <xf numFmtId="0" fontId="29" fillId="0" borderId="0" xfId="0" applyFont="1" applyFill="1" applyBorder="1" applyAlignment="1">
      <alignment horizontal="left" vertical="center" shrinkToFit="1"/>
    </xf>
    <xf numFmtId="0" fontId="29" fillId="0" borderId="0" xfId="0" applyFont="1" applyFill="1" applyBorder="1" applyAlignment="1">
      <alignment horizontal="right" vertical="center"/>
    </xf>
    <xf numFmtId="0" fontId="29" fillId="0" borderId="0" xfId="0" applyNumberFormat="1" applyFont="1" applyFill="1" applyBorder="1" applyAlignment="1">
      <alignment horizontal="right" vertical="center"/>
    </xf>
    <xf numFmtId="0" fontId="16" fillId="0" borderId="0" xfId="22" applyFont="1" applyFill="1" applyAlignment="1"/>
    <xf numFmtId="58" fontId="14" fillId="0" borderId="0" xfId="22" applyNumberFormat="1" applyFont="1" applyFill="1" applyBorder="1" applyAlignment="1">
      <alignment horizontal="right" vertical="center" wrapText="1"/>
    </xf>
    <xf numFmtId="0" fontId="7" fillId="0" borderId="0" xfId="22" applyFont="1" applyFill="1"/>
    <xf numFmtId="58" fontId="14" fillId="0" borderId="0" xfId="22" applyNumberFormat="1" applyFont="1" applyFill="1" applyBorder="1" applyAlignment="1">
      <alignment vertical="center" wrapText="1"/>
    </xf>
    <xf numFmtId="0" fontId="7" fillId="0" borderId="0" xfId="22" applyFont="1" applyFill="1" applyAlignment="1"/>
    <xf numFmtId="0" fontId="10" fillId="0" borderId="0" xfId="22" applyFont="1" applyFill="1"/>
    <xf numFmtId="0" fontId="10" fillId="0" borderId="0" xfId="22" applyFont="1" applyFill="1" applyAlignment="1">
      <alignment horizontal="center" vertical="center"/>
    </xf>
    <xf numFmtId="0" fontId="10" fillId="0" borderId="0" xfId="22" applyFont="1" applyFill="1" applyAlignment="1">
      <alignment vertical="center"/>
    </xf>
    <xf numFmtId="0" fontId="30" fillId="0" borderId="0" xfId="22" applyFont="1" applyFill="1" applyAlignment="1">
      <alignment horizontal="center" vertical="center" wrapText="1"/>
    </xf>
    <xf numFmtId="38" fontId="16" fillId="0" borderId="0" xfId="3" applyFont="1" applyFill="1"/>
    <xf numFmtId="38" fontId="16" fillId="0" borderId="0" xfId="3" applyFont="1" applyFill="1" applyAlignment="1"/>
    <xf numFmtId="0" fontId="10" fillId="0" borderId="0" xfId="2" applyFont="1" applyFill="1" applyBorder="1" applyAlignment="1">
      <alignment vertical="center"/>
    </xf>
    <xf numFmtId="0" fontId="10" fillId="0" borderId="0" xfId="2" applyFont="1" applyFill="1" applyBorder="1" applyAlignment="1">
      <alignment horizontal="left"/>
    </xf>
    <xf numFmtId="0" fontId="10" fillId="0" borderId="0" xfId="2" applyFont="1" applyFill="1" applyBorder="1" applyAlignment="1">
      <alignment horizontal="center"/>
    </xf>
    <xf numFmtId="38" fontId="10" fillId="0" borderId="0" xfId="3" applyFont="1" applyFill="1" applyBorder="1"/>
    <xf numFmtId="38" fontId="10" fillId="0" borderId="0" xfId="2" applyNumberFormat="1" applyFont="1" applyFill="1" applyBorder="1"/>
    <xf numFmtId="0" fontId="10" fillId="0" borderId="0" xfId="22" applyFont="1" applyFill="1" applyAlignment="1">
      <alignment vertical="top"/>
    </xf>
    <xf numFmtId="0" fontId="17" fillId="0" borderId="0" xfId="11" applyFont="1" applyFill="1" applyBorder="1" applyAlignment="1">
      <alignment horizontal="center" vertical="center" wrapText="1"/>
    </xf>
    <xf numFmtId="0" fontId="17" fillId="0" borderId="0" xfId="11" applyFont="1" applyFill="1" applyBorder="1" applyAlignment="1">
      <alignment vertical="center"/>
    </xf>
    <xf numFmtId="58" fontId="17" fillId="0" borderId="0" xfId="11" applyNumberFormat="1" applyFont="1" applyFill="1" applyBorder="1" applyAlignment="1">
      <alignment horizontal="center" vertical="center" wrapText="1"/>
    </xf>
    <xf numFmtId="14" fontId="17" fillId="0" borderId="0" xfId="11" applyNumberFormat="1" applyFont="1" applyFill="1" applyBorder="1" applyAlignment="1">
      <alignment horizontal="center" vertical="center" wrapText="1"/>
    </xf>
    <xf numFmtId="14" fontId="17" fillId="0" borderId="0" xfId="11" applyNumberFormat="1" applyFont="1" applyFill="1" applyBorder="1" applyAlignment="1">
      <alignment vertical="center"/>
    </xf>
    <xf numFmtId="0" fontId="10" fillId="0" borderId="0" xfId="11" applyFont="1" applyFill="1" applyBorder="1" applyAlignment="1">
      <alignment vertical="center"/>
    </xf>
    <xf numFmtId="0" fontId="17" fillId="0" borderId="0" xfId="11" applyFont="1" applyFill="1" applyBorder="1" applyAlignment="1">
      <alignment horizontal="left" vertical="center" wrapText="1"/>
    </xf>
    <xf numFmtId="49" fontId="28" fillId="0" borderId="0" xfId="9" applyNumberFormat="1" applyFont="1" applyFill="1" applyBorder="1" applyAlignment="1" applyProtection="1">
      <alignment vertical="center" wrapText="1"/>
      <protection locked="0"/>
    </xf>
    <xf numFmtId="49" fontId="17" fillId="0" borderId="0" xfId="11" applyNumberFormat="1" applyFont="1" applyFill="1" applyBorder="1" applyAlignment="1" applyProtection="1">
      <alignment horizontal="center" vertical="center" wrapText="1"/>
      <protection locked="0"/>
    </xf>
    <xf numFmtId="0" fontId="17" fillId="0" borderId="0" xfId="11" applyFont="1" applyFill="1" applyBorder="1" applyAlignment="1">
      <alignment vertical="center" wrapText="1"/>
    </xf>
    <xf numFmtId="0" fontId="20" fillId="0" borderId="0" xfId="11" applyFont="1" applyFill="1" applyBorder="1" applyAlignment="1">
      <alignment horizontal="left" vertical="center" wrapText="1"/>
    </xf>
    <xf numFmtId="0" fontId="10" fillId="0" borderId="105" xfId="13" applyFont="1" applyFill="1" applyBorder="1" applyAlignment="1">
      <alignment horizontal="center" vertical="center"/>
    </xf>
    <xf numFmtId="0" fontId="10" fillId="0" borderId="29" xfId="13" applyFont="1" applyFill="1" applyBorder="1" applyAlignment="1">
      <alignment horizontal="center" vertical="center"/>
    </xf>
    <xf numFmtId="38" fontId="10" fillId="0" borderId="108" xfId="3" applyFont="1" applyFill="1" applyBorder="1" applyAlignment="1">
      <alignment horizontal="right" vertical="center" shrinkToFit="1"/>
    </xf>
    <xf numFmtId="38" fontId="10" fillId="0" borderId="109" xfId="3" applyFont="1" applyFill="1" applyBorder="1" applyAlignment="1">
      <alignment horizontal="right" vertical="center" shrinkToFit="1"/>
    </xf>
    <xf numFmtId="38" fontId="10" fillId="0" borderId="110" xfId="3" applyFont="1" applyFill="1" applyBorder="1" applyAlignment="1">
      <alignment horizontal="right" vertical="center" shrinkToFit="1"/>
    </xf>
    <xf numFmtId="38" fontId="10" fillId="0" borderId="63" xfId="3" applyFont="1" applyFill="1" applyBorder="1" applyAlignment="1">
      <alignment horizontal="right" vertical="center" shrinkToFit="1"/>
    </xf>
    <xf numFmtId="38" fontId="10" fillId="0" borderId="96" xfId="3" applyFont="1" applyFill="1" applyBorder="1" applyAlignment="1">
      <alignment horizontal="right" vertical="center" shrinkToFit="1"/>
    </xf>
    <xf numFmtId="38" fontId="10" fillId="0" borderId="97" xfId="3" applyFont="1" applyFill="1" applyBorder="1" applyAlignment="1">
      <alignment horizontal="right" vertical="center" shrinkToFit="1"/>
    </xf>
    <xf numFmtId="0" fontId="20" fillId="0" borderId="879" xfId="23" applyFont="1" applyFill="1" applyBorder="1" applyAlignment="1">
      <alignment vertical="center" shrinkToFit="1"/>
    </xf>
    <xf numFmtId="0" fontId="20" fillId="0" borderId="849" xfId="23" applyFont="1" applyFill="1" applyBorder="1" applyAlignment="1">
      <alignment vertical="center" shrinkToFit="1"/>
    </xf>
    <xf numFmtId="0" fontId="20" fillId="0" borderId="848" xfId="23" applyFont="1" applyFill="1" applyBorder="1" applyAlignment="1">
      <alignment vertical="center" shrinkToFit="1"/>
    </xf>
    <xf numFmtId="0" fontId="20" fillId="0" borderId="850" xfId="23" applyFont="1" applyFill="1" applyBorder="1" applyAlignment="1">
      <alignment vertical="center" shrinkToFit="1"/>
    </xf>
    <xf numFmtId="0" fontId="20" fillId="0" borderId="852" xfId="23" applyFont="1" applyFill="1" applyBorder="1" applyAlignment="1">
      <alignment vertical="center" shrinkToFit="1"/>
    </xf>
    <xf numFmtId="0" fontId="20" fillId="0" borderId="851" xfId="23" applyFont="1" applyFill="1" applyBorder="1" applyAlignment="1">
      <alignment vertical="center" shrinkToFit="1"/>
    </xf>
    <xf numFmtId="0" fontId="10" fillId="0" borderId="701" xfId="14" applyFont="1" applyFill="1" applyBorder="1" applyAlignment="1">
      <alignment vertical="center" shrinkToFit="1"/>
    </xf>
    <xf numFmtId="0" fontId="10" fillId="0" borderId="335" xfId="14" applyFont="1" applyFill="1" applyBorder="1" applyAlignment="1">
      <alignment horizontal="center" vertical="center" shrinkToFit="1"/>
    </xf>
    <xf numFmtId="0" fontId="10" fillId="0" borderId="331" xfId="14" applyFont="1" applyFill="1" applyBorder="1" applyAlignment="1">
      <alignment horizontal="center" vertical="center" shrinkToFit="1"/>
    </xf>
    <xf numFmtId="49" fontId="10" fillId="0" borderId="332" xfId="14" applyNumberFormat="1" applyFont="1" applyFill="1" applyBorder="1" applyAlignment="1">
      <alignment vertical="center" shrinkToFit="1"/>
    </xf>
    <xf numFmtId="0" fontId="10" fillId="0" borderId="350" xfId="14" applyFont="1" applyFill="1" applyBorder="1" applyAlignment="1">
      <alignment horizontal="center" vertical="center" shrinkToFit="1"/>
    </xf>
    <xf numFmtId="49" fontId="10" fillId="0" borderId="351" xfId="14" applyNumberFormat="1" applyFont="1" applyFill="1" applyBorder="1" applyAlignment="1">
      <alignment vertical="center" shrinkToFit="1"/>
    </xf>
    <xf numFmtId="0" fontId="10" fillId="0" borderId="1014" xfId="14" applyFont="1" applyFill="1" applyBorder="1" applyAlignment="1">
      <alignment horizontal="center" vertical="center" shrinkToFit="1"/>
    </xf>
    <xf numFmtId="49" fontId="10" fillId="0" borderId="1015" xfId="14" applyNumberFormat="1" applyFont="1" applyFill="1" applyBorder="1" applyAlignment="1">
      <alignment vertical="center" shrinkToFit="1"/>
    </xf>
    <xf numFmtId="0" fontId="10" fillId="0" borderId="356" xfId="14" applyFont="1" applyFill="1" applyBorder="1" applyAlignment="1">
      <alignment horizontal="center" vertical="center" shrinkToFit="1"/>
    </xf>
    <xf numFmtId="49" fontId="10" fillId="0" borderId="357" xfId="14" applyNumberFormat="1" applyFont="1" applyFill="1" applyBorder="1" applyAlignment="1">
      <alignment vertical="center" shrinkToFit="1"/>
    </xf>
    <xf numFmtId="38" fontId="16" fillId="0" borderId="96" xfId="3" applyFont="1" applyFill="1" applyBorder="1" applyAlignment="1">
      <alignment horizontal="right" vertical="center" shrinkToFit="1"/>
    </xf>
    <xf numFmtId="38" fontId="16" fillId="0" borderId="21" xfId="3" applyFont="1" applyFill="1" applyBorder="1" applyAlignment="1">
      <alignment horizontal="right" vertical="center" shrinkToFit="1"/>
    </xf>
    <xf numFmtId="38" fontId="16" fillId="0" borderId="491" xfId="3" applyFont="1" applyFill="1" applyBorder="1" applyAlignment="1">
      <alignment horizontal="right" vertical="center" shrinkToFit="1"/>
    </xf>
    <xf numFmtId="0" fontId="20" fillId="0" borderId="0" xfId="0" applyFont="1" applyFill="1" applyBorder="1">
      <alignment vertical="center"/>
    </xf>
    <xf numFmtId="38" fontId="9" fillId="0" borderId="64" xfId="3" applyFont="1" applyFill="1" applyBorder="1" applyAlignment="1">
      <alignment horizontal="right" vertical="center"/>
    </xf>
    <xf numFmtId="38" fontId="9" fillId="0" borderId="683" xfId="3" applyFont="1" applyFill="1" applyBorder="1" applyAlignment="1">
      <alignment horizontal="right" vertical="center"/>
    </xf>
    <xf numFmtId="0" fontId="23" fillId="4" borderId="896" xfId="2" applyFont="1" applyFill="1" applyBorder="1" applyAlignment="1">
      <alignment horizontal="centerContinuous" vertical="center" wrapText="1"/>
    </xf>
    <xf numFmtId="0" fontId="12" fillId="4" borderId="897" xfId="2" applyFont="1" applyFill="1" applyBorder="1" applyAlignment="1">
      <alignment horizontal="centerContinuous" vertical="center" wrapText="1"/>
    </xf>
    <xf numFmtId="0" fontId="21" fillId="4" borderId="841" xfId="2" applyFont="1" applyFill="1" applyBorder="1" applyAlignment="1">
      <alignment horizontal="center" vertical="center" textRotation="255" wrapText="1"/>
    </xf>
    <xf numFmtId="0" fontId="21" fillId="4" borderId="829" xfId="2" applyFont="1" applyFill="1" applyBorder="1" applyAlignment="1">
      <alignment horizontal="center" vertical="center" textRotation="255" wrapText="1"/>
    </xf>
    <xf numFmtId="0" fontId="21" fillId="4" borderId="810" xfId="2" applyFont="1" applyFill="1" applyBorder="1" applyAlignment="1">
      <alignment horizontal="center" vertical="center" textRotation="255" wrapText="1"/>
    </xf>
    <xf numFmtId="0" fontId="9" fillId="0" borderId="12" xfId="7" applyFont="1" applyFill="1" applyBorder="1" applyAlignment="1">
      <alignment horizontal="center" vertical="center" wrapText="1"/>
    </xf>
    <xf numFmtId="0" fontId="9" fillId="0" borderId="837" xfId="7" applyFont="1" applyFill="1" applyBorder="1" applyAlignment="1">
      <alignment horizontal="center" vertical="center" wrapText="1"/>
    </xf>
    <xf numFmtId="0" fontId="9" fillId="0" borderId="837" xfId="0" applyFont="1" applyFill="1" applyBorder="1" applyAlignment="1">
      <alignment horizontal="center" vertical="center" wrapText="1"/>
    </xf>
    <xf numFmtId="0" fontId="9" fillId="0" borderId="777" xfId="7" applyFont="1" applyFill="1" applyBorder="1" applyAlignment="1">
      <alignment horizontal="center" vertical="center" wrapText="1"/>
    </xf>
    <xf numFmtId="0" fontId="9" fillId="0" borderId="783" xfId="7" applyFont="1" applyFill="1" applyBorder="1" applyAlignment="1">
      <alignment horizontal="center" vertical="center" wrapText="1"/>
    </xf>
    <xf numFmtId="0" fontId="9" fillId="0" borderId="685" xfId="7" applyFont="1" applyFill="1" applyBorder="1" applyAlignment="1">
      <alignment horizontal="center" vertical="center" wrapText="1"/>
    </xf>
    <xf numFmtId="0" fontId="9" fillId="0" borderId="690" xfId="7" applyFont="1" applyFill="1" applyBorder="1" applyAlignment="1">
      <alignment horizontal="center" vertical="center" wrapText="1"/>
    </xf>
    <xf numFmtId="0" fontId="9" fillId="0" borderId="777" xfId="0" applyFont="1" applyFill="1" applyBorder="1" applyAlignment="1">
      <alignment horizontal="center" vertical="center"/>
    </xf>
    <xf numFmtId="0" fontId="9" fillId="0" borderId="783" xfId="0" applyFont="1" applyFill="1" applyBorder="1" applyAlignment="1">
      <alignment horizontal="center" vertical="center"/>
    </xf>
    <xf numFmtId="56" fontId="9" fillId="0" borderId="685" xfId="0" applyNumberFormat="1" applyFont="1" applyFill="1" applyBorder="1" applyAlignment="1">
      <alignment horizontal="center" vertical="center"/>
    </xf>
    <xf numFmtId="0" fontId="9" fillId="0" borderId="690" xfId="0" applyFont="1" applyFill="1" applyBorder="1" applyAlignment="1">
      <alignment horizontal="center" vertical="center" wrapText="1"/>
    </xf>
    <xf numFmtId="0" fontId="17" fillId="0" borderId="0" xfId="12" applyFont="1" applyFill="1" applyBorder="1" applyAlignment="1">
      <alignment horizontal="left"/>
    </xf>
    <xf numFmtId="0" fontId="23" fillId="3" borderId="600" xfId="0" applyFont="1" applyFill="1" applyBorder="1" applyAlignment="1">
      <alignment horizontal="center" vertical="center"/>
    </xf>
    <xf numFmtId="0" fontId="21" fillId="4" borderId="11" xfId="2" applyFont="1" applyFill="1" applyBorder="1" applyAlignment="1">
      <alignment horizontal="centerContinuous" vertical="center" shrinkToFit="1"/>
    </xf>
    <xf numFmtId="0" fontId="12" fillId="4" borderId="11" xfId="2" applyFont="1" applyFill="1" applyBorder="1" applyAlignment="1">
      <alignment horizontal="centerContinuous" vertical="center" shrinkToFit="1"/>
    </xf>
    <xf numFmtId="0" fontId="21" fillId="4" borderId="20" xfId="2" applyFont="1" applyFill="1" applyBorder="1" applyAlignment="1">
      <alignment horizontal="centerContinuous" vertical="center" wrapText="1"/>
    </xf>
    <xf numFmtId="0" fontId="12" fillId="4" borderId="95" xfId="2" applyFont="1" applyFill="1" applyBorder="1" applyAlignment="1">
      <alignment horizontal="centerContinuous" vertical="center" wrapText="1"/>
    </xf>
    <xf numFmtId="0" fontId="23" fillId="4" borderId="20" xfId="10" applyFont="1" applyFill="1" applyBorder="1" applyAlignment="1">
      <alignment horizontal="centerContinuous" vertical="center" wrapText="1" shrinkToFit="1"/>
    </xf>
    <xf numFmtId="0" fontId="21" fillId="4" borderId="95" xfId="10" applyFont="1" applyFill="1" applyBorder="1" applyAlignment="1">
      <alignment horizontal="centerContinuous" vertical="center" shrinkToFit="1"/>
    </xf>
    <xf numFmtId="0" fontId="21" fillId="4" borderId="97" xfId="10" applyFont="1" applyFill="1" applyBorder="1" applyAlignment="1">
      <alignment horizontal="centerContinuous" vertical="center" shrinkToFit="1"/>
    </xf>
    <xf numFmtId="0" fontId="12" fillId="4" borderId="814" xfId="14" applyFont="1" applyFill="1" applyBorder="1" applyAlignment="1">
      <alignment horizontal="centerContinuous" vertical="center" wrapText="1"/>
    </xf>
    <xf numFmtId="0" fontId="12" fillId="4" borderId="815" xfId="14" applyFont="1" applyFill="1" applyBorder="1" applyAlignment="1">
      <alignment horizontal="centerContinuous" vertical="center" wrapText="1"/>
    </xf>
    <xf numFmtId="0" fontId="12" fillId="4" borderId="4" xfId="14" applyFont="1" applyFill="1" applyBorder="1" applyAlignment="1">
      <alignment horizontal="centerContinuous" vertical="center" wrapText="1"/>
    </xf>
    <xf numFmtId="0" fontId="36" fillId="4" borderId="56" xfId="0" applyFont="1" applyFill="1" applyBorder="1" applyAlignment="1">
      <alignment horizontal="centerContinuous" vertical="center" wrapText="1"/>
    </xf>
    <xf numFmtId="0" fontId="21" fillId="4" borderId="819" xfId="0" applyFont="1" applyFill="1" applyBorder="1" applyAlignment="1">
      <alignment horizontal="centerContinuous" vertical="center" wrapText="1"/>
    </xf>
    <xf numFmtId="0" fontId="21" fillId="4" borderId="98" xfId="2" applyFont="1" applyFill="1" applyBorder="1" applyAlignment="1">
      <alignment horizontal="center" vertical="center" wrapText="1"/>
    </xf>
    <xf numFmtId="0" fontId="21" fillId="4" borderId="597" xfId="2" applyFont="1" applyFill="1" applyBorder="1" applyAlignment="1">
      <alignment horizontal="center" vertical="center" wrapText="1"/>
    </xf>
    <xf numFmtId="0" fontId="21" fillId="4" borderId="98" xfId="10" applyFont="1" applyFill="1" applyBorder="1" applyAlignment="1">
      <alignment horizontal="center" vertical="center" textRotation="255" shrinkToFit="1"/>
    </xf>
    <xf numFmtId="0" fontId="21" fillId="4" borderId="597" xfId="10" applyFont="1" applyFill="1" applyBorder="1" applyAlignment="1">
      <alignment horizontal="center" vertical="center" textRotation="255" shrinkToFit="1"/>
    </xf>
    <xf numFmtId="0" fontId="21" fillId="4" borderId="101" xfId="10" applyFont="1" applyFill="1" applyBorder="1" applyAlignment="1">
      <alignment horizontal="center" vertical="center" textRotation="255" shrinkToFit="1"/>
    </xf>
    <xf numFmtId="0" fontId="12" fillId="4" borderId="810" xfId="14" applyFont="1" applyFill="1" applyBorder="1" applyAlignment="1">
      <alignment horizontal="center" vertical="center" wrapText="1"/>
    </xf>
    <xf numFmtId="0" fontId="23" fillId="4" borderId="811" xfId="14" applyFont="1" applyFill="1" applyBorder="1" applyAlignment="1">
      <alignment horizontal="center" vertical="center" wrapText="1"/>
    </xf>
    <xf numFmtId="0" fontId="21" fillId="4" borderId="816" xfId="0" applyFont="1" applyFill="1" applyBorder="1" applyAlignment="1">
      <alignment horizontal="centerContinuous" vertical="center" wrapText="1"/>
    </xf>
    <xf numFmtId="0" fontId="21" fillId="4" borderId="893" xfId="2" applyFont="1" applyFill="1" applyBorder="1" applyAlignment="1">
      <alignment horizontal="centerContinuous" vertical="center" wrapText="1"/>
    </xf>
    <xf numFmtId="0" fontId="12" fillId="4" borderId="894" xfId="2" applyFont="1" applyFill="1" applyBorder="1" applyAlignment="1">
      <alignment horizontal="centerContinuous" vertical="center" wrapText="1"/>
    </xf>
    <xf numFmtId="0" fontId="25" fillId="4" borderId="893" xfId="10" applyFont="1" applyFill="1" applyBorder="1" applyAlignment="1">
      <alignment horizontal="centerContinuous" vertical="center" wrapText="1" shrinkToFit="1"/>
    </xf>
    <xf numFmtId="0" fontId="21" fillId="4" borderId="894" xfId="10" applyFont="1" applyFill="1" applyBorder="1" applyAlignment="1">
      <alignment horizontal="centerContinuous" vertical="center" shrinkToFit="1"/>
    </xf>
    <xf numFmtId="0" fontId="21" fillId="4" borderId="929" xfId="10" applyFont="1" applyFill="1" applyBorder="1" applyAlignment="1">
      <alignment horizontal="centerContinuous" vertical="center" shrinkToFit="1"/>
    </xf>
    <xf numFmtId="0" fontId="21" fillId="4" borderId="810" xfId="2" applyFont="1" applyFill="1" applyBorder="1" applyAlignment="1">
      <alignment horizontal="center" vertical="center" wrapText="1"/>
    </xf>
    <xf numFmtId="0" fontId="21" fillId="4" borderId="829" xfId="2" applyFont="1" applyFill="1" applyBorder="1" applyAlignment="1">
      <alignment horizontal="center" vertical="center" wrapText="1"/>
    </xf>
    <xf numFmtId="0" fontId="21" fillId="4" borderId="810" xfId="10" applyFont="1" applyFill="1" applyBorder="1" applyAlignment="1">
      <alignment horizontal="center" vertical="center" textRotation="255" shrinkToFit="1"/>
    </xf>
    <xf numFmtId="0" fontId="21" fillId="4" borderId="829" xfId="10" applyFont="1" applyFill="1" applyBorder="1" applyAlignment="1">
      <alignment horizontal="center" vertical="center" textRotation="255" shrinkToFit="1"/>
    </xf>
    <xf numFmtId="0" fontId="21" fillId="4" borderId="811" xfId="10" applyFont="1" applyFill="1" applyBorder="1" applyAlignment="1">
      <alignment horizontal="center" vertical="center" textRotation="255" shrinkToFit="1"/>
    </xf>
    <xf numFmtId="0" fontId="25" fillId="4" borderId="929" xfId="10" applyFont="1" applyFill="1" applyBorder="1" applyAlignment="1">
      <alignment horizontal="centerContinuous" vertical="center" shrinkToFit="1"/>
    </xf>
    <xf numFmtId="0" fontId="25" fillId="4" borderId="816" xfId="0" applyFont="1" applyFill="1" applyBorder="1" applyAlignment="1">
      <alignment horizontal="centerContinuous" vertical="center" wrapText="1"/>
    </xf>
    <xf numFmtId="0" fontId="12" fillId="4" borderId="839" xfId="13" applyFont="1" applyFill="1" applyBorder="1" applyAlignment="1">
      <alignment horizontal="center" vertical="center" textRotation="255" wrapText="1"/>
    </xf>
    <xf numFmtId="0" fontId="12" fillId="4" borderId="829" xfId="13" applyFont="1" applyFill="1" applyBorder="1" applyAlignment="1">
      <alignment horizontal="center" vertical="center" textRotation="255" wrapText="1"/>
    </xf>
    <xf numFmtId="0" fontId="12" fillId="4" borderId="841" xfId="13" applyFont="1" applyFill="1" applyBorder="1" applyAlignment="1">
      <alignment horizontal="center" vertical="center" textRotation="255" wrapText="1"/>
    </xf>
    <xf numFmtId="0" fontId="12" fillId="4" borderId="832" xfId="13" applyFont="1" applyFill="1" applyBorder="1" applyAlignment="1">
      <alignment vertical="center" textRotation="255" wrapText="1"/>
    </xf>
    <xf numFmtId="0" fontId="21" fillId="4" borderId="535" xfId="10" applyFont="1" applyFill="1" applyBorder="1" applyAlignment="1">
      <alignment horizontal="center" vertical="center"/>
    </xf>
    <xf numFmtId="0" fontId="23" fillId="4" borderId="553" xfId="10" applyFont="1" applyFill="1" applyBorder="1" applyAlignment="1">
      <alignment horizontal="left" vertical="center" wrapText="1"/>
    </xf>
    <xf numFmtId="0" fontId="23" fillId="4" borderId="819" xfId="0" applyFont="1" applyFill="1" applyBorder="1" applyAlignment="1">
      <alignment horizontal="centerContinuous" vertical="center" wrapText="1"/>
    </xf>
    <xf numFmtId="0" fontId="23" fillId="4" borderId="821" xfId="0" applyFont="1" applyFill="1" applyBorder="1" applyAlignment="1">
      <alignment horizontal="centerContinuous" vertical="center" wrapText="1"/>
    </xf>
    <xf numFmtId="0" fontId="23" fillId="4" borderId="816" xfId="0" applyFont="1" applyFill="1" applyBorder="1" applyAlignment="1">
      <alignment horizontal="centerContinuous" vertical="center" wrapText="1"/>
    </xf>
    <xf numFmtId="0" fontId="40" fillId="0" borderId="876" xfId="23" applyFont="1" applyFill="1" applyBorder="1" applyAlignment="1">
      <alignment horizontal="center" vertical="center"/>
    </xf>
    <xf numFmtId="0" fontId="12" fillId="3" borderId="1133" xfId="0" applyFont="1" applyFill="1" applyBorder="1" applyAlignment="1">
      <alignment horizontal="center" vertical="center" textRotation="255"/>
    </xf>
    <xf numFmtId="0" fontId="12" fillId="3" borderId="1134" xfId="0" applyFont="1" applyFill="1" applyBorder="1" applyAlignment="1">
      <alignment horizontal="center" vertical="center" textRotation="255"/>
    </xf>
    <xf numFmtId="0" fontId="23" fillId="4" borderId="1135" xfId="15" applyFont="1" applyFill="1" applyBorder="1" applyAlignment="1">
      <alignment horizontal="center" vertical="center" textRotation="255" wrapText="1"/>
    </xf>
    <xf numFmtId="0" fontId="23" fillId="4" borderId="82" xfId="17" applyFont="1" applyFill="1" applyBorder="1" applyAlignment="1">
      <alignment horizontal="center" vertical="center" wrapText="1"/>
    </xf>
    <xf numFmtId="0" fontId="10" fillId="0" borderId="79" xfId="14" applyFont="1" applyFill="1" applyBorder="1" applyAlignment="1">
      <alignment horizontal="center" vertical="center" shrinkToFit="1"/>
    </xf>
    <xf numFmtId="0" fontId="10" fillId="0" borderId="0" xfId="14" applyFont="1" applyFill="1" applyBorder="1" applyAlignment="1">
      <alignment horizontal="center" vertical="center" shrinkToFit="1"/>
    </xf>
    <xf numFmtId="0" fontId="11" fillId="4" borderId="22" xfId="0" applyFont="1" applyFill="1" applyBorder="1" applyAlignment="1">
      <alignment horizontal="center" vertical="center" wrapText="1"/>
    </xf>
    <xf numFmtId="0" fontId="11" fillId="4" borderId="581" xfId="0" applyFont="1" applyFill="1" applyBorder="1" applyAlignment="1">
      <alignment horizontal="center" vertical="center" wrapText="1"/>
    </xf>
    <xf numFmtId="0" fontId="11" fillId="4" borderId="101" xfId="0" applyFont="1" applyFill="1" applyBorder="1" applyAlignment="1">
      <alignment horizontal="center" vertical="center" wrapText="1"/>
    </xf>
    <xf numFmtId="0" fontId="11" fillId="4" borderId="539"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54" fillId="0" borderId="0" xfId="14" applyFont="1" applyFill="1" applyBorder="1"/>
    <xf numFmtId="0" fontId="23" fillId="4" borderId="819" xfId="0" applyFont="1" applyFill="1" applyBorder="1" applyAlignment="1">
      <alignment horizontal="center" vertical="center" wrapText="1"/>
    </xf>
    <xf numFmtId="0" fontId="23" fillId="4" borderId="816" xfId="0" applyFont="1" applyFill="1" applyBorder="1" applyAlignment="1">
      <alignment horizontal="center" vertical="center" wrapText="1"/>
    </xf>
    <xf numFmtId="0" fontId="23" fillId="4" borderId="467" xfId="0" applyFont="1" applyFill="1" applyBorder="1" applyAlignment="1">
      <alignment horizontal="centerContinuous" vertical="center" wrapText="1"/>
    </xf>
    <xf numFmtId="179" fontId="16" fillId="0" borderId="545" xfId="6" applyNumberFormat="1" applyFont="1" applyFill="1" applyBorder="1" applyAlignment="1">
      <alignment vertical="center" wrapText="1"/>
    </xf>
    <xf numFmtId="0" fontId="11" fillId="4" borderId="370" xfId="5" applyFont="1" applyFill="1" applyBorder="1" applyAlignment="1">
      <alignment horizontal="right" vertical="center" wrapText="1"/>
    </xf>
    <xf numFmtId="0" fontId="11" fillId="4" borderId="1138" xfId="6" applyFont="1" applyFill="1" applyBorder="1" applyAlignment="1">
      <alignment horizontal="center" vertical="center" wrapText="1"/>
    </xf>
    <xf numFmtId="179" fontId="16" fillId="0" borderId="892" xfId="6" applyNumberFormat="1" applyFont="1" applyFill="1" applyBorder="1" applyAlignment="1">
      <alignment horizontal="center" vertical="center" wrapText="1"/>
    </xf>
    <xf numFmtId="0" fontId="16" fillId="0" borderId="627" xfId="6" applyFont="1" applyFill="1" applyBorder="1" applyAlignment="1">
      <alignment vertical="center" wrapText="1"/>
    </xf>
    <xf numFmtId="0" fontId="9" fillId="0" borderId="0" xfId="6" applyFont="1" applyFill="1" applyBorder="1" applyAlignment="1"/>
    <xf numFmtId="0" fontId="16" fillId="0" borderId="627" xfId="0" applyFont="1" applyFill="1" applyBorder="1" applyAlignment="1">
      <alignment vertical="center" wrapText="1"/>
    </xf>
    <xf numFmtId="177" fontId="16" fillId="0" borderId="543" xfId="0" quotePrefix="1" applyNumberFormat="1" applyFont="1" applyFill="1" applyBorder="1" applyAlignment="1">
      <alignment vertical="center" wrapText="1"/>
    </xf>
    <xf numFmtId="0" fontId="16" fillId="0" borderId="890" xfId="0" applyFont="1" applyFill="1" applyBorder="1" applyAlignment="1">
      <alignment vertical="center" wrapText="1"/>
    </xf>
    <xf numFmtId="177" fontId="16" fillId="0" borderId="891" xfId="0" quotePrefix="1" applyNumberFormat="1" applyFont="1" applyFill="1" applyBorder="1" applyAlignment="1">
      <alignment vertical="center" wrapText="1"/>
    </xf>
    <xf numFmtId="177" fontId="16" fillId="0" borderId="543" xfId="6" applyNumberFormat="1" applyFont="1" applyFill="1" applyBorder="1" applyAlignment="1">
      <alignment vertical="center" wrapText="1"/>
    </xf>
    <xf numFmtId="0" fontId="16" fillId="0" borderId="1138" xfId="6" applyFont="1" applyFill="1" applyBorder="1" applyAlignment="1">
      <alignment vertical="center" wrapText="1"/>
    </xf>
    <xf numFmtId="177" fontId="16" fillId="0" borderId="542" xfId="6" applyNumberFormat="1" applyFont="1" applyFill="1" applyBorder="1" applyAlignment="1">
      <alignment vertical="center" wrapText="1"/>
    </xf>
    <xf numFmtId="0" fontId="16" fillId="0" borderId="545" xfId="6" applyFont="1" applyFill="1" applyBorder="1" applyAlignment="1">
      <alignment vertical="center" wrapText="1"/>
    </xf>
    <xf numFmtId="177" fontId="16" fillId="0" borderId="545" xfId="6" applyNumberFormat="1" applyFont="1" applyFill="1" applyBorder="1" applyAlignment="1">
      <alignment vertical="center" wrapText="1"/>
    </xf>
    <xf numFmtId="0" fontId="16" fillId="0" borderId="890" xfId="6" applyFont="1" applyFill="1" applyBorder="1" applyAlignment="1">
      <alignment vertical="center" wrapText="1"/>
    </xf>
    <xf numFmtId="177" fontId="16" fillId="0" borderId="891" xfId="6" applyNumberFormat="1" applyFont="1" applyFill="1" applyBorder="1" applyAlignment="1">
      <alignment vertical="center" wrapText="1"/>
    </xf>
    <xf numFmtId="0" fontId="16" fillId="0" borderId="1141" xfId="0" applyFont="1" applyFill="1" applyBorder="1" applyAlignment="1">
      <alignment vertical="center" wrapText="1"/>
    </xf>
    <xf numFmtId="177" fontId="16" fillId="0" borderId="587" xfId="0" applyNumberFormat="1" applyFont="1" applyFill="1" applyBorder="1" applyAlignment="1">
      <alignment vertical="center" wrapText="1"/>
    </xf>
    <xf numFmtId="0" fontId="16" fillId="0" borderId="588" xfId="0" applyFont="1" applyFill="1" applyBorder="1" applyAlignment="1">
      <alignment vertical="center" wrapText="1"/>
    </xf>
    <xf numFmtId="179" fontId="16" fillId="0" borderId="588" xfId="6" applyNumberFormat="1" applyFont="1" applyFill="1" applyBorder="1" applyAlignment="1">
      <alignment vertical="center" wrapText="1"/>
    </xf>
    <xf numFmtId="177" fontId="16" fillId="0" borderId="588" xfId="0" applyNumberFormat="1" applyFont="1" applyFill="1" applyBorder="1" applyAlignment="1">
      <alignment vertical="center" wrapText="1"/>
    </xf>
    <xf numFmtId="179" fontId="16" fillId="0" borderId="588" xfId="6" applyNumberFormat="1" applyFont="1" applyFill="1" applyBorder="1" applyAlignment="1">
      <alignment horizontal="center" vertical="center" wrapText="1"/>
    </xf>
    <xf numFmtId="14" fontId="17" fillId="2" borderId="0" xfId="11" applyNumberFormat="1" applyFont="1" applyFill="1" applyBorder="1" applyAlignment="1">
      <alignment horizontal="center" vertical="center" wrapText="1"/>
    </xf>
    <xf numFmtId="14" fontId="17" fillId="2" borderId="0" xfId="11" applyNumberFormat="1" applyFont="1" applyFill="1" applyBorder="1" applyAlignment="1">
      <alignment vertical="center"/>
    </xf>
    <xf numFmtId="58" fontId="17" fillId="2" borderId="0" xfId="11" applyNumberFormat="1" applyFont="1" applyFill="1" applyBorder="1" applyAlignment="1">
      <alignment horizontal="center" vertical="center" wrapText="1"/>
    </xf>
    <xf numFmtId="0" fontId="16" fillId="0" borderId="1154" xfId="0" applyFont="1" applyFill="1" applyBorder="1" applyAlignment="1">
      <alignment vertical="center" wrapText="1"/>
    </xf>
    <xf numFmtId="177" fontId="16" fillId="0" borderId="1155" xfId="0" quotePrefix="1" applyNumberFormat="1" applyFont="1" applyFill="1" applyBorder="1" applyAlignment="1">
      <alignment vertical="center" wrapText="1"/>
    </xf>
    <xf numFmtId="0" fontId="16" fillId="0" borderId="1138" xfId="0" applyFont="1" applyFill="1" applyBorder="1" applyAlignment="1">
      <alignment vertical="center" wrapText="1"/>
    </xf>
    <xf numFmtId="177" fontId="16" fillId="0" borderId="542" xfId="0" quotePrefix="1" applyNumberFormat="1" applyFont="1" applyFill="1" applyBorder="1" applyAlignment="1">
      <alignment vertical="center" wrapText="1"/>
    </xf>
    <xf numFmtId="177" fontId="16" fillId="0" borderId="545" xfId="0" applyNumberFormat="1" applyFont="1" applyFill="1" applyBorder="1" applyAlignment="1">
      <alignment vertical="center" wrapText="1"/>
    </xf>
    <xf numFmtId="177" fontId="16" fillId="0" borderId="542" xfId="0" applyNumberFormat="1" applyFont="1" applyFill="1" applyBorder="1" applyAlignment="1">
      <alignment vertical="center" wrapText="1"/>
    </xf>
    <xf numFmtId="0" fontId="16" fillId="0" borderId="545" xfId="0" applyFont="1" applyFill="1" applyBorder="1" applyAlignment="1">
      <alignment vertical="center" wrapText="1"/>
    </xf>
    <xf numFmtId="177" fontId="16" fillId="0" borderId="1156" xfId="0" applyNumberFormat="1" applyFont="1" applyFill="1" applyBorder="1" applyAlignment="1">
      <alignment vertical="center" wrapText="1"/>
    </xf>
    <xf numFmtId="0" fontId="16" fillId="0" borderId="1156" xfId="0" applyFont="1" applyFill="1" applyBorder="1" applyAlignment="1">
      <alignment vertical="center" wrapText="1"/>
    </xf>
    <xf numFmtId="177" fontId="16" fillId="0" borderId="1155" xfId="0" applyNumberFormat="1" applyFont="1" applyFill="1" applyBorder="1" applyAlignment="1">
      <alignment vertical="center" wrapText="1"/>
    </xf>
    <xf numFmtId="179" fontId="16" fillId="0" borderId="1156" xfId="6" applyNumberFormat="1" applyFont="1" applyFill="1" applyBorder="1" applyAlignment="1">
      <alignment vertical="center" wrapText="1"/>
    </xf>
    <xf numFmtId="0" fontId="16" fillId="0" borderId="1154" xfId="6" applyFont="1" applyFill="1" applyBorder="1" applyAlignment="1">
      <alignment vertical="center" wrapText="1"/>
    </xf>
    <xf numFmtId="177" fontId="16" fillId="0" borderId="1155" xfId="6" applyNumberFormat="1" applyFont="1" applyFill="1" applyBorder="1" applyAlignment="1">
      <alignment vertical="center" wrapText="1"/>
    </xf>
    <xf numFmtId="177" fontId="16" fillId="0" borderId="1156" xfId="6" applyNumberFormat="1" applyFont="1" applyFill="1" applyBorder="1" applyAlignment="1">
      <alignment vertical="center" wrapText="1"/>
    </xf>
    <xf numFmtId="0" fontId="16" fillId="0" borderId="1138" xfId="0" applyFont="1" applyFill="1" applyBorder="1" applyAlignment="1" applyProtection="1">
      <alignment vertical="center" wrapText="1"/>
      <protection locked="0"/>
    </xf>
    <xf numFmtId="177" fontId="16" fillId="0" borderId="545" xfId="0" quotePrefix="1" applyNumberFormat="1" applyFont="1" applyFill="1" applyBorder="1" applyAlignment="1">
      <alignment vertical="center" wrapText="1"/>
    </xf>
    <xf numFmtId="177" fontId="16" fillId="0" borderId="1156" xfId="0" quotePrefix="1" applyNumberFormat="1" applyFont="1" applyFill="1" applyBorder="1" applyAlignment="1">
      <alignment vertical="center" wrapText="1"/>
    </xf>
    <xf numFmtId="0" fontId="16" fillId="0" borderId="1156" xfId="6" applyFont="1" applyFill="1" applyBorder="1" applyAlignment="1">
      <alignment vertical="center" wrapText="1"/>
    </xf>
    <xf numFmtId="0" fontId="12" fillId="4" borderId="430" xfId="5" applyFont="1" applyFill="1" applyBorder="1" applyAlignment="1">
      <alignment horizontal="left" vertical="center" wrapText="1"/>
    </xf>
    <xf numFmtId="177" fontId="23" fillId="4" borderId="542" xfId="6" applyNumberFormat="1" applyFont="1" applyFill="1" applyBorder="1" applyAlignment="1">
      <alignment horizontal="center" vertical="center" wrapText="1"/>
    </xf>
    <xf numFmtId="0" fontId="11" fillId="4" borderId="545" xfId="6" applyFont="1" applyFill="1" applyBorder="1" applyAlignment="1">
      <alignment horizontal="center" vertical="center" wrapText="1"/>
    </xf>
    <xf numFmtId="177" fontId="25" fillId="4" borderId="542" xfId="6" applyNumberFormat="1" applyFont="1" applyFill="1" applyBorder="1" applyAlignment="1">
      <alignment horizontal="center" vertical="center" wrapText="1"/>
    </xf>
    <xf numFmtId="0" fontId="21" fillId="4" borderId="100" xfId="10" applyFont="1" applyFill="1" applyBorder="1" applyAlignment="1">
      <alignment horizontal="center" vertical="center" textRotation="255" shrinkToFit="1"/>
    </xf>
    <xf numFmtId="177" fontId="16" fillId="0" borderId="891" xfId="0" applyNumberFormat="1" applyFont="1" applyFill="1" applyBorder="1" applyAlignment="1">
      <alignment vertical="center" wrapText="1"/>
    </xf>
    <xf numFmtId="38" fontId="16" fillId="0" borderId="97" xfId="3" applyFont="1" applyFill="1" applyBorder="1" applyAlignment="1">
      <alignment horizontal="right" vertical="center" shrinkToFit="1"/>
    </xf>
    <xf numFmtId="0" fontId="11" fillId="3" borderId="1162" xfId="21" applyFont="1" applyFill="1" applyBorder="1" applyAlignment="1">
      <alignment horizontal="left" vertical="center"/>
    </xf>
    <xf numFmtId="0" fontId="12" fillId="3" borderId="1169" xfId="21" applyFont="1" applyFill="1" applyBorder="1" applyAlignment="1">
      <alignment horizontal="centerContinuous" vertical="center"/>
    </xf>
    <xf numFmtId="0" fontId="12" fillId="3" borderId="1170" xfId="21" applyFont="1" applyFill="1" applyBorder="1" applyAlignment="1">
      <alignment horizontal="centerContinuous" vertical="center"/>
    </xf>
    <xf numFmtId="0" fontId="11" fillId="3" borderId="784" xfId="21" applyFont="1" applyFill="1" applyBorder="1" applyAlignment="1">
      <alignment horizontal="left" vertical="center" wrapText="1"/>
    </xf>
    <xf numFmtId="0" fontId="10" fillId="0" borderId="784" xfId="21" applyFont="1" applyFill="1" applyBorder="1" applyAlignment="1">
      <alignment horizontal="center" vertical="center"/>
    </xf>
    <xf numFmtId="0" fontId="12" fillId="3" borderId="1162" xfId="21" applyFont="1" applyFill="1" applyBorder="1" applyAlignment="1">
      <alignment horizontal="left" vertical="center"/>
    </xf>
    <xf numFmtId="0" fontId="12" fillId="3" borderId="1169" xfId="21" applyFont="1" applyFill="1" applyBorder="1" applyAlignment="1">
      <alignment horizontal="centerContinuous" vertical="center" shrinkToFit="1"/>
    </xf>
    <xf numFmtId="0" fontId="12" fillId="3" borderId="1172" xfId="21" applyFont="1" applyFill="1" applyBorder="1" applyAlignment="1">
      <alignment horizontal="centerContinuous" vertical="center" shrinkToFit="1"/>
    </xf>
    <xf numFmtId="0" fontId="12" fillId="3" borderId="1172" xfId="21" applyFont="1" applyFill="1" applyBorder="1" applyAlignment="1">
      <alignment horizontal="centerContinuous" vertical="center"/>
    </xf>
    <xf numFmtId="0" fontId="12" fillId="3" borderId="784" xfId="21" applyFont="1" applyFill="1" applyBorder="1" applyAlignment="1">
      <alignment horizontal="left" vertical="center" wrapText="1"/>
    </xf>
    <xf numFmtId="0" fontId="9" fillId="0" borderId="784" xfId="0" applyFont="1" applyFill="1" applyBorder="1" applyAlignment="1">
      <alignment horizontal="center" vertical="center" wrapText="1"/>
    </xf>
    <xf numFmtId="0" fontId="11" fillId="4" borderId="1157" xfId="5" applyFont="1" applyFill="1" applyBorder="1" applyAlignment="1">
      <alignment horizontal="right" vertical="center" wrapText="1"/>
    </xf>
    <xf numFmtId="0" fontId="11" fillId="4" borderId="777" xfId="5" applyFont="1" applyFill="1" applyBorder="1" applyAlignment="1">
      <alignment vertical="center" wrapText="1"/>
    </xf>
    <xf numFmtId="0" fontId="11" fillId="4" borderId="782" xfId="5" applyFont="1" applyFill="1" applyBorder="1" applyAlignment="1">
      <alignment horizontal="center" vertical="center" wrapText="1"/>
    </xf>
    <xf numFmtId="0" fontId="10" fillId="0" borderId="0" xfId="5" applyFont="1" applyFill="1" applyBorder="1" applyAlignment="1">
      <alignment wrapText="1"/>
    </xf>
    <xf numFmtId="0" fontId="9" fillId="0" borderId="777" xfId="5" applyFont="1" applyFill="1" applyBorder="1" applyAlignment="1">
      <alignment horizontal="center" vertical="center"/>
    </xf>
    <xf numFmtId="38" fontId="16" fillId="0" borderId="1197" xfId="3" applyFont="1" applyFill="1" applyBorder="1" applyAlignment="1">
      <alignment horizontal="right" vertical="center" shrinkToFit="1"/>
    </xf>
    <xf numFmtId="38" fontId="16" fillId="0" borderId="1198" xfId="3" applyFont="1" applyFill="1" applyBorder="1" applyAlignment="1">
      <alignment horizontal="right" vertical="center" shrinkToFit="1"/>
    </xf>
    <xf numFmtId="38" fontId="16" fillId="0" borderId="1199" xfId="3" applyFont="1" applyFill="1" applyBorder="1" applyAlignment="1">
      <alignment horizontal="right" vertical="center" shrinkToFit="1"/>
    </xf>
    <xf numFmtId="38" fontId="16" fillId="0" borderId="1200" xfId="3" applyFont="1" applyFill="1" applyBorder="1" applyAlignment="1">
      <alignment horizontal="right" vertical="center" shrinkToFit="1"/>
    </xf>
    <xf numFmtId="0" fontId="10" fillId="0" borderId="0" xfId="14" applyFont="1" applyFill="1" applyBorder="1" applyAlignment="1">
      <alignment horizontal="center" vertical="center" shrinkToFit="1"/>
    </xf>
    <xf numFmtId="38" fontId="10" fillId="0" borderId="97" xfId="3" applyFont="1" applyFill="1" applyBorder="1" applyAlignment="1">
      <alignment horizontal="right" vertical="center"/>
    </xf>
    <xf numFmtId="38" fontId="10" fillId="0" borderId="95" xfId="3" applyFont="1" applyFill="1" applyBorder="1" applyAlignment="1">
      <alignment horizontal="right" vertical="center"/>
    </xf>
    <xf numFmtId="38" fontId="10" fillId="0" borderId="20" xfId="3" applyFont="1" applyFill="1" applyBorder="1" applyAlignment="1">
      <alignment horizontal="right" vertical="center"/>
    </xf>
    <xf numFmtId="0" fontId="10" fillId="0" borderId="54" xfId="14" applyFont="1" applyFill="1" applyBorder="1" applyAlignment="1">
      <alignment horizontal="center" vertical="top" textRotation="255" shrinkToFit="1"/>
    </xf>
    <xf numFmtId="0" fontId="10" fillId="0" borderId="777" xfId="14" applyFont="1" applyFill="1" applyBorder="1" applyAlignment="1">
      <alignment horizontal="center" vertical="top" textRotation="255" shrinkToFit="1"/>
    </xf>
    <xf numFmtId="0" fontId="10" fillId="0" borderId="365" xfId="0" applyFont="1" applyFill="1" applyBorder="1" applyAlignment="1">
      <alignment horizontal="center" vertical="center" wrapText="1"/>
    </xf>
    <xf numFmtId="0" fontId="9" fillId="0" borderId="10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6" xfId="0" applyFont="1" applyFill="1" applyBorder="1" applyAlignment="1">
      <alignment horizontal="center" vertical="center" wrapText="1"/>
    </xf>
    <xf numFmtId="0" fontId="9" fillId="0" borderId="26" xfId="0" applyFont="1" applyFill="1" applyBorder="1" applyAlignment="1">
      <alignment horizontal="center" vertical="center" wrapText="1"/>
    </xf>
    <xf numFmtId="38" fontId="9" fillId="0" borderId="582" xfId="1" applyFont="1" applyFill="1" applyBorder="1" applyAlignment="1">
      <alignment horizontal="right" vertical="center" wrapText="1"/>
    </xf>
    <xf numFmtId="38" fontId="9" fillId="0" borderId="109" xfId="1" applyFont="1" applyFill="1" applyBorder="1" applyAlignment="1">
      <alignment horizontal="right" vertical="center" wrapText="1"/>
    </xf>
    <xf numFmtId="177" fontId="9" fillId="0" borderId="147" xfId="0" applyNumberFormat="1" applyFont="1" applyFill="1" applyBorder="1" applyAlignment="1">
      <alignment horizontal="right" vertical="center" wrapText="1"/>
    </xf>
    <xf numFmtId="177" fontId="9" fillId="0" borderId="580" xfId="0" applyNumberFormat="1" applyFont="1" applyFill="1" applyBorder="1" applyAlignment="1">
      <alignment vertical="center" wrapText="1"/>
    </xf>
    <xf numFmtId="177" fontId="9" fillId="0" borderId="28" xfId="0" applyNumberFormat="1" applyFont="1" applyFill="1" applyBorder="1" applyAlignment="1">
      <alignment horizontal="right" vertical="center" wrapText="1"/>
    </xf>
    <xf numFmtId="38" fontId="9" fillId="0" borderId="104" xfId="1" applyFont="1" applyFill="1" applyBorder="1" applyAlignment="1">
      <alignment horizontal="right" vertical="center" wrapText="1"/>
    </xf>
    <xf numFmtId="38" fontId="9" fillId="0" borderId="149" xfId="1" applyFont="1" applyFill="1" applyBorder="1" applyAlignment="1">
      <alignment horizontal="right" vertical="center" wrapText="1"/>
    </xf>
    <xf numFmtId="38" fontId="9" fillId="0" borderId="583" xfId="1" applyFont="1" applyFill="1" applyBorder="1" applyAlignment="1">
      <alignment horizontal="right" vertical="center" wrapText="1"/>
    </xf>
    <xf numFmtId="38" fontId="9" fillId="0" borderId="97" xfId="1" applyFont="1" applyFill="1" applyBorder="1" applyAlignment="1">
      <alignment horizontal="right" vertical="center" wrapText="1"/>
    </xf>
    <xf numFmtId="177" fontId="9" fillId="0" borderId="230" xfId="0" applyNumberFormat="1" applyFont="1" applyFill="1" applyBorder="1" applyAlignment="1">
      <alignment horizontal="right" vertical="center" wrapText="1"/>
    </xf>
    <xf numFmtId="177" fontId="9" fillId="0" borderId="230" xfId="0" applyNumberFormat="1" applyFont="1" applyFill="1" applyBorder="1" applyAlignment="1">
      <alignment vertical="center" wrapText="1"/>
    </xf>
    <xf numFmtId="177" fontId="9" fillId="0" borderId="63" xfId="0" applyNumberFormat="1" applyFont="1" applyFill="1" applyBorder="1" applyAlignment="1">
      <alignment horizontal="right" vertical="center" wrapText="1"/>
    </xf>
    <xf numFmtId="38" fontId="9" fillId="0" borderId="9" xfId="1" applyFont="1" applyFill="1" applyBorder="1" applyAlignment="1">
      <alignment horizontal="right" vertical="center" wrapText="1"/>
    </xf>
    <xf numFmtId="38" fontId="9" fillId="0" borderId="12" xfId="1" applyFont="1" applyFill="1" applyBorder="1" applyAlignment="1">
      <alignment horizontal="right" vertical="center" wrapText="1"/>
    </xf>
    <xf numFmtId="38" fontId="9" fillId="0" borderId="582" xfId="1" applyFont="1" applyFill="1" applyBorder="1" applyAlignment="1">
      <alignment horizontal="right" vertical="center" wrapText="1" shrinkToFit="1"/>
    </xf>
    <xf numFmtId="38" fontId="9" fillId="0" borderId="109" xfId="1" applyFont="1" applyFill="1" applyBorder="1" applyAlignment="1">
      <alignment horizontal="right" vertical="center" wrapText="1" shrinkToFit="1"/>
    </xf>
    <xf numFmtId="177" fontId="9" fillId="0" borderId="147" xfId="0" applyNumberFormat="1" applyFont="1" applyFill="1" applyBorder="1" applyAlignment="1">
      <alignment horizontal="right" vertical="center" wrapText="1" shrinkToFit="1"/>
    </xf>
    <xf numFmtId="177" fontId="9" fillId="0" borderId="129" xfId="0" applyNumberFormat="1" applyFont="1" applyFill="1" applyBorder="1" applyAlignment="1">
      <alignment vertical="center" wrapText="1" shrinkToFit="1"/>
    </xf>
    <xf numFmtId="177" fontId="9" fillId="0" borderId="110" xfId="0" applyNumberFormat="1" applyFont="1" applyFill="1" applyBorder="1" applyAlignment="1">
      <alignment horizontal="right" vertical="center" wrapText="1" shrinkToFit="1"/>
    </xf>
    <xf numFmtId="38" fontId="9" fillId="0" borderId="104" xfId="1" applyFont="1" applyFill="1" applyBorder="1" applyAlignment="1">
      <alignment horizontal="right" vertical="center" wrapText="1" shrinkToFit="1"/>
    </xf>
    <xf numFmtId="38" fontId="9" fillId="0" borderId="149" xfId="1" applyFont="1" applyFill="1" applyBorder="1" applyAlignment="1">
      <alignment horizontal="right" vertical="center" wrapText="1" shrinkToFit="1"/>
    </xf>
    <xf numFmtId="177" fontId="9" fillId="0" borderId="129" xfId="0" applyNumberFormat="1" applyFont="1" applyFill="1" applyBorder="1" applyAlignment="1">
      <alignment vertical="center" wrapText="1"/>
    </xf>
    <xf numFmtId="177" fontId="9" fillId="0" borderId="110" xfId="0" applyNumberFormat="1" applyFont="1" applyFill="1" applyBorder="1" applyAlignment="1">
      <alignment horizontal="right" vertical="center" wrapText="1"/>
    </xf>
    <xf numFmtId="177" fontId="9" fillId="0" borderId="360" xfId="0" applyNumberFormat="1" applyFont="1" applyFill="1" applyBorder="1" applyAlignment="1">
      <alignment horizontal="right" vertical="center" wrapText="1"/>
    </xf>
    <xf numFmtId="177" fontId="9" fillId="0" borderId="468" xfId="0" applyNumberFormat="1" applyFont="1" applyFill="1" applyBorder="1" applyAlignment="1">
      <alignment horizontal="right" vertical="center" wrapText="1"/>
    </xf>
    <xf numFmtId="177" fontId="9" fillId="0" borderId="14" xfId="0" applyNumberFormat="1" applyFont="1" applyFill="1" applyBorder="1" applyAlignment="1">
      <alignment horizontal="right" vertical="center" wrapText="1"/>
    </xf>
    <xf numFmtId="38" fontId="9" fillId="0" borderId="584" xfId="1" applyFont="1" applyFill="1" applyBorder="1" applyAlignment="1">
      <alignment horizontal="right" vertical="center" wrapText="1"/>
    </xf>
    <xf numFmtId="38" fontId="9" fillId="0" borderId="574" xfId="1" applyFont="1" applyFill="1" applyBorder="1" applyAlignment="1">
      <alignment horizontal="right" vertical="center" wrapText="1"/>
    </xf>
    <xf numFmtId="177" fontId="9" fillId="0" borderId="586" xfId="0" applyNumberFormat="1" applyFont="1" applyFill="1" applyBorder="1" applyAlignment="1">
      <alignment horizontal="right" vertical="center" wrapText="1"/>
    </xf>
    <xf numFmtId="177" fontId="9" fillId="0" borderId="578" xfId="0" applyNumberFormat="1" applyFont="1" applyFill="1" applyBorder="1" applyAlignment="1">
      <alignment vertical="center" wrapText="1"/>
    </xf>
    <xf numFmtId="177" fontId="9" fillId="0" borderId="579" xfId="0" applyNumberFormat="1" applyFont="1" applyFill="1" applyBorder="1" applyAlignment="1">
      <alignment horizontal="right" vertical="center" wrapText="1"/>
    </xf>
    <xf numFmtId="38" fontId="9" fillId="0" borderId="26" xfId="1" applyFont="1" applyFill="1" applyBorder="1" applyAlignment="1">
      <alignment horizontal="right" vertical="center" wrapText="1"/>
    </xf>
    <xf numFmtId="38" fontId="9" fillId="0" borderId="27" xfId="1" applyFont="1" applyFill="1" applyBorder="1" applyAlignment="1">
      <alignment horizontal="right" vertical="center" wrapText="1"/>
    </xf>
    <xf numFmtId="177" fontId="21" fillId="4" borderId="542" xfId="6" applyNumberFormat="1" applyFont="1" applyFill="1" applyBorder="1" applyAlignment="1">
      <alignment horizontal="center" vertical="center" wrapText="1"/>
    </xf>
    <xf numFmtId="177" fontId="21" fillId="4" borderId="545" xfId="6" applyNumberFormat="1" applyFont="1" applyFill="1" applyBorder="1" applyAlignment="1">
      <alignment horizontal="center" vertical="center" wrapText="1"/>
    </xf>
    <xf numFmtId="0" fontId="9" fillId="0" borderId="10" xfId="0" applyFont="1" applyFill="1" applyBorder="1" applyAlignment="1">
      <alignment horizontal="center" vertical="center" shrinkToFit="1"/>
    </xf>
    <xf numFmtId="56" fontId="9" fillId="0" borderId="11" xfId="0" applyNumberFormat="1" applyFont="1" applyFill="1" applyBorder="1" applyAlignment="1">
      <alignment horizontal="center" vertical="center" shrinkToFit="1"/>
    </xf>
    <xf numFmtId="0" fontId="9" fillId="0" borderId="12" xfId="0" applyFont="1" applyFill="1" applyBorder="1" applyAlignment="1">
      <alignment vertical="center" wrapText="1"/>
    </xf>
    <xf numFmtId="0" fontId="9" fillId="0" borderId="43" xfId="0" applyFont="1" applyFill="1" applyBorder="1" applyAlignment="1">
      <alignment horizontal="center" vertical="center"/>
    </xf>
    <xf numFmtId="0" fontId="9" fillId="0" borderId="45" xfId="0" applyFont="1" applyFill="1" applyBorder="1" applyAlignment="1">
      <alignment horizontal="center" vertical="center" shrinkToFit="1"/>
    </xf>
    <xf numFmtId="56" fontId="9" fillId="0" borderId="244" xfId="0" applyNumberFormat="1" applyFont="1" applyFill="1" applyBorder="1" applyAlignment="1">
      <alignment horizontal="center" vertical="center" shrinkToFit="1"/>
    </xf>
    <xf numFmtId="56" fontId="9" fillId="0" borderId="244" xfId="0" applyNumberFormat="1" applyFont="1" applyFill="1" applyBorder="1" applyAlignment="1">
      <alignment horizontal="center" vertical="center"/>
    </xf>
    <xf numFmtId="0" fontId="9" fillId="0" borderId="47" xfId="0" applyFont="1" applyFill="1" applyBorder="1" applyAlignment="1">
      <alignment vertical="center" wrapText="1"/>
    </xf>
    <xf numFmtId="0" fontId="10" fillId="0" borderId="701" xfId="14" applyNumberFormat="1" applyFont="1" applyFill="1" applyBorder="1" applyAlignment="1">
      <alignment vertical="center" shrinkToFit="1"/>
    </xf>
    <xf numFmtId="0" fontId="10" fillId="0" borderId="331" xfId="14" applyNumberFormat="1" applyFont="1" applyFill="1" applyBorder="1" applyAlignment="1">
      <alignment horizontal="center" vertical="center" shrinkToFit="1"/>
    </xf>
    <xf numFmtId="0" fontId="10" fillId="0" borderId="332" xfId="14" applyNumberFormat="1" applyFont="1" applyFill="1" applyBorder="1" applyAlignment="1">
      <alignment vertical="center" shrinkToFit="1"/>
    </xf>
    <xf numFmtId="0" fontId="10" fillId="0" borderId="325" xfId="14" applyNumberFormat="1" applyFont="1" applyFill="1" applyBorder="1" applyAlignment="1">
      <alignment vertical="center" shrinkToFit="1"/>
    </xf>
    <xf numFmtId="0" fontId="10" fillId="0" borderId="325" xfId="14" applyNumberFormat="1" applyFont="1" applyFill="1" applyBorder="1" applyAlignment="1">
      <alignment horizontal="center" vertical="center" shrinkToFit="1"/>
    </xf>
    <xf numFmtId="0" fontId="10" fillId="0" borderId="335" xfId="14" applyNumberFormat="1" applyFont="1" applyFill="1" applyBorder="1" applyAlignment="1">
      <alignment horizontal="center" vertical="center" shrinkToFit="1"/>
    </xf>
    <xf numFmtId="0" fontId="10" fillId="0" borderId="336" xfId="14" applyNumberFormat="1" applyFont="1" applyFill="1" applyBorder="1" applyAlignment="1">
      <alignment vertical="center" shrinkToFit="1"/>
    </xf>
    <xf numFmtId="0" fontId="10" fillId="0" borderId="704" xfId="14" applyNumberFormat="1" applyFont="1" applyFill="1" applyBorder="1" applyAlignment="1">
      <alignment horizontal="center" vertical="center" shrinkToFit="1"/>
    </xf>
    <xf numFmtId="49" fontId="10" fillId="0" borderId="347" xfId="14" applyNumberFormat="1" applyFont="1" applyFill="1" applyBorder="1" applyAlignment="1">
      <alignment vertical="center" shrinkToFit="1"/>
    </xf>
    <xf numFmtId="0" fontId="9" fillId="0" borderId="63" xfId="2" applyFont="1" applyFill="1" applyBorder="1" applyAlignment="1">
      <alignment vertical="center"/>
    </xf>
    <xf numFmtId="0" fontId="9" fillId="0" borderId="12" xfId="2" applyFont="1" applyFill="1" applyBorder="1" applyAlignment="1">
      <alignment vertical="center"/>
    </xf>
    <xf numFmtId="0" fontId="9" fillId="0" borderId="102" xfId="2" applyFont="1" applyFill="1" applyBorder="1" applyAlignment="1">
      <alignment vertical="center"/>
    </xf>
    <xf numFmtId="38" fontId="10" fillId="0" borderId="21" xfId="3" applyFont="1" applyFill="1" applyBorder="1" applyAlignment="1">
      <alignment horizontal="right" vertical="center"/>
    </xf>
    <xf numFmtId="38" fontId="10" fillId="0" borderId="98" xfId="3" applyFont="1" applyFill="1" applyBorder="1" applyAlignment="1">
      <alignment horizontal="right" vertical="center"/>
    </xf>
    <xf numFmtId="38" fontId="10" fillId="0" borderId="597" xfId="3" applyFont="1" applyFill="1" applyBorder="1" applyAlignment="1">
      <alignment horizontal="right" vertical="center"/>
    </xf>
    <xf numFmtId="38" fontId="10" fillId="0" borderId="99" xfId="3" applyFont="1" applyFill="1" applyBorder="1" applyAlignment="1">
      <alignment horizontal="right" vertical="center"/>
    </xf>
    <xf numFmtId="38" fontId="10" fillId="0" borderId="96" xfId="3" applyFont="1" applyFill="1" applyBorder="1" applyAlignment="1">
      <alignment horizontal="right" vertical="center"/>
    </xf>
    <xf numFmtId="38" fontId="10" fillId="0" borderId="63" xfId="3" applyFont="1" applyFill="1" applyBorder="1" applyAlignment="1">
      <alignment horizontal="right" vertical="center"/>
    </xf>
    <xf numFmtId="38" fontId="10" fillId="0" borderId="29" xfId="3" applyFont="1" applyFill="1" applyBorder="1" applyAlignment="1">
      <alignment horizontal="right" vertical="center"/>
    </xf>
    <xf numFmtId="38" fontId="10" fillId="0" borderId="96" xfId="3" applyFont="1" applyFill="1" applyBorder="1" applyAlignment="1" applyProtection="1">
      <alignment horizontal="right" vertical="center"/>
      <protection locked="0"/>
    </xf>
    <xf numFmtId="38" fontId="10" fillId="0" borderId="97" xfId="3" applyFont="1" applyFill="1" applyBorder="1" applyAlignment="1" applyProtection="1">
      <alignment horizontal="right" vertical="center"/>
      <protection locked="0"/>
    </xf>
    <xf numFmtId="38" fontId="10" fillId="0" borderId="100" xfId="3" applyFont="1" applyFill="1" applyBorder="1" applyAlignment="1">
      <alignment horizontal="right" vertical="center"/>
    </xf>
    <xf numFmtId="38" fontId="10" fillId="0" borderId="101" xfId="3" applyFont="1" applyFill="1" applyBorder="1" applyAlignment="1">
      <alignment horizontal="right" vertical="center"/>
    </xf>
    <xf numFmtId="38" fontId="10" fillId="0" borderId="102" xfId="3" applyFont="1" applyFill="1" applyBorder="1" applyAlignment="1">
      <alignment horizontal="right" vertical="center"/>
    </xf>
    <xf numFmtId="38" fontId="10" fillId="0" borderId="43" xfId="3" applyFont="1" applyFill="1" applyBorder="1" applyAlignment="1">
      <alignment horizontal="right" vertical="center"/>
    </xf>
    <xf numFmtId="0" fontId="16" fillId="0" borderId="0" xfId="10" applyFont="1" applyFill="1" applyBorder="1" applyAlignment="1">
      <alignment vertical="center" shrinkToFit="1"/>
    </xf>
    <xf numFmtId="0" fontId="16" fillId="0" borderId="153" xfId="10" applyFont="1" applyFill="1" applyBorder="1" applyAlignment="1">
      <alignment vertical="center" shrinkToFit="1"/>
    </xf>
    <xf numFmtId="0" fontId="16" fillId="0" borderId="0" xfId="10" applyNumberFormat="1" applyFont="1" applyFill="1" applyBorder="1" applyAlignment="1">
      <alignment horizontal="center" vertical="center" shrinkToFit="1"/>
    </xf>
    <xf numFmtId="0" fontId="16" fillId="0" borderId="153" xfId="10" applyFont="1" applyFill="1" applyBorder="1" applyAlignment="1">
      <alignment vertical="center"/>
    </xf>
    <xf numFmtId="0" fontId="16" fillId="0" borderId="172" xfId="10" applyNumberFormat="1" applyFont="1" applyFill="1" applyBorder="1" applyAlignment="1">
      <alignment horizontal="center" vertical="center" shrinkToFit="1"/>
    </xf>
    <xf numFmtId="0" fontId="16" fillId="0" borderId="173" xfId="10" applyFont="1" applyFill="1" applyBorder="1" applyAlignment="1">
      <alignment horizontal="left" vertical="center"/>
    </xf>
    <xf numFmtId="0" fontId="16" fillId="0" borderId="173" xfId="10" applyFont="1" applyFill="1" applyBorder="1" applyAlignment="1">
      <alignment vertical="center"/>
    </xf>
    <xf numFmtId="0" fontId="16" fillId="0" borderId="208" xfId="10" applyFont="1" applyFill="1" applyBorder="1" applyAlignment="1">
      <alignment vertical="center" shrinkToFit="1"/>
    </xf>
    <xf numFmtId="0" fontId="16" fillId="0" borderId="208" xfId="10" applyNumberFormat="1" applyFont="1" applyFill="1" applyBorder="1" applyAlignment="1">
      <alignment horizontal="center" vertical="center" shrinkToFit="1"/>
    </xf>
    <xf numFmtId="0" fontId="16" fillId="0" borderId="8" xfId="10" applyFont="1" applyFill="1" applyBorder="1" applyAlignment="1">
      <alignment horizontal="center" vertical="top" wrapText="1"/>
    </xf>
    <xf numFmtId="0" fontId="16" fillId="0" borderId="152" xfId="10" applyFont="1" applyFill="1" applyBorder="1" applyAlignment="1">
      <alignment vertical="top" textRotation="255" wrapText="1"/>
    </xf>
    <xf numFmtId="0" fontId="17" fillId="0" borderId="208" xfId="12" applyFont="1" applyFill="1" applyBorder="1" applyAlignment="1">
      <alignment horizontal="center" vertical="center" shrinkToFit="1"/>
    </xf>
    <xf numFmtId="0" fontId="16" fillId="0" borderId="170" xfId="12" applyFont="1" applyFill="1" applyBorder="1" applyAlignment="1">
      <alignment horizontal="left" vertical="center" shrinkToFit="1"/>
    </xf>
    <xf numFmtId="0" fontId="17" fillId="0" borderId="170" xfId="12" applyFont="1" applyFill="1" applyBorder="1" applyAlignment="1">
      <alignment horizontal="left" vertical="center" shrinkToFit="1"/>
    </xf>
    <xf numFmtId="49" fontId="17" fillId="0" borderId="208" xfId="12" applyNumberFormat="1" applyFont="1" applyFill="1" applyBorder="1" applyAlignment="1">
      <alignment horizontal="center" vertical="center" shrinkToFit="1"/>
    </xf>
    <xf numFmtId="49" fontId="16" fillId="0" borderId="170" xfId="12" applyNumberFormat="1" applyFont="1" applyFill="1" applyBorder="1" applyAlignment="1">
      <alignment horizontal="left" vertical="center" shrinkToFit="1"/>
    </xf>
    <xf numFmtId="0" fontId="16" fillId="0" borderId="182" xfId="10" applyFont="1" applyFill="1" applyBorder="1" applyAlignment="1">
      <alignment vertical="top" textRotation="255" wrapText="1"/>
    </xf>
    <xf numFmtId="49" fontId="17" fillId="0" borderId="677" xfId="12" applyNumberFormat="1" applyFont="1" applyFill="1" applyBorder="1" applyAlignment="1">
      <alignment horizontal="center" vertical="center" shrinkToFit="1"/>
    </xf>
    <xf numFmtId="49" fontId="16" fillId="0" borderId="184" xfId="12" applyNumberFormat="1" applyFont="1" applyFill="1" applyBorder="1" applyAlignment="1">
      <alignment horizontal="left" vertical="center" shrinkToFit="1"/>
    </xf>
    <xf numFmtId="0" fontId="16" fillId="0" borderId="111" xfId="10" applyFont="1" applyFill="1" applyBorder="1" applyAlignment="1">
      <alignment horizontal="center" vertical="center" shrinkToFit="1"/>
    </xf>
    <xf numFmtId="0" fontId="16" fillId="0" borderId="188" xfId="10" applyFont="1" applyFill="1" applyBorder="1" applyAlignment="1">
      <alignment horizontal="left" vertical="center" shrinkToFit="1"/>
    </xf>
    <xf numFmtId="0" fontId="16" fillId="0" borderId="153" xfId="10" applyFont="1" applyFill="1" applyBorder="1" applyAlignment="1">
      <alignment horizontal="left" vertical="center" shrinkToFit="1"/>
    </xf>
    <xf numFmtId="0" fontId="16" fillId="0" borderId="162" xfId="10" applyFont="1" applyFill="1" applyBorder="1" applyAlignment="1">
      <alignment horizontal="center" vertical="center" shrinkToFit="1"/>
    </xf>
    <xf numFmtId="0" fontId="16" fillId="0" borderId="163" xfId="10" applyFont="1" applyFill="1" applyBorder="1" applyAlignment="1">
      <alignment horizontal="left" vertical="center" shrinkToFit="1"/>
    </xf>
    <xf numFmtId="0" fontId="16" fillId="0" borderId="172" xfId="10" applyFont="1" applyFill="1" applyBorder="1" applyAlignment="1">
      <alignment horizontal="center" vertical="center" shrinkToFit="1"/>
    </xf>
    <xf numFmtId="0" fontId="16" fillId="0" borderId="173" xfId="10" applyFont="1" applyFill="1" applyBorder="1" applyAlignment="1">
      <alignment horizontal="left" vertical="center" shrinkToFit="1"/>
    </xf>
    <xf numFmtId="0" fontId="16" fillId="0" borderId="236" xfId="10" applyFont="1" applyFill="1" applyBorder="1" applyAlignment="1">
      <alignment horizontal="center" vertical="top" wrapText="1"/>
    </xf>
    <xf numFmtId="0" fontId="16" fillId="0" borderId="527" xfId="10" applyNumberFormat="1" applyFont="1" applyFill="1" applyBorder="1" applyAlignment="1">
      <alignment horizontal="center" vertical="center" shrinkToFit="1"/>
    </xf>
    <xf numFmtId="0" fontId="16" fillId="0" borderId="622" xfId="10" applyFont="1" applyFill="1" applyBorder="1" applyAlignment="1">
      <alignment horizontal="left" vertical="center" shrinkToFit="1"/>
    </xf>
    <xf numFmtId="0" fontId="16" fillId="0" borderId="784" xfId="10" applyFont="1" applyFill="1" applyBorder="1" applyAlignment="1">
      <alignment horizontal="center" vertical="top" wrapText="1"/>
    </xf>
    <xf numFmtId="0" fontId="16" fillId="0" borderId="785" xfId="10" applyFont="1" applyFill="1" applyBorder="1" applyAlignment="1">
      <alignment horizontal="center" vertical="center" shrinkToFit="1"/>
    </xf>
    <xf numFmtId="0" fontId="16" fillId="0" borderId="183" xfId="10" applyFont="1" applyFill="1" applyBorder="1" applyAlignment="1">
      <alignment horizontal="left" vertical="center" shrinkToFit="1"/>
    </xf>
    <xf numFmtId="0" fontId="16" fillId="0" borderId="375" xfId="10" applyFont="1" applyFill="1" applyBorder="1" applyAlignment="1">
      <alignment horizontal="center" vertical="center" shrinkToFit="1"/>
    </xf>
    <xf numFmtId="0" fontId="16" fillId="0" borderId="514" xfId="10" applyFont="1" applyFill="1" applyBorder="1" applyAlignment="1">
      <alignment horizontal="left" vertical="center" shrinkToFit="1"/>
    </xf>
    <xf numFmtId="0" fontId="16" fillId="0" borderId="785" xfId="10" applyNumberFormat="1" applyFont="1" applyFill="1" applyBorder="1" applyAlignment="1">
      <alignment horizontal="center" vertical="center" shrinkToFit="1"/>
    </xf>
    <xf numFmtId="0" fontId="16" fillId="0" borderId="208" xfId="10" applyFont="1" applyFill="1" applyBorder="1" applyAlignment="1">
      <alignment horizontal="center" vertical="center"/>
    </xf>
    <xf numFmtId="0" fontId="16" fillId="0" borderId="173" xfId="10" applyFont="1" applyFill="1" applyBorder="1" applyAlignment="1">
      <alignment vertical="center" shrinkToFit="1"/>
    </xf>
    <xf numFmtId="0" fontId="16" fillId="0" borderId="163" xfId="10" applyFont="1" applyFill="1" applyBorder="1" applyAlignment="1">
      <alignment vertical="center" shrinkToFit="1"/>
    </xf>
    <xf numFmtId="0" fontId="16" fillId="0" borderId="1189" xfId="10" applyFont="1" applyFill="1" applyBorder="1" applyAlignment="1">
      <alignment horizontal="center" vertical="center" shrinkToFit="1"/>
    </xf>
    <xf numFmtId="0" fontId="16" fillId="0" borderId="1190" xfId="10" applyFont="1" applyFill="1" applyBorder="1" applyAlignment="1">
      <alignment vertical="center"/>
    </xf>
    <xf numFmtId="0" fontId="16" fillId="0" borderId="8" xfId="11" applyFont="1" applyFill="1" applyBorder="1" applyAlignment="1">
      <alignment horizontal="center" vertical="center" shrinkToFit="1"/>
    </xf>
    <xf numFmtId="0" fontId="16" fillId="0" borderId="79" xfId="11" applyFont="1" applyFill="1" applyBorder="1" applyAlignment="1">
      <alignment horizontal="left" vertical="center" shrinkToFit="1"/>
    </xf>
    <xf numFmtId="49" fontId="16" fillId="0" borderId="8" xfId="11" applyNumberFormat="1" applyFont="1" applyFill="1" applyBorder="1" applyAlignment="1">
      <alignment horizontal="center" vertical="center" shrinkToFit="1"/>
    </xf>
    <xf numFmtId="49" fontId="16" fillId="0" borderId="79" xfId="11" applyNumberFormat="1" applyFont="1" applyFill="1" applyBorder="1" applyAlignment="1">
      <alignment horizontal="left" vertical="center" shrinkToFit="1"/>
    </xf>
    <xf numFmtId="0" fontId="16" fillId="0" borderId="228" xfId="11" applyFont="1" applyFill="1" applyBorder="1" applyAlignment="1">
      <alignment horizontal="center" vertical="center" shrinkToFit="1"/>
    </xf>
    <xf numFmtId="0" fontId="16" fillId="0" borderId="123" xfId="11" applyFont="1" applyFill="1" applyBorder="1" applyAlignment="1">
      <alignment horizontal="left" vertical="center" shrinkToFit="1"/>
    </xf>
    <xf numFmtId="49" fontId="16" fillId="0" borderId="104" xfId="11" applyNumberFormat="1" applyFont="1" applyFill="1" applyBorder="1" applyAlignment="1">
      <alignment horizontal="center" vertical="center" shrinkToFit="1"/>
    </xf>
    <xf numFmtId="49" fontId="16" fillId="0" borderId="110" xfId="11" applyNumberFormat="1" applyFont="1" applyFill="1" applyBorder="1" applyAlignment="1">
      <alignment horizontal="left" vertical="center" shrinkToFit="1"/>
    </xf>
    <xf numFmtId="49" fontId="16" fillId="0" borderId="784" xfId="11" applyNumberFormat="1" applyFont="1" applyFill="1" applyBorder="1" applyAlignment="1">
      <alignment horizontal="center" vertical="center" shrinkToFit="1"/>
    </xf>
    <xf numFmtId="49" fontId="16" fillId="0" borderId="786" xfId="11" applyNumberFormat="1" applyFont="1" applyFill="1" applyBorder="1" applyAlignment="1">
      <alignment horizontal="left" vertical="center" shrinkToFit="1"/>
    </xf>
    <xf numFmtId="0" fontId="17" fillId="0" borderId="54" xfId="11" applyFont="1" applyFill="1" applyBorder="1" applyAlignment="1">
      <alignment horizontal="center" vertical="center" wrapText="1"/>
    </xf>
    <xf numFmtId="38" fontId="17" fillId="0" borderId="1" xfId="3" applyFont="1" applyFill="1" applyBorder="1" applyAlignment="1">
      <alignment horizontal="right" vertical="center" shrinkToFit="1"/>
    </xf>
    <xf numFmtId="38" fontId="17" fillId="0" borderId="2" xfId="3" applyFont="1" applyFill="1" applyBorder="1" applyAlignment="1">
      <alignment horizontal="right" vertical="center" shrinkToFit="1"/>
    </xf>
    <xf numFmtId="38" fontId="17" fillId="0" borderId="54" xfId="3" applyFont="1" applyFill="1" applyBorder="1" applyAlignment="1" applyProtection="1">
      <alignment horizontal="right" vertical="center" shrinkToFit="1"/>
      <protection locked="0"/>
    </xf>
    <xf numFmtId="0" fontId="16" fillId="0" borderId="79" xfId="11" applyFont="1" applyFill="1" applyBorder="1" applyAlignment="1" applyProtection="1">
      <alignment horizontal="left" vertical="center" shrinkToFit="1"/>
      <protection locked="0"/>
    </xf>
    <xf numFmtId="49" fontId="16" fillId="0" borderId="8" xfId="11" applyNumberFormat="1" applyFont="1" applyFill="1" applyBorder="1" applyAlignment="1" applyProtection="1">
      <alignment horizontal="center" vertical="center" shrinkToFit="1"/>
      <protection locked="0"/>
    </xf>
    <xf numFmtId="49" fontId="16" fillId="0" borderId="79" xfId="11" applyNumberFormat="1" applyFont="1" applyFill="1" applyBorder="1" applyAlignment="1" applyProtection="1">
      <alignment horizontal="left" vertical="center" shrinkToFit="1"/>
      <protection locked="0"/>
    </xf>
    <xf numFmtId="49" fontId="16" fillId="0" borderId="104" xfId="11" applyNumberFormat="1" applyFont="1" applyFill="1" applyBorder="1" applyAlignment="1" applyProtection="1">
      <alignment horizontal="center" vertical="center" shrinkToFit="1"/>
      <protection locked="0"/>
    </xf>
    <xf numFmtId="49" fontId="16" fillId="0" borderId="110" xfId="11" applyNumberFormat="1" applyFont="1" applyFill="1" applyBorder="1" applyAlignment="1" applyProtection="1">
      <alignment horizontal="left" vertical="center" shrinkToFit="1"/>
      <protection locked="0"/>
    </xf>
    <xf numFmtId="49" fontId="17" fillId="0" borderId="105" xfId="11" applyNumberFormat="1" applyFont="1" applyFill="1" applyBorder="1" applyAlignment="1">
      <alignment horizontal="center" vertical="center" wrapText="1"/>
    </xf>
    <xf numFmtId="38" fontId="17" fillId="0" borderId="106" xfId="3" applyFont="1" applyFill="1" applyBorder="1" applyAlignment="1">
      <alignment horizontal="right" vertical="center" shrinkToFit="1"/>
    </xf>
    <xf numFmtId="38" fontId="17" fillId="0" borderId="149" xfId="3" applyFont="1" applyFill="1" applyBorder="1" applyAlignment="1">
      <alignment horizontal="right" vertical="center" shrinkToFit="1"/>
    </xf>
    <xf numFmtId="38" fontId="17" fillId="0" borderId="105" xfId="3" applyFont="1" applyFill="1" applyBorder="1" applyAlignment="1" applyProtection="1">
      <alignment horizontal="right" vertical="center" shrinkToFit="1"/>
      <protection locked="0"/>
    </xf>
    <xf numFmtId="0" fontId="16" fillId="0" borderId="104" xfId="11" applyFont="1" applyFill="1" applyBorder="1" applyAlignment="1">
      <alignment horizontal="center" vertical="center" shrinkToFit="1"/>
    </xf>
    <xf numFmtId="0" fontId="16" fillId="0" borderId="110" xfId="11" applyFont="1" applyFill="1" applyBorder="1" applyAlignment="1">
      <alignment horizontal="left" vertical="center" shrinkToFit="1"/>
    </xf>
    <xf numFmtId="0" fontId="16" fillId="0" borderId="784" xfId="11" applyFont="1" applyFill="1" applyBorder="1" applyAlignment="1">
      <alignment horizontal="center" vertical="center" shrinkToFit="1"/>
    </xf>
    <xf numFmtId="0" fontId="16" fillId="0" borderId="786" xfId="11" applyFont="1" applyFill="1" applyBorder="1" applyAlignment="1">
      <alignment horizontal="left" vertical="center" shrinkToFit="1"/>
    </xf>
    <xf numFmtId="180" fontId="16" fillId="0" borderId="0" xfId="12" applyNumberFormat="1" applyFont="1" applyFill="1" applyBorder="1" applyAlignment="1">
      <alignment horizontal="left"/>
    </xf>
    <xf numFmtId="0" fontId="16" fillId="0" borderId="8" xfId="12" applyFont="1" applyFill="1" applyBorder="1" applyAlignment="1">
      <alignment vertical="center" wrapText="1"/>
    </xf>
    <xf numFmtId="0" fontId="16" fillId="0" borderId="838" xfId="12" applyFont="1" applyFill="1" applyBorder="1" applyAlignment="1">
      <alignment horizontal="center" vertical="center" shrinkToFit="1"/>
    </xf>
    <xf numFmtId="0" fontId="16" fillId="0" borderId="838" xfId="12" applyFont="1" applyFill="1" applyBorder="1" applyAlignment="1">
      <alignment horizontal="left" vertical="center" shrinkToFit="1"/>
    </xf>
    <xf numFmtId="0" fontId="16" fillId="0" borderId="129" xfId="12" applyFont="1" applyFill="1" applyBorder="1" applyAlignment="1">
      <alignment horizontal="center" vertical="center" shrinkToFit="1"/>
    </xf>
    <xf numFmtId="0" fontId="16" fillId="0" borderId="129" xfId="12" applyFont="1" applyFill="1" applyBorder="1" applyAlignment="1">
      <alignment horizontal="left" vertical="center" shrinkToFit="1"/>
    </xf>
    <xf numFmtId="0" fontId="16" fillId="0" borderId="0" xfId="12" applyFont="1" applyFill="1" applyBorder="1" applyAlignment="1">
      <alignment horizontal="center" vertical="center"/>
    </xf>
    <xf numFmtId="0" fontId="16" fillId="0" borderId="0" xfId="12" applyFont="1" applyFill="1" applyBorder="1" applyAlignment="1">
      <alignment vertical="center" shrinkToFit="1"/>
    </xf>
    <xf numFmtId="0" fontId="16" fillId="0" borderId="8" xfId="12" applyFont="1" applyFill="1" applyBorder="1" applyAlignment="1">
      <alignment wrapText="1"/>
    </xf>
    <xf numFmtId="0" fontId="16" fillId="0" borderId="784" xfId="12" applyFont="1" applyFill="1" applyBorder="1" applyAlignment="1">
      <alignment wrapText="1"/>
    </xf>
    <xf numFmtId="0" fontId="16" fillId="0" borderId="785" xfId="12" applyFont="1" applyFill="1" applyBorder="1" applyAlignment="1">
      <alignment horizontal="center" vertical="center" shrinkToFit="1"/>
    </xf>
    <xf numFmtId="0" fontId="16" fillId="0" borderId="785" xfId="12" applyFont="1" applyFill="1" applyBorder="1" applyAlignment="1">
      <alignment vertical="center" shrinkToFit="1"/>
    </xf>
    <xf numFmtId="0" fontId="16" fillId="0" borderId="8" xfId="12" applyFont="1" applyFill="1" applyBorder="1" applyAlignment="1">
      <alignment horizontal="center" vertical="center" shrinkToFit="1"/>
    </xf>
    <xf numFmtId="0" fontId="16" fillId="0" borderId="79" xfId="12" applyFont="1" applyFill="1" applyBorder="1" applyAlignment="1">
      <alignment horizontal="left" vertical="center" shrinkToFit="1"/>
    </xf>
    <xf numFmtId="0" fontId="16" fillId="0" borderId="784" xfId="12" applyFont="1" applyFill="1" applyBorder="1" applyAlignment="1">
      <alignment horizontal="center" vertical="center" shrinkToFit="1"/>
    </xf>
    <xf numFmtId="0" fontId="16" fillId="0" borderId="786" xfId="12" applyFont="1" applyFill="1" applyBorder="1" applyAlignment="1">
      <alignment horizontal="left" vertical="center" shrinkToFit="1"/>
    </xf>
    <xf numFmtId="0" fontId="16" fillId="0" borderId="375" xfId="12" applyFont="1" applyFill="1" applyBorder="1" applyAlignment="1">
      <alignment horizontal="center" vertical="center" shrinkToFit="1"/>
    </xf>
    <xf numFmtId="0" fontId="16" fillId="0" borderId="375" xfId="12" applyFont="1" applyFill="1" applyBorder="1" applyAlignment="1">
      <alignment horizontal="left" vertical="center" shrinkToFit="1"/>
    </xf>
    <xf numFmtId="0" fontId="16" fillId="0" borderId="785" xfId="12" applyFont="1" applyFill="1" applyBorder="1" applyAlignment="1">
      <alignment horizontal="left" vertical="center" shrinkToFit="1"/>
    </xf>
    <xf numFmtId="0" fontId="16" fillId="0" borderId="111" xfId="12" applyFont="1" applyFill="1" applyBorder="1" applyAlignment="1">
      <alignment horizontal="center" vertical="center" shrinkToFit="1"/>
    </xf>
    <xf numFmtId="0" fontId="16" fillId="0" borderId="111" xfId="12" applyFont="1" applyFill="1" applyBorder="1" applyAlignment="1">
      <alignment horizontal="left" vertical="center" shrinkToFit="1"/>
    </xf>
    <xf numFmtId="0" fontId="16" fillId="0" borderId="0" xfId="12" applyNumberFormat="1" applyFont="1" applyFill="1" applyBorder="1" applyAlignment="1">
      <alignment horizontal="center" vertical="center" shrinkToFit="1"/>
    </xf>
    <xf numFmtId="0" fontId="16" fillId="0" borderId="785" xfId="12" applyNumberFormat="1" applyFont="1" applyFill="1" applyBorder="1" applyAlignment="1">
      <alignment horizontal="center" vertical="center" shrinkToFit="1"/>
    </xf>
    <xf numFmtId="0" fontId="16" fillId="0" borderId="365" xfId="12" applyFont="1" applyFill="1" applyBorder="1" applyAlignment="1">
      <alignment vertical="top" wrapText="1"/>
    </xf>
    <xf numFmtId="0" fontId="16" fillId="0" borderId="228" xfId="12" applyFont="1" applyFill="1" applyBorder="1" applyAlignment="1">
      <alignment horizontal="center" vertical="center" shrinkToFit="1"/>
    </xf>
    <xf numFmtId="0" fontId="16" fillId="0" borderId="123" xfId="12" applyFont="1" applyFill="1" applyBorder="1" applyAlignment="1">
      <alignment vertical="center"/>
    </xf>
    <xf numFmtId="0" fontId="16" fillId="0" borderId="237" xfId="12" applyFont="1" applyFill="1" applyBorder="1" applyAlignment="1">
      <alignment shrinkToFit="1"/>
    </xf>
    <xf numFmtId="0" fontId="16" fillId="0" borderId="237" xfId="12" applyNumberFormat="1" applyFont="1" applyFill="1" applyBorder="1" applyAlignment="1">
      <alignment horizontal="center" vertical="center" shrinkToFit="1"/>
    </xf>
    <xf numFmtId="0" fontId="16" fillId="0" borderId="707" xfId="12" applyFont="1" applyFill="1" applyBorder="1" applyAlignment="1">
      <alignment vertical="center"/>
    </xf>
    <xf numFmtId="0" fontId="16" fillId="0" borderId="239" xfId="12" applyNumberFormat="1" applyFont="1" applyFill="1" applyBorder="1" applyAlignment="1">
      <alignment horizontal="center" vertical="center" shrinkToFit="1"/>
    </xf>
    <xf numFmtId="0" fontId="16" fillId="0" borderId="240" xfId="12" applyFont="1" applyFill="1" applyBorder="1" applyAlignment="1">
      <alignment vertical="center"/>
    </xf>
    <xf numFmtId="0" fontId="16" fillId="0" borderId="79" xfId="12" applyFont="1" applyFill="1" applyBorder="1" applyAlignment="1">
      <alignment vertical="center"/>
    </xf>
    <xf numFmtId="49" fontId="16" fillId="0" borderId="129" xfId="12" applyNumberFormat="1" applyFont="1" applyFill="1" applyBorder="1" applyAlignment="1" applyProtection="1">
      <alignment horizontal="center" vertical="center" shrinkToFit="1"/>
      <protection locked="0"/>
    </xf>
    <xf numFmtId="0" fontId="16" fillId="0" borderId="129" xfId="12" applyFont="1" applyFill="1" applyBorder="1" applyAlignment="1">
      <alignment vertical="center" wrapText="1"/>
    </xf>
    <xf numFmtId="0" fontId="16" fillId="0" borderId="838" xfId="12" applyFont="1" applyFill="1" applyBorder="1" applyAlignment="1">
      <alignment vertical="center"/>
    </xf>
    <xf numFmtId="0" fontId="16" fillId="0" borderId="129" xfId="12" applyFont="1" applyFill="1" applyBorder="1" applyAlignment="1">
      <alignment vertical="center"/>
    </xf>
    <xf numFmtId="0" fontId="16" fillId="0" borderId="270" xfId="12" applyFont="1" applyFill="1" applyBorder="1" applyAlignment="1">
      <alignment horizontal="center" vertical="center" shrinkToFit="1"/>
    </xf>
    <xf numFmtId="0" fontId="16" fillId="0" borderId="270" xfId="12" applyFont="1" applyFill="1" applyBorder="1" applyAlignment="1">
      <alignment vertical="center" wrapText="1"/>
    </xf>
    <xf numFmtId="0" fontId="16" fillId="0" borderId="784" xfId="12" applyFont="1" applyFill="1" applyBorder="1" applyAlignment="1">
      <alignment vertical="center" wrapText="1"/>
    </xf>
    <xf numFmtId="0" fontId="16" fillId="0" borderId="1162" xfId="12" applyNumberFormat="1" applyFont="1" applyFill="1" applyBorder="1" applyAlignment="1">
      <alignment horizontal="center" vertical="center" shrinkToFit="1"/>
    </xf>
    <xf numFmtId="0" fontId="16" fillId="0" borderId="129" xfId="12" applyNumberFormat="1" applyFont="1" applyFill="1" applyBorder="1" applyAlignment="1">
      <alignment horizontal="center" vertical="center" shrinkToFit="1"/>
    </xf>
    <xf numFmtId="0" fontId="16" fillId="0" borderId="8" xfId="12" applyFont="1" applyFill="1" applyBorder="1"/>
    <xf numFmtId="0" fontId="20" fillId="0" borderId="8" xfId="12" applyFont="1" applyFill="1" applyBorder="1" applyAlignment="1">
      <alignment vertical="top" wrapText="1"/>
    </xf>
    <xf numFmtId="0" fontId="16" fillId="0" borderId="162" xfId="12" applyFont="1" applyFill="1" applyBorder="1" applyAlignment="1">
      <alignment horizontal="center" vertical="center" shrinkToFit="1"/>
    </xf>
    <xf numFmtId="0" fontId="16" fillId="0" borderId="162" xfId="12" applyFont="1" applyFill="1" applyBorder="1" applyAlignment="1">
      <alignment horizontal="left" vertical="center" shrinkToFit="1"/>
    </xf>
    <xf numFmtId="0" fontId="16" fillId="0" borderId="172" xfId="12" applyNumberFormat="1" applyFont="1" applyFill="1" applyBorder="1" applyAlignment="1">
      <alignment horizontal="center" vertical="center" shrinkToFit="1"/>
    </xf>
    <xf numFmtId="0" fontId="16" fillId="0" borderId="172" xfId="12" applyFont="1" applyFill="1" applyBorder="1" applyAlignment="1">
      <alignment horizontal="left" vertical="center" shrinkToFit="1"/>
    </xf>
    <xf numFmtId="0" fontId="16" fillId="0" borderId="710" xfId="12" applyNumberFormat="1" applyFont="1" applyFill="1" applyBorder="1" applyAlignment="1">
      <alignment horizontal="center" vertical="center" shrinkToFit="1"/>
    </xf>
    <xf numFmtId="0" fontId="16" fillId="0" borderId="622" xfId="12" applyFont="1" applyFill="1" applyBorder="1" applyAlignment="1">
      <alignment horizontal="left" vertical="center" shrinkToFit="1"/>
    </xf>
    <xf numFmtId="0" fontId="16" fillId="0" borderId="365" xfId="12" applyFont="1" applyFill="1" applyBorder="1" applyAlignment="1">
      <alignment vertical="center" wrapText="1"/>
    </xf>
    <xf numFmtId="0" fontId="16" fillId="0" borderId="208" xfId="12" applyFont="1" applyFill="1" applyBorder="1" applyAlignment="1">
      <alignment horizontal="center" vertical="center" shrinkToFit="1"/>
    </xf>
    <xf numFmtId="0" fontId="16" fillId="0" borderId="527" xfId="12" applyFont="1" applyFill="1" applyBorder="1" applyAlignment="1">
      <alignment horizontal="left" vertical="center" shrinkToFit="1"/>
    </xf>
    <xf numFmtId="0" fontId="16" fillId="0" borderId="104" xfId="12" applyNumberFormat="1" applyFont="1" applyFill="1" applyBorder="1" applyAlignment="1">
      <alignment horizontal="center" vertical="center" shrinkToFit="1"/>
    </xf>
    <xf numFmtId="0" fontId="16" fillId="0" borderId="110" xfId="12" applyFont="1" applyFill="1" applyBorder="1" applyAlignment="1">
      <alignment horizontal="left" vertical="center" shrinkToFit="1"/>
    </xf>
    <xf numFmtId="0" fontId="16" fillId="0" borderId="123" xfId="12" applyFont="1" applyFill="1" applyBorder="1" applyAlignment="1">
      <alignment horizontal="left" vertical="center" shrinkToFit="1"/>
    </xf>
    <xf numFmtId="0" fontId="16" fillId="0" borderId="430" xfId="12" applyFont="1" applyFill="1" applyBorder="1" applyAlignment="1">
      <alignment vertical="top" wrapText="1"/>
    </xf>
    <xf numFmtId="0" fontId="16" fillId="0" borderId="280" xfId="12" applyNumberFormat="1" applyFont="1" applyFill="1" applyBorder="1" applyAlignment="1">
      <alignment horizontal="center" vertical="center" shrinkToFit="1"/>
    </xf>
    <xf numFmtId="0" fontId="16" fillId="0" borderId="269" xfId="12" applyFont="1" applyFill="1" applyBorder="1" applyAlignment="1">
      <alignment horizontal="left" vertical="center" shrinkToFit="1"/>
    </xf>
    <xf numFmtId="0" fontId="16" fillId="0" borderId="274" xfId="12" applyFont="1" applyFill="1" applyBorder="1" applyAlignment="1">
      <alignment horizontal="center" vertical="center" shrinkToFit="1"/>
    </xf>
    <xf numFmtId="0" fontId="16" fillId="0" borderId="275" xfId="12" applyFont="1" applyFill="1" applyBorder="1" applyAlignment="1">
      <alignment horizontal="left" vertical="center" shrinkToFit="1"/>
    </xf>
    <xf numFmtId="0" fontId="17" fillId="0" borderId="8" xfId="12" applyFont="1" applyFill="1" applyBorder="1" applyAlignment="1">
      <alignment vertical="top" wrapText="1"/>
    </xf>
    <xf numFmtId="0" fontId="17" fillId="0" borderId="784" xfId="12" applyFont="1" applyFill="1" applyBorder="1" applyAlignment="1">
      <alignment vertical="top" wrapText="1"/>
    </xf>
    <xf numFmtId="0" fontId="17" fillId="0" borderId="8" xfId="12" applyFont="1" applyFill="1" applyBorder="1" applyAlignment="1">
      <alignment horizontal="center" vertical="top" wrapText="1"/>
    </xf>
    <xf numFmtId="0" fontId="17" fillId="0" borderId="784" xfId="12" applyFont="1" applyFill="1" applyBorder="1" applyAlignment="1">
      <alignment horizontal="center" vertical="top" wrapText="1"/>
    </xf>
    <xf numFmtId="0" fontId="16" fillId="0" borderId="278" xfId="12" applyFont="1" applyFill="1" applyBorder="1" applyAlignment="1">
      <alignment horizontal="left" vertical="center" shrinkToFit="1"/>
    </xf>
    <xf numFmtId="0" fontId="16" fillId="0" borderId="541" xfId="12" applyFont="1" applyFill="1" applyBorder="1" applyAlignment="1">
      <alignment horizontal="left" vertical="center" shrinkToFit="1"/>
    </xf>
    <xf numFmtId="0" fontId="16" fillId="0" borderId="111" xfId="12" applyFont="1" applyFill="1" applyBorder="1" applyAlignment="1">
      <alignment horizontal="center" vertical="center"/>
    </xf>
    <xf numFmtId="0" fontId="16" fillId="0" borderId="111" xfId="12" applyFont="1" applyFill="1" applyBorder="1" applyAlignment="1">
      <alignment vertical="center"/>
    </xf>
    <xf numFmtId="0" fontId="16" fillId="0" borderId="785" xfId="12" applyFont="1" applyFill="1" applyBorder="1" applyAlignment="1">
      <alignment vertical="center"/>
    </xf>
    <xf numFmtId="0" fontId="17" fillId="0" borderId="0" xfId="12" applyFont="1" applyFill="1" applyBorder="1" applyAlignment="1">
      <alignment horizontal="left" vertical="center" shrinkToFit="1"/>
    </xf>
    <xf numFmtId="0" fontId="16" fillId="0" borderId="375" xfId="12" applyNumberFormat="1" applyFont="1" applyFill="1" applyBorder="1" applyAlignment="1">
      <alignment horizontal="center" vertical="center" shrinkToFit="1"/>
    </xf>
    <xf numFmtId="0" fontId="24" fillId="0" borderId="8" xfId="12" applyFont="1" applyFill="1" applyBorder="1" applyAlignment="1">
      <alignment horizontal="center" vertical="top" wrapText="1"/>
    </xf>
    <xf numFmtId="0" fontId="24" fillId="0" borderId="784" xfId="12" applyFont="1" applyFill="1" applyBorder="1" applyAlignment="1">
      <alignment horizontal="center" vertical="top" wrapText="1"/>
    </xf>
    <xf numFmtId="0" fontId="16" fillId="0" borderId="0" xfId="0" applyFont="1" applyFill="1" applyBorder="1" applyAlignment="1">
      <alignment horizontal="center" vertical="center" shrinkToFit="1"/>
    </xf>
    <xf numFmtId="0" fontId="16" fillId="0" borderId="0" xfId="0" applyFont="1" applyFill="1" applyBorder="1" applyAlignment="1">
      <alignment horizontal="left" vertical="center" shrinkToFit="1"/>
    </xf>
    <xf numFmtId="0" fontId="16" fillId="0" borderId="0" xfId="0" applyNumberFormat="1" applyFont="1" applyFill="1" applyBorder="1" applyAlignment="1">
      <alignment horizontal="center" vertical="center" shrinkToFit="1"/>
    </xf>
    <xf numFmtId="0" fontId="16" fillId="0" borderId="838" xfId="0" applyFont="1" applyFill="1" applyBorder="1" applyAlignment="1">
      <alignment horizontal="center" vertical="center" shrinkToFit="1"/>
    </xf>
    <xf numFmtId="0" fontId="16" fillId="0" borderId="838" xfId="0" applyFont="1" applyFill="1" applyBorder="1" applyAlignment="1">
      <alignment horizontal="left" vertical="center" shrinkToFit="1"/>
    </xf>
    <xf numFmtId="0" fontId="16" fillId="0" borderId="129" xfId="0" applyNumberFormat="1" applyFont="1" applyFill="1" applyBorder="1" applyAlignment="1">
      <alignment horizontal="center" vertical="center" shrinkToFit="1"/>
    </xf>
    <xf numFmtId="0" fontId="16" fillId="0" borderId="129" xfId="0" applyFont="1" applyFill="1" applyBorder="1" applyAlignment="1">
      <alignment horizontal="left" vertical="center" shrinkToFit="1"/>
    </xf>
    <xf numFmtId="0" fontId="16" fillId="0" borderId="784" xfId="0" applyNumberFormat="1" applyFont="1" applyFill="1" applyBorder="1" applyAlignment="1">
      <alignment horizontal="center" vertical="center" shrinkToFit="1"/>
    </xf>
    <xf numFmtId="0" fontId="16" fillId="0" borderId="786" xfId="0" applyFont="1" applyFill="1" applyBorder="1" applyAlignment="1">
      <alignment horizontal="left" vertical="center" shrinkToFit="1"/>
    </xf>
    <xf numFmtId="0" fontId="16" fillId="0" borderId="8" xfId="12" applyFont="1" applyFill="1" applyBorder="1" applyAlignment="1">
      <alignment horizontal="left" vertical="center" shrinkToFit="1"/>
    </xf>
    <xf numFmtId="0" fontId="16" fillId="0" borderId="104" xfId="12" applyFont="1" applyFill="1" applyBorder="1" applyAlignment="1">
      <alignment horizontal="center" vertical="center" shrinkToFit="1"/>
    </xf>
    <xf numFmtId="0" fontId="16" fillId="0" borderId="634" xfId="12" applyFont="1" applyFill="1" applyBorder="1" applyAlignment="1">
      <alignment horizontal="center" vertical="center" shrinkToFit="1"/>
    </xf>
    <xf numFmtId="0" fontId="9" fillId="0" borderId="365" xfId="12" applyFont="1" applyFill="1" applyBorder="1" applyAlignment="1">
      <alignment vertical="center" shrinkToFit="1"/>
    </xf>
    <xf numFmtId="0" fontId="9" fillId="0" borderId="430" xfId="12" applyFont="1" applyFill="1" applyBorder="1" applyAlignment="1">
      <alignment vertical="center" shrinkToFit="1"/>
    </xf>
    <xf numFmtId="0" fontId="16" fillId="0" borderId="270" xfId="12" applyNumberFormat="1" applyFont="1" applyFill="1" applyBorder="1" applyAlignment="1">
      <alignment horizontal="center" vertical="center" shrinkToFit="1"/>
    </xf>
    <xf numFmtId="180" fontId="17" fillId="0" borderId="0" xfId="12" applyNumberFormat="1" applyFont="1" applyFill="1" applyBorder="1" applyAlignment="1">
      <alignment horizontal="left" vertical="center" wrapText="1" shrinkToFit="1"/>
    </xf>
    <xf numFmtId="0" fontId="10" fillId="0" borderId="1159" xfId="13" applyFont="1" applyFill="1" applyBorder="1" applyAlignment="1">
      <alignment horizontal="center" vertical="center"/>
    </xf>
    <xf numFmtId="38" fontId="10" fillId="0" borderId="92" xfId="3" applyFont="1" applyFill="1" applyBorder="1" applyAlignment="1">
      <alignment horizontal="right" vertical="center" shrinkToFit="1"/>
    </xf>
    <xf numFmtId="38" fontId="10" fillId="0" borderId="1160" xfId="3" applyFont="1" applyFill="1" applyBorder="1" applyAlignment="1">
      <alignment horizontal="right" vertical="center" shrinkToFit="1"/>
    </xf>
    <xf numFmtId="38" fontId="10" fillId="0" borderId="53" xfId="3" applyFont="1" applyFill="1" applyBorder="1" applyAlignment="1">
      <alignment horizontal="right" vertical="center" shrinkToFit="1"/>
    </xf>
    <xf numFmtId="38" fontId="10" fillId="0" borderId="229" xfId="3" applyFont="1" applyFill="1" applyBorder="1" applyAlignment="1">
      <alignment horizontal="right" vertical="center" shrinkToFit="1"/>
    </xf>
    <xf numFmtId="38" fontId="10" fillId="0" borderId="50" xfId="3" applyFont="1" applyFill="1" applyBorder="1" applyAlignment="1">
      <alignment horizontal="right" vertical="center" shrinkToFit="1"/>
    </xf>
    <xf numFmtId="38" fontId="10" fillId="0" borderId="112" xfId="3" applyFont="1" applyFill="1" applyBorder="1" applyAlignment="1">
      <alignment horizontal="right" vertical="center" shrinkToFit="1"/>
    </xf>
    <xf numFmtId="38" fontId="10" fillId="0" borderId="94" xfId="3" applyFont="1" applyFill="1" applyBorder="1" applyAlignment="1">
      <alignment horizontal="right" vertical="center" shrinkToFit="1"/>
    </xf>
    <xf numFmtId="38" fontId="10" fillId="0" borderId="96" xfId="3" applyFont="1" applyFill="1" applyBorder="1" applyAlignment="1" applyProtection="1">
      <alignment horizontal="right" vertical="center" shrinkToFit="1"/>
      <protection locked="0"/>
    </xf>
    <xf numFmtId="38" fontId="10" fillId="0" borderId="97" xfId="3" applyFont="1" applyFill="1" applyBorder="1" applyAlignment="1" applyProtection="1">
      <alignment horizontal="right" vertical="center" shrinkToFit="1"/>
      <protection locked="0"/>
    </xf>
    <xf numFmtId="0" fontId="20" fillId="0" borderId="873" xfId="23" applyFont="1" applyFill="1" applyBorder="1" applyAlignment="1">
      <alignment vertical="center" shrinkToFit="1"/>
    </xf>
    <xf numFmtId="0" fontId="20" fillId="0" borderId="874" xfId="23" applyFont="1" applyFill="1" applyBorder="1" applyAlignment="1">
      <alignment vertical="center" shrinkToFit="1"/>
    </xf>
    <xf numFmtId="0" fontId="20" fillId="0" borderId="874" xfId="31" applyFont="1" applyFill="1" applyBorder="1" applyAlignment="1">
      <alignment vertical="center" shrinkToFit="1"/>
    </xf>
    <xf numFmtId="0" fontId="20" fillId="0" borderId="875" xfId="23" applyFont="1" applyFill="1" applyBorder="1" applyAlignment="1">
      <alignment vertical="center" shrinkToFit="1"/>
    </xf>
    <xf numFmtId="0" fontId="20" fillId="0" borderId="886" xfId="23" applyFont="1" applyFill="1" applyBorder="1" applyAlignment="1">
      <alignment vertical="center" shrinkToFit="1"/>
    </xf>
    <xf numFmtId="0" fontId="20" fillId="0" borderId="863" xfId="23" applyFont="1" applyFill="1" applyBorder="1" applyAlignment="1">
      <alignment vertical="center" shrinkToFit="1"/>
    </xf>
    <xf numFmtId="0" fontId="20" fillId="0" borderId="862" xfId="23" applyFont="1" applyFill="1" applyBorder="1" applyAlignment="1">
      <alignment vertical="center" shrinkToFit="1"/>
    </xf>
    <xf numFmtId="0" fontId="20" fillId="0" borderId="864" xfId="23" applyFont="1" applyFill="1" applyBorder="1" applyAlignment="1">
      <alignment vertical="center" shrinkToFit="1"/>
    </xf>
    <xf numFmtId="0" fontId="20" fillId="0" borderId="865" xfId="23" applyFont="1" applyFill="1" applyBorder="1" applyAlignment="1">
      <alignment vertical="center" shrinkToFit="1"/>
    </xf>
    <xf numFmtId="0" fontId="20" fillId="0" borderId="881" xfId="23" applyFont="1" applyFill="1" applyBorder="1" applyAlignment="1">
      <alignment vertical="center" shrinkToFit="1"/>
    </xf>
    <xf numFmtId="0" fontId="20" fillId="0" borderId="852" xfId="31" applyFont="1" applyFill="1" applyBorder="1" applyAlignment="1">
      <alignment vertical="center" shrinkToFit="1"/>
    </xf>
    <xf numFmtId="0" fontId="20" fillId="0" borderId="849" xfId="31" applyFont="1" applyFill="1" applyBorder="1" applyAlignment="1">
      <alignment vertical="center" shrinkToFit="1"/>
    </xf>
    <xf numFmtId="0" fontId="20" fillId="0" borderId="848" xfId="31" applyFont="1" applyFill="1" applyBorder="1" applyAlignment="1">
      <alignment vertical="center" shrinkToFit="1"/>
    </xf>
    <xf numFmtId="0" fontId="20" fillId="0" borderId="850" xfId="31" applyFont="1" applyFill="1" applyBorder="1" applyAlignment="1">
      <alignment vertical="center" shrinkToFit="1"/>
    </xf>
    <xf numFmtId="0" fontId="20" fillId="0" borderId="851" xfId="31" applyFont="1" applyFill="1" applyBorder="1" applyAlignment="1">
      <alignment vertical="center" shrinkToFit="1"/>
    </xf>
    <xf numFmtId="0" fontId="20" fillId="0" borderId="879" xfId="31" applyFont="1" applyFill="1" applyBorder="1" applyAlignment="1">
      <alignment vertical="center" shrinkToFit="1"/>
    </xf>
    <xf numFmtId="0" fontId="20" fillId="0" borderId="887" xfId="23" applyFont="1" applyFill="1" applyBorder="1" applyAlignment="1">
      <alignment vertical="center" shrinkToFit="1"/>
    </xf>
    <xf numFmtId="0" fontId="20" fillId="0" borderId="859" xfId="23" applyFont="1" applyFill="1" applyBorder="1" applyAlignment="1">
      <alignment vertical="center" shrinkToFit="1"/>
    </xf>
    <xf numFmtId="0" fontId="20" fillId="0" borderId="858" xfId="23" applyFont="1" applyFill="1" applyBorder="1" applyAlignment="1">
      <alignment vertical="center" shrinkToFit="1"/>
    </xf>
    <xf numFmtId="0" fontId="20" fillId="0" borderId="860" xfId="23" applyFont="1" applyFill="1" applyBorder="1" applyAlignment="1">
      <alignment vertical="center" shrinkToFit="1"/>
    </xf>
    <xf numFmtId="0" fontId="20" fillId="0" borderId="861" xfId="23" applyFont="1" applyFill="1" applyBorder="1" applyAlignment="1">
      <alignment vertical="center" shrinkToFit="1"/>
    </xf>
    <xf numFmtId="0" fontId="20" fillId="0" borderId="882" xfId="23" applyFont="1" applyFill="1" applyBorder="1" applyAlignment="1">
      <alignment vertical="center" shrinkToFit="1"/>
    </xf>
    <xf numFmtId="0" fontId="10" fillId="2" borderId="0" xfId="13" applyFont="1" applyFill="1" applyBorder="1" applyAlignment="1">
      <alignment shrinkToFit="1"/>
    </xf>
    <xf numFmtId="0" fontId="9" fillId="0" borderId="0" xfId="21" applyFont="1" applyBorder="1" applyAlignment="1">
      <alignment vertical="center" shrinkToFit="1"/>
    </xf>
    <xf numFmtId="38" fontId="10" fillId="2" borderId="0" xfId="13" applyNumberFormat="1" applyFont="1" applyFill="1" applyBorder="1" applyAlignment="1">
      <alignment shrinkToFit="1"/>
    </xf>
    <xf numFmtId="0" fontId="10" fillId="2" borderId="0" xfId="13" applyFont="1" applyFill="1" applyBorder="1" applyAlignment="1">
      <alignment vertical="center" shrinkToFit="1"/>
    </xf>
    <xf numFmtId="0" fontId="10" fillId="0" borderId="0" xfId="13" applyFont="1" applyBorder="1" applyAlignment="1">
      <alignment shrinkToFit="1"/>
    </xf>
    <xf numFmtId="0" fontId="7" fillId="0" borderId="54" xfId="0" applyFont="1" applyFill="1" applyBorder="1" applyAlignment="1">
      <alignment horizontal="center" vertical="top" textRotation="255" shrinkToFit="1"/>
    </xf>
    <xf numFmtId="0" fontId="10" fillId="0" borderId="704" xfId="14" applyFont="1" applyFill="1" applyBorder="1" applyAlignment="1">
      <alignment horizontal="center" vertical="center" shrinkToFit="1"/>
    </xf>
    <xf numFmtId="49" fontId="10" fillId="0" borderId="701" xfId="14" applyNumberFormat="1" applyFont="1" applyFill="1" applyBorder="1" applyAlignment="1">
      <alignment vertical="center"/>
    </xf>
    <xf numFmtId="0" fontId="10" fillId="0" borderId="701" xfId="14" applyFont="1" applyFill="1" applyBorder="1" applyAlignment="1">
      <alignment vertical="center"/>
    </xf>
    <xf numFmtId="49" fontId="10" fillId="0" borderId="336" xfId="14" applyNumberFormat="1" applyFont="1" applyFill="1" applyBorder="1" applyAlignment="1">
      <alignment vertical="center"/>
    </xf>
    <xf numFmtId="49" fontId="10" fillId="0" borderId="332" xfId="14" applyNumberFormat="1" applyFont="1" applyFill="1" applyBorder="1" applyAlignment="1">
      <alignment vertical="center"/>
    </xf>
    <xf numFmtId="0" fontId="10" fillId="0" borderId="707" xfId="14" applyFont="1" applyFill="1" applyBorder="1" applyAlignment="1">
      <alignment vertical="center"/>
    </xf>
    <xf numFmtId="49" fontId="10" fillId="0" borderId="347" xfId="14" applyNumberFormat="1" applyFont="1" applyFill="1" applyBorder="1" applyAlignment="1">
      <alignment vertical="center"/>
    </xf>
    <xf numFmtId="0" fontId="10" fillId="0" borderId="54" xfId="14" applyFont="1" applyFill="1" applyBorder="1" applyAlignment="1">
      <alignment horizontal="center" vertical="top" textRotation="255" wrapText="1" shrinkToFit="1"/>
    </xf>
    <xf numFmtId="49" fontId="10" fillId="0" borderId="357" xfId="14" applyNumberFormat="1" applyFont="1" applyFill="1" applyBorder="1" applyAlignment="1">
      <alignment vertical="center"/>
    </xf>
    <xf numFmtId="0" fontId="10" fillId="0" borderId="531" xfId="14" applyFont="1" applyFill="1" applyBorder="1" applyAlignment="1">
      <alignment horizontal="center" vertical="center" shrinkToFit="1"/>
    </xf>
    <xf numFmtId="49" fontId="10" fillId="0" borderId="532" xfId="14" applyNumberFormat="1" applyFont="1" applyFill="1" applyBorder="1" applyAlignment="1">
      <alignment vertical="center"/>
    </xf>
    <xf numFmtId="0" fontId="17" fillId="0" borderId="701" xfId="14" applyFont="1" applyFill="1" applyBorder="1" applyAlignment="1">
      <alignment vertical="center"/>
    </xf>
    <xf numFmtId="0" fontId="16" fillId="0" borderId="701" xfId="14" applyFont="1" applyFill="1" applyBorder="1" applyAlignment="1">
      <alignment vertical="center"/>
    </xf>
    <xf numFmtId="58" fontId="10" fillId="0" borderId="347" xfId="14" applyNumberFormat="1" applyFont="1" applyFill="1" applyBorder="1" applyAlignment="1" applyProtection="1">
      <alignment vertical="center"/>
      <protection locked="0"/>
    </xf>
    <xf numFmtId="180" fontId="10" fillId="0" borderId="701" xfId="14" applyNumberFormat="1" applyFont="1" applyFill="1" applyBorder="1" applyAlignment="1" applyProtection="1">
      <alignment vertical="center" shrinkToFit="1"/>
      <protection locked="0"/>
    </xf>
    <xf numFmtId="0" fontId="10" fillId="0" borderId="8" xfId="14" applyFont="1" applyFill="1" applyBorder="1" applyAlignment="1">
      <alignment horizontal="center" vertical="top" textRotation="255" shrinkToFit="1"/>
    </xf>
    <xf numFmtId="0" fontId="10" fillId="0" borderId="784" xfId="14" applyFont="1" applyFill="1" applyBorder="1" applyAlignment="1">
      <alignment horizontal="center" vertical="top" textRotation="255" shrinkToFit="1"/>
    </xf>
    <xf numFmtId="0" fontId="16" fillId="0" borderId="105" xfId="18" applyFont="1" applyFill="1" applyBorder="1" applyAlignment="1">
      <alignment horizontal="center" vertical="center" wrapText="1"/>
    </xf>
    <xf numFmtId="38" fontId="16" fillId="0" borderId="490" xfId="3" applyFont="1" applyFill="1" applyBorder="1" applyAlignment="1">
      <alignment horizontal="right" vertical="center" shrinkToFit="1"/>
    </xf>
    <xf numFmtId="38" fontId="16" fillId="0" borderId="109" xfId="3" applyFont="1" applyFill="1" applyBorder="1" applyAlignment="1">
      <alignment horizontal="right" vertical="center" shrinkToFit="1"/>
    </xf>
    <xf numFmtId="38" fontId="16" fillId="0" borderId="108" xfId="3" applyFont="1" applyFill="1" applyBorder="1" applyAlignment="1">
      <alignment horizontal="right" vertical="center" shrinkToFit="1"/>
    </xf>
    <xf numFmtId="38" fontId="16" fillId="0" borderId="130" xfId="3" applyFont="1" applyFill="1" applyBorder="1" applyAlignment="1">
      <alignment horizontal="right" vertical="center" shrinkToFit="1"/>
    </xf>
    <xf numFmtId="38" fontId="16" fillId="0" borderId="93" xfId="3" applyFont="1" applyFill="1" applyBorder="1" applyAlignment="1">
      <alignment horizontal="right" vertical="center" shrinkToFit="1"/>
    </xf>
    <xf numFmtId="0" fontId="16" fillId="0" borderId="29" xfId="18" applyFont="1" applyFill="1" applyBorder="1" applyAlignment="1">
      <alignment horizontal="center" vertical="center" wrapText="1"/>
    </xf>
    <xf numFmtId="0" fontId="16" fillId="0" borderId="62" xfId="18" applyFont="1" applyFill="1" applyBorder="1" applyAlignment="1">
      <alignment horizontal="center" vertical="center" wrapText="1"/>
    </xf>
    <xf numFmtId="38" fontId="16" fillId="0" borderId="573" xfId="3" applyFont="1" applyFill="1" applyBorder="1" applyAlignment="1">
      <alignment horizontal="right" vertical="center" shrinkToFit="1"/>
    </xf>
    <xf numFmtId="38" fontId="16" fillId="0" borderId="574" xfId="3" applyFont="1" applyFill="1" applyBorder="1" applyAlignment="1">
      <alignment horizontal="right" vertical="center" shrinkToFit="1"/>
    </xf>
    <xf numFmtId="38" fontId="16" fillId="0" borderId="575" xfId="3" applyFont="1" applyFill="1" applyBorder="1" applyAlignment="1">
      <alignment horizontal="right" vertical="center" shrinkToFit="1"/>
    </xf>
    <xf numFmtId="38" fontId="16" fillId="0" borderId="83" xfId="3" applyFont="1" applyFill="1" applyBorder="1" applyAlignment="1">
      <alignment horizontal="right" vertical="center" shrinkToFit="1"/>
    </xf>
    <xf numFmtId="0" fontId="10" fillId="0" borderId="54" xfId="14" applyFont="1" applyFill="1" applyBorder="1" applyAlignment="1">
      <alignment vertical="top" textRotation="255" shrinkToFit="1"/>
    </xf>
    <xf numFmtId="0" fontId="20" fillId="0" borderId="54" xfId="14" applyFont="1" applyFill="1" applyBorder="1" applyAlignment="1">
      <alignment vertical="top" textRotation="255" shrinkToFit="1"/>
    </xf>
    <xf numFmtId="0" fontId="10" fillId="0" borderId="54" xfId="14" applyFont="1" applyFill="1" applyBorder="1" applyAlignment="1">
      <alignment vertical="top" textRotation="255" wrapText="1" shrinkToFit="1"/>
    </xf>
    <xf numFmtId="0" fontId="10" fillId="0" borderId="365" xfId="2" applyFont="1" applyFill="1" applyBorder="1" applyAlignment="1">
      <alignment horizontal="center" vertical="center" shrinkToFit="1"/>
    </xf>
    <xf numFmtId="0" fontId="10" fillId="0" borderId="238" xfId="2" applyFont="1" applyFill="1" applyBorder="1" applyAlignment="1">
      <alignment horizontal="left" vertical="center" shrinkToFit="1"/>
    </xf>
    <xf numFmtId="0" fontId="34" fillId="0" borderId="365" xfId="2" applyFont="1" applyFill="1" applyBorder="1" applyAlignment="1">
      <alignment shrinkToFit="1"/>
    </xf>
    <xf numFmtId="0" fontId="10" fillId="0" borderId="238" xfId="2" applyFont="1" applyFill="1" applyBorder="1" applyAlignment="1">
      <alignment shrinkToFit="1"/>
    </xf>
    <xf numFmtId="0" fontId="10" fillId="0" borderId="430" xfId="2" applyFont="1" applyFill="1" applyBorder="1" applyAlignment="1">
      <alignment horizontal="center" vertical="center" shrinkToFit="1"/>
    </xf>
    <xf numFmtId="0" fontId="10" fillId="0" borderId="283" xfId="2" applyFont="1" applyFill="1" applyBorder="1" applyAlignment="1">
      <alignment horizontal="left" vertical="center" shrinkToFit="1"/>
    </xf>
    <xf numFmtId="0" fontId="10" fillId="0" borderId="370" xfId="2" applyFont="1" applyFill="1" applyBorder="1" applyAlignment="1">
      <alignment horizontal="center" vertical="center" shrinkToFit="1"/>
    </xf>
    <xf numFmtId="49" fontId="10" fillId="0" borderId="310" xfId="2" applyNumberFormat="1" applyFont="1" applyFill="1" applyBorder="1" applyAlignment="1">
      <alignment vertical="center" shrinkToFit="1"/>
    </xf>
    <xf numFmtId="0" fontId="10" fillId="0" borderId="365" xfId="2" applyFont="1" applyFill="1" applyBorder="1" applyAlignment="1">
      <alignment vertical="center" shrinkToFit="1"/>
    </xf>
    <xf numFmtId="0" fontId="10" fillId="0" borderId="0" xfId="2" applyFont="1" applyFill="1" applyBorder="1" applyAlignment="1">
      <alignment vertical="center" shrinkToFit="1"/>
    </xf>
    <xf numFmtId="49" fontId="10" fillId="0" borderId="0" xfId="2" applyNumberFormat="1" applyFont="1" applyFill="1" applyBorder="1" applyAlignment="1">
      <alignment vertical="center" shrinkToFit="1"/>
    </xf>
    <xf numFmtId="0" fontId="10" fillId="0" borderId="374" xfId="2" applyFont="1" applyFill="1" applyBorder="1" applyAlignment="1">
      <alignment horizontal="center" vertical="center" shrinkToFit="1"/>
    </xf>
    <xf numFmtId="49" fontId="10" fillId="0" borderId="375" xfId="2" applyNumberFormat="1" applyFont="1" applyFill="1" applyBorder="1" applyAlignment="1">
      <alignment vertical="center" shrinkToFit="1"/>
    </xf>
    <xf numFmtId="0" fontId="10" fillId="0" borderId="235" xfId="2" applyNumberFormat="1" applyFont="1" applyFill="1" applyBorder="1" applyAlignment="1">
      <alignment horizontal="center" vertical="center" wrapText="1"/>
    </xf>
    <xf numFmtId="0" fontId="10" fillId="0" borderId="378" xfId="2" applyFont="1" applyFill="1" applyBorder="1" applyAlignment="1">
      <alignment horizontal="center" vertical="center" shrinkToFit="1"/>
    </xf>
    <xf numFmtId="49" fontId="10" fillId="0" borderId="379" xfId="2" applyNumberFormat="1" applyFont="1" applyFill="1" applyBorder="1" applyAlignment="1">
      <alignment vertical="center" shrinkToFit="1"/>
    </xf>
    <xf numFmtId="0" fontId="10" fillId="0" borderId="745" xfId="2" applyNumberFormat="1" applyFont="1" applyFill="1" applyBorder="1" applyAlignment="1">
      <alignment horizontal="center" vertical="center" wrapText="1"/>
    </xf>
    <xf numFmtId="0" fontId="10" fillId="0" borderId="751" xfId="2" applyFont="1" applyFill="1" applyBorder="1" applyAlignment="1">
      <alignment horizontal="center" vertical="center" shrinkToFit="1"/>
    </xf>
    <xf numFmtId="49" fontId="10" fillId="0" borderId="752" xfId="2" applyNumberFormat="1" applyFont="1" applyFill="1" applyBorder="1" applyAlignment="1">
      <alignment vertical="center" shrinkToFit="1"/>
    </xf>
    <xf numFmtId="0" fontId="10" fillId="0" borderId="753" xfId="2" applyFont="1" applyFill="1" applyBorder="1" applyAlignment="1">
      <alignment horizontal="center" vertical="center" shrinkToFit="1"/>
    </xf>
    <xf numFmtId="49" fontId="10" fillId="0" borderId="754" xfId="2" applyNumberFormat="1" applyFont="1" applyFill="1" applyBorder="1" applyAlignment="1">
      <alignment vertical="center" shrinkToFit="1"/>
    </xf>
    <xf numFmtId="0" fontId="10" fillId="0" borderId="381" xfId="2" applyFont="1" applyFill="1" applyBorder="1" applyAlignment="1">
      <alignment horizontal="center" vertical="center" shrinkToFit="1"/>
    </xf>
    <xf numFmtId="49" fontId="10" fillId="0" borderId="129" xfId="2" applyNumberFormat="1" applyFont="1" applyFill="1" applyBorder="1" applyAlignment="1">
      <alignment vertical="center" shrinkToFit="1"/>
    </xf>
    <xf numFmtId="0" fontId="10" fillId="0" borderId="385" xfId="2" applyNumberFormat="1" applyFont="1" applyFill="1" applyBorder="1" applyAlignment="1">
      <alignment horizontal="center" vertical="center" wrapText="1"/>
    </xf>
    <xf numFmtId="0" fontId="10" fillId="0" borderId="386" xfId="2" applyFont="1" applyFill="1" applyBorder="1" applyAlignment="1">
      <alignment horizontal="center" vertical="center" shrinkToFit="1"/>
    </xf>
    <xf numFmtId="49" fontId="10" fillId="0" borderId="387" xfId="2" applyNumberFormat="1" applyFont="1" applyFill="1" applyBorder="1" applyAlignment="1">
      <alignment vertical="center" shrinkToFit="1"/>
    </xf>
    <xf numFmtId="0" fontId="10" fillId="0" borderId="0" xfId="2" applyFont="1" applyFill="1" applyBorder="1" applyAlignment="1">
      <alignment horizontal="left" vertical="center" shrinkToFit="1"/>
    </xf>
    <xf numFmtId="0" fontId="10" fillId="0" borderId="365" xfId="2" applyNumberFormat="1" applyFont="1" applyFill="1" applyBorder="1" applyAlignment="1">
      <alignment horizontal="center" vertical="center" wrapText="1"/>
    </xf>
    <xf numFmtId="0" fontId="10" fillId="0" borderId="383" xfId="2" applyFont="1" applyFill="1" applyBorder="1" applyAlignment="1">
      <alignment horizontal="center" vertical="center" shrinkToFit="1"/>
    </xf>
    <xf numFmtId="0" fontId="10" fillId="0" borderId="838" xfId="2" applyFont="1" applyFill="1" applyBorder="1" applyAlignment="1">
      <alignment horizontal="left" vertical="center" shrinkToFit="1"/>
    </xf>
    <xf numFmtId="0" fontId="10" fillId="0" borderId="365" xfId="2" applyFont="1" applyFill="1" applyBorder="1" applyAlignment="1">
      <alignment horizontal="left" vertical="center" shrinkToFit="1"/>
    </xf>
    <xf numFmtId="0" fontId="10" fillId="0" borderId="129" xfId="2" applyFont="1" applyFill="1" applyBorder="1" applyAlignment="1">
      <alignment vertical="center" shrinkToFit="1"/>
    </xf>
    <xf numFmtId="0" fontId="10" fillId="0" borderId="243" xfId="2" applyNumberFormat="1" applyFont="1" applyFill="1" applyBorder="1" applyAlignment="1">
      <alignment horizontal="center" vertical="center" wrapText="1"/>
    </xf>
    <xf numFmtId="0" fontId="10" fillId="0" borderId="283" xfId="2" applyFont="1" applyFill="1" applyBorder="1" applyAlignment="1">
      <alignment vertical="center" shrinkToFit="1"/>
    </xf>
    <xf numFmtId="0" fontId="10" fillId="0" borderId="371" xfId="2" applyFont="1" applyFill="1" applyBorder="1" applyAlignment="1">
      <alignment horizontal="left" vertical="center" shrinkToFit="1"/>
    </xf>
    <xf numFmtId="0" fontId="10" fillId="0" borderId="365" xfId="2" applyFont="1" applyFill="1" applyBorder="1" applyAlignment="1">
      <alignment shrinkToFit="1"/>
    </xf>
    <xf numFmtId="0" fontId="10" fillId="0" borderId="8" xfId="2" applyNumberFormat="1" applyFont="1" applyFill="1" applyBorder="1" applyAlignment="1">
      <alignment horizontal="center" vertical="center" wrapText="1"/>
    </xf>
    <xf numFmtId="0" fontId="10" fillId="0" borderId="54" xfId="2" applyNumberFormat="1" applyFont="1" applyFill="1" applyBorder="1" applyAlignment="1">
      <alignment horizontal="center" vertical="center" wrapText="1"/>
    </xf>
    <xf numFmtId="0" fontId="10" fillId="0" borderId="129" xfId="2" applyFont="1" applyFill="1" applyBorder="1" applyAlignment="1">
      <alignment horizontal="left" vertical="center" shrinkToFit="1"/>
    </xf>
    <xf numFmtId="0" fontId="10" fillId="0" borderId="375" xfId="2" applyFont="1" applyFill="1" applyBorder="1" applyAlignment="1">
      <alignment vertical="center" shrinkToFit="1"/>
    </xf>
    <xf numFmtId="0" fontId="10" fillId="0" borderId="379" xfId="2" applyFont="1" applyFill="1" applyBorder="1" applyAlignment="1">
      <alignment horizontal="left" vertical="center" shrinkToFit="1"/>
    </xf>
    <xf numFmtId="0" fontId="10" fillId="0" borderId="838" xfId="2" applyFont="1" applyFill="1" applyBorder="1" applyAlignment="1">
      <alignment horizontal="center" vertical="center" shrinkToFit="1"/>
    </xf>
    <xf numFmtId="0" fontId="10" fillId="0" borderId="0" xfId="2" applyFont="1" applyFill="1" applyBorder="1" applyAlignment="1">
      <alignment shrinkToFit="1"/>
    </xf>
    <xf numFmtId="0" fontId="10" fillId="0" borderId="0" xfId="2" applyFont="1" applyFill="1" applyBorder="1" applyAlignment="1">
      <alignment horizontal="center" vertical="center" shrinkToFit="1"/>
    </xf>
    <xf numFmtId="0" fontId="10" fillId="0" borderId="1043" xfId="2" applyFont="1" applyFill="1" applyBorder="1" applyAlignment="1">
      <alignment horizontal="center" vertical="center" shrinkToFit="1"/>
    </xf>
    <xf numFmtId="0" fontId="10" fillId="0" borderId="1043" xfId="2" applyFont="1" applyFill="1" applyBorder="1" applyAlignment="1">
      <alignment vertical="center" shrinkToFit="1"/>
    </xf>
    <xf numFmtId="0" fontId="10" fillId="0" borderId="1044" xfId="14" applyFont="1" applyFill="1" applyBorder="1" applyAlignment="1">
      <alignment horizontal="center" vertical="center" shrinkToFit="1"/>
    </xf>
    <xf numFmtId="49" fontId="10" fillId="0" borderId="1124" xfId="14" applyNumberFormat="1" applyFont="1" applyFill="1" applyBorder="1" applyAlignment="1">
      <alignment vertical="center" shrinkToFit="1"/>
    </xf>
    <xf numFmtId="0" fontId="10" fillId="0" borderId="0" xfId="14" applyFont="1" applyFill="1" applyBorder="1" applyAlignment="1">
      <alignment vertical="center" shrinkToFit="1"/>
    </xf>
    <xf numFmtId="0" fontId="10" fillId="0" borderId="79" xfId="14" applyFont="1" applyFill="1" applyBorder="1" applyAlignment="1">
      <alignment vertical="center" shrinkToFit="1"/>
    </xf>
    <xf numFmtId="49" fontId="10" fillId="0" borderId="79" xfId="14" applyNumberFormat="1" applyFont="1" applyFill="1" applyBorder="1" applyAlignment="1">
      <alignment vertical="center" shrinkToFit="1"/>
    </xf>
    <xf numFmtId="0" fontId="10" fillId="0" borderId="785" xfId="14" applyFont="1" applyFill="1" applyBorder="1" applyAlignment="1">
      <alignment horizontal="center" vertical="center" shrinkToFit="1"/>
    </xf>
    <xf numFmtId="49" fontId="10" fillId="0" borderId="786" xfId="14" applyNumberFormat="1" applyFont="1" applyFill="1" applyBorder="1" applyAlignment="1">
      <alignment vertical="center" shrinkToFit="1"/>
    </xf>
    <xf numFmtId="0" fontId="20" fillId="0" borderId="1096" xfId="2" applyFont="1" applyFill="1" applyBorder="1" applyAlignment="1">
      <alignment horizontal="center" vertical="center"/>
    </xf>
    <xf numFmtId="0" fontId="20" fillId="0" borderId="1097" xfId="2" applyFont="1" applyFill="1" applyBorder="1" applyAlignment="1">
      <alignment horizontal="center" vertical="center"/>
    </xf>
    <xf numFmtId="0" fontId="10" fillId="0" borderId="382" xfId="2" applyFont="1" applyFill="1" applyBorder="1" applyAlignment="1">
      <alignment horizontal="center" vertical="center" shrinkToFit="1"/>
    </xf>
    <xf numFmtId="0" fontId="10" fillId="0" borderId="785" xfId="2" applyFont="1" applyFill="1" applyBorder="1" applyAlignment="1">
      <alignment vertical="center" shrinkToFit="1"/>
    </xf>
    <xf numFmtId="0" fontId="10" fillId="0" borderId="482" xfId="2" applyFont="1" applyFill="1" applyBorder="1" applyAlignment="1">
      <alignment horizontal="center" vertical="center" shrinkToFit="1"/>
    </xf>
    <xf numFmtId="0" fontId="10" fillId="0" borderId="111" xfId="2" applyFont="1" applyFill="1" applyBorder="1" applyAlignment="1">
      <alignment horizontal="left" vertical="center" shrinkToFit="1"/>
    </xf>
    <xf numFmtId="0" fontId="10" fillId="0" borderId="1098" xfId="2" applyFont="1" applyFill="1" applyBorder="1" applyAlignment="1">
      <alignment horizontal="center" vertical="center" shrinkToFit="1"/>
    </xf>
    <xf numFmtId="0" fontId="10" fillId="0" borderId="1019" xfId="2" applyFont="1" applyFill="1" applyBorder="1" applyAlignment="1">
      <alignment vertical="center" shrinkToFit="1"/>
    </xf>
    <xf numFmtId="0" fontId="10" fillId="0" borderId="1099" xfId="2" applyFont="1" applyFill="1" applyBorder="1" applyAlignment="1">
      <alignment horizontal="center" vertical="center" shrinkToFit="1"/>
    </xf>
    <xf numFmtId="0" fontId="10" fillId="0" borderId="1020" xfId="2" applyFont="1" applyFill="1" applyBorder="1" applyAlignment="1">
      <alignment horizontal="left" vertical="center" shrinkToFit="1"/>
    </xf>
    <xf numFmtId="0" fontId="10" fillId="0" borderId="129" xfId="2" applyFont="1" applyFill="1" applyBorder="1" applyAlignment="1">
      <alignment horizontal="center" vertical="center" shrinkToFit="1"/>
    </xf>
    <xf numFmtId="0" fontId="20" fillId="0" borderId="400" xfId="2" applyFont="1" applyFill="1" applyBorder="1" applyAlignment="1">
      <alignment horizontal="center" vertical="center"/>
    </xf>
    <xf numFmtId="0" fontId="10" fillId="0" borderId="375" xfId="2" applyFont="1" applyFill="1" applyBorder="1" applyAlignment="1">
      <alignment horizontal="center" vertical="center" shrinkToFit="1"/>
    </xf>
    <xf numFmtId="0" fontId="10" fillId="0" borderId="379" xfId="2" applyFont="1" applyFill="1" applyBorder="1" applyAlignment="1">
      <alignment horizontal="center" vertical="center" shrinkToFit="1"/>
    </xf>
    <xf numFmtId="0" fontId="10" fillId="0" borderId="373" xfId="2" applyFont="1" applyFill="1" applyBorder="1" applyAlignment="1">
      <alignment horizontal="center" vertical="center" shrinkToFit="1"/>
    </xf>
    <xf numFmtId="0" fontId="20" fillId="0" borderId="365" xfId="2" applyFont="1" applyFill="1" applyBorder="1" applyAlignment="1">
      <alignment horizontal="center" vertical="center"/>
    </xf>
    <xf numFmtId="0" fontId="20" fillId="0" borderId="430" xfId="2" applyFont="1" applyFill="1" applyBorder="1" applyAlignment="1">
      <alignment horizontal="center" vertical="center"/>
    </xf>
    <xf numFmtId="0" fontId="10" fillId="0" borderId="270" xfId="2" applyFont="1" applyFill="1" applyBorder="1" applyAlignment="1">
      <alignment horizontal="center" vertical="center" shrinkToFit="1"/>
    </xf>
    <xf numFmtId="0" fontId="10" fillId="0" borderId="270" xfId="2" applyFont="1" applyFill="1" applyBorder="1" applyAlignment="1">
      <alignment vertical="center" shrinkToFit="1"/>
    </xf>
    <xf numFmtId="0" fontId="10" fillId="0" borderId="310" xfId="2" applyFont="1" applyFill="1" applyBorder="1" applyAlignment="1">
      <alignment horizontal="center" vertical="center" shrinkToFit="1"/>
    </xf>
    <xf numFmtId="0" fontId="10" fillId="0" borderId="310" xfId="2" applyFont="1" applyFill="1" applyBorder="1" applyAlignment="1">
      <alignment horizontal="left" vertical="center" shrinkToFit="1"/>
    </xf>
    <xf numFmtId="0" fontId="10" fillId="0" borderId="104" xfId="2" applyFont="1" applyFill="1" applyBorder="1" applyAlignment="1">
      <alignment horizontal="center" vertical="center" shrinkToFit="1"/>
    </xf>
    <xf numFmtId="0" fontId="10" fillId="0" borderId="241" xfId="2" applyFont="1" applyFill="1" applyBorder="1" applyAlignment="1">
      <alignment vertical="center" shrinkToFit="1"/>
    </xf>
    <xf numFmtId="0" fontId="10" fillId="0" borderId="228" xfId="2" applyFont="1" applyFill="1" applyBorder="1" applyAlignment="1">
      <alignment horizontal="center" vertical="center" shrinkToFit="1"/>
    </xf>
    <xf numFmtId="0" fontId="10" fillId="0" borderId="1021" xfId="2" applyFont="1" applyFill="1" applyBorder="1" applyAlignment="1">
      <alignment horizontal="left" vertical="center" shrinkToFit="1"/>
    </xf>
    <xf numFmtId="0" fontId="10" fillId="0" borderId="235" xfId="2" applyFont="1" applyFill="1" applyBorder="1" applyAlignment="1">
      <alignment horizontal="center" vertical="center"/>
    </xf>
    <xf numFmtId="0" fontId="10" fillId="0" borderId="0" xfId="2" applyNumberFormat="1" applyFont="1" applyFill="1" applyBorder="1" applyAlignment="1">
      <alignment vertical="center" shrinkToFit="1"/>
    </xf>
    <xf numFmtId="0" fontId="10" fillId="0" borderId="235" xfId="2" applyFont="1" applyFill="1" applyBorder="1" applyAlignment="1">
      <alignment horizontal="center" vertical="top" wrapText="1"/>
    </xf>
    <xf numFmtId="0" fontId="10" fillId="0" borderId="270" xfId="2" applyNumberFormat="1" applyFont="1" applyFill="1" applyBorder="1" applyAlignment="1">
      <alignment vertical="center" shrinkToFit="1"/>
    </xf>
    <xf numFmtId="0" fontId="10" fillId="0" borderId="527" xfId="2" applyFont="1" applyFill="1" applyBorder="1" applyAlignment="1">
      <alignment horizontal="center" vertical="center" shrinkToFit="1"/>
    </xf>
    <xf numFmtId="0" fontId="10" fillId="0" borderId="527" xfId="2" applyNumberFormat="1" applyFont="1" applyFill="1" applyBorder="1" applyAlignment="1">
      <alignment vertical="center" shrinkToFit="1"/>
    </xf>
    <xf numFmtId="0" fontId="10" fillId="0" borderId="671" xfId="2" applyFont="1" applyFill="1" applyBorder="1" applyAlignment="1">
      <alignment horizontal="center" vertical="center" shrinkToFit="1"/>
    </xf>
    <xf numFmtId="0" fontId="10" fillId="0" borderId="671" xfId="2" applyFont="1" applyFill="1" applyBorder="1" applyAlignment="1">
      <alignment horizontal="left" vertical="center" shrinkToFit="1"/>
    </xf>
    <xf numFmtId="0" fontId="10" fillId="0" borderId="241" xfId="2" applyNumberFormat="1" applyFont="1" applyFill="1" applyBorder="1" applyAlignment="1">
      <alignment vertical="center" shrinkToFit="1"/>
    </xf>
    <xf numFmtId="0" fontId="10" fillId="0" borderId="129" xfId="2" applyNumberFormat="1" applyFont="1" applyFill="1" applyBorder="1" applyAlignment="1">
      <alignment vertical="center" shrinkToFit="1"/>
    </xf>
    <xf numFmtId="0" fontId="10" fillId="0" borderId="375" xfId="2" applyNumberFormat="1" applyFont="1" applyFill="1" applyBorder="1" applyAlignment="1">
      <alignment vertical="center" shrinkToFit="1"/>
    </xf>
    <xf numFmtId="0" fontId="10" fillId="0" borderId="8" xfId="2" applyFont="1" applyFill="1" applyBorder="1" applyAlignment="1">
      <alignment horizontal="center" vertical="center" shrinkToFit="1"/>
    </xf>
    <xf numFmtId="0" fontId="10" fillId="0" borderId="8" xfId="2" applyFont="1" applyFill="1" applyBorder="1" applyAlignment="1">
      <alignment shrinkToFit="1"/>
    </xf>
    <xf numFmtId="49" fontId="10" fillId="0" borderId="838" xfId="2" applyNumberFormat="1" applyFont="1" applyFill="1" applyBorder="1" applyAlignment="1">
      <alignment vertical="center" shrinkToFit="1"/>
    </xf>
    <xf numFmtId="0" fontId="10" fillId="0" borderId="8" xfId="2" applyFont="1" applyFill="1" applyBorder="1" applyAlignment="1">
      <alignment vertical="center" shrinkToFit="1"/>
    </xf>
    <xf numFmtId="0" fontId="10" fillId="0" borderId="235" xfId="2" applyFont="1" applyFill="1" applyBorder="1" applyAlignment="1">
      <alignment horizontal="center" vertical="center" wrapText="1"/>
    </xf>
    <xf numFmtId="0" fontId="10" fillId="0" borderId="280" xfId="2" applyFont="1" applyFill="1" applyBorder="1" applyAlignment="1">
      <alignment horizontal="center" vertical="center" shrinkToFit="1"/>
    </xf>
    <xf numFmtId="0" fontId="16" fillId="0" borderId="0" xfId="2" applyFont="1" applyFill="1" applyBorder="1" applyAlignment="1">
      <alignment vertical="center" shrinkToFit="1"/>
    </xf>
    <xf numFmtId="0" fontId="20" fillId="0" borderId="235" xfId="2" applyFont="1" applyFill="1" applyBorder="1" applyAlignment="1">
      <alignment horizontal="center" vertical="center" wrapText="1"/>
    </xf>
    <xf numFmtId="49" fontId="10" fillId="0" borderId="238" xfId="2" applyNumberFormat="1" applyFont="1" applyFill="1" applyBorder="1" applyAlignment="1">
      <alignment vertical="center" shrinkToFit="1"/>
    </xf>
    <xf numFmtId="0" fontId="10" fillId="0" borderId="430" xfId="2" applyNumberFormat="1" applyFont="1" applyFill="1" applyBorder="1" applyAlignment="1">
      <alignment horizontal="center" vertical="center" wrapText="1"/>
    </xf>
    <xf numFmtId="49" fontId="10" fillId="0" borderId="270" xfId="2" applyNumberFormat="1" applyFont="1" applyFill="1" applyBorder="1" applyAlignment="1">
      <alignment vertical="center" shrinkToFit="1"/>
    </xf>
    <xf numFmtId="0" fontId="10" fillId="0" borderId="0" xfId="2" applyNumberFormat="1" applyFont="1" applyFill="1" applyBorder="1" applyAlignment="1">
      <alignment horizontal="left" vertical="center" shrinkToFit="1"/>
    </xf>
    <xf numFmtId="0" fontId="10" fillId="0" borderId="377" xfId="2" applyFont="1" applyFill="1" applyBorder="1" applyAlignment="1">
      <alignment horizontal="center" vertical="center" shrinkToFit="1"/>
    </xf>
    <xf numFmtId="49" fontId="10" fillId="0" borderId="671" xfId="2" applyNumberFormat="1" applyFont="1" applyFill="1" applyBorder="1" applyAlignment="1">
      <alignment vertical="center" shrinkToFit="1"/>
    </xf>
    <xf numFmtId="0" fontId="17" fillId="0" borderId="0" xfId="2" applyFont="1" applyFill="1" applyBorder="1" applyAlignment="1">
      <alignment vertical="center" shrinkToFit="1"/>
    </xf>
    <xf numFmtId="0" fontId="10" fillId="0" borderId="379" xfId="2" applyFont="1" applyFill="1" applyBorder="1" applyAlignment="1">
      <alignment vertical="center" shrinkToFit="1"/>
    </xf>
    <xf numFmtId="0" fontId="10" fillId="0" borderId="48" xfId="2" applyFont="1" applyFill="1" applyBorder="1" applyAlignment="1">
      <alignment horizontal="center" vertical="center" shrinkToFit="1"/>
    </xf>
    <xf numFmtId="0" fontId="22" fillId="0" borderId="0" xfId="2" applyFont="1" applyFill="1" applyBorder="1" applyAlignment="1">
      <alignment vertical="center" shrinkToFit="1"/>
    </xf>
    <xf numFmtId="0" fontId="10" fillId="0" borderId="129" xfId="2" applyNumberFormat="1" applyFont="1" applyFill="1" applyBorder="1" applyAlignment="1">
      <alignment horizontal="left" vertical="center" shrinkToFit="1"/>
    </xf>
    <xf numFmtId="0" fontId="9" fillId="0" borderId="0" xfId="2" applyFont="1" applyFill="1" applyBorder="1" applyAlignment="1">
      <alignment vertical="center" shrinkToFit="1"/>
    </xf>
    <xf numFmtId="0" fontId="10" fillId="0" borderId="387" xfId="2" applyFont="1" applyFill="1" applyBorder="1" applyAlignment="1">
      <alignment horizontal="center" vertical="center" shrinkToFit="1"/>
    </xf>
    <xf numFmtId="0" fontId="10" fillId="0" borderId="387" xfId="2" applyFont="1" applyFill="1" applyBorder="1" applyAlignment="1">
      <alignment vertical="center" shrinkToFit="1"/>
    </xf>
    <xf numFmtId="0" fontId="10" fillId="0" borderId="726" xfId="14" applyFont="1" applyFill="1" applyBorder="1" applyAlignment="1">
      <alignment horizontal="center" vertical="center" shrinkToFit="1"/>
    </xf>
    <xf numFmtId="49" fontId="10" fillId="0" borderId="371" xfId="14" applyNumberFormat="1" applyFont="1" applyFill="1" applyBorder="1" applyAlignment="1">
      <alignment vertical="center"/>
    </xf>
    <xf numFmtId="0" fontId="10" fillId="0" borderId="238" xfId="14" applyFont="1" applyFill="1" applyBorder="1" applyAlignment="1">
      <alignment shrinkToFit="1"/>
    </xf>
    <xf numFmtId="49" fontId="10" fillId="0" borderId="238" xfId="14" applyNumberFormat="1" applyFont="1" applyFill="1" applyBorder="1" applyAlignment="1">
      <alignment vertical="center"/>
    </xf>
    <xf numFmtId="0" fontId="10" fillId="0" borderId="727" xfId="14" applyFont="1" applyFill="1" applyBorder="1" applyAlignment="1">
      <alignment horizontal="center" vertical="center" shrinkToFit="1"/>
    </xf>
    <xf numFmtId="49" fontId="10" fillId="0" borderId="283" xfId="14" applyNumberFormat="1" applyFont="1" applyFill="1" applyBorder="1" applyAlignment="1">
      <alignment vertical="center"/>
    </xf>
    <xf numFmtId="0" fontId="10" fillId="0" borderId="785" xfId="2" applyFont="1" applyFill="1" applyBorder="1" applyAlignment="1">
      <alignment horizontal="center" vertical="center" shrinkToFit="1"/>
    </xf>
    <xf numFmtId="0" fontId="10" fillId="0" borderId="111" xfId="2" applyFont="1" applyFill="1" applyBorder="1" applyAlignment="1">
      <alignment horizontal="center" vertical="center" shrinkToFit="1"/>
    </xf>
    <xf numFmtId="0" fontId="10" fillId="0" borderId="785" xfId="2" applyFont="1" applyFill="1" applyBorder="1" applyAlignment="1">
      <alignment horizontal="left" vertical="center" shrinkToFit="1"/>
    </xf>
    <xf numFmtId="0" fontId="10" fillId="0" borderId="838" xfId="2" applyFont="1" applyFill="1" applyBorder="1" applyAlignment="1">
      <alignment vertical="center" shrinkToFit="1"/>
    </xf>
    <xf numFmtId="0" fontId="10" fillId="0" borderId="1020" xfId="2" applyFont="1" applyFill="1" applyBorder="1" applyAlignment="1">
      <alignment vertical="center" shrinkToFit="1"/>
    </xf>
    <xf numFmtId="0" fontId="20" fillId="0" borderId="365" xfId="2" applyFont="1" applyFill="1" applyBorder="1" applyAlignment="1">
      <alignment horizontal="center" vertical="center" wrapText="1"/>
    </xf>
    <xf numFmtId="0" fontId="10" fillId="0" borderId="0" xfId="2" applyFont="1" applyFill="1" applyBorder="1" applyAlignment="1">
      <alignment horizontal="center" shrinkToFit="1"/>
    </xf>
    <xf numFmtId="0" fontId="20" fillId="0" borderId="430" xfId="2" applyFont="1" applyFill="1" applyBorder="1" applyAlignment="1">
      <alignment horizontal="center" vertical="center" wrapText="1"/>
    </xf>
    <xf numFmtId="0" fontId="10" fillId="0" borderId="8" xfId="14" applyFont="1" applyFill="1" applyBorder="1" applyAlignment="1">
      <alignment vertical="center" shrinkToFit="1"/>
    </xf>
    <xf numFmtId="0" fontId="10" fillId="0" borderId="8" xfId="14" applyFont="1" applyFill="1" applyBorder="1" applyAlignment="1">
      <alignment horizontal="center" vertical="center" shrinkToFit="1"/>
    </xf>
    <xf numFmtId="0" fontId="10" fillId="0" borderId="54" xfId="2" applyFont="1" applyFill="1" applyBorder="1" applyAlignment="1">
      <alignment vertical="top" textRotation="255" wrapText="1"/>
    </xf>
    <xf numFmtId="0" fontId="10" fillId="0" borderId="228" xfId="14" applyFont="1" applyFill="1" applyBorder="1" applyAlignment="1">
      <alignment horizontal="center" vertical="center" shrinkToFit="1"/>
    </xf>
    <xf numFmtId="49" fontId="10" fillId="0" borderId="123" xfId="14" applyNumberFormat="1" applyFont="1" applyFill="1" applyBorder="1" applyAlignment="1">
      <alignment vertical="center" shrinkToFit="1"/>
    </xf>
    <xf numFmtId="0" fontId="10" fillId="0" borderId="1127" xfId="14" applyFont="1" applyFill="1" applyBorder="1" applyAlignment="1">
      <alignment horizontal="center" vertical="center" shrinkToFit="1"/>
    </xf>
    <xf numFmtId="49" fontId="10" fillId="0" borderId="160" xfId="14" applyNumberFormat="1" applyFont="1" applyFill="1" applyBorder="1" applyAlignment="1">
      <alignment vertical="center" shrinkToFit="1"/>
    </xf>
    <xf numFmtId="0" fontId="10" fillId="0" borderId="1128" xfId="14" applyFont="1" applyFill="1" applyBorder="1" applyAlignment="1">
      <alignment horizontal="center" vertical="center" shrinkToFit="1"/>
    </xf>
    <xf numFmtId="49" fontId="10" fillId="0" borderId="168" xfId="14" applyNumberFormat="1" applyFont="1" applyFill="1" applyBorder="1" applyAlignment="1">
      <alignment vertical="center" shrinkToFit="1"/>
    </xf>
    <xf numFmtId="0" fontId="10" fillId="0" borderId="784" xfId="14" applyFont="1" applyFill="1" applyBorder="1" applyAlignment="1">
      <alignment horizontal="center" vertical="center" shrinkToFit="1"/>
    </xf>
    <xf numFmtId="0" fontId="10" fillId="0" borderId="310" xfId="0" applyFont="1" applyFill="1" applyBorder="1" applyAlignment="1">
      <alignment horizontal="center" vertical="center" shrinkToFit="1"/>
    </xf>
    <xf numFmtId="49" fontId="10" fillId="0" borderId="478" xfId="0" applyNumberFormat="1" applyFont="1" applyFill="1" applyBorder="1" applyAlignment="1">
      <alignment vertical="center" shrinkToFit="1"/>
    </xf>
    <xf numFmtId="0" fontId="10" fillId="0" borderId="0" xfId="0" applyFont="1" applyFill="1" applyBorder="1" applyAlignment="1">
      <alignment horizontal="center" vertical="center" shrinkToFit="1"/>
    </xf>
    <xf numFmtId="49" fontId="10" fillId="0" borderId="278" xfId="0" applyNumberFormat="1" applyFont="1" applyFill="1" applyBorder="1" applyAlignment="1">
      <alignment vertical="center" shrinkToFit="1"/>
    </xf>
    <xf numFmtId="0" fontId="10" fillId="0" borderId="270" xfId="0" applyFont="1" applyFill="1" applyBorder="1" applyAlignment="1">
      <alignment horizontal="center" vertical="center" shrinkToFit="1"/>
    </xf>
    <xf numFmtId="49" fontId="10" fillId="0" borderId="282" xfId="0" applyNumberFormat="1" applyFont="1" applyFill="1" applyBorder="1" applyAlignment="1">
      <alignment vertical="center" shrinkToFit="1"/>
    </xf>
    <xf numFmtId="0" fontId="10" fillId="0" borderId="527" xfId="0" applyFont="1" applyFill="1" applyBorder="1" applyAlignment="1">
      <alignment horizontal="center" shrinkToFit="1"/>
    </xf>
    <xf numFmtId="0" fontId="10" fillId="0" borderId="527" xfId="0" applyFont="1" applyFill="1" applyBorder="1" applyAlignment="1">
      <alignment vertical="center" shrinkToFit="1"/>
    </xf>
    <xf numFmtId="0" fontId="10" fillId="0" borderId="111" xfId="0" applyFont="1" applyFill="1" applyBorder="1" applyAlignment="1">
      <alignment horizontal="center" shrinkToFit="1"/>
    </xf>
    <xf numFmtId="0" fontId="10" fillId="0" borderId="111" xfId="0" applyFont="1" applyFill="1" applyBorder="1" applyAlignment="1">
      <alignment shrinkToFit="1"/>
    </xf>
    <xf numFmtId="0" fontId="10" fillId="0" borderId="270" xfId="0" applyFont="1" applyFill="1" applyBorder="1" applyAlignment="1">
      <alignment horizontal="center" shrinkToFit="1"/>
    </xf>
    <xf numFmtId="0" fontId="10" fillId="0" borderId="270" xfId="0" applyFont="1" applyFill="1" applyBorder="1" applyAlignment="1">
      <alignment vertical="center" shrinkToFit="1"/>
    </xf>
    <xf numFmtId="0" fontId="10" fillId="0" borderId="79"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0" fillId="0" borderId="0" xfId="0" applyFont="1" applyFill="1" applyBorder="1" applyAlignment="1">
      <alignment horizontal="left" shrinkToFit="1"/>
    </xf>
    <xf numFmtId="0" fontId="10" fillId="0" borderId="79" xfId="0" applyFont="1" applyFill="1" applyBorder="1" applyAlignment="1">
      <alignment vertical="center" shrinkToFit="1"/>
    </xf>
    <xf numFmtId="38" fontId="10" fillId="0" borderId="148" xfId="1" applyFont="1" applyFill="1" applyBorder="1" applyAlignment="1">
      <alignment horizontal="right" vertical="center" shrinkToFit="1"/>
    </xf>
    <xf numFmtId="38" fontId="10" fillId="0" borderId="129" xfId="1" applyFont="1" applyFill="1" applyBorder="1" applyAlignment="1">
      <alignment horizontal="right" vertical="center" shrinkToFit="1"/>
    </xf>
    <xf numFmtId="38" fontId="10" fillId="0" borderId="109" xfId="1" applyFont="1" applyFill="1" applyBorder="1" applyAlignment="1">
      <alignment horizontal="right" vertical="center" shrinkToFit="1"/>
    </xf>
    <xf numFmtId="0" fontId="10" fillId="0" borderId="838" xfId="0" applyFont="1" applyFill="1" applyBorder="1" applyAlignment="1">
      <alignment horizontal="center" shrinkToFit="1"/>
    </xf>
    <xf numFmtId="0" fontId="10" fillId="0" borderId="838" xfId="0" applyFont="1" applyFill="1" applyBorder="1" applyAlignment="1">
      <alignment vertical="center" shrinkToFit="1"/>
    </xf>
    <xf numFmtId="0" fontId="10" fillId="0" borderId="129" xfId="0" applyFont="1" applyFill="1" applyBorder="1" applyAlignment="1">
      <alignment horizontal="center" shrinkToFit="1"/>
    </xf>
    <xf numFmtId="0" fontId="10" fillId="0" borderId="129" xfId="0" applyFont="1" applyFill="1" applyBorder="1" applyAlignment="1">
      <alignment horizontal="left" vertical="center" shrinkToFit="1"/>
    </xf>
    <xf numFmtId="0" fontId="10" fillId="0" borderId="838" xfId="0" applyFont="1" applyFill="1" applyBorder="1" applyAlignment="1">
      <alignment horizontal="left" vertical="center" shrinkToFit="1"/>
    </xf>
    <xf numFmtId="0" fontId="10" fillId="0" borderId="129" xfId="0" applyFont="1" applyFill="1" applyBorder="1" applyAlignment="1">
      <alignment horizontal="left" shrinkToFit="1"/>
    </xf>
    <xf numFmtId="0" fontId="10" fillId="0" borderId="430" xfId="0" applyFont="1" applyFill="1" applyBorder="1" applyAlignment="1">
      <alignment horizontal="center" vertical="center" wrapText="1"/>
    </xf>
    <xf numFmtId="0" fontId="10" fillId="0" borderId="270" xfId="0" applyFont="1" applyFill="1" applyBorder="1" applyAlignment="1">
      <alignment horizontal="left" shrinkToFit="1"/>
    </xf>
    <xf numFmtId="38" fontId="10" fillId="0" borderId="685" xfId="1" applyFont="1" applyFill="1" applyBorder="1" applyAlignment="1">
      <alignment horizontal="right" vertical="center" shrinkToFit="1"/>
    </xf>
    <xf numFmtId="38" fontId="10" fillId="0" borderId="779" xfId="1" applyFont="1" applyFill="1" applyBorder="1" applyAlignment="1">
      <alignment horizontal="right" vertical="center" shrinkToFit="1"/>
    </xf>
    <xf numFmtId="0" fontId="10" fillId="0" borderId="785" xfId="0" applyFont="1" applyFill="1" applyBorder="1" applyAlignment="1">
      <alignment horizontal="center" shrinkToFit="1"/>
    </xf>
    <xf numFmtId="0" fontId="10" fillId="0" borderId="785" xfId="0" applyFont="1" applyFill="1" applyBorder="1" applyAlignment="1">
      <alignment vertical="center" shrinkToFit="1"/>
    </xf>
    <xf numFmtId="0" fontId="10" fillId="0" borderId="111" xfId="0" applyFont="1" applyFill="1" applyBorder="1" applyAlignment="1">
      <alignment horizontal="left" shrinkToFit="1"/>
    </xf>
    <xf numFmtId="0" fontId="10" fillId="0" borderId="129" xfId="0" applyFont="1" applyFill="1" applyBorder="1" applyAlignment="1">
      <alignment vertical="center" shrinkToFit="1"/>
    </xf>
    <xf numFmtId="0" fontId="10" fillId="0" borderId="8" xfId="0" applyFont="1" applyFill="1" applyBorder="1" applyAlignment="1">
      <alignment horizontal="center" shrinkToFit="1"/>
    </xf>
    <xf numFmtId="49" fontId="10" fillId="0" borderId="310" xfId="0" applyNumberFormat="1" applyFont="1" applyFill="1" applyBorder="1" applyAlignment="1">
      <alignment vertical="center" shrinkToFit="1"/>
    </xf>
    <xf numFmtId="49" fontId="10" fillId="0" borderId="0" xfId="0" applyNumberFormat="1" applyFont="1" applyFill="1" applyBorder="1" applyAlignment="1">
      <alignment vertical="center" shrinkToFit="1"/>
    </xf>
    <xf numFmtId="0" fontId="10" fillId="0" borderId="68" xfId="0" applyFont="1" applyFill="1" applyBorder="1" applyAlignment="1">
      <alignment horizontal="center" vertical="center" wrapText="1"/>
    </xf>
    <xf numFmtId="0" fontId="10" fillId="0" borderId="838" xfId="0" applyFont="1" applyFill="1" applyBorder="1" applyAlignment="1">
      <alignment horizontal="center" vertical="center" shrinkToFit="1"/>
    </xf>
    <xf numFmtId="49" fontId="10" fillId="0" borderId="838" xfId="0" applyNumberFormat="1" applyFont="1" applyFill="1" applyBorder="1" applyAlignment="1">
      <alignment vertical="center" shrinkToFit="1"/>
    </xf>
    <xf numFmtId="0" fontId="10" fillId="0" borderId="129" xfId="0" applyFont="1" applyFill="1" applyBorder="1" applyAlignment="1">
      <alignment horizontal="center" vertical="center" shrinkToFit="1"/>
    </xf>
    <xf numFmtId="49" fontId="10" fillId="0" borderId="129" xfId="0" applyNumberFormat="1" applyFont="1" applyFill="1" applyBorder="1" applyAlignment="1">
      <alignment vertical="center" shrinkToFit="1"/>
    </xf>
    <xf numFmtId="0" fontId="16" fillId="0" borderId="0" xfId="0" applyFont="1" applyFill="1" applyBorder="1" applyAlignment="1">
      <alignment horizontal="center" shrinkToFit="1"/>
    </xf>
    <xf numFmtId="0" fontId="10" fillId="0" borderId="0" xfId="0" applyNumberFormat="1" applyFont="1" applyFill="1" applyBorder="1" applyAlignment="1">
      <alignment horizontal="left" vertical="center" shrinkToFit="1"/>
    </xf>
    <xf numFmtId="0" fontId="10" fillId="0" borderId="129" xfId="0" applyNumberFormat="1" applyFont="1" applyFill="1" applyBorder="1" applyAlignment="1">
      <alignment horizontal="left" vertical="center" shrinkToFit="1"/>
    </xf>
    <xf numFmtId="0" fontId="10" fillId="0" borderId="66" xfId="0" applyFont="1" applyFill="1" applyBorder="1" applyAlignment="1"/>
    <xf numFmtId="0" fontId="10" fillId="0" borderId="785" xfId="0" applyFont="1" applyFill="1" applyBorder="1" applyAlignment="1">
      <alignment horizontal="center" vertical="center" shrinkToFit="1"/>
    </xf>
    <xf numFmtId="49" fontId="10" fillId="0" borderId="785" xfId="0" applyNumberFormat="1" applyFont="1" applyFill="1" applyBorder="1" applyAlignment="1">
      <alignment vertical="center" shrinkToFit="1"/>
    </xf>
    <xf numFmtId="0" fontId="16" fillId="0" borderId="0" xfId="15" applyFont="1" applyFill="1" applyBorder="1" applyAlignment="1">
      <alignment horizontal="center" vertical="center" shrinkToFit="1"/>
    </xf>
    <xf numFmtId="0" fontId="16" fillId="0" borderId="0" xfId="15" applyFont="1" applyFill="1" applyBorder="1" applyAlignment="1">
      <alignment horizontal="left" vertical="center" shrinkToFit="1"/>
    </xf>
    <xf numFmtId="0" fontId="16" fillId="0" borderId="785" xfId="15" applyFont="1" applyFill="1" applyBorder="1" applyAlignment="1">
      <alignment horizontal="center" vertical="center" shrinkToFit="1"/>
    </xf>
    <xf numFmtId="0" fontId="16" fillId="0" borderId="785" xfId="15" applyFont="1" applyFill="1" applyBorder="1" applyAlignment="1">
      <alignment horizontal="left" vertical="center" shrinkToFit="1"/>
    </xf>
    <xf numFmtId="0" fontId="16" fillId="0" borderId="111" xfId="16" applyFont="1" applyFill="1" applyBorder="1" applyAlignment="1">
      <alignment vertical="center"/>
    </xf>
    <xf numFmtId="0" fontId="16" fillId="0" borderId="445" xfId="15" applyFont="1" applyFill="1" applyBorder="1" applyAlignment="1">
      <alignment vertical="center"/>
    </xf>
    <xf numFmtId="0" fontId="17" fillId="0" borderId="0" xfId="15" applyFont="1" applyFill="1" applyBorder="1" applyAlignment="1"/>
    <xf numFmtId="0" fontId="16" fillId="0" borderId="278" xfId="16" applyFont="1" applyFill="1" applyBorder="1" applyAlignment="1">
      <alignment vertical="center" shrinkToFit="1"/>
    </xf>
    <xf numFmtId="0" fontId="16" fillId="0" borderId="0" xfId="16" applyFont="1" applyFill="1" applyBorder="1" applyAlignment="1">
      <alignment vertical="center" shrinkToFit="1"/>
    </xf>
    <xf numFmtId="0" fontId="16" fillId="0" borderId="278" xfId="16" applyFont="1" applyFill="1" applyBorder="1" applyAlignment="1">
      <alignment vertical="center"/>
    </xf>
    <xf numFmtId="0" fontId="16" fillId="0" borderId="448" xfId="16" applyFont="1" applyFill="1" applyBorder="1" applyAlignment="1">
      <alignment vertical="center" shrinkToFit="1"/>
    </xf>
    <xf numFmtId="0" fontId="16" fillId="0" borderId="449" xfId="16" applyFont="1" applyFill="1" applyBorder="1" applyAlignment="1">
      <alignment vertical="center"/>
    </xf>
    <xf numFmtId="0" fontId="16" fillId="0" borderId="8" xfId="15" applyFont="1" applyFill="1" applyBorder="1" applyAlignment="1">
      <alignment horizontal="center" vertical="center" wrapText="1"/>
    </xf>
    <xf numFmtId="0" fontId="16" fillId="0" borderId="838" xfId="15" applyFont="1" applyFill="1" applyBorder="1" applyAlignment="1">
      <alignment horizontal="center" vertical="center" shrinkToFit="1"/>
    </xf>
    <xf numFmtId="0" fontId="16" fillId="0" borderId="838" xfId="15" applyFont="1" applyFill="1" applyBorder="1" applyAlignment="1">
      <alignment vertical="center" shrinkToFit="1"/>
    </xf>
    <xf numFmtId="0" fontId="16" fillId="0" borderId="79" xfId="15" applyFont="1" applyFill="1" applyBorder="1" applyAlignment="1">
      <alignment vertical="center" shrinkToFit="1"/>
    </xf>
    <xf numFmtId="0" fontId="16" fillId="0" borderId="129" xfId="15" applyFont="1" applyFill="1" applyBorder="1" applyAlignment="1">
      <alignment horizontal="center" vertical="center" shrinkToFit="1"/>
    </xf>
    <xf numFmtId="0" fontId="16" fillId="0" borderId="110" xfId="15" applyFont="1" applyFill="1" applyBorder="1" applyAlignment="1">
      <alignment vertical="center" shrinkToFit="1"/>
    </xf>
    <xf numFmtId="0" fontId="16" fillId="0" borderId="129" xfId="15" applyFont="1" applyFill="1" applyBorder="1" applyAlignment="1">
      <alignment vertical="center" shrinkToFit="1"/>
    </xf>
    <xf numFmtId="0" fontId="16" fillId="0" borderId="784" xfId="15" applyFont="1" applyFill="1" applyBorder="1" applyAlignment="1">
      <alignment horizontal="center" vertical="center" wrapText="1"/>
    </xf>
    <xf numFmtId="0" fontId="16" fillId="0" borderId="785" xfId="15" applyFont="1" applyFill="1" applyBorder="1" applyAlignment="1">
      <alignment vertical="center" shrinkToFit="1"/>
    </xf>
    <xf numFmtId="0" fontId="16" fillId="0" borderId="111" xfId="15" applyFont="1" applyFill="1" applyBorder="1" applyAlignment="1">
      <alignment horizontal="center" vertical="center" shrinkToFit="1"/>
    </xf>
    <xf numFmtId="0" fontId="16" fillId="0" borderId="111" xfId="15" applyFont="1" applyFill="1" applyBorder="1" applyAlignment="1">
      <alignment vertical="center" shrinkToFit="1"/>
    </xf>
    <xf numFmtId="0" fontId="16" fillId="0" borderId="0" xfId="15" applyFont="1" applyFill="1" applyBorder="1" applyAlignment="1"/>
    <xf numFmtId="0" fontId="16" fillId="0" borderId="54" xfId="15" applyFont="1" applyFill="1" applyBorder="1" applyAlignment="1">
      <alignment vertical="center" wrapText="1"/>
    </xf>
    <xf numFmtId="0" fontId="17" fillId="0" borderId="0" xfId="15" applyFont="1" applyFill="1" applyBorder="1" applyAlignment="1">
      <alignment vertical="center" wrapText="1" shrinkToFit="1"/>
    </xf>
    <xf numFmtId="0" fontId="16" fillId="0" borderId="0" xfId="15" applyNumberFormat="1" applyFont="1" applyFill="1" applyBorder="1" applyAlignment="1">
      <alignment vertical="center" shrinkToFit="1"/>
    </xf>
    <xf numFmtId="0" fontId="16" fillId="0" borderId="786" xfId="15" applyNumberFormat="1" applyFont="1" applyFill="1" applyBorder="1" applyAlignment="1">
      <alignment vertical="center" shrinkToFit="1"/>
    </xf>
    <xf numFmtId="0" fontId="16" fillId="0" borderId="1152" xfId="15" applyFont="1" applyFill="1" applyBorder="1" applyAlignment="1">
      <alignment vertical="center" shrinkToFit="1"/>
    </xf>
    <xf numFmtId="0" fontId="10" fillId="0" borderId="708" xfId="17" applyFont="1" applyFill="1" applyBorder="1" applyAlignment="1">
      <alignment horizontal="center" vertical="center" shrinkToFit="1"/>
    </xf>
    <xf numFmtId="0" fontId="10" fillId="0" borderId="709" xfId="17" applyFont="1" applyFill="1" applyBorder="1" applyAlignment="1">
      <alignment horizontal="left" vertical="center" shrinkToFit="1"/>
    </xf>
    <xf numFmtId="0" fontId="10" fillId="0" borderId="488" xfId="17" applyFont="1" applyFill="1" applyBorder="1" applyAlignment="1">
      <alignment shrinkToFit="1"/>
    </xf>
    <xf numFmtId="0" fontId="10" fillId="0" borderId="703" xfId="17" applyFont="1" applyFill="1" applyBorder="1" applyAlignment="1">
      <alignment horizontal="left" vertical="center" shrinkToFit="1"/>
    </xf>
    <xf numFmtId="0" fontId="10" fillId="0" borderId="488" xfId="17" applyFont="1" applyFill="1" applyBorder="1" applyAlignment="1">
      <alignment horizontal="center" vertical="center" shrinkToFit="1"/>
    </xf>
    <xf numFmtId="0" fontId="10" fillId="0" borderId="703" xfId="17" applyNumberFormat="1" applyFont="1" applyFill="1" applyBorder="1" applyAlignment="1">
      <alignment horizontal="left" vertical="center" shrinkToFit="1"/>
    </xf>
    <xf numFmtId="0" fontId="10" fillId="0" borderId="721" xfId="17" applyFont="1" applyFill="1" applyBorder="1" applyAlignment="1">
      <alignment horizontal="center" vertical="center" shrinkToFit="1"/>
    </xf>
    <xf numFmtId="0" fontId="10" fillId="0" borderId="783" xfId="17" applyNumberFormat="1" applyFont="1" applyFill="1" applyBorder="1" applyAlignment="1">
      <alignment horizontal="left" vertical="center" shrinkToFit="1"/>
    </xf>
    <xf numFmtId="0" fontId="10" fillId="0" borderId="835" xfId="17" applyFont="1" applyFill="1" applyBorder="1" applyAlignment="1">
      <alignment horizontal="center" vertical="center" shrinkToFit="1"/>
    </xf>
    <xf numFmtId="0" fontId="10" fillId="0" borderId="836" xfId="17" applyFont="1" applyFill="1" applyBorder="1" applyAlignment="1">
      <alignment horizontal="left" vertical="center" shrinkToFit="1"/>
    </xf>
    <xf numFmtId="0" fontId="10" fillId="0" borderId="703" xfId="17" applyFont="1" applyFill="1" applyBorder="1" applyAlignment="1">
      <alignment horizontal="left" vertical="center"/>
    </xf>
    <xf numFmtId="0" fontId="10" fillId="0" borderId="703" xfId="17" applyFont="1" applyFill="1" applyBorder="1" applyAlignment="1">
      <alignment vertical="center" shrinkToFit="1"/>
    </xf>
    <xf numFmtId="0" fontId="10" fillId="0" borderId="147" xfId="17" applyFont="1" applyFill="1" applyBorder="1" applyAlignment="1">
      <alignment horizontal="center" vertical="center" shrinkToFit="1"/>
    </xf>
    <xf numFmtId="0" fontId="10" fillId="0" borderId="146" xfId="17" applyNumberFormat="1" applyFont="1" applyFill="1" applyBorder="1" applyAlignment="1">
      <alignment horizontal="left" vertical="center" shrinkToFit="1"/>
    </xf>
    <xf numFmtId="0" fontId="10" fillId="0" borderId="1162" xfId="20" applyFont="1" applyFill="1" applyBorder="1" applyAlignment="1">
      <alignment horizontal="center" vertical="center" shrinkToFit="1"/>
    </xf>
    <xf numFmtId="0" fontId="10" fillId="0" borderId="1152" xfId="20" applyFont="1" applyFill="1" applyBorder="1" applyAlignment="1">
      <alignment horizontal="left" vertical="center" shrinkToFit="1"/>
    </xf>
    <xf numFmtId="0" fontId="10" fillId="0" borderId="8" xfId="20" applyFont="1" applyFill="1" applyBorder="1" applyAlignment="1">
      <alignment horizontal="center" vertical="center" shrinkToFit="1"/>
    </xf>
    <xf numFmtId="0" fontId="10" fillId="0" borderId="79" xfId="20" applyFont="1" applyFill="1" applyBorder="1" applyAlignment="1">
      <alignment horizontal="left" vertical="center" shrinkToFit="1"/>
    </xf>
    <xf numFmtId="0" fontId="10" fillId="0" borderId="104" xfId="20" applyFont="1" applyFill="1" applyBorder="1" applyAlignment="1">
      <alignment horizontal="center" vertical="center" shrinkToFit="1"/>
    </xf>
    <xf numFmtId="0" fontId="10" fillId="0" borderId="110" xfId="20" applyFont="1" applyFill="1" applyBorder="1" applyAlignment="1">
      <alignment horizontal="left" vertical="center" shrinkToFit="1"/>
    </xf>
    <xf numFmtId="0" fontId="10" fillId="0" borderId="228" xfId="20" applyFont="1" applyFill="1" applyBorder="1" applyAlignment="1">
      <alignment horizontal="center" vertical="center" shrinkToFit="1"/>
    </xf>
    <xf numFmtId="0" fontId="10" fillId="0" borderId="123" xfId="20" applyFont="1" applyFill="1" applyBorder="1" applyAlignment="1">
      <alignment horizontal="left" vertical="center" shrinkToFit="1"/>
    </xf>
    <xf numFmtId="0" fontId="10" fillId="0" borderId="79" xfId="20" applyFont="1" applyFill="1" applyBorder="1" applyAlignment="1">
      <alignment vertical="center" shrinkToFit="1"/>
    </xf>
    <xf numFmtId="0" fontId="10" fillId="0" borderId="79" xfId="20" applyFont="1" applyFill="1" applyBorder="1" applyAlignment="1">
      <alignment horizontal="center" vertical="center" shrinkToFit="1"/>
    </xf>
    <xf numFmtId="0" fontId="10" fillId="0" borderId="784" xfId="20" applyFont="1" applyFill="1" applyBorder="1" applyAlignment="1">
      <alignment horizontal="center" vertical="center" shrinkToFit="1"/>
    </xf>
    <xf numFmtId="0" fontId="10" fillId="0" borderId="786" xfId="20" applyFont="1" applyFill="1" applyBorder="1" applyAlignment="1">
      <alignment horizontal="left" vertical="center" shrinkToFit="1"/>
    </xf>
    <xf numFmtId="0" fontId="16" fillId="0" borderId="1162" xfId="19" applyFont="1" applyFill="1" applyBorder="1" applyAlignment="1">
      <alignment horizontal="center" vertical="center" shrinkToFit="1"/>
    </xf>
    <xf numFmtId="0" fontId="16" fillId="0" borderId="1152" xfId="19" applyFont="1" applyFill="1" applyBorder="1" applyAlignment="1">
      <alignment horizontal="left" vertical="center" shrinkToFit="1"/>
    </xf>
    <xf numFmtId="0" fontId="16" fillId="0" borderId="0" xfId="19" applyFont="1" applyFill="1" applyBorder="1" applyAlignment="1">
      <alignment horizontal="center"/>
    </xf>
    <xf numFmtId="0" fontId="16" fillId="0" borderId="0" xfId="19" applyFont="1" applyFill="1" applyBorder="1" applyAlignment="1">
      <alignment horizontal="left" vertical="center" shrinkToFit="1"/>
    </xf>
    <xf numFmtId="0" fontId="16" fillId="0" borderId="0" xfId="19" applyFont="1" applyFill="1" applyBorder="1" applyAlignment="1">
      <alignment horizontal="center" vertical="center" shrinkToFit="1"/>
    </xf>
    <xf numFmtId="0" fontId="16" fillId="0" borderId="104" xfId="19" applyFont="1" applyFill="1" applyBorder="1" applyAlignment="1">
      <alignment horizontal="center" vertical="center" shrinkToFit="1"/>
    </xf>
    <xf numFmtId="0" fontId="16" fillId="0" borderId="110" xfId="19" applyFont="1" applyFill="1" applyBorder="1" applyAlignment="1">
      <alignment horizontal="left" vertical="center" shrinkToFit="1"/>
    </xf>
    <xf numFmtId="0" fontId="10" fillId="0" borderId="8" xfId="19" applyFont="1" applyFill="1" applyBorder="1" applyAlignment="1">
      <alignment horizontal="center" vertical="center"/>
    </xf>
    <xf numFmtId="0" fontId="16" fillId="0" borderId="228" xfId="19" applyFont="1" applyFill="1" applyBorder="1" applyAlignment="1">
      <alignment horizontal="center" vertical="center" shrinkToFit="1"/>
    </xf>
    <xf numFmtId="0" fontId="16" fillId="0" borderId="123" xfId="19" applyFont="1" applyFill="1" applyBorder="1" applyAlignment="1">
      <alignment horizontal="left" vertical="center" shrinkToFit="1"/>
    </xf>
    <xf numFmtId="0" fontId="16" fillId="0" borderId="8" xfId="19" applyFont="1" applyFill="1" applyBorder="1" applyAlignment="1">
      <alignment horizontal="center" vertical="center"/>
    </xf>
    <xf numFmtId="0" fontId="16" fillId="0" borderId="838" xfId="19" applyFont="1" applyFill="1" applyBorder="1" applyAlignment="1">
      <alignment horizontal="center" vertical="center" shrinkToFit="1"/>
    </xf>
    <xf numFmtId="0" fontId="16" fillId="0" borderId="838" xfId="19" applyFont="1" applyFill="1" applyBorder="1" applyAlignment="1">
      <alignment horizontal="left" vertical="center" shrinkToFit="1"/>
    </xf>
    <xf numFmtId="0" fontId="16" fillId="0" borderId="129" xfId="19" applyFont="1" applyFill="1" applyBorder="1" applyAlignment="1">
      <alignment horizontal="center" vertical="center" shrinkToFit="1"/>
    </xf>
    <xf numFmtId="0" fontId="16" fillId="0" borderId="129" xfId="19" applyFont="1" applyFill="1" applyBorder="1" applyAlignment="1">
      <alignment horizontal="left" vertical="center" shrinkToFit="1"/>
    </xf>
    <xf numFmtId="0" fontId="16" fillId="0" borderId="373" xfId="19" applyFont="1" applyFill="1" applyBorder="1" applyAlignment="1">
      <alignment horizontal="center" vertical="center"/>
    </xf>
    <xf numFmtId="0" fontId="16" fillId="0" borderId="375" xfId="19" applyFont="1" applyFill="1" applyBorder="1" applyAlignment="1">
      <alignment horizontal="center" vertical="center" shrinkToFit="1"/>
    </xf>
    <xf numFmtId="0" fontId="16" fillId="0" borderId="375" xfId="19" applyFont="1" applyFill="1" applyBorder="1" applyAlignment="1">
      <alignment horizontal="left" vertical="center" shrinkToFit="1"/>
    </xf>
    <xf numFmtId="0" fontId="16" fillId="0" borderId="111" xfId="19" applyFont="1" applyFill="1" applyBorder="1" applyAlignment="1">
      <alignment horizontal="center" vertical="center" shrinkToFit="1"/>
    </xf>
    <xf numFmtId="0" fontId="16" fillId="0" borderId="111" xfId="19" applyFont="1" applyFill="1" applyBorder="1" applyAlignment="1">
      <alignment horizontal="left" vertical="center" shrinkToFit="1"/>
    </xf>
    <xf numFmtId="0" fontId="16" fillId="0" borderId="8" xfId="19" applyFont="1" applyFill="1" applyBorder="1" applyAlignment="1">
      <alignment horizontal="center" vertical="center" wrapText="1"/>
    </xf>
    <xf numFmtId="0" fontId="16" fillId="0" borderId="492" xfId="19" applyFont="1" applyFill="1" applyBorder="1" applyAlignment="1">
      <alignment horizontal="center" vertical="center" wrapText="1"/>
    </xf>
    <xf numFmtId="0" fontId="16" fillId="0" borderId="494" xfId="19" applyFont="1" applyFill="1" applyBorder="1" applyAlignment="1">
      <alignment horizontal="center" vertical="center" shrinkToFit="1"/>
    </xf>
    <xf numFmtId="0" fontId="16" fillId="0" borderId="494" xfId="19" applyFont="1" applyFill="1" applyBorder="1" applyAlignment="1">
      <alignment horizontal="left" vertical="center" shrinkToFit="1"/>
    </xf>
    <xf numFmtId="0" fontId="16" fillId="0" borderId="379" xfId="19" applyFont="1" applyFill="1" applyBorder="1" applyAlignment="1">
      <alignment horizontal="center" vertical="center" shrinkToFit="1"/>
    </xf>
    <xf numFmtId="0" fontId="16" fillId="0" borderId="379" xfId="19" applyFont="1" applyFill="1" applyBorder="1" applyAlignment="1">
      <alignment horizontal="left" vertical="center" shrinkToFit="1"/>
    </xf>
    <xf numFmtId="0" fontId="16" fillId="0" borderId="784" xfId="19" applyFont="1" applyFill="1" applyBorder="1" applyAlignment="1">
      <alignment horizontal="center" vertical="center" wrapText="1"/>
    </xf>
    <xf numFmtId="0" fontId="16" fillId="0" borderId="785" xfId="19" applyFont="1" applyFill="1" applyBorder="1" applyAlignment="1">
      <alignment horizontal="center" vertical="center" shrinkToFit="1"/>
    </xf>
    <xf numFmtId="0" fontId="16" fillId="0" borderId="785" xfId="19" applyFont="1" applyFill="1" applyBorder="1" applyAlignment="1">
      <alignment horizontal="left" vertical="center" shrinkToFit="1"/>
    </xf>
    <xf numFmtId="0" fontId="16" fillId="0" borderId="0" xfId="19" applyNumberFormat="1" applyFont="1" applyFill="1" applyBorder="1" applyAlignment="1">
      <alignment horizontal="left" vertical="center" shrinkToFit="1"/>
    </xf>
    <xf numFmtId="0" fontId="16" fillId="0" borderId="129" xfId="19" applyNumberFormat="1" applyFont="1" applyFill="1" applyBorder="1" applyAlignment="1">
      <alignment horizontal="left" vertical="center" shrinkToFit="1"/>
    </xf>
    <xf numFmtId="0" fontId="16" fillId="0" borderId="785" xfId="19" applyNumberFormat="1" applyFont="1" applyFill="1" applyBorder="1" applyAlignment="1">
      <alignment horizontal="left" vertical="center" shrinkToFit="1"/>
    </xf>
    <xf numFmtId="0" fontId="16" fillId="0" borderId="0" xfId="19" applyFont="1" applyFill="1" applyBorder="1" applyAlignment="1">
      <alignment horizontal="center" vertical="center"/>
    </xf>
    <xf numFmtId="0" fontId="16" fillId="0" borderId="0" xfId="19" applyFont="1" applyFill="1" applyBorder="1" applyAlignment="1">
      <alignment horizontal="left" vertical="center"/>
    </xf>
    <xf numFmtId="0" fontId="16" fillId="0" borderId="0" xfId="19" applyFont="1" applyFill="1" applyBorder="1"/>
    <xf numFmtId="0" fontId="16" fillId="0" borderId="129" xfId="19" applyFont="1" applyFill="1" applyBorder="1"/>
    <xf numFmtId="0" fontId="16" fillId="0" borderId="838" xfId="19" applyFont="1" applyFill="1" applyBorder="1" applyAlignment="1">
      <alignment horizontal="center" vertical="center"/>
    </xf>
    <xf numFmtId="0" fontId="16" fillId="0" borderId="838" xfId="19" applyFont="1" applyFill="1" applyBorder="1" applyAlignment="1">
      <alignment horizontal="left" vertical="center"/>
    </xf>
    <xf numFmtId="0" fontId="16" fillId="0" borderId="79" xfId="19" applyFont="1" applyFill="1" applyBorder="1"/>
    <xf numFmtId="0" fontId="16" fillId="0" borderId="786" xfId="19" applyFont="1" applyFill="1" applyBorder="1" applyAlignment="1">
      <alignment horizontal="left"/>
    </xf>
    <xf numFmtId="0" fontId="16" fillId="0" borderId="495" xfId="19" applyFont="1" applyFill="1" applyBorder="1" applyAlignment="1">
      <alignment horizontal="center" vertical="center" shrinkToFit="1"/>
    </xf>
    <xf numFmtId="0" fontId="16" fillId="0" borderId="495" xfId="19" applyFont="1" applyFill="1" applyBorder="1" applyAlignment="1">
      <alignment horizontal="left" vertical="center" shrinkToFit="1"/>
    </xf>
    <xf numFmtId="0" fontId="16" fillId="0" borderId="54" xfId="19" applyFont="1" applyFill="1" applyBorder="1" applyAlignment="1">
      <alignment vertical="top" wrapText="1"/>
    </xf>
    <xf numFmtId="0" fontId="16" fillId="0" borderId="777" xfId="19" applyFont="1" applyFill="1" applyBorder="1" applyAlignment="1">
      <alignment vertical="top" wrapText="1"/>
    </xf>
    <xf numFmtId="0" fontId="16" fillId="0" borderId="784" xfId="19" applyFont="1" applyFill="1" applyBorder="1" applyAlignment="1">
      <alignment horizontal="center" vertical="center" shrinkToFit="1"/>
    </xf>
    <xf numFmtId="0" fontId="16" fillId="0" borderId="786" xfId="19" applyNumberFormat="1" applyFont="1" applyFill="1" applyBorder="1" applyAlignment="1">
      <alignment horizontal="left" vertical="center" shrinkToFit="1"/>
    </xf>
    <xf numFmtId="0" fontId="16" fillId="0" borderId="8" xfId="19" applyFont="1" applyFill="1" applyBorder="1" applyAlignment="1">
      <alignment horizontal="center" vertical="center" shrinkToFit="1"/>
    </xf>
    <xf numFmtId="0" fontId="16" fillId="0" borderId="79" xfId="19" applyFont="1" applyFill="1" applyBorder="1" applyAlignment="1">
      <alignment horizontal="left" vertical="center" shrinkToFit="1"/>
    </xf>
    <xf numFmtId="0" fontId="16" fillId="0" borderId="79" xfId="19" applyFont="1" applyFill="1" applyBorder="1" applyAlignment="1">
      <alignment vertical="center" shrinkToFit="1"/>
    </xf>
    <xf numFmtId="0" fontId="16" fillId="0" borderId="8" xfId="19" applyNumberFormat="1" applyFont="1" applyFill="1" applyBorder="1" applyAlignment="1">
      <alignment horizontal="center" vertical="center" shrinkToFit="1"/>
    </xf>
    <xf numFmtId="0" fontId="16" fillId="0" borderId="79" xfId="19" applyNumberFormat="1" applyFont="1" applyFill="1" applyBorder="1" applyAlignment="1">
      <alignment horizontal="left" vertical="center" shrinkToFit="1"/>
    </xf>
    <xf numFmtId="0" fontId="16" fillId="0" borderId="104" xfId="19" applyNumberFormat="1" applyFont="1" applyFill="1" applyBorder="1" applyAlignment="1">
      <alignment horizontal="center" vertical="center" shrinkToFit="1"/>
    </xf>
    <xf numFmtId="0" fontId="16" fillId="0" borderId="110" xfId="19" applyNumberFormat="1" applyFont="1" applyFill="1" applyBorder="1" applyAlignment="1">
      <alignment horizontal="left" vertical="center" shrinkToFit="1"/>
    </xf>
    <xf numFmtId="0" fontId="20" fillId="0" borderId="54" xfId="19" applyFont="1" applyFill="1" applyBorder="1" applyAlignment="1">
      <alignment horizontal="center" vertical="top" wrapText="1"/>
    </xf>
    <xf numFmtId="0" fontId="20" fillId="0" borderId="640" xfId="19" applyFont="1" applyFill="1" applyBorder="1" applyAlignment="1">
      <alignment horizontal="center" vertical="top" wrapText="1"/>
    </xf>
    <xf numFmtId="0" fontId="16" fillId="0" borderId="784" xfId="19" applyNumberFormat="1" applyFont="1" applyFill="1" applyBorder="1" applyAlignment="1">
      <alignment horizontal="center" vertical="center" shrinkToFit="1"/>
    </xf>
    <xf numFmtId="0" fontId="16" fillId="0" borderId="733" xfId="19" applyFont="1" applyFill="1" applyBorder="1" applyAlignment="1">
      <alignment horizontal="center" vertical="center" shrinkToFit="1"/>
    </xf>
    <xf numFmtId="0" fontId="16" fillId="0" borderId="208" xfId="19" applyFont="1" applyFill="1" applyBorder="1" applyAlignment="1">
      <alignment horizontal="center"/>
    </xf>
    <xf numFmtId="0" fontId="16" fillId="0" borderId="208" xfId="19" applyFont="1" applyFill="1" applyBorder="1" applyAlignment="1">
      <alignment horizontal="center" vertical="center" shrinkToFit="1"/>
    </xf>
    <xf numFmtId="0" fontId="16" fillId="0" borderId="500" xfId="19" applyFont="1" applyFill="1" applyBorder="1" applyAlignment="1">
      <alignment horizontal="center" vertical="center" shrinkToFit="1"/>
    </xf>
    <xf numFmtId="0" fontId="16" fillId="0" borderId="468" xfId="19" applyNumberFormat="1" applyFont="1" applyFill="1" applyBorder="1" applyAlignment="1">
      <alignment horizontal="left" vertical="center" shrinkToFit="1"/>
    </xf>
    <xf numFmtId="0" fontId="16" fillId="0" borderId="162" xfId="19" applyFont="1" applyFill="1" applyBorder="1" applyAlignment="1">
      <alignment horizontal="center" vertical="center" shrinkToFit="1"/>
    </xf>
    <xf numFmtId="0" fontId="16" fillId="0" borderId="162" xfId="19" applyFont="1" applyFill="1" applyBorder="1" applyAlignment="1">
      <alignment horizontal="left" vertical="center" shrinkToFit="1"/>
    </xf>
    <xf numFmtId="0" fontId="17" fillId="0" borderId="54" xfId="19" applyFont="1" applyFill="1" applyBorder="1" applyAlignment="1">
      <alignment horizontal="center" vertical="center" wrapText="1"/>
    </xf>
    <xf numFmtId="0" fontId="17" fillId="0" borderId="132" xfId="19" applyFont="1" applyFill="1" applyBorder="1" applyAlignment="1">
      <alignment horizontal="center" vertical="center" wrapText="1"/>
    </xf>
    <xf numFmtId="0" fontId="17" fillId="0" borderId="133" xfId="19" applyNumberFormat="1" applyFont="1" applyFill="1" applyBorder="1" applyAlignment="1">
      <alignment horizontal="center" vertical="center" wrapText="1"/>
    </xf>
    <xf numFmtId="0" fontId="16" fillId="0" borderId="172" xfId="19" applyFont="1" applyFill="1" applyBorder="1" applyAlignment="1">
      <alignment horizontal="center" vertical="center" shrinkToFit="1"/>
    </xf>
    <xf numFmtId="0" fontId="16" fillId="0" borderId="172" xfId="19" applyNumberFormat="1" applyFont="1" applyFill="1" applyBorder="1" applyAlignment="1">
      <alignment horizontal="left" vertical="center" shrinkToFit="1"/>
    </xf>
    <xf numFmtId="0" fontId="17" fillId="0" borderId="134" xfId="19" applyNumberFormat="1" applyFont="1" applyFill="1" applyBorder="1" applyAlignment="1">
      <alignment horizontal="center" vertical="center" wrapText="1"/>
    </xf>
    <xf numFmtId="0" fontId="16" fillId="0" borderId="150" xfId="19" applyFont="1" applyFill="1" applyBorder="1" applyAlignment="1">
      <alignment horizontal="center" vertical="top" wrapText="1"/>
    </xf>
    <xf numFmtId="0" fontId="16" fillId="0" borderId="494" xfId="19" applyNumberFormat="1" applyFont="1" applyFill="1" applyBorder="1" applyAlignment="1">
      <alignment horizontal="left" vertical="center" shrinkToFit="1"/>
    </xf>
    <xf numFmtId="0" fontId="20" fillId="0" borderId="54" xfId="15" applyFont="1" applyFill="1" applyBorder="1" applyAlignment="1">
      <alignment horizontal="center" vertical="center" wrapText="1"/>
    </xf>
    <xf numFmtId="0" fontId="20" fillId="0" borderId="777" xfId="15" applyFont="1" applyFill="1" applyBorder="1" applyAlignment="1">
      <alignment horizontal="center" vertical="center" wrapText="1"/>
    </xf>
    <xf numFmtId="0" fontId="16" fillId="0" borderId="54" xfId="19" applyFont="1" applyFill="1" applyBorder="1" applyAlignment="1">
      <alignment horizontal="center" vertical="center"/>
    </xf>
    <xf numFmtId="0" fontId="10" fillId="0" borderId="468" xfId="2" applyFont="1" applyFill="1" applyBorder="1" applyAlignment="1">
      <alignment vertical="center" shrinkToFit="1"/>
    </xf>
    <xf numFmtId="0" fontId="10" fillId="0" borderId="54" xfId="19" applyFont="1" applyFill="1" applyBorder="1" applyAlignment="1">
      <alignment horizontal="center" vertical="center" wrapText="1"/>
    </xf>
    <xf numFmtId="0" fontId="10" fillId="0" borderId="54" xfId="19" applyFont="1" applyFill="1" applyBorder="1" applyAlignment="1">
      <alignment horizontal="center" vertical="center"/>
    </xf>
    <xf numFmtId="0" fontId="16" fillId="0" borderId="777" xfId="19" applyFont="1" applyFill="1" applyBorder="1" applyAlignment="1">
      <alignment horizontal="center" vertical="center"/>
    </xf>
    <xf numFmtId="0" fontId="16" fillId="0" borderId="387" xfId="19" applyFont="1" applyFill="1" applyBorder="1" applyAlignment="1">
      <alignment horizontal="center" vertical="center" shrinkToFit="1"/>
    </xf>
    <xf numFmtId="0" fontId="16" fillId="0" borderId="387" xfId="19" applyFont="1" applyFill="1" applyBorder="1" applyAlignment="1">
      <alignment horizontal="left" vertical="center" shrinkToFit="1"/>
    </xf>
    <xf numFmtId="0" fontId="16" fillId="0" borderId="643" xfId="19" applyFont="1" applyFill="1" applyBorder="1" applyAlignment="1">
      <alignment horizontal="center" vertical="center" shrinkToFit="1"/>
    </xf>
    <xf numFmtId="0" fontId="16" fillId="0" borderId="643" xfId="19" applyFont="1" applyFill="1" applyBorder="1" applyAlignment="1">
      <alignment horizontal="left" vertical="center" shrinkToFit="1"/>
    </xf>
    <xf numFmtId="0" fontId="16" fillId="0" borderId="504" xfId="19" applyFont="1" applyFill="1" applyBorder="1" applyAlignment="1">
      <alignment horizontal="left" vertical="center" shrinkToFit="1"/>
    </xf>
    <xf numFmtId="0" fontId="16" fillId="0" borderId="278" xfId="19" applyFont="1" applyFill="1" applyBorder="1" applyAlignment="1">
      <alignment horizontal="left" vertical="center" shrinkToFit="1"/>
    </xf>
    <xf numFmtId="0" fontId="16" fillId="0" borderId="278" xfId="19" applyNumberFormat="1" applyFont="1" applyFill="1" applyBorder="1" applyAlignment="1">
      <alignment horizontal="left" vertical="center" shrinkToFit="1"/>
    </xf>
    <xf numFmtId="0" fontId="16" fillId="0" borderId="541" xfId="19" applyNumberFormat="1" applyFont="1" applyFill="1" applyBorder="1" applyAlignment="1">
      <alignment horizontal="left" vertical="center" shrinkToFit="1"/>
    </xf>
    <xf numFmtId="0" fontId="16" fillId="0" borderId="786" xfId="19" applyFont="1" applyFill="1" applyBorder="1" applyAlignment="1">
      <alignment horizontal="left" vertical="center" shrinkToFit="1"/>
    </xf>
    <xf numFmtId="0" fontId="16" fillId="0" borderId="495" xfId="19" applyFont="1" applyFill="1" applyBorder="1" applyAlignment="1">
      <alignment horizontal="center"/>
    </xf>
    <xf numFmtId="0" fontId="10" fillId="0" borderId="495" xfId="19" applyFont="1" applyFill="1" applyBorder="1"/>
    <xf numFmtId="0" fontId="10" fillId="0" borderId="0" xfId="19" applyFont="1" applyFill="1" applyBorder="1" applyAlignment="1">
      <alignment vertical="center" shrinkToFit="1"/>
    </xf>
    <xf numFmtId="0" fontId="10" fillId="0" borderId="0" xfId="19" applyFont="1" applyFill="1" applyBorder="1" applyAlignment="1">
      <alignment vertical="center"/>
    </xf>
    <xf numFmtId="0" fontId="16" fillId="0" borderId="838" xfId="19" applyFont="1" applyFill="1" applyBorder="1" applyAlignment="1">
      <alignment horizontal="center"/>
    </xf>
    <xf numFmtId="0" fontId="10" fillId="0" borderId="838" xfId="19" applyFont="1" applyFill="1" applyBorder="1"/>
    <xf numFmtId="0" fontId="10" fillId="0" borderId="494" xfId="19" applyFont="1" applyFill="1" applyBorder="1" applyAlignment="1">
      <alignment vertical="center"/>
    </xf>
    <xf numFmtId="0" fontId="16" fillId="0" borderId="8" xfId="19" applyFont="1" applyFill="1" applyBorder="1" applyAlignment="1"/>
    <xf numFmtId="0" fontId="16" fillId="0" borderId="79" xfId="19" applyFont="1" applyFill="1" applyBorder="1" applyAlignment="1"/>
    <xf numFmtId="0" fontId="10" fillId="0" borderId="54" xfId="14" applyFont="1" applyFill="1" applyBorder="1" applyAlignment="1">
      <alignment horizontal="center" vertical="top" textRotation="255" shrinkToFit="1"/>
    </xf>
    <xf numFmtId="0" fontId="10" fillId="0" borderId="777" xfId="14" applyFont="1" applyFill="1" applyBorder="1" applyAlignment="1">
      <alignment horizontal="center" vertical="top" textRotation="255" shrinkToFit="1"/>
    </xf>
    <xf numFmtId="0" fontId="10" fillId="0" borderId="0" xfId="2" applyFont="1" applyFill="1" applyBorder="1" applyAlignment="1">
      <alignment vertical="center" shrinkToFit="1"/>
    </xf>
    <xf numFmtId="38" fontId="10" fillId="0" borderId="109" xfId="3" applyFont="1" applyFill="1" applyBorder="1" applyAlignment="1">
      <alignment horizontal="right" vertical="center"/>
    </xf>
    <xf numFmtId="38" fontId="10" fillId="0" borderId="107" xfId="3" applyFont="1" applyFill="1" applyBorder="1" applyAlignment="1">
      <alignment horizontal="right" vertical="center"/>
    </xf>
    <xf numFmtId="38" fontId="10" fillId="0" borderId="570" xfId="3" applyFont="1" applyFill="1" applyBorder="1" applyAlignment="1">
      <alignment horizontal="right" vertical="center"/>
    </xf>
    <xf numFmtId="38" fontId="10" fillId="0" borderId="10" xfId="3" applyFont="1" applyFill="1" applyBorder="1" applyAlignment="1">
      <alignment horizontal="right" vertical="center"/>
    </xf>
    <xf numFmtId="38" fontId="10" fillId="0" borderId="45" xfId="3" applyFont="1" applyFill="1" applyBorder="1" applyAlignment="1">
      <alignment horizontal="right" vertical="center"/>
    </xf>
    <xf numFmtId="38" fontId="10" fillId="0" borderId="146" xfId="3" applyFont="1" applyFill="1" applyBorder="1" applyAlignment="1">
      <alignment horizontal="right" vertical="center"/>
    </xf>
    <xf numFmtId="38" fontId="10" fillId="0" borderId="8" xfId="3" applyFont="1" applyFill="1" applyBorder="1" applyAlignment="1">
      <alignment horizontal="right" vertical="center"/>
    </xf>
    <xf numFmtId="38" fontId="10" fillId="0" borderId="148" xfId="3" applyFont="1" applyFill="1" applyBorder="1" applyAlignment="1">
      <alignment horizontal="right" vertical="center" shrinkToFit="1"/>
    </xf>
    <xf numFmtId="0" fontId="10" fillId="0" borderId="0" xfId="2" applyFont="1" applyFill="1" applyBorder="1" applyAlignment="1">
      <alignment vertical="center" shrinkToFit="1"/>
    </xf>
    <xf numFmtId="38" fontId="10" fillId="0" borderId="1" xfId="3" applyFont="1" applyFill="1" applyBorder="1" applyAlignment="1">
      <alignment horizontal="right" vertical="center"/>
    </xf>
    <xf numFmtId="38" fontId="10" fillId="0" borderId="106" xfId="3" applyFont="1" applyFill="1" applyBorder="1" applyAlignment="1">
      <alignment horizontal="right" vertical="center"/>
    </xf>
    <xf numFmtId="38" fontId="10" fillId="0" borderId="782" xfId="3" applyFont="1" applyFill="1" applyBorder="1" applyAlignment="1">
      <alignment horizontal="right" vertical="center" shrinkToFit="1"/>
    </xf>
    <xf numFmtId="38" fontId="10" fillId="0" borderId="690" xfId="3" applyFont="1" applyFill="1" applyBorder="1" applyAlignment="1">
      <alignment horizontal="right" vertical="center" shrinkToFit="1"/>
    </xf>
    <xf numFmtId="38" fontId="10" fillId="0" borderId="9" xfId="3" applyFont="1" applyFill="1" applyBorder="1" applyAlignment="1">
      <alignment horizontal="right" vertical="center" shrinkToFit="1"/>
    </xf>
    <xf numFmtId="38" fontId="10" fillId="0" borderId="106" xfId="3" applyFont="1" applyFill="1" applyBorder="1" applyAlignment="1">
      <alignment horizontal="right" vertical="center" shrinkToFit="1"/>
    </xf>
    <xf numFmtId="38" fontId="10" fillId="0" borderId="149" xfId="3" applyFont="1" applyFill="1" applyBorder="1" applyAlignment="1">
      <alignment horizontal="right" vertical="center" shrinkToFit="1"/>
    </xf>
    <xf numFmtId="38" fontId="10" fillId="0" borderId="104" xfId="3" applyFont="1" applyFill="1" applyBorder="1" applyAlignment="1">
      <alignment horizontal="right" vertical="center" shrinkToFit="1"/>
    </xf>
    <xf numFmtId="0" fontId="10" fillId="0" borderId="777" xfId="14" applyFont="1" applyFill="1" applyBorder="1" applyAlignment="1">
      <alignment vertical="top" textRotation="255" wrapText="1" shrinkToFit="1"/>
    </xf>
    <xf numFmtId="0" fontId="10" fillId="0" borderId="777" xfId="14" applyFont="1" applyFill="1" applyBorder="1" applyAlignment="1">
      <alignment vertical="top" textRotation="255" shrinkToFit="1"/>
    </xf>
    <xf numFmtId="0" fontId="20" fillId="0" borderId="777" xfId="14" applyFont="1" applyFill="1" applyBorder="1" applyAlignment="1">
      <alignment vertical="top" textRotation="255" shrinkToFit="1"/>
    </xf>
    <xf numFmtId="38" fontId="9" fillId="0" borderId="22" xfId="1" applyFont="1" applyFill="1" applyBorder="1" applyAlignment="1">
      <alignment horizontal="right" vertical="center" wrapText="1" shrinkToFit="1"/>
    </xf>
    <xf numFmtId="38" fontId="9" fillId="0" borderId="585" xfId="1" applyFont="1" applyFill="1" applyBorder="1" applyAlignment="1">
      <alignment horizontal="right" vertical="center" wrapText="1" shrinkToFit="1"/>
    </xf>
    <xf numFmtId="38" fontId="9" fillId="0" borderId="35" xfId="1" applyFont="1" applyFill="1" applyBorder="1" applyAlignment="1">
      <alignment horizontal="right" vertical="center" wrapText="1" shrinkToFit="1"/>
    </xf>
    <xf numFmtId="38" fontId="9" fillId="0" borderId="7" xfId="1" applyFont="1" applyFill="1" applyBorder="1" applyAlignment="1">
      <alignment horizontal="center" vertical="center" wrapText="1" shrinkToFit="1"/>
    </xf>
    <xf numFmtId="38" fontId="10" fillId="0" borderId="523" xfId="3" applyFont="1" applyFill="1" applyBorder="1" applyAlignment="1">
      <alignment horizontal="right" vertical="center" shrinkToFit="1"/>
    </xf>
    <xf numFmtId="38" fontId="10" fillId="0" borderId="146" xfId="3" applyFont="1" applyFill="1" applyBorder="1" applyAlignment="1">
      <alignment horizontal="right" vertical="center" shrinkToFit="1"/>
    </xf>
    <xf numFmtId="38" fontId="10" fillId="0" borderId="147" xfId="3" applyFont="1" applyFill="1" applyBorder="1" applyAlignment="1">
      <alignment horizontal="right" vertical="center" shrinkToFit="1"/>
    </xf>
    <xf numFmtId="38" fontId="10" fillId="0" borderId="30" xfId="3" applyFont="1" applyFill="1" applyBorder="1" applyAlignment="1">
      <alignment horizontal="right" vertical="center" shrinkToFit="1"/>
    </xf>
    <xf numFmtId="38" fontId="10" fillId="0" borderId="10" xfId="3" applyFont="1" applyFill="1" applyBorder="1" applyAlignment="1">
      <alignment horizontal="right" vertical="center" shrinkToFit="1"/>
    </xf>
    <xf numFmtId="38" fontId="10" fillId="0" borderId="14" xfId="3" applyFont="1" applyFill="1" applyBorder="1" applyAlignment="1">
      <alignment horizontal="right" vertical="center" shrinkToFit="1"/>
    </xf>
    <xf numFmtId="38" fontId="10" fillId="0" borderId="12" xfId="3" applyFont="1" applyFill="1" applyBorder="1" applyAlignment="1">
      <alignment horizontal="right" vertical="center" shrinkToFit="1"/>
    </xf>
    <xf numFmtId="38" fontId="10" fillId="0" borderId="16" xfId="3" applyFont="1" applyFill="1" applyBorder="1" applyAlignment="1">
      <alignment horizontal="right" vertical="center" shrinkToFit="1"/>
    </xf>
    <xf numFmtId="38" fontId="10" fillId="0" borderId="548" xfId="3" applyFont="1" applyFill="1" applyBorder="1" applyAlignment="1">
      <alignment horizontal="right" vertical="center" shrinkToFit="1"/>
    </xf>
    <xf numFmtId="38" fontId="10" fillId="0" borderId="17" xfId="3" applyFont="1" applyFill="1" applyBorder="1" applyAlignment="1">
      <alignment horizontal="right" vertical="center" shrinkToFit="1"/>
    </xf>
    <xf numFmtId="38" fontId="10" fillId="0" borderId="18" xfId="3" applyFont="1" applyFill="1" applyBorder="1" applyAlignment="1">
      <alignment horizontal="right" vertical="center" shrinkToFit="1"/>
    </xf>
    <xf numFmtId="38" fontId="10" fillId="0" borderId="19" xfId="3" applyFont="1" applyFill="1" applyBorder="1" applyAlignment="1">
      <alignment horizontal="right" vertical="center" shrinkToFit="1"/>
    </xf>
    <xf numFmtId="38" fontId="10" fillId="0" borderId="686" xfId="3" applyFont="1" applyFill="1" applyBorder="1" applyAlignment="1">
      <alignment horizontal="right" vertical="center" shrinkToFit="1"/>
    </xf>
    <xf numFmtId="38" fontId="10" fillId="0" borderId="697" xfId="3" applyFont="1" applyFill="1" applyBorder="1" applyAlignment="1">
      <alignment horizontal="right" vertical="center" shrinkToFit="1"/>
    </xf>
    <xf numFmtId="38" fontId="10" fillId="0" borderId="783" xfId="3" applyFont="1" applyFill="1" applyBorder="1" applyAlignment="1">
      <alignment horizontal="right" vertical="center" shrinkToFit="1"/>
    </xf>
    <xf numFmtId="38" fontId="10" fillId="0" borderId="721" xfId="3" applyFont="1" applyFill="1" applyBorder="1" applyAlignment="1">
      <alignment horizontal="right" vertical="center" shrinkToFit="1"/>
    </xf>
    <xf numFmtId="38" fontId="10" fillId="0" borderId="322" xfId="3" applyFont="1" applyFill="1" applyBorder="1" applyAlignment="1">
      <alignment horizontal="right" vertical="center" shrinkToFit="1"/>
    </xf>
    <xf numFmtId="38" fontId="10" fillId="0" borderId="685" xfId="3" applyFont="1" applyFill="1" applyBorder="1" applyAlignment="1">
      <alignment horizontal="right" vertical="center" shrinkToFit="1"/>
    </xf>
    <xf numFmtId="38" fontId="10" fillId="0" borderId="32" xfId="3" applyFont="1" applyFill="1" applyBorder="1" applyAlignment="1">
      <alignment horizontal="right" vertical="center" shrinkToFit="1"/>
    </xf>
    <xf numFmtId="3" fontId="9" fillId="0" borderId="30" xfId="0" applyNumberFormat="1" applyFont="1" applyFill="1" applyBorder="1" applyAlignment="1">
      <alignment horizontal="right" vertical="center" wrapText="1" shrinkToFit="1"/>
    </xf>
    <xf numFmtId="3" fontId="9" fillId="0" borderId="523" xfId="0" applyNumberFormat="1" applyFont="1" applyFill="1" applyBorder="1" applyAlignment="1">
      <alignment horizontal="right" vertical="center" wrapText="1" shrinkToFit="1"/>
    </xf>
    <xf numFmtId="3" fontId="9" fillId="0" borderId="548" xfId="0" applyNumberFormat="1" applyFont="1" applyFill="1" applyBorder="1" applyAlignment="1">
      <alignment horizontal="right" vertical="center" wrapText="1" shrinkToFit="1"/>
    </xf>
    <xf numFmtId="3" fontId="9" fillId="0" borderId="782" xfId="0" applyNumberFormat="1" applyFont="1" applyFill="1" applyBorder="1" applyAlignment="1">
      <alignment horizontal="right" vertical="center" wrapText="1" shrinkToFit="1"/>
    </xf>
    <xf numFmtId="3" fontId="9" fillId="0" borderId="697" xfId="0" applyNumberFormat="1" applyFont="1" applyFill="1" applyBorder="1" applyAlignment="1">
      <alignment horizontal="right" vertical="center" wrapText="1" shrinkToFit="1"/>
    </xf>
    <xf numFmtId="3" fontId="9" fillId="0" borderId="783" xfId="0" applyNumberFormat="1" applyFont="1" applyFill="1" applyBorder="1" applyAlignment="1">
      <alignment horizontal="right" vertical="center" wrapText="1" shrinkToFit="1"/>
    </xf>
    <xf numFmtId="3" fontId="9" fillId="0" borderId="721" xfId="0" applyNumberFormat="1" applyFont="1" applyFill="1" applyBorder="1" applyAlignment="1">
      <alignment horizontal="right" vertical="center" wrapText="1" shrinkToFit="1"/>
    </xf>
    <xf numFmtId="3" fontId="9" fillId="0" borderId="685" xfId="0" applyNumberFormat="1" applyFont="1" applyFill="1" applyBorder="1" applyAlignment="1">
      <alignment horizontal="right" vertical="center" wrapText="1" shrinkToFit="1"/>
    </xf>
    <xf numFmtId="3" fontId="9" fillId="0" borderId="690" xfId="0" applyNumberFormat="1" applyFont="1" applyFill="1" applyBorder="1" applyAlignment="1">
      <alignment horizontal="right" vertical="center" wrapText="1" shrinkToFit="1"/>
    </xf>
    <xf numFmtId="38" fontId="9" fillId="0" borderId="559" xfId="3" applyFont="1" applyFill="1" applyBorder="1" applyAlignment="1">
      <alignment horizontal="right" vertical="center"/>
    </xf>
    <xf numFmtId="38" fontId="9" fillId="0" borderId="536" xfId="3" applyFont="1" applyFill="1" applyBorder="1" applyAlignment="1">
      <alignment horizontal="right" vertical="center"/>
    </xf>
    <xf numFmtId="38" fontId="9" fillId="0" borderId="549" xfId="3" applyFont="1" applyFill="1" applyBorder="1" applyAlignment="1">
      <alignment horizontal="right" vertical="center"/>
    </xf>
    <xf numFmtId="38" fontId="9" fillId="0" borderId="537" xfId="3" applyFont="1" applyFill="1" applyBorder="1" applyAlignment="1">
      <alignment horizontal="right" vertical="center"/>
    </xf>
    <xf numFmtId="38" fontId="9" fillId="0" borderId="786" xfId="3" applyFont="1" applyFill="1" applyBorder="1" applyAlignment="1">
      <alignment horizontal="right" vertical="center"/>
    </xf>
    <xf numFmtId="38" fontId="9" fillId="0" borderId="777" xfId="3" applyFont="1" applyFill="1" applyBorder="1" applyAlignment="1">
      <alignment horizontal="right" vertical="center"/>
    </xf>
    <xf numFmtId="38" fontId="9" fillId="0" borderId="782" xfId="3" applyFont="1" applyFill="1" applyBorder="1" applyAlignment="1">
      <alignment horizontal="right" vertical="center"/>
    </xf>
    <xf numFmtId="38" fontId="9" fillId="0" borderId="690" xfId="3" applyFont="1" applyFill="1" applyBorder="1" applyAlignment="1">
      <alignment horizontal="right" vertical="center"/>
    </xf>
    <xf numFmtId="38" fontId="10" fillId="0" borderId="535" xfId="3" applyFont="1" applyFill="1" applyBorder="1" applyAlignment="1">
      <alignment horizontal="right" vertical="center"/>
    </xf>
    <xf numFmtId="38" fontId="10" fillId="0" borderId="40" xfId="3" applyFont="1" applyFill="1" applyBorder="1" applyAlignment="1">
      <alignment horizontal="right" vertical="center"/>
    </xf>
    <xf numFmtId="38" fontId="10" fillId="0" borderId="104" xfId="3" applyFont="1" applyFill="1" applyBorder="1" applyAlignment="1">
      <alignment horizontal="right" vertical="center"/>
    </xf>
    <xf numFmtId="38" fontId="10" fillId="0" borderId="9" xfId="3" applyFont="1" applyFill="1" applyBorder="1" applyAlignment="1">
      <alignment horizontal="right" vertical="center"/>
    </xf>
    <xf numFmtId="38" fontId="10" fillId="0" borderId="13" xfId="3" applyFont="1" applyFill="1" applyBorder="1" applyAlignment="1">
      <alignment horizontal="right" vertical="center"/>
    </xf>
    <xf numFmtId="38" fontId="10" fillId="0" borderId="539" xfId="3" applyFont="1" applyFill="1" applyBorder="1" applyAlignment="1">
      <alignment horizontal="right" vertical="center"/>
    </xf>
    <xf numFmtId="38" fontId="10" fillId="0" borderId="44" xfId="3" applyFont="1" applyFill="1" applyBorder="1" applyAlignment="1">
      <alignment horizontal="right" vertical="center"/>
    </xf>
    <xf numFmtId="38" fontId="10" fillId="0" borderId="58" xfId="3" applyFont="1" applyFill="1" applyBorder="1" applyAlignment="1">
      <alignment horizontal="right" vertical="center"/>
    </xf>
    <xf numFmtId="38" fontId="10" fillId="0" borderId="59" xfId="3" applyFont="1" applyFill="1" applyBorder="1" applyAlignment="1">
      <alignment horizontal="right" vertical="center"/>
    </xf>
    <xf numFmtId="38" fontId="10" fillId="0" borderId="37" xfId="3" applyFont="1" applyFill="1" applyBorder="1" applyAlignment="1">
      <alignment horizontal="right" vertical="center"/>
    </xf>
    <xf numFmtId="38" fontId="10" fillId="0" borderId="3" xfId="3" applyFont="1" applyFill="1" applyBorder="1" applyAlignment="1">
      <alignment horizontal="right" vertical="center"/>
    </xf>
    <xf numFmtId="38" fontId="10" fillId="0" borderId="60" xfId="3" applyFont="1" applyFill="1" applyBorder="1" applyAlignment="1">
      <alignment horizontal="right" vertical="center"/>
    </xf>
    <xf numFmtId="38" fontId="10" fillId="0" borderId="85" xfId="3" applyFont="1" applyFill="1" applyBorder="1" applyAlignment="1">
      <alignment horizontal="right" vertical="center"/>
    </xf>
    <xf numFmtId="38" fontId="10" fillId="0" borderId="572" xfId="3" applyFont="1" applyFill="1" applyBorder="1" applyAlignment="1">
      <alignment horizontal="right" vertical="center"/>
    </xf>
    <xf numFmtId="38" fontId="10" fillId="0" borderId="86" xfId="3" applyFont="1" applyFill="1" applyBorder="1" applyAlignment="1">
      <alignment horizontal="right" vertical="center"/>
    </xf>
    <xf numFmtId="38" fontId="10" fillId="0" borderId="87" xfId="3" applyFont="1" applyFill="1" applyBorder="1" applyAlignment="1">
      <alignment horizontal="right" vertical="center"/>
    </xf>
    <xf numFmtId="38" fontId="10" fillId="0" borderId="88" xfId="3" applyFont="1" applyFill="1" applyBorder="1" applyAlignment="1">
      <alignment horizontal="right" vertical="center"/>
    </xf>
    <xf numFmtId="38" fontId="10" fillId="0" borderId="89" xfId="3" applyFont="1" applyFill="1" applyBorder="1" applyAlignment="1">
      <alignment horizontal="right" vertical="center"/>
    </xf>
    <xf numFmtId="38" fontId="10" fillId="0" borderId="84" xfId="3" applyFont="1" applyFill="1" applyBorder="1" applyAlignment="1">
      <alignment horizontal="right" vertical="center"/>
    </xf>
    <xf numFmtId="38" fontId="10" fillId="0" borderId="130" xfId="3" applyFont="1" applyFill="1" applyBorder="1" applyAlignment="1">
      <alignment horizontal="right" vertical="center"/>
    </xf>
    <xf numFmtId="38" fontId="10" fillId="0" borderId="108" xfId="3" applyFont="1" applyFill="1" applyBorder="1" applyAlignment="1">
      <alignment horizontal="right" vertical="center"/>
    </xf>
    <xf numFmtId="38" fontId="10" fillId="0" borderId="110" xfId="3" applyFont="1" applyFill="1" applyBorder="1" applyAlignment="1">
      <alignment horizontal="right" vertical="center"/>
    </xf>
    <xf numFmtId="38" fontId="10" fillId="0" borderId="105" xfId="3" applyFont="1" applyFill="1" applyBorder="1" applyAlignment="1">
      <alignment horizontal="right" vertical="center"/>
    </xf>
    <xf numFmtId="0" fontId="40" fillId="0" borderId="888" xfId="23" applyFont="1" applyFill="1" applyBorder="1" applyAlignment="1">
      <alignment vertical="center" shrinkToFit="1"/>
    </xf>
    <xf numFmtId="0" fontId="40" fillId="0" borderId="867" xfId="23" applyFont="1" applyFill="1" applyBorder="1" applyAlignment="1">
      <alignment vertical="center" shrinkToFit="1"/>
    </xf>
    <xf numFmtId="0" fontId="40" fillId="0" borderId="866" xfId="23" applyFont="1" applyFill="1" applyBorder="1" applyAlignment="1">
      <alignment vertical="center" shrinkToFit="1"/>
    </xf>
    <xf numFmtId="0" fontId="40" fillId="0" borderId="868" xfId="23" applyFont="1" applyFill="1" applyBorder="1" applyAlignment="1">
      <alignment vertical="center" shrinkToFit="1"/>
    </xf>
    <xf numFmtId="0" fontId="40" fillId="0" borderId="869" xfId="23" applyFont="1" applyFill="1" applyBorder="1" applyAlignment="1">
      <alignment vertical="center" shrinkToFit="1"/>
    </xf>
    <xf numFmtId="0" fontId="40" fillId="0" borderId="883" xfId="23" applyFont="1" applyFill="1" applyBorder="1" applyAlignment="1">
      <alignment vertical="center" shrinkToFit="1"/>
    </xf>
    <xf numFmtId="38" fontId="10" fillId="0" borderId="103" xfId="3" applyFont="1" applyFill="1" applyBorder="1" applyAlignment="1">
      <alignment horizontal="right" vertical="center" shrinkToFit="1"/>
    </xf>
    <xf numFmtId="38" fontId="10" fillId="0" borderId="840" xfId="3" applyFont="1" applyFill="1" applyBorder="1" applyAlignment="1">
      <alignment horizontal="right" vertical="center" shrinkToFit="1"/>
    </xf>
    <xf numFmtId="38" fontId="10" fillId="0" borderId="973" xfId="3" applyFont="1" applyFill="1" applyBorder="1" applyAlignment="1">
      <alignment horizontal="right" vertical="center" shrinkToFit="1"/>
    </xf>
    <xf numFmtId="38" fontId="10" fillId="0" borderId="974" xfId="3" applyFont="1" applyFill="1" applyBorder="1" applyAlignment="1">
      <alignment horizontal="right" vertical="center" shrinkToFit="1"/>
    </xf>
    <xf numFmtId="38" fontId="10" fillId="0" borderId="842" xfId="3" applyFont="1" applyFill="1" applyBorder="1" applyAlignment="1">
      <alignment horizontal="right" vertical="center" shrinkToFit="1"/>
    </xf>
    <xf numFmtId="38" fontId="10" fillId="0" borderId="51" xfId="3" applyFont="1" applyFill="1" applyBorder="1" applyAlignment="1">
      <alignment horizontal="right" vertical="center" shrinkToFit="1"/>
    </xf>
    <xf numFmtId="38" fontId="10" fillId="0" borderId="490" xfId="3" applyFont="1" applyFill="1" applyBorder="1" applyAlignment="1">
      <alignment horizontal="right" vertical="center" shrinkToFit="1"/>
    </xf>
    <xf numFmtId="38" fontId="10" fillId="0" borderId="570" xfId="3" applyFont="1" applyFill="1" applyBorder="1" applyAlignment="1">
      <alignment horizontal="right" vertical="center" shrinkToFit="1"/>
    </xf>
    <xf numFmtId="38" fontId="10" fillId="0" borderId="130" xfId="3" applyFont="1" applyFill="1" applyBorder="1" applyAlignment="1">
      <alignment horizontal="right" vertical="center" shrinkToFit="1"/>
    </xf>
    <xf numFmtId="38" fontId="10" fillId="0" borderId="491" xfId="3" applyFont="1" applyFill="1" applyBorder="1" applyAlignment="1">
      <alignment horizontal="right" vertical="center" shrinkToFit="1"/>
    </xf>
    <xf numFmtId="38" fontId="10" fillId="0" borderId="95" xfId="3" applyFont="1" applyFill="1" applyBorder="1" applyAlignment="1">
      <alignment horizontal="right" vertical="center" shrinkToFit="1"/>
    </xf>
    <xf numFmtId="38" fontId="10" fillId="0" borderId="21" xfId="3" applyFont="1" applyFill="1" applyBorder="1" applyAlignment="1">
      <alignment horizontal="right" vertical="center" shrinkToFit="1"/>
    </xf>
    <xf numFmtId="38" fontId="10" fillId="0" borderId="59" xfId="3" applyFont="1" applyFill="1" applyBorder="1" applyAlignment="1">
      <alignment horizontal="right" vertical="center" shrinkToFit="1"/>
    </xf>
    <xf numFmtId="38" fontId="10" fillId="0" borderId="85" xfId="3" applyFont="1" applyFill="1" applyBorder="1" applyAlignment="1">
      <alignment horizontal="right" vertical="center" shrinkToFit="1"/>
    </xf>
    <xf numFmtId="38" fontId="10" fillId="0" borderId="60" xfId="3" applyFont="1" applyFill="1" applyBorder="1" applyAlignment="1">
      <alignment horizontal="right" vertical="center" shrinkToFit="1"/>
    </xf>
    <xf numFmtId="38" fontId="10" fillId="0" borderId="58" xfId="3" applyFont="1" applyFill="1" applyBorder="1" applyAlignment="1">
      <alignment horizontal="right" vertical="center" shrinkToFit="1"/>
    </xf>
    <xf numFmtId="38" fontId="10" fillId="0" borderId="572" xfId="3" applyFont="1" applyFill="1" applyBorder="1" applyAlignment="1">
      <alignment horizontal="right" vertical="center" shrinkToFit="1"/>
    </xf>
    <xf numFmtId="38" fontId="10" fillId="0" borderId="86" xfId="3" applyFont="1" applyFill="1" applyBorder="1" applyAlignment="1">
      <alignment horizontal="right" vertical="center" shrinkToFit="1"/>
    </xf>
    <xf numFmtId="38" fontId="10" fillId="0" borderId="87" xfId="3" applyFont="1" applyFill="1" applyBorder="1" applyAlignment="1">
      <alignment horizontal="right" vertical="center" shrinkToFit="1"/>
    </xf>
    <xf numFmtId="38" fontId="10" fillId="0" borderId="84" xfId="3" applyFont="1" applyFill="1" applyBorder="1" applyAlignment="1">
      <alignment horizontal="right" vertical="center" shrinkToFit="1"/>
    </xf>
    <xf numFmtId="38" fontId="10" fillId="0" borderId="89" xfId="3" applyFont="1" applyFill="1" applyBorder="1" applyAlignment="1">
      <alignment horizontal="right" vertical="center" shrinkToFit="1"/>
    </xf>
    <xf numFmtId="38" fontId="16" fillId="0" borderId="33" xfId="3" applyFont="1" applyFill="1" applyBorder="1" applyAlignment="1">
      <alignment horizontal="right" vertical="center" shrinkToFit="1"/>
    </xf>
    <xf numFmtId="38" fontId="16" fillId="0" borderId="35" xfId="3" applyFont="1" applyFill="1" applyBorder="1" applyAlignment="1">
      <alignment horizontal="right" vertical="center" shrinkToFit="1"/>
    </xf>
    <xf numFmtId="38" fontId="16" fillId="0" borderId="131" xfId="3" applyFont="1" applyFill="1" applyBorder="1" applyAlignment="1">
      <alignment horizontal="right" vertical="center" shrinkToFit="1"/>
    </xf>
    <xf numFmtId="38" fontId="16" fillId="0" borderId="24" xfId="3" applyFont="1" applyFill="1" applyBorder="1" applyAlignment="1">
      <alignment horizontal="right" vertical="center" shrinkToFit="1"/>
    </xf>
    <xf numFmtId="0" fontId="10" fillId="0" borderId="104" xfId="14" applyFont="1" applyFill="1" applyBorder="1" applyAlignment="1">
      <alignment horizontal="center" vertical="center" shrinkToFit="1"/>
    </xf>
    <xf numFmtId="49" fontId="10" fillId="0" borderId="110" xfId="14" applyNumberFormat="1" applyFont="1" applyFill="1" applyBorder="1" applyAlignment="1">
      <alignment vertical="center" shrinkToFit="1"/>
    </xf>
    <xf numFmtId="0" fontId="10" fillId="0" borderId="0" xfId="14" applyFont="1" applyFill="1" applyBorder="1" applyAlignment="1">
      <alignment horizontal="center" vertical="center" shrinkToFit="1"/>
    </xf>
    <xf numFmtId="0" fontId="16" fillId="0" borderId="8" xfId="12" applyFont="1" applyFill="1" applyBorder="1" applyAlignment="1">
      <alignment horizontal="center" vertical="center" wrapText="1"/>
    </xf>
    <xf numFmtId="0" fontId="16" fillId="0" borderId="784" xfId="12" applyFont="1" applyFill="1" applyBorder="1" applyAlignment="1">
      <alignment horizontal="center" vertical="center" wrapText="1"/>
    </xf>
    <xf numFmtId="0" fontId="17" fillId="0" borderId="54" xfId="12" applyFont="1" applyFill="1" applyBorder="1" applyAlignment="1">
      <alignment horizontal="left" vertical="center" wrapText="1"/>
    </xf>
    <xf numFmtId="0" fontId="17" fillId="0" borderId="777" xfId="12" applyFont="1" applyFill="1" applyBorder="1" applyAlignment="1">
      <alignment horizontal="left" vertical="center" wrapText="1"/>
    </xf>
    <xf numFmtId="0" fontId="10" fillId="0" borderId="54" xfId="14" applyFont="1" applyFill="1" applyBorder="1" applyAlignment="1">
      <alignment horizontal="center" vertical="top" textRotation="255" shrinkToFit="1"/>
    </xf>
    <xf numFmtId="0" fontId="10" fillId="0" borderId="777" xfId="14" applyFont="1" applyFill="1" applyBorder="1" applyAlignment="1">
      <alignment horizontal="center" vertical="top" textRotation="255" shrinkToFit="1"/>
    </xf>
    <xf numFmtId="0" fontId="10" fillId="0" borderId="0" xfId="2" applyFont="1" applyFill="1" applyBorder="1" applyAlignment="1">
      <alignment vertical="center" shrinkToFit="1"/>
    </xf>
    <xf numFmtId="38" fontId="10" fillId="0" borderId="0" xfId="14" applyNumberFormat="1" applyFont="1" applyFill="1" applyBorder="1" applyAlignment="1">
      <alignment vertical="center"/>
    </xf>
    <xf numFmtId="38" fontId="10" fillId="0" borderId="0" xfId="0" applyNumberFormat="1" applyFont="1" applyBorder="1" applyAlignment="1"/>
    <xf numFmtId="0" fontId="10" fillId="0" borderId="0" xfId="2" applyFont="1" applyFill="1" applyBorder="1" applyAlignment="1">
      <alignment vertical="center" shrinkToFit="1"/>
    </xf>
    <xf numFmtId="0" fontId="16" fillId="0" borderId="310" xfId="12" applyFont="1" applyFill="1" applyBorder="1" applyAlignment="1">
      <alignment horizontal="center" vertical="center" shrinkToFit="1"/>
    </xf>
    <xf numFmtId="0" fontId="16" fillId="0" borderId="310" xfId="12" applyFont="1" applyFill="1" applyBorder="1" applyAlignment="1">
      <alignment vertical="center"/>
    </xf>
    <xf numFmtId="0" fontId="16" fillId="0" borderId="310" xfId="12" applyFont="1" applyFill="1" applyBorder="1" applyAlignment="1">
      <alignment horizontal="left" vertical="center" shrinkToFit="1"/>
    </xf>
    <xf numFmtId="0" fontId="16" fillId="0" borderId="430" xfId="12" applyFont="1" applyFill="1" applyBorder="1" applyAlignment="1">
      <alignment vertical="center" wrapText="1"/>
    </xf>
    <xf numFmtId="0" fontId="16" fillId="0" borderId="270" xfId="12" applyFont="1" applyFill="1" applyBorder="1" applyAlignment="1">
      <alignment horizontal="left" vertical="center" shrinkToFit="1"/>
    </xf>
    <xf numFmtId="0" fontId="10" fillId="0" borderId="138" xfId="14" applyFont="1" applyFill="1" applyBorder="1" applyAlignment="1">
      <alignment horizontal="center" vertical="center" shrinkToFit="1"/>
    </xf>
    <xf numFmtId="38" fontId="10" fillId="0" borderId="110" xfId="1" applyFont="1" applyFill="1" applyBorder="1" applyAlignment="1">
      <alignment horizontal="center" vertical="center" shrinkToFit="1"/>
    </xf>
    <xf numFmtId="38" fontId="10" fillId="0" borderId="79" xfId="1" applyFont="1" applyFill="1" applyBorder="1" applyAlignment="1">
      <alignment horizontal="center" vertical="center" shrinkToFit="1"/>
    </xf>
    <xf numFmtId="0" fontId="10" fillId="0" borderId="0" xfId="14" applyFont="1" applyFill="1" applyBorder="1" applyAlignment="1">
      <alignment vertical="top" wrapText="1"/>
    </xf>
    <xf numFmtId="0" fontId="16" fillId="0" borderId="1141" xfId="6" applyFont="1" applyFill="1" applyBorder="1" applyAlignment="1">
      <alignment vertical="center" wrapText="1"/>
    </xf>
    <xf numFmtId="177" fontId="16" fillId="0" borderId="587" xfId="6" applyNumberFormat="1" applyFont="1" applyFill="1" applyBorder="1" applyAlignment="1">
      <alignment vertical="center" wrapText="1"/>
    </xf>
    <xf numFmtId="0" fontId="16" fillId="0" borderId="1141" xfId="6" applyFont="1" applyFill="1" applyBorder="1" applyAlignment="1">
      <alignment horizontal="center" vertical="center" wrapText="1"/>
    </xf>
    <xf numFmtId="177" fontId="16" fillId="0" borderId="588" xfId="6" applyNumberFormat="1" applyFont="1" applyFill="1" applyBorder="1" applyAlignment="1">
      <alignment vertical="center" wrapText="1"/>
    </xf>
    <xf numFmtId="0" fontId="16" fillId="0" borderId="588" xfId="6" applyFont="1" applyFill="1" applyBorder="1" applyAlignment="1">
      <alignment vertical="center" wrapText="1"/>
    </xf>
    <xf numFmtId="0" fontId="16" fillId="0" borderId="1154" xfId="6" applyFont="1" applyFill="1" applyBorder="1" applyAlignment="1">
      <alignment horizontal="center" vertical="center" wrapText="1"/>
    </xf>
    <xf numFmtId="177" fontId="16" fillId="0" borderId="587" xfId="0" quotePrefix="1" applyNumberFormat="1" applyFont="1" applyFill="1" applyBorder="1" applyAlignment="1">
      <alignment vertical="center" wrapText="1"/>
    </xf>
    <xf numFmtId="177" fontId="16" fillId="0" borderId="542" xfId="6" quotePrefix="1" applyNumberFormat="1" applyFont="1" applyFill="1" applyBorder="1" applyAlignment="1">
      <alignment vertical="center" wrapText="1"/>
    </xf>
    <xf numFmtId="177" fontId="16" fillId="0" borderId="545" xfId="6" quotePrefix="1" applyNumberFormat="1" applyFont="1" applyFill="1" applyBorder="1" applyAlignment="1">
      <alignment vertical="center" wrapText="1"/>
    </xf>
    <xf numFmtId="177" fontId="16" fillId="0" borderId="1138" xfId="6" applyNumberFormat="1" applyFont="1" applyFill="1" applyBorder="1" applyAlignment="1">
      <alignment vertical="center" wrapText="1"/>
    </xf>
    <xf numFmtId="177" fontId="16" fillId="0" borderId="1156" xfId="6" quotePrefix="1" applyNumberFormat="1" applyFont="1" applyFill="1" applyBorder="1" applyAlignment="1">
      <alignment vertical="center" wrapText="1"/>
    </xf>
    <xf numFmtId="177" fontId="16" fillId="0" borderId="1154" xfId="6" applyNumberFormat="1" applyFont="1" applyFill="1" applyBorder="1" applyAlignment="1">
      <alignment vertical="center" wrapText="1"/>
    </xf>
    <xf numFmtId="177" fontId="16" fillId="0" borderId="1155" xfId="6" quotePrefix="1" applyNumberFormat="1" applyFont="1" applyFill="1" applyBorder="1" applyAlignment="1">
      <alignment vertical="center" wrapText="1"/>
    </xf>
    <xf numFmtId="179" fontId="16" fillId="0" borderId="889" xfId="6" applyNumberFormat="1" applyFont="1" applyFill="1" applyBorder="1" applyAlignment="1">
      <alignment horizontal="center" vertical="center" wrapText="1"/>
    </xf>
    <xf numFmtId="177" fontId="16" fillId="0" borderId="1266" xfId="0" quotePrefix="1" applyNumberFormat="1" applyFont="1" applyFill="1" applyBorder="1" applyAlignment="1">
      <alignment vertical="center" wrapText="1"/>
    </xf>
    <xf numFmtId="0" fontId="16" fillId="0" borderId="545" xfId="21" applyFont="1" applyFill="1" applyBorder="1" applyAlignment="1">
      <alignment horizontal="center" vertical="center" wrapText="1"/>
    </xf>
    <xf numFmtId="49" fontId="16" fillId="0" borderId="545" xfId="21" applyNumberFormat="1" applyFont="1" applyFill="1" applyBorder="1" applyAlignment="1">
      <alignment vertical="center"/>
    </xf>
    <xf numFmtId="0" fontId="16" fillId="0" borderId="1138" xfId="21" applyFont="1" applyFill="1" applyBorder="1" applyAlignment="1">
      <alignment vertical="center" wrapText="1"/>
    </xf>
    <xf numFmtId="0" fontId="16" fillId="0" borderId="542" xfId="21" applyFont="1" applyFill="1" applyBorder="1" applyAlignment="1">
      <alignment vertical="center" wrapText="1"/>
    </xf>
    <xf numFmtId="49" fontId="16" fillId="0" borderId="542" xfId="21" applyNumberFormat="1" applyFont="1" applyFill="1" applyBorder="1" applyAlignment="1">
      <alignment vertical="center"/>
    </xf>
    <xf numFmtId="0" fontId="16" fillId="0" borderId="545" xfId="21" applyFont="1" applyFill="1" applyBorder="1" applyAlignment="1">
      <alignment vertical="center" wrapText="1"/>
    </xf>
    <xf numFmtId="49" fontId="16" fillId="0" borderId="1156" xfId="21" applyNumberFormat="1" applyFont="1" applyFill="1" applyBorder="1" applyAlignment="1">
      <alignment vertical="center"/>
    </xf>
    <xf numFmtId="0" fontId="16" fillId="0" borderId="1154" xfId="21" applyFont="1" applyFill="1" applyBorder="1" applyAlignment="1">
      <alignment vertical="center" wrapText="1"/>
    </xf>
    <xf numFmtId="0" fontId="16" fillId="0" borderId="1155" xfId="21" applyFont="1" applyFill="1" applyBorder="1" applyAlignment="1">
      <alignment vertical="center" wrapText="1"/>
    </xf>
    <xf numFmtId="49" fontId="16" fillId="0" borderId="1155" xfId="21" applyNumberFormat="1" applyFont="1" applyFill="1" applyBorder="1" applyAlignment="1">
      <alignment vertical="center"/>
    </xf>
    <xf numFmtId="0" fontId="16" fillId="0" borderId="1156" xfId="21" applyFont="1" applyFill="1" applyBorder="1" applyAlignment="1">
      <alignment vertical="center" wrapText="1"/>
    </xf>
    <xf numFmtId="177" fontId="16" fillId="0" borderId="1267" xfId="6" applyNumberFormat="1" applyFont="1" applyFill="1" applyBorder="1" applyAlignment="1">
      <alignment vertical="center" wrapText="1"/>
    </xf>
    <xf numFmtId="177" fontId="16" fillId="0" borderId="587" xfId="6" quotePrefix="1" applyNumberFormat="1" applyFont="1" applyFill="1" applyBorder="1" applyAlignment="1">
      <alignment vertical="center" wrapText="1"/>
    </xf>
    <xf numFmtId="0" fontId="16" fillId="0" borderId="1268" xfId="0" applyFont="1" applyFill="1" applyBorder="1" applyAlignment="1">
      <alignment vertical="center" wrapText="1"/>
    </xf>
    <xf numFmtId="177" fontId="16" fillId="0" borderId="1269" xfId="0" applyNumberFormat="1" applyFont="1" applyFill="1" applyBorder="1" applyAlignment="1">
      <alignment vertical="center" wrapText="1"/>
    </xf>
    <xf numFmtId="179" fontId="16" fillId="0" borderId="1270" xfId="6" applyNumberFormat="1" applyFont="1" applyFill="1" applyBorder="1" applyAlignment="1">
      <alignment horizontal="center" vertical="center" wrapText="1"/>
    </xf>
    <xf numFmtId="177" fontId="16" fillId="0" borderId="1269" xfId="0" quotePrefix="1" applyNumberFormat="1" applyFont="1" applyFill="1" applyBorder="1" applyAlignment="1">
      <alignment vertical="center" wrapText="1"/>
    </xf>
    <xf numFmtId="0" fontId="16" fillId="0" borderId="1270" xfId="0" applyNumberFormat="1" applyFont="1" applyFill="1" applyBorder="1" applyAlignment="1">
      <alignment vertical="center" wrapText="1"/>
    </xf>
    <xf numFmtId="0" fontId="16" fillId="0" borderId="1276" xfId="0" applyFont="1" applyFill="1" applyBorder="1" applyAlignment="1">
      <alignment vertical="center" wrapText="1"/>
    </xf>
    <xf numFmtId="177" fontId="16" fillId="0" borderId="1277" xfId="0" quotePrefix="1" applyNumberFormat="1" applyFont="1" applyFill="1" applyBorder="1" applyAlignment="1">
      <alignment vertical="center" wrapText="1"/>
    </xf>
    <xf numFmtId="0" fontId="16" fillId="0" borderId="1278" xfId="0" applyNumberFormat="1" applyFont="1" applyFill="1" applyBorder="1" applyAlignment="1">
      <alignment vertical="center" wrapText="1"/>
    </xf>
    <xf numFmtId="0" fontId="16" fillId="0" borderId="1279" xfId="6" applyFont="1" applyFill="1" applyBorder="1" applyAlignment="1">
      <alignment horizontal="left" vertical="center" wrapText="1"/>
    </xf>
    <xf numFmtId="0" fontId="16" fillId="0" borderId="588" xfId="0" applyNumberFormat="1" applyFont="1" applyFill="1" applyBorder="1" applyAlignment="1">
      <alignment vertical="center" wrapText="1"/>
    </xf>
    <xf numFmtId="177" fontId="16" fillId="0" borderId="588" xfId="0" quotePrefix="1" applyNumberFormat="1" applyFont="1" applyFill="1" applyBorder="1" applyAlignment="1">
      <alignment vertical="center" wrapText="1"/>
    </xf>
    <xf numFmtId="0" fontId="16" fillId="0" borderId="545" xfId="6" applyFont="1" applyFill="1" applyBorder="1" applyAlignment="1">
      <alignment horizontal="center" vertical="center" wrapText="1"/>
    </xf>
    <xf numFmtId="179" fontId="16" fillId="0" borderId="545" xfId="0" applyNumberFormat="1" applyFont="1" applyFill="1" applyBorder="1" applyAlignment="1">
      <alignment vertical="center" wrapText="1"/>
    </xf>
    <xf numFmtId="179" fontId="16" fillId="0" borderId="1278" xfId="0" applyNumberFormat="1" applyFont="1" applyFill="1" applyBorder="1" applyAlignment="1">
      <alignment vertical="center" wrapText="1"/>
    </xf>
    <xf numFmtId="0" fontId="16" fillId="0" borderId="1154" xfId="0" applyFont="1" applyFill="1" applyBorder="1" applyAlignment="1" applyProtection="1">
      <alignment vertical="center" wrapText="1"/>
      <protection locked="0"/>
    </xf>
    <xf numFmtId="0" fontId="16" fillId="0" borderId="1141" xfId="0" applyFont="1" applyFill="1" applyBorder="1" applyAlignment="1" applyProtection="1">
      <alignment vertical="center" wrapText="1"/>
      <protection locked="0"/>
    </xf>
    <xf numFmtId="177" fontId="16" fillId="0" borderId="588" xfId="6" quotePrefix="1" applyNumberFormat="1" applyFont="1" applyFill="1" applyBorder="1" applyAlignment="1">
      <alignment vertical="center" wrapText="1"/>
    </xf>
    <xf numFmtId="0" fontId="16" fillId="0" borderId="628" xfId="6" applyFont="1" applyFill="1" applyBorder="1" applyAlignment="1">
      <alignment vertical="center" wrapText="1"/>
    </xf>
    <xf numFmtId="177" fontId="16" fillId="0" borderId="538" xfId="6" applyNumberFormat="1" applyFont="1" applyFill="1" applyBorder="1" applyAlignment="1">
      <alignment vertical="center" wrapText="1"/>
    </xf>
    <xf numFmtId="0" fontId="16" fillId="0" borderId="1141" xfId="6" applyFont="1" applyFill="1" applyBorder="1" applyAlignment="1">
      <alignment horizontal="left" vertical="center" wrapText="1"/>
    </xf>
    <xf numFmtId="0" fontId="16" fillId="12" borderId="627" xfId="6" applyFont="1" applyFill="1" applyBorder="1" applyAlignment="1">
      <alignment vertical="center" wrapText="1"/>
    </xf>
    <xf numFmtId="177" fontId="16" fillId="12" borderId="543" xfId="6" applyNumberFormat="1" applyFont="1" applyFill="1" applyBorder="1" applyAlignment="1">
      <alignment vertical="center" wrapText="1"/>
    </xf>
    <xf numFmtId="0" fontId="16" fillId="0" borderId="1276" xfId="6" applyFont="1" applyFill="1" applyBorder="1" applyAlignment="1">
      <alignment vertical="center" wrapText="1"/>
    </xf>
    <xf numFmtId="177" fontId="16" fillId="0" borderId="1277" xfId="6" applyNumberFormat="1" applyFont="1" applyFill="1" applyBorder="1" applyAlignment="1">
      <alignment vertical="center" wrapText="1"/>
    </xf>
    <xf numFmtId="179" fontId="16" fillId="0" borderId="1278" xfId="6" applyNumberFormat="1" applyFont="1" applyFill="1" applyBorder="1" applyAlignment="1">
      <alignment horizontal="center" vertical="center" wrapText="1"/>
    </xf>
    <xf numFmtId="0" fontId="16" fillId="0" borderId="1268" xfId="6" applyFont="1" applyFill="1" applyBorder="1" applyAlignment="1">
      <alignment vertical="center" wrapText="1"/>
    </xf>
    <xf numFmtId="177" fontId="16" fillId="0" borderId="1269" xfId="6" applyNumberFormat="1" applyFont="1" applyFill="1" applyBorder="1" applyAlignment="1">
      <alignment vertical="center" wrapText="1"/>
    </xf>
    <xf numFmtId="0" fontId="16" fillId="12" borderId="1264" xfId="6" applyFont="1" applyFill="1" applyBorder="1" applyAlignment="1">
      <alignment vertical="center" wrapText="1"/>
    </xf>
    <xf numFmtId="177" fontId="16" fillId="12" borderId="1288" xfId="6" applyNumberFormat="1" applyFont="1" applyFill="1" applyBorder="1" applyAlignment="1">
      <alignment vertical="center" wrapText="1"/>
    </xf>
    <xf numFmtId="0" fontId="16" fillId="12" borderId="1154" xfId="6" applyFont="1" applyFill="1" applyBorder="1" applyAlignment="1">
      <alignment vertical="center" wrapText="1"/>
    </xf>
    <xf numFmtId="177" fontId="16" fillId="12" borderId="1155" xfId="6" applyNumberFormat="1" applyFont="1" applyFill="1" applyBorder="1" applyAlignment="1">
      <alignment vertical="center" wrapText="1"/>
    </xf>
    <xf numFmtId="179" fontId="16" fillId="12" borderId="1156" xfId="6" applyNumberFormat="1" applyFont="1" applyFill="1" applyBorder="1" applyAlignment="1">
      <alignment horizontal="center" vertical="center" wrapText="1"/>
    </xf>
    <xf numFmtId="0" fontId="16" fillId="12" borderId="627" xfId="0" applyFont="1" applyFill="1" applyBorder="1" applyAlignment="1">
      <alignment vertical="center" wrapText="1"/>
    </xf>
    <xf numFmtId="177" fontId="16" fillId="12" borderId="543" xfId="6" quotePrefix="1" applyNumberFormat="1" applyFont="1" applyFill="1" applyBorder="1" applyAlignment="1">
      <alignment vertical="center" wrapText="1"/>
    </xf>
    <xf numFmtId="179" fontId="16" fillId="12" borderId="544" xfId="6" applyNumberFormat="1" applyFont="1" applyFill="1" applyBorder="1" applyAlignment="1">
      <alignment horizontal="center" vertical="center" wrapText="1"/>
    </xf>
    <xf numFmtId="179" fontId="16" fillId="0" borderId="545" xfId="0" applyNumberFormat="1" applyFont="1" applyFill="1" applyBorder="1" applyAlignment="1">
      <alignment horizontal="center" vertical="center" wrapText="1"/>
    </xf>
    <xf numFmtId="177" fontId="16" fillId="12" borderId="543" xfId="0" quotePrefix="1" applyNumberFormat="1" applyFont="1" applyFill="1" applyBorder="1" applyAlignment="1">
      <alignment vertical="center" wrapText="1"/>
    </xf>
    <xf numFmtId="0" fontId="16" fillId="0" borderId="628" xfId="0" applyFont="1" applyFill="1" applyBorder="1" applyAlignment="1">
      <alignment vertical="center" wrapText="1"/>
    </xf>
    <xf numFmtId="177" fontId="16" fillId="0" borderId="538" xfId="0" quotePrefix="1" applyNumberFormat="1" applyFont="1" applyFill="1" applyBorder="1" applyAlignment="1">
      <alignment vertical="center" wrapText="1"/>
    </xf>
    <xf numFmtId="0" fontId="16" fillId="12" borderId="544" xfId="21" applyFont="1" applyFill="1" applyBorder="1" applyAlignment="1">
      <alignment horizontal="center" vertical="center" wrapText="1"/>
    </xf>
    <xf numFmtId="177" fontId="16" fillId="12" borderId="1272" xfId="6" applyNumberFormat="1" applyFont="1" applyFill="1" applyBorder="1" applyAlignment="1">
      <alignment vertical="center" wrapText="1"/>
    </xf>
    <xf numFmtId="179" fontId="16" fillId="12" borderId="1265" xfId="6" applyNumberFormat="1" applyFont="1" applyFill="1" applyBorder="1" applyAlignment="1">
      <alignment horizontal="center" vertical="center" wrapText="1"/>
    </xf>
    <xf numFmtId="0" fontId="16" fillId="0" borderId="1285" xfId="6" applyFont="1" applyFill="1" applyBorder="1" applyAlignment="1">
      <alignment vertical="center" wrapText="1"/>
    </xf>
    <xf numFmtId="177" fontId="16" fillId="0" borderId="1286" xfId="6" applyNumberFormat="1" applyFont="1" applyFill="1" applyBorder="1" applyAlignment="1">
      <alignment vertical="center" wrapText="1"/>
    </xf>
    <xf numFmtId="179" fontId="16" fillId="0" borderId="1287" xfId="6" applyNumberFormat="1" applyFont="1" applyFill="1" applyBorder="1" applyAlignment="1">
      <alignment horizontal="center" vertical="center" wrapText="1"/>
    </xf>
    <xf numFmtId="177" fontId="16" fillId="12" borderId="1271" xfId="6" applyNumberFormat="1" applyFont="1" applyFill="1" applyBorder="1" applyAlignment="1">
      <alignment vertical="center" wrapText="1"/>
    </xf>
    <xf numFmtId="0" fontId="16" fillId="0" borderId="1273" xfId="6" applyFont="1" applyFill="1" applyBorder="1" applyAlignment="1">
      <alignment vertical="center" wrapText="1"/>
    </xf>
    <xf numFmtId="177" fontId="16" fillId="0" borderId="1274" xfId="6" quotePrefix="1" applyNumberFormat="1" applyFont="1" applyFill="1" applyBorder="1" applyAlignment="1">
      <alignment vertical="center" wrapText="1"/>
    </xf>
    <xf numFmtId="179" fontId="16" fillId="0" borderId="1275" xfId="6" applyNumberFormat="1" applyFont="1" applyFill="1" applyBorder="1" applyAlignment="1">
      <alignment horizontal="center" vertical="center" wrapText="1"/>
    </xf>
    <xf numFmtId="177" fontId="16" fillId="0" borderId="1282" xfId="6" quotePrefix="1" applyNumberFormat="1" applyFont="1" applyFill="1" applyBorder="1" applyAlignment="1">
      <alignment vertical="center" wrapText="1"/>
    </xf>
    <xf numFmtId="179" fontId="16" fillId="0" borderId="1283" xfId="6" applyNumberFormat="1" applyFont="1" applyFill="1" applyBorder="1" applyAlignment="1">
      <alignment horizontal="center" vertical="center" wrapText="1"/>
    </xf>
    <xf numFmtId="0" fontId="0" fillId="0" borderId="1267" xfId="0" applyFont="1" applyBorder="1" applyAlignment="1">
      <alignment horizontal="left" vertical="center" wrapText="1"/>
    </xf>
    <xf numFmtId="0" fontId="0" fillId="0" borderId="1141" xfId="0" applyFont="1" applyBorder="1" applyAlignment="1">
      <alignment horizontal="left" vertical="center" wrapText="1"/>
    </xf>
    <xf numFmtId="0" fontId="0" fillId="0" borderId="587" xfId="0" applyFont="1" applyBorder="1" applyAlignment="1">
      <alignment horizontal="left" vertical="center" wrapText="1"/>
    </xf>
    <xf numFmtId="0" fontId="0" fillId="0" borderId="588" xfId="0" applyFont="1" applyBorder="1" applyAlignment="1">
      <alignment horizontal="left" vertical="center" wrapText="1"/>
    </xf>
    <xf numFmtId="0" fontId="16" fillId="12" borderId="1154" xfId="0" applyFont="1" applyFill="1" applyBorder="1" applyAlignment="1">
      <alignment vertical="center" wrapText="1"/>
    </xf>
    <xf numFmtId="177" fontId="16" fillId="12" borderId="1155" xfId="0" quotePrefix="1" applyNumberFormat="1" applyFont="1" applyFill="1" applyBorder="1" applyAlignment="1">
      <alignment vertical="center" wrapText="1"/>
    </xf>
    <xf numFmtId="179" fontId="16" fillId="12" borderId="1156" xfId="0" applyNumberFormat="1" applyFont="1" applyFill="1" applyBorder="1" applyAlignment="1">
      <alignment horizontal="center" vertical="center" wrapText="1"/>
    </xf>
    <xf numFmtId="179" fontId="16" fillId="0" borderId="889" xfId="0" applyNumberFormat="1" applyFont="1" applyFill="1" applyBorder="1" applyAlignment="1">
      <alignment horizontal="center" vertical="center" wrapText="1"/>
    </xf>
    <xf numFmtId="177" fontId="16" fillId="12" borderId="1269" xfId="6" applyNumberFormat="1" applyFont="1" applyFill="1" applyBorder="1" applyAlignment="1">
      <alignment vertical="center" wrapText="1"/>
    </xf>
    <xf numFmtId="0" fontId="16" fillId="12" borderId="544" xfId="6" applyFont="1" applyFill="1" applyBorder="1" applyAlignment="1">
      <alignment horizontal="center" vertical="center" wrapText="1"/>
    </xf>
    <xf numFmtId="0" fontId="16" fillId="0" borderId="1270" xfId="6" applyFont="1" applyFill="1" applyBorder="1" applyAlignment="1">
      <alignment horizontal="center" vertical="center" wrapText="1"/>
    </xf>
    <xf numFmtId="0" fontId="16" fillId="0" borderId="1280" xfId="0" applyFont="1" applyBorder="1" applyAlignment="1">
      <alignment horizontal="left" vertical="center" wrapText="1"/>
    </xf>
    <xf numFmtId="0" fontId="16" fillId="0" borderId="1281" xfId="0" applyFont="1" applyBorder="1" applyAlignment="1">
      <alignment horizontal="center" vertical="center" wrapText="1"/>
    </xf>
    <xf numFmtId="0" fontId="16" fillId="0" borderId="163" xfId="10" applyFont="1" applyFill="1" applyBorder="1" applyAlignment="1">
      <alignment vertical="center"/>
    </xf>
    <xf numFmtId="0" fontId="16" fillId="0" borderId="188" xfId="10" applyFont="1" applyFill="1" applyBorder="1" applyAlignment="1">
      <alignment vertical="center"/>
    </xf>
    <xf numFmtId="0" fontId="16" fillId="0" borderId="733" xfId="10" applyFont="1" applyFill="1" applyBorder="1" applyAlignment="1">
      <alignment horizontal="center" vertical="center"/>
    </xf>
    <xf numFmtId="0" fontId="16" fillId="0" borderId="672" xfId="10" applyFont="1" applyFill="1" applyBorder="1" applyAlignment="1">
      <alignment horizontal="center" vertical="center"/>
    </xf>
    <xf numFmtId="38" fontId="10" fillId="0" borderId="0" xfId="14" applyNumberFormat="1" applyFont="1" applyFill="1" applyBorder="1" applyAlignment="1">
      <alignment vertical="center" wrapText="1"/>
    </xf>
    <xf numFmtId="0" fontId="10" fillId="0" borderId="0" xfId="14" applyFont="1" applyFill="1" applyBorder="1" applyAlignment="1">
      <alignment vertical="center" wrapText="1"/>
    </xf>
    <xf numFmtId="38" fontId="10" fillId="0" borderId="0" xfId="14" applyNumberFormat="1" applyFont="1" applyFill="1" applyBorder="1" applyAlignment="1">
      <alignment wrapText="1"/>
    </xf>
    <xf numFmtId="0" fontId="10" fillId="0" borderId="0" xfId="0" applyFont="1" applyBorder="1" applyAlignment="1">
      <alignment vertical="center" wrapText="1"/>
    </xf>
    <xf numFmtId="38" fontId="10" fillId="0" borderId="0" xfId="0" applyNumberFormat="1" applyFont="1" applyBorder="1" applyAlignment="1">
      <alignment vertical="center" wrapText="1"/>
    </xf>
    <xf numFmtId="0" fontId="59" fillId="0" borderId="0" xfId="0" applyFont="1" applyBorder="1" applyAlignment="1">
      <alignment vertical="center" wrapText="1"/>
    </xf>
    <xf numFmtId="0" fontId="21" fillId="3" borderId="646" xfId="22" applyFont="1" applyFill="1" applyBorder="1" applyAlignment="1">
      <alignment horizontal="center" vertical="center" textRotation="255" wrapText="1"/>
    </xf>
    <xf numFmtId="0" fontId="10" fillId="0" borderId="0" xfId="22" applyFont="1" applyFill="1" applyBorder="1" applyAlignment="1">
      <alignment horizontal="center" vertical="center" shrinkToFit="1"/>
    </xf>
    <xf numFmtId="0" fontId="10" fillId="0" borderId="79" xfId="22" applyFont="1" applyFill="1" applyBorder="1" applyAlignment="1">
      <alignment horizontal="left" vertical="center" shrinkToFit="1"/>
    </xf>
    <xf numFmtId="0" fontId="10" fillId="0" borderId="79" xfId="22" applyFont="1" applyFill="1" applyBorder="1" applyAlignment="1">
      <alignment vertical="center"/>
    </xf>
    <xf numFmtId="0" fontId="10" fillId="0" borderId="785" xfId="22" applyFont="1" applyFill="1" applyBorder="1" applyAlignment="1">
      <alignment horizontal="center" vertical="center" shrinkToFit="1"/>
    </xf>
    <xf numFmtId="0" fontId="10" fillId="0" borderId="786" xfId="22" applyFont="1" applyFill="1" applyBorder="1" applyAlignment="1">
      <alignment vertical="center"/>
    </xf>
    <xf numFmtId="0" fontId="10" fillId="0" borderId="111" xfId="22" applyFont="1" applyFill="1" applyBorder="1" applyAlignment="1">
      <alignment horizontal="center" vertical="center" shrinkToFit="1"/>
    </xf>
    <xf numFmtId="0" fontId="10" fillId="0" borderId="25" xfId="22" applyFont="1" applyFill="1" applyBorder="1" applyAlignment="1">
      <alignment horizontal="left" vertical="center" shrinkToFit="1"/>
    </xf>
    <xf numFmtId="0" fontId="10" fillId="0" borderId="8" xfId="22" applyFont="1" applyFill="1" applyBorder="1" applyAlignment="1">
      <alignment horizontal="center" vertical="center"/>
    </xf>
    <xf numFmtId="0" fontId="10" fillId="0" borderId="122" xfId="22" applyFont="1" applyFill="1" applyBorder="1" applyAlignment="1">
      <alignment horizontal="center" vertical="center" shrinkToFit="1"/>
    </xf>
    <xf numFmtId="0" fontId="10" fillId="0" borderId="123" xfId="22" applyFont="1" applyFill="1" applyBorder="1" applyAlignment="1">
      <alignment horizontal="left" vertical="center" shrinkToFit="1"/>
    </xf>
    <xf numFmtId="0" fontId="10" fillId="0" borderId="0" xfId="22" applyFont="1" applyFill="1" applyBorder="1" applyAlignment="1">
      <alignment horizontal="center"/>
    </xf>
    <xf numFmtId="0" fontId="10" fillId="0" borderId="129" xfId="22" applyFont="1" applyFill="1" applyBorder="1" applyAlignment="1">
      <alignment horizontal="center" vertical="center" shrinkToFit="1"/>
    </xf>
    <xf numFmtId="0" fontId="10" fillId="0" borderId="110" xfId="22" applyFont="1" applyFill="1" applyBorder="1" applyAlignment="1">
      <alignment horizontal="left" vertical="center" shrinkToFit="1"/>
    </xf>
    <xf numFmtId="0" fontId="10" fillId="0" borderId="784" xfId="22" applyFont="1" applyFill="1" applyBorder="1" applyAlignment="1">
      <alignment horizontal="center" vertical="center"/>
    </xf>
    <xf numFmtId="0" fontId="10" fillId="0" borderId="786" xfId="22" applyFont="1" applyFill="1" applyBorder="1" applyAlignment="1">
      <alignment horizontal="left" vertical="center" shrinkToFit="1"/>
    </xf>
    <xf numFmtId="0" fontId="10" fillId="0" borderId="22" xfId="22" applyFont="1" applyFill="1" applyBorder="1" applyAlignment="1">
      <alignment horizontal="center" vertical="center"/>
    </xf>
    <xf numFmtId="0" fontId="10" fillId="0" borderId="34" xfId="22" applyFont="1" applyFill="1" applyBorder="1" applyAlignment="1">
      <alignment horizontal="center" vertical="center" shrinkToFit="1"/>
    </xf>
    <xf numFmtId="0" fontId="10" fillId="0" borderId="36" xfId="22" applyFont="1" applyFill="1" applyBorder="1" applyAlignment="1">
      <alignment horizontal="left" vertical="center" shrinkToFit="1"/>
    </xf>
    <xf numFmtId="0" fontId="10" fillId="0" borderId="8" xfId="22" applyFont="1" applyFill="1" applyBorder="1" applyAlignment="1">
      <alignment horizontal="center" vertical="center" wrapText="1"/>
    </xf>
    <xf numFmtId="0" fontId="10" fillId="0" borderId="22" xfId="22" applyFont="1" applyFill="1" applyBorder="1" applyAlignment="1">
      <alignment horizontal="center" vertical="center" wrapText="1"/>
    </xf>
    <xf numFmtId="0" fontId="10" fillId="0" borderId="111" xfId="22" applyFont="1" applyFill="1" applyBorder="1" applyAlignment="1">
      <alignment horizontal="center" vertical="center"/>
    </xf>
    <xf numFmtId="0" fontId="10" fillId="0" borderId="25" xfId="22" applyFont="1" applyFill="1" applyBorder="1" applyAlignment="1">
      <alignment vertical="center"/>
    </xf>
    <xf numFmtId="0" fontId="10" fillId="0" borderId="79" xfId="22" applyFont="1" applyFill="1" applyBorder="1" applyAlignment="1">
      <alignment vertical="center" shrinkToFit="1"/>
    </xf>
    <xf numFmtId="0" fontId="10" fillId="0" borderId="786" xfId="22" applyFont="1" applyFill="1" applyBorder="1" applyAlignment="1">
      <alignment vertical="center" shrinkToFit="1"/>
    </xf>
    <xf numFmtId="0" fontId="10" fillId="0" borderId="110" xfId="22" applyFont="1" applyFill="1" applyBorder="1" applyAlignment="1">
      <alignment vertical="center" shrinkToFit="1"/>
    </xf>
    <xf numFmtId="0" fontId="10" fillId="0" borderId="123" xfId="22" applyFont="1" applyFill="1" applyBorder="1" applyAlignment="1">
      <alignment vertical="center" shrinkToFit="1"/>
    </xf>
    <xf numFmtId="0" fontId="7" fillId="0" borderId="0" xfId="22" applyFont="1" applyFill="1" applyBorder="1" applyAlignment="1">
      <alignment shrinkToFit="1"/>
    </xf>
    <xf numFmtId="49" fontId="10" fillId="0" borderId="79" xfId="22" applyNumberFormat="1" applyFont="1" applyFill="1" applyBorder="1" applyAlignment="1">
      <alignment horizontal="left" vertical="center" shrinkToFit="1"/>
    </xf>
    <xf numFmtId="49" fontId="10" fillId="0" borderId="110" xfId="22" applyNumberFormat="1" applyFont="1" applyFill="1" applyBorder="1" applyAlignment="1">
      <alignment horizontal="left" vertical="center" shrinkToFit="1"/>
    </xf>
    <xf numFmtId="49" fontId="10" fillId="0" borderId="786" xfId="22" applyNumberFormat="1" applyFont="1" applyFill="1" applyBorder="1" applyAlignment="1">
      <alignment horizontal="left" vertical="center" shrinkToFit="1"/>
    </xf>
    <xf numFmtId="0" fontId="16" fillId="0" borderId="54" xfId="22" applyFont="1" applyFill="1" applyBorder="1" applyAlignment="1">
      <alignment horizontal="center" vertical="center" shrinkToFit="1"/>
    </xf>
    <xf numFmtId="0" fontId="16" fillId="0" borderId="65" xfId="22" applyFont="1" applyFill="1" applyBorder="1" applyAlignment="1">
      <alignment horizontal="center" vertical="center" shrinkToFit="1"/>
    </xf>
    <xf numFmtId="0" fontId="16" fillId="0" borderId="8" xfId="22" applyFont="1" applyFill="1" applyBorder="1" applyAlignment="1">
      <alignment horizontal="center" vertical="center" shrinkToFit="1"/>
    </xf>
    <xf numFmtId="0" fontId="16" fillId="0" borderId="784" xfId="22" applyFont="1" applyFill="1" applyBorder="1" applyAlignment="1">
      <alignment horizontal="center" vertical="center" shrinkToFit="1"/>
    </xf>
    <xf numFmtId="0" fontId="10" fillId="0" borderId="54" xfId="22" applyFont="1" applyFill="1" applyBorder="1" applyAlignment="1">
      <alignment horizontal="center" vertical="center" shrinkToFit="1"/>
    </xf>
    <xf numFmtId="0" fontId="10" fillId="0" borderId="122" xfId="22" applyFont="1" applyFill="1" applyBorder="1" applyAlignment="1">
      <alignment horizontal="left" vertical="center" shrinkToFit="1"/>
    </xf>
    <xf numFmtId="0" fontId="10" fillId="0" borderId="0" xfId="22" applyFont="1" applyFill="1" applyBorder="1" applyAlignment="1">
      <alignment horizontal="left" vertical="center" shrinkToFit="1"/>
    </xf>
    <xf numFmtId="0" fontId="10" fillId="0" borderId="129" xfId="22" applyFont="1" applyFill="1" applyBorder="1" applyAlignment="1">
      <alignment horizontal="left" vertical="center" shrinkToFit="1"/>
    </xf>
    <xf numFmtId="0" fontId="10" fillId="0" borderId="65" xfId="22" applyFont="1" applyFill="1" applyBorder="1" applyAlignment="1">
      <alignment horizontal="center" vertical="center" shrinkToFit="1"/>
    </xf>
    <xf numFmtId="0" fontId="10" fillId="0" borderId="8" xfId="22" applyFont="1" applyFill="1" applyBorder="1" applyAlignment="1">
      <alignment horizontal="center" vertical="center" shrinkToFit="1"/>
    </xf>
    <xf numFmtId="0" fontId="7" fillId="0" borderId="54" xfId="22" applyFont="1" applyFill="1" applyBorder="1" applyAlignment="1">
      <alignment horizontal="center" vertical="center" shrinkToFit="1"/>
    </xf>
    <xf numFmtId="0" fontId="7" fillId="0" borderId="65" xfId="22" applyFont="1" applyFill="1" applyBorder="1" applyAlignment="1">
      <alignment horizontal="center" vertical="center" shrinkToFit="1"/>
    </xf>
    <xf numFmtId="0" fontId="10" fillId="0" borderId="784" xfId="22" applyFont="1" applyFill="1" applyBorder="1" applyAlignment="1">
      <alignment horizontal="center" vertical="center" shrinkToFit="1"/>
    </xf>
    <xf numFmtId="0" fontId="10" fillId="0" borderId="5" xfId="22" applyFont="1" applyFill="1" applyBorder="1" applyAlignment="1">
      <alignment horizontal="center" vertical="center" shrinkToFit="1"/>
    </xf>
    <xf numFmtId="0" fontId="10" fillId="0" borderId="578" xfId="22" applyFont="1" applyFill="1" applyBorder="1" applyAlignment="1">
      <alignment horizontal="center" vertical="center" shrinkToFit="1"/>
    </xf>
    <xf numFmtId="0" fontId="10" fillId="0" borderId="579" xfId="22" applyFont="1" applyFill="1" applyBorder="1" applyAlignment="1">
      <alignment horizontal="left" vertical="center" shrinkToFit="1"/>
    </xf>
    <xf numFmtId="0" fontId="30" fillId="0" borderId="777" xfId="22" applyFont="1" applyFill="1" applyBorder="1" applyAlignment="1">
      <alignment horizontal="center" vertical="center" wrapText="1"/>
    </xf>
    <xf numFmtId="0" fontId="16" fillId="0" borderId="785" xfId="22" applyNumberFormat="1" applyFont="1" applyFill="1" applyBorder="1" applyAlignment="1">
      <alignment horizontal="right" vertical="center" shrinkToFit="1"/>
    </xf>
    <xf numFmtId="0" fontId="16" fillId="0" borderId="778" xfId="22" applyNumberFormat="1" applyFont="1" applyFill="1" applyBorder="1" applyAlignment="1">
      <alignment horizontal="right" vertical="center" shrinkToFit="1"/>
    </xf>
    <xf numFmtId="0" fontId="16" fillId="0" borderId="779" xfId="22" applyNumberFormat="1" applyFont="1" applyFill="1" applyBorder="1" applyAlignment="1">
      <alignment horizontal="right" vertical="center" shrinkToFit="1"/>
    </xf>
    <xf numFmtId="0" fontId="16" fillId="0" borderId="788" xfId="22" applyNumberFormat="1" applyFont="1" applyFill="1" applyBorder="1" applyAlignment="1">
      <alignment horizontal="right" vertical="center" shrinkToFit="1"/>
    </xf>
    <xf numFmtId="0" fontId="16" fillId="0" borderId="780" xfId="22" applyNumberFormat="1" applyFont="1" applyFill="1" applyBorder="1" applyAlignment="1">
      <alignment horizontal="right" vertical="center" shrinkToFit="1"/>
    </xf>
    <xf numFmtId="0" fontId="16" fillId="0" borderId="781" xfId="22" applyNumberFormat="1" applyFont="1" applyFill="1" applyBorder="1" applyAlignment="1">
      <alignment horizontal="right" vertical="center" shrinkToFit="1"/>
    </xf>
    <xf numFmtId="176" fontId="16" fillId="0" borderId="777" xfId="22" applyNumberFormat="1" applyFont="1" applyFill="1" applyBorder="1" applyAlignment="1">
      <alignment horizontal="right" vertical="center" shrinkToFit="1"/>
    </xf>
    <xf numFmtId="176" fontId="16" fillId="0" borderId="785" xfId="22" applyNumberFormat="1" applyFont="1" applyFill="1" applyBorder="1" applyAlignment="1">
      <alignment horizontal="right" vertical="center" shrinkToFit="1"/>
    </xf>
    <xf numFmtId="176" fontId="16" fillId="0" borderId="777" xfId="3" applyNumberFormat="1" applyFont="1" applyFill="1" applyBorder="1" applyAlignment="1">
      <alignment horizontal="right" vertical="center" shrinkToFit="1"/>
    </xf>
    <xf numFmtId="176" fontId="16" fillId="0" borderId="786" xfId="3" applyNumberFormat="1" applyFont="1" applyFill="1" applyBorder="1" applyAlignment="1">
      <alignment horizontal="right" vertical="center" shrinkToFit="1"/>
    </xf>
    <xf numFmtId="0" fontId="60" fillId="0" borderId="1054" xfId="0" applyFont="1" applyFill="1" applyBorder="1" applyAlignment="1">
      <alignment horizontal="right" vertical="center"/>
    </xf>
    <xf numFmtId="0" fontId="60" fillId="0" borderId="1059" xfId="0" applyNumberFormat="1" applyFont="1" applyFill="1" applyBorder="1" applyAlignment="1">
      <alignment horizontal="right" vertical="center"/>
    </xf>
    <xf numFmtId="185" fontId="60" fillId="0" borderId="1054" xfId="0" applyNumberFormat="1" applyFont="1" applyFill="1" applyBorder="1" applyAlignment="1">
      <alignment horizontal="right" vertical="center"/>
    </xf>
    <xf numFmtId="179" fontId="60" fillId="0" borderId="1059" xfId="0" applyNumberFormat="1" applyFont="1" applyFill="1" applyBorder="1" applyAlignment="1">
      <alignment horizontal="right" vertical="center"/>
    </xf>
    <xf numFmtId="185" fontId="60" fillId="0" borderId="1059" xfId="0" applyNumberFormat="1" applyFont="1" applyFill="1" applyBorder="1" applyAlignment="1">
      <alignment horizontal="right" vertical="center"/>
    </xf>
    <xf numFmtId="178" fontId="60" fillId="0" borderId="1065" xfId="0" applyNumberFormat="1" applyFont="1" applyFill="1" applyBorder="1" applyAlignment="1">
      <alignment horizontal="right" vertical="center"/>
    </xf>
    <xf numFmtId="0" fontId="60" fillId="0" borderId="1056" xfId="0" applyFont="1" applyFill="1" applyBorder="1" applyAlignment="1">
      <alignment horizontal="right" vertical="center"/>
    </xf>
    <xf numFmtId="0" fontId="60" fillId="0" borderId="1061" xfId="0" applyNumberFormat="1" applyFont="1" applyFill="1" applyBorder="1" applyAlignment="1">
      <alignment horizontal="right" vertical="center"/>
    </xf>
    <xf numFmtId="185" fontId="60" fillId="0" borderId="1056" xfId="0" applyNumberFormat="1" applyFont="1" applyFill="1" applyBorder="1" applyAlignment="1">
      <alignment horizontal="right" vertical="center"/>
    </xf>
    <xf numFmtId="179" fontId="60" fillId="0" borderId="1054" xfId="0" applyNumberFormat="1" applyFont="1" applyFill="1" applyBorder="1" applyAlignment="1">
      <alignment horizontal="right" vertical="center"/>
    </xf>
    <xf numFmtId="179" fontId="60" fillId="0" borderId="1061" xfId="0" applyNumberFormat="1" applyFont="1" applyFill="1" applyBorder="1" applyAlignment="1">
      <alignment horizontal="right" vertical="center"/>
    </xf>
    <xf numFmtId="178" fontId="60" fillId="0" borderId="1067" xfId="0" applyNumberFormat="1" applyFont="1" applyFill="1" applyBorder="1" applyAlignment="1">
      <alignment horizontal="right" vertical="center" shrinkToFit="1"/>
    </xf>
    <xf numFmtId="178" fontId="60" fillId="0" borderId="1065" xfId="0" applyNumberFormat="1" applyFont="1" applyFill="1" applyBorder="1" applyAlignment="1">
      <alignment horizontal="right" vertical="center" shrinkToFit="1"/>
    </xf>
    <xf numFmtId="186" fontId="60" fillId="0" borderId="1065" xfId="0" applyNumberFormat="1" applyFont="1" applyFill="1" applyBorder="1" applyAlignment="1">
      <alignment horizontal="right" vertical="center" shrinkToFit="1"/>
    </xf>
    <xf numFmtId="0" fontId="60" fillId="0" borderId="1057" xfId="0" applyFont="1" applyFill="1" applyBorder="1" applyAlignment="1">
      <alignment vertical="center"/>
    </xf>
    <xf numFmtId="0" fontId="60" fillId="0" borderId="1062" xfId="0" applyNumberFormat="1" applyFont="1" applyFill="1" applyBorder="1" applyAlignment="1">
      <alignment vertical="center"/>
    </xf>
    <xf numFmtId="185" fontId="60" fillId="0" borderId="1062" xfId="0" applyNumberFormat="1" applyFont="1" applyFill="1" applyBorder="1" applyAlignment="1">
      <alignment horizontal="right" vertical="center"/>
    </xf>
    <xf numFmtId="179" fontId="60" fillId="0" borderId="1062" xfId="0" applyNumberFormat="1" applyFont="1" applyFill="1" applyBorder="1" applyAlignment="1">
      <alignment horizontal="right" vertical="center"/>
    </xf>
    <xf numFmtId="178" fontId="60" fillId="0" borderId="1068" xfId="0" applyNumberFormat="1" applyFont="1" applyFill="1" applyBorder="1" applyAlignment="1">
      <alignment horizontal="right" vertical="center" shrinkToFit="1"/>
    </xf>
    <xf numFmtId="185" fontId="60" fillId="0" borderId="1061" xfId="0" applyNumberFormat="1" applyFont="1" applyFill="1" applyBorder="1" applyAlignment="1">
      <alignment horizontal="right" vertical="center"/>
    </xf>
    <xf numFmtId="178" fontId="60" fillId="0" borderId="1067" xfId="0" applyNumberFormat="1" applyFont="1" applyFill="1" applyBorder="1" applyAlignment="1">
      <alignment horizontal="right" vertical="center"/>
    </xf>
    <xf numFmtId="186" fontId="60" fillId="0" borderId="1065" xfId="0" applyNumberFormat="1" applyFont="1" applyFill="1" applyBorder="1" applyAlignment="1">
      <alignment horizontal="right" vertical="center"/>
    </xf>
    <xf numFmtId="186" fontId="60" fillId="0" borderId="1068" xfId="0" applyNumberFormat="1" applyFont="1" applyFill="1" applyBorder="1" applyAlignment="1">
      <alignment horizontal="right" vertical="center"/>
    </xf>
    <xf numFmtId="0" fontId="60" fillId="0" borderId="1057" xfId="0" applyFont="1" applyFill="1" applyBorder="1" applyAlignment="1">
      <alignment horizontal="right" vertical="center"/>
    </xf>
    <xf numFmtId="0" fontId="60" fillId="0" borderId="1062" xfId="0" applyNumberFormat="1" applyFont="1" applyFill="1" applyBorder="1" applyAlignment="1">
      <alignment horizontal="right" vertical="center"/>
    </xf>
    <xf numFmtId="179" fontId="60" fillId="0" borderId="1057" xfId="0" applyNumberFormat="1" applyFont="1" applyFill="1" applyBorder="1" applyAlignment="1">
      <alignment horizontal="right" vertical="center"/>
    </xf>
    <xf numFmtId="179" fontId="60" fillId="0" borderId="1065" xfId="0" applyNumberFormat="1" applyFont="1" applyFill="1" applyBorder="1" applyAlignment="1">
      <alignment horizontal="right" vertical="center"/>
    </xf>
    <xf numFmtId="185" fontId="60" fillId="0" borderId="1065" xfId="0" applyNumberFormat="1" applyFont="1" applyFill="1" applyBorder="1" applyAlignment="1">
      <alignment horizontal="right" vertical="center"/>
    </xf>
    <xf numFmtId="0" fontId="61" fillId="0" borderId="0" xfId="22" applyFont="1" applyFill="1"/>
    <xf numFmtId="0" fontId="60" fillId="0" borderId="1055" xfId="0" applyFont="1" applyFill="1" applyBorder="1" applyAlignment="1">
      <alignment horizontal="right" vertical="center"/>
    </xf>
    <xf numFmtId="0" fontId="60" fillId="0" borderId="1058" xfId="0" applyFont="1" applyFill="1" applyBorder="1" applyAlignment="1">
      <alignment horizontal="right" vertical="center"/>
    </xf>
    <xf numFmtId="38" fontId="60" fillId="0" borderId="1059" xfId="3" applyFont="1" applyFill="1" applyBorder="1" applyAlignment="1">
      <alignment vertical="center" shrinkToFit="1"/>
    </xf>
    <xf numFmtId="3" fontId="60" fillId="0" borderId="1058" xfId="0" applyNumberFormat="1" applyFont="1" applyFill="1" applyBorder="1" applyAlignment="1">
      <alignment horizontal="right" vertical="center"/>
    </xf>
    <xf numFmtId="3" fontId="60" fillId="0" borderId="1057" xfId="3" applyNumberFormat="1" applyFont="1" applyFill="1" applyBorder="1" applyAlignment="1">
      <alignment horizontal="right" vertical="center" shrinkToFit="1"/>
    </xf>
    <xf numFmtId="0" fontId="60" fillId="0" borderId="1060" xfId="0" applyFont="1" applyFill="1" applyBorder="1" applyAlignment="1">
      <alignment vertical="center"/>
    </xf>
    <xf numFmtId="0" fontId="60" fillId="0" borderId="1063" xfId="0" applyNumberFormat="1" applyFont="1" applyFill="1" applyBorder="1" applyAlignment="1">
      <alignment horizontal="right" vertical="center"/>
    </xf>
    <xf numFmtId="0" fontId="60" fillId="0" borderId="1055" xfId="0" applyNumberFormat="1" applyFont="1" applyFill="1" applyBorder="1" applyAlignment="1">
      <alignment horizontal="right" vertical="center"/>
    </xf>
    <xf numFmtId="0" fontId="60" fillId="0" borderId="1062" xfId="3" applyNumberFormat="1" applyFont="1" applyFill="1" applyBorder="1" applyAlignment="1">
      <alignment horizontal="right" vertical="center" shrinkToFit="1"/>
    </xf>
    <xf numFmtId="178" fontId="60" fillId="0" borderId="1059" xfId="0" applyNumberFormat="1" applyFont="1" applyFill="1" applyBorder="1" applyAlignment="1">
      <alignment horizontal="right" vertical="center"/>
    </xf>
    <xf numFmtId="179" fontId="60" fillId="0" borderId="1055" xfId="0" applyNumberFormat="1" applyFont="1" applyFill="1" applyBorder="1" applyAlignment="1">
      <alignment horizontal="right" vertical="center"/>
    </xf>
    <xf numFmtId="185" fontId="60" fillId="0" borderId="1055" xfId="0" applyNumberFormat="1" applyFont="1" applyFill="1" applyBorder="1" applyAlignment="1">
      <alignment horizontal="right" vertical="center"/>
    </xf>
    <xf numFmtId="178" fontId="60" fillId="0" borderId="1061" xfId="0" applyNumberFormat="1" applyFont="1" applyFill="1" applyBorder="1" applyAlignment="1">
      <alignment horizontal="right" vertical="center"/>
    </xf>
    <xf numFmtId="178" fontId="60" fillId="0" borderId="1055" xfId="0" applyNumberFormat="1" applyFont="1" applyFill="1" applyBorder="1" applyAlignment="1">
      <alignment horizontal="right" vertical="center"/>
    </xf>
    <xf numFmtId="185" fontId="60" fillId="0" borderId="1061" xfId="0" quotePrefix="1" applyNumberFormat="1" applyFont="1" applyFill="1" applyBorder="1" applyAlignment="1">
      <alignment horizontal="right" vertical="center"/>
    </xf>
    <xf numFmtId="185" fontId="60" fillId="0" borderId="1059" xfId="0" quotePrefix="1" applyNumberFormat="1" applyFont="1" applyFill="1" applyBorder="1" applyAlignment="1">
      <alignment horizontal="right" vertical="center"/>
    </xf>
    <xf numFmtId="185" fontId="60" fillId="0" borderId="1064" xfId="0" applyNumberFormat="1" applyFont="1" applyFill="1" applyBorder="1" applyAlignment="1">
      <alignment horizontal="right" vertical="center"/>
    </xf>
    <xf numFmtId="179" fontId="60" fillId="0" borderId="1058" xfId="0" applyNumberFormat="1" applyFont="1" applyFill="1" applyBorder="1" applyAlignment="1">
      <alignment horizontal="right" vertical="center"/>
    </xf>
    <xf numFmtId="179" fontId="60" fillId="0" borderId="1060" xfId="0" applyNumberFormat="1" applyFont="1" applyFill="1" applyBorder="1" applyAlignment="1">
      <alignment vertical="center"/>
    </xf>
    <xf numFmtId="179" fontId="60" fillId="0" borderId="1061" xfId="0" quotePrefix="1" applyNumberFormat="1" applyFont="1" applyFill="1" applyBorder="1" applyAlignment="1">
      <alignment horizontal="right" vertical="center"/>
    </xf>
    <xf numFmtId="186" fontId="60" fillId="0" borderId="1055" xfId="0" applyNumberFormat="1" applyFont="1" applyFill="1" applyBorder="1" applyAlignment="1">
      <alignment horizontal="right" vertical="center"/>
    </xf>
    <xf numFmtId="185" fontId="60" fillId="0" borderId="1055" xfId="0" applyNumberFormat="1" applyFont="1" applyFill="1" applyBorder="1" applyAlignment="1">
      <alignment vertical="center"/>
    </xf>
    <xf numFmtId="179" fontId="60" fillId="0" borderId="1067" xfId="0" applyNumberFormat="1" applyFont="1" applyFill="1" applyBorder="1" applyAlignment="1">
      <alignment horizontal="right" vertical="center"/>
    </xf>
    <xf numFmtId="179" fontId="60" fillId="0" borderId="1066" xfId="0" applyNumberFormat="1" applyFont="1" applyFill="1" applyBorder="1" applyAlignment="1">
      <alignment horizontal="right" vertical="center"/>
    </xf>
    <xf numFmtId="185" fontId="60" fillId="0" borderId="1066" xfId="0" applyNumberFormat="1" applyFont="1" applyFill="1" applyBorder="1" applyAlignment="1">
      <alignment horizontal="right" vertical="center"/>
    </xf>
    <xf numFmtId="179" fontId="60" fillId="0" borderId="1066" xfId="0" applyNumberFormat="1" applyFont="1" applyFill="1" applyBorder="1" applyAlignment="1">
      <alignment vertical="center"/>
    </xf>
    <xf numFmtId="185" fontId="60" fillId="0" borderId="1067" xfId="0" applyNumberFormat="1" applyFont="1" applyFill="1" applyBorder="1" applyAlignment="1">
      <alignment horizontal="right" vertical="center"/>
    </xf>
    <xf numFmtId="38" fontId="62" fillId="0" borderId="1065" xfId="3" applyFont="1" applyFill="1" applyBorder="1" applyAlignment="1">
      <alignment horizontal="center" vertical="center" shrinkToFit="1"/>
    </xf>
    <xf numFmtId="179" fontId="60" fillId="0" borderId="1068" xfId="0" applyNumberFormat="1" applyFont="1" applyFill="1" applyBorder="1" applyAlignment="1">
      <alignment horizontal="right" vertical="center"/>
    </xf>
    <xf numFmtId="178" fontId="60" fillId="0" borderId="1066" xfId="0" applyNumberFormat="1" applyFont="1" applyFill="1" applyBorder="1" applyAlignment="1">
      <alignment horizontal="right" vertical="center"/>
    </xf>
    <xf numFmtId="185" fontId="60" fillId="0" borderId="1068" xfId="3" applyNumberFormat="1" applyFont="1" applyFill="1" applyBorder="1" applyAlignment="1">
      <alignment horizontal="right" vertical="center" shrinkToFit="1"/>
    </xf>
    <xf numFmtId="185" fontId="60" fillId="0" borderId="1067" xfId="0" applyNumberFormat="1" applyFont="1" applyFill="1" applyBorder="1" applyAlignment="1">
      <alignment horizontal="right" vertical="center" shrinkToFit="1"/>
    </xf>
    <xf numFmtId="185" fontId="60" fillId="0" borderId="1068" xfId="0" applyNumberFormat="1" applyFont="1" applyFill="1" applyBorder="1" applyAlignment="1">
      <alignment horizontal="right" vertical="center"/>
    </xf>
    <xf numFmtId="179" fontId="60" fillId="0" borderId="1068" xfId="0" applyNumberFormat="1" applyFont="1" applyFill="1" applyBorder="1" applyAlignment="1">
      <alignment vertical="center"/>
    </xf>
    <xf numFmtId="38" fontId="60" fillId="0" borderId="1058" xfId="3" applyFont="1" applyFill="1" applyBorder="1" applyAlignment="1">
      <alignment horizontal="right" vertical="center"/>
    </xf>
    <xf numFmtId="0" fontId="60" fillId="0" borderId="1055" xfId="3" applyNumberFormat="1" applyFont="1" applyFill="1" applyBorder="1" applyAlignment="1">
      <alignment horizontal="right" vertical="center"/>
    </xf>
    <xf numFmtId="185" fontId="60" fillId="0" borderId="1058" xfId="0" applyNumberFormat="1" applyFont="1" applyFill="1" applyBorder="1" applyAlignment="1">
      <alignment horizontal="right" vertical="center"/>
    </xf>
    <xf numFmtId="179" fontId="60" fillId="0" borderId="1056" xfId="0" applyNumberFormat="1" applyFont="1" applyFill="1" applyBorder="1" applyAlignment="1">
      <alignment horizontal="right" vertical="center"/>
    </xf>
    <xf numFmtId="186" fontId="60" fillId="0" borderId="1063" xfId="0" applyNumberFormat="1" applyFont="1" applyFill="1" applyBorder="1" applyAlignment="1">
      <alignment horizontal="right" vertical="center"/>
    </xf>
    <xf numFmtId="186" fontId="60" fillId="0" borderId="1066" xfId="0" applyNumberFormat="1" applyFont="1" applyFill="1" applyBorder="1" applyAlignment="1">
      <alignment horizontal="right" vertical="center"/>
    </xf>
    <xf numFmtId="178" fontId="60" fillId="0" borderId="1066" xfId="3" applyNumberFormat="1" applyFont="1" applyFill="1" applyBorder="1" applyAlignment="1">
      <alignment horizontal="right" vertical="center"/>
    </xf>
    <xf numFmtId="186" fontId="60" fillId="0" borderId="1067" xfId="0" applyNumberFormat="1" applyFont="1" applyFill="1" applyBorder="1" applyAlignment="1">
      <alignment horizontal="right" vertical="center"/>
    </xf>
    <xf numFmtId="38" fontId="60" fillId="0" borderId="48" xfId="3" applyFont="1" applyFill="1" applyBorder="1" applyAlignment="1">
      <alignment horizontal="right" vertical="center"/>
    </xf>
    <xf numFmtId="38" fontId="60" fillId="0" borderId="1069" xfId="3" applyFont="1" applyFill="1" applyBorder="1" applyAlignment="1">
      <alignment horizontal="right" vertical="center"/>
    </xf>
    <xf numFmtId="38" fontId="60" fillId="0" borderId="1070" xfId="3" applyFont="1" applyFill="1" applyBorder="1" applyAlignment="1">
      <alignment horizontal="right" vertical="center"/>
    </xf>
    <xf numFmtId="38" fontId="60" fillId="0" borderId="48" xfId="0" applyNumberFormat="1" applyFont="1" applyFill="1" applyBorder="1" applyAlignment="1">
      <alignment horizontal="right" vertical="center"/>
    </xf>
    <xf numFmtId="38" fontId="60" fillId="0" borderId="1071" xfId="3" applyFont="1" applyFill="1" applyBorder="1" applyAlignment="1">
      <alignment horizontal="right" vertical="center"/>
    </xf>
    <xf numFmtId="38" fontId="60" fillId="0" borderId="1073" xfId="3" applyFont="1" applyFill="1" applyBorder="1" applyAlignment="1">
      <alignment horizontal="right" vertical="center"/>
    </xf>
    <xf numFmtId="38" fontId="60" fillId="0" borderId="48" xfId="3" applyFont="1" applyFill="1" applyBorder="1" applyAlignment="1">
      <alignment horizontal="right" vertical="center" shrinkToFit="1"/>
    </xf>
    <xf numFmtId="38" fontId="60" fillId="0" borderId="0" xfId="3" applyFont="1" applyFill="1" applyBorder="1" applyAlignment="1">
      <alignment horizontal="right" vertical="center"/>
    </xf>
    <xf numFmtId="38" fontId="60" fillId="0" borderId="1074" xfId="3" applyFont="1" applyFill="1" applyBorder="1" applyAlignment="1">
      <alignment horizontal="right" vertical="center"/>
    </xf>
    <xf numFmtId="38" fontId="60" fillId="0" borderId="1075" xfId="3" applyFont="1" applyFill="1" applyBorder="1" applyAlignment="1">
      <alignment horizontal="right" vertical="center"/>
    </xf>
    <xf numFmtId="38" fontId="60" fillId="0" borderId="1076" xfId="3" applyFont="1" applyFill="1" applyBorder="1" applyAlignment="1">
      <alignment horizontal="right" vertical="center"/>
    </xf>
    <xf numFmtId="3" fontId="60" fillId="0" borderId="1069" xfId="0" applyNumberFormat="1" applyFont="1" applyFill="1" applyBorder="1" applyAlignment="1">
      <alignment horizontal="right" vertical="center"/>
    </xf>
    <xf numFmtId="38" fontId="60" fillId="0" borderId="1069" xfId="0" applyNumberFormat="1" applyFont="1" applyFill="1" applyBorder="1" applyAlignment="1">
      <alignment horizontal="right" vertical="center"/>
    </xf>
    <xf numFmtId="3" fontId="60" fillId="0" borderId="1076" xfId="3" applyNumberFormat="1" applyFont="1" applyFill="1" applyBorder="1" applyAlignment="1">
      <alignment horizontal="right" vertical="center" shrinkToFit="1"/>
    </xf>
    <xf numFmtId="176" fontId="60" fillId="0" borderId="1076" xfId="0" applyNumberFormat="1" applyFont="1" applyFill="1" applyBorder="1" applyAlignment="1">
      <alignment vertical="center"/>
    </xf>
    <xf numFmtId="38" fontId="60" fillId="0" borderId="0" xfId="3" applyFont="1" applyFill="1" applyBorder="1" applyAlignment="1">
      <alignment horizontal="right" vertical="center" shrinkToFit="1"/>
    </xf>
    <xf numFmtId="3" fontId="60" fillId="0" borderId="0" xfId="0" applyNumberFormat="1" applyFont="1" applyFill="1" applyBorder="1" applyAlignment="1">
      <alignment vertical="center"/>
    </xf>
    <xf numFmtId="38" fontId="60" fillId="0" borderId="387" xfId="3" applyFont="1" applyFill="1" applyBorder="1" applyAlignment="1">
      <alignment horizontal="right" vertical="center"/>
    </xf>
    <xf numFmtId="38" fontId="60" fillId="0" borderId="643" xfId="3" applyFont="1" applyFill="1" applyBorder="1" applyAlignment="1">
      <alignment horizontal="right" vertical="center"/>
    </xf>
    <xf numFmtId="38" fontId="60" fillId="0" borderId="0" xfId="0" applyNumberFormat="1" applyFont="1" applyFill="1" applyBorder="1" applyAlignment="1">
      <alignment horizontal="right" vertical="center"/>
    </xf>
    <xf numFmtId="38" fontId="60" fillId="0" borderId="1072" xfId="3" applyFont="1" applyFill="1" applyBorder="1" applyAlignment="1">
      <alignment horizontal="right" vertical="center"/>
    </xf>
    <xf numFmtId="3" fontId="60" fillId="0" borderId="387" xfId="32" applyNumberFormat="1" applyFont="1" applyFill="1" applyBorder="1" applyAlignment="1">
      <alignment horizontal="right" vertical="center" shrinkToFit="1"/>
    </xf>
    <xf numFmtId="38" fontId="60" fillId="0" borderId="0" xfId="3" applyFont="1" applyFill="1" applyBorder="1" applyAlignment="1">
      <alignment horizontal="center" vertical="center" shrinkToFit="1"/>
    </xf>
    <xf numFmtId="38" fontId="60" fillId="0" borderId="1077" xfId="3" applyFont="1" applyFill="1" applyBorder="1" applyAlignment="1">
      <alignment horizontal="right" vertical="center"/>
    </xf>
    <xf numFmtId="3" fontId="60" fillId="0" borderId="387" xfId="0" applyNumberFormat="1" applyFont="1" applyFill="1" applyBorder="1" applyAlignment="1">
      <alignment horizontal="right" vertical="center"/>
    </xf>
    <xf numFmtId="38" fontId="60" fillId="0" borderId="1078" xfId="3" applyFont="1" applyFill="1" applyBorder="1" applyAlignment="1">
      <alignment horizontal="center" vertical="center" shrinkToFit="1"/>
    </xf>
    <xf numFmtId="3" fontId="60" fillId="0" borderId="1072" xfId="3" applyNumberFormat="1" applyFont="1" applyFill="1" applyBorder="1" applyAlignment="1">
      <alignment horizontal="right" vertical="center" shrinkToFit="1"/>
    </xf>
    <xf numFmtId="176" fontId="60" fillId="0" borderId="1079" xfId="0" applyNumberFormat="1" applyFont="1" applyFill="1" applyBorder="1" applyAlignment="1">
      <alignment vertical="center"/>
    </xf>
    <xf numFmtId="38" fontId="60" fillId="0" borderId="300" xfId="3" applyFont="1" applyFill="1" applyBorder="1" applyAlignment="1">
      <alignment horizontal="center" vertical="center"/>
    </xf>
    <xf numFmtId="38" fontId="60" fillId="0" borderId="1080" xfId="3" applyFont="1" applyFill="1" applyBorder="1" applyAlignment="1">
      <alignment horizontal="center" vertical="center"/>
    </xf>
    <xf numFmtId="38" fontId="60" fillId="0" borderId="1081" xfId="3" applyFont="1" applyFill="1" applyBorder="1" applyAlignment="1">
      <alignment horizontal="center" vertical="center"/>
    </xf>
    <xf numFmtId="38" fontId="60" fillId="0" borderId="1082" xfId="3" applyFont="1" applyFill="1" applyBorder="1" applyAlignment="1">
      <alignment horizontal="center" vertical="center"/>
    </xf>
    <xf numFmtId="38" fontId="60" fillId="0" borderId="0" xfId="3" applyFont="1" applyFill="1" applyBorder="1" applyAlignment="1">
      <alignment horizontal="center" vertical="center"/>
    </xf>
    <xf numFmtId="38" fontId="60" fillId="0" borderId="1083" xfId="3" applyFont="1" applyFill="1" applyBorder="1" applyAlignment="1">
      <alignment horizontal="center" vertical="center"/>
    </xf>
    <xf numFmtId="38" fontId="60" fillId="0" borderId="1084" xfId="3" applyFont="1" applyFill="1" applyBorder="1" applyAlignment="1">
      <alignment horizontal="center" vertical="center"/>
    </xf>
    <xf numFmtId="38" fontId="60" fillId="0" borderId="1082" xfId="3" applyFont="1" applyFill="1" applyBorder="1" applyAlignment="1">
      <alignment horizontal="center" vertical="center" shrinkToFit="1"/>
    </xf>
    <xf numFmtId="38" fontId="60" fillId="0" borderId="1082" xfId="3" applyFont="1" applyFill="1" applyBorder="1" applyAlignment="1">
      <alignment horizontal="right" vertical="center"/>
    </xf>
    <xf numFmtId="38" fontId="60" fillId="0" borderId="319" xfId="3" applyFont="1" applyFill="1" applyBorder="1" applyAlignment="1">
      <alignment horizontal="right" vertical="center"/>
    </xf>
    <xf numFmtId="38" fontId="60" fillId="0" borderId="1085" xfId="3" applyFont="1" applyFill="1" applyBorder="1" applyAlignment="1">
      <alignment horizontal="right" vertical="center"/>
    </xf>
    <xf numFmtId="38" fontId="60" fillId="0" borderId="1086" xfId="3" applyFont="1" applyFill="1" applyBorder="1" applyAlignment="1">
      <alignment horizontal="right" vertical="center"/>
    </xf>
    <xf numFmtId="38" fontId="60" fillId="0" borderId="1087" xfId="3" applyFont="1" applyFill="1" applyBorder="1" applyAlignment="1">
      <alignment horizontal="right" vertical="center"/>
    </xf>
    <xf numFmtId="38" fontId="60" fillId="0" borderId="1088" xfId="3" applyFont="1" applyFill="1" applyBorder="1" applyAlignment="1">
      <alignment horizontal="right" vertical="center"/>
    </xf>
    <xf numFmtId="3" fontId="60" fillId="0" borderId="1087" xfId="3" applyNumberFormat="1" applyFont="1" applyFill="1" applyBorder="1" applyAlignment="1">
      <alignment horizontal="right" vertical="center" shrinkToFit="1"/>
    </xf>
    <xf numFmtId="187" fontId="60" fillId="0" borderId="1087" xfId="3" applyNumberFormat="1" applyFont="1" applyFill="1" applyBorder="1" applyAlignment="1">
      <alignment vertical="center" shrinkToFit="1"/>
    </xf>
    <xf numFmtId="38" fontId="10" fillId="0" borderId="594" xfId="3" applyFont="1" applyFill="1" applyBorder="1" applyAlignment="1">
      <alignment horizontal="right" vertical="center"/>
    </xf>
    <xf numFmtId="38" fontId="10" fillId="0" borderId="569" xfId="3" applyFont="1" applyFill="1" applyBorder="1" applyAlignment="1">
      <alignment horizontal="right" vertical="center"/>
    </xf>
    <xf numFmtId="38" fontId="10" fillId="0" borderId="568" xfId="3" applyFont="1" applyFill="1" applyBorder="1" applyAlignment="1">
      <alignment horizontal="right" vertical="center"/>
    </xf>
    <xf numFmtId="38" fontId="10" fillId="0" borderId="596" xfId="3" applyFont="1" applyFill="1" applyBorder="1" applyAlignment="1">
      <alignment horizontal="right" vertical="center"/>
    </xf>
    <xf numFmtId="38" fontId="10" fillId="0" borderId="571" xfId="3" applyFont="1" applyFill="1" applyBorder="1" applyAlignment="1">
      <alignment horizontal="right" vertical="center"/>
    </xf>
    <xf numFmtId="38" fontId="10" fillId="0" borderId="567" xfId="3" applyFont="1" applyFill="1" applyBorder="1" applyAlignment="1">
      <alignment horizontal="right" vertical="center"/>
    </xf>
    <xf numFmtId="0" fontId="16" fillId="0" borderId="0" xfId="22" applyFont="1" applyAlignment="1">
      <alignment horizontal="left"/>
    </xf>
    <xf numFmtId="0" fontId="29" fillId="0" borderId="1050" xfId="0" applyFont="1" applyFill="1" applyBorder="1" applyAlignment="1">
      <alignment horizontal="left" vertical="center" shrinkToFit="1"/>
    </xf>
    <xf numFmtId="0" fontId="13" fillId="0" borderId="1051" xfId="0" applyFont="1" applyFill="1" applyBorder="1" applyAlignment="1">
      <alignment horizontal="left" vertical="center" shrinkToFit="1"/>
    </xf>
    <xf numFmtId="0" fontId="29" fillId="0" borderId="1052" xfId="0" applyFont="1" applyFill="1" applyBorder="1" applyAlignment="1">
      <alignment horizontal="left" vertical="center" shrinkToFit="1"/>
    </xf>
    <xf numFmtId="0" fontId="13" fillId="0" borderId="1050" xfId="0" applyFont="1" applyFill="1" applyBorder="1" applyAlignment="1">
      <alignment horizontal="left" vertical="center" shrinkToFit="1"/>
    </xf>
    <xf numFmtId="0" fontId="29" fillId="0" borderId="1053"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29" fillId="0" borderId="1051" xfId="0" applyFont="1" applyFill="1" applyBorder="1" applyAlignment="1">
      <alignment horizontal="left" vertical="center" shrinkToFit="1"/>
    </xf>
    <xf numFmtId="0" fontId="13" fillId="0" borderId="1053" xfId="0" applyFont="1" applyFill="1" applyBorder="1" applyAlignment="1">
      <alignment horizontal="left" vertical="center" shrinkToFit="1"/>
    </xf>
    <xf numFmtId="0" fontId="16" fillId="0" borderId="0" xfId="22" applyFont="1" applyFill="1" applyAlignment="1">
      <alignment horizontal="left"/>
    </xf>
    <xf numFmtId="0" fontId="7" fillId="0" borderId="0" xfId="22" applyFont="1" applyFill="1" applyAlignment="1">
      <alignment horizontal="left"/>
    </xf>
    <xf numFmtId="0" fontId="16" fillId="0" borderId="0" xfId="22" applyFont="1" applyFill="1" applyAlignment="1">
      <alignment horizontal="left" vertical="center"/>
    </xf>
    <xf numFmtId="0" fontId="11" fillId="4" borderId="49" xfId="0" applyFont="1" applyFill="1" applyBorder="1" applyAlignment="1">
      <alignment horizontal="center" vertical="center" wrapText="1"/>
    </xf>
    <xf numFmtId="0" fontId="11" fillId="4" borderId="65" xfId="0" applyFont="1" applyFill="1" applyBorder="1" applyAlignment="1">
      <alignment horizontal="center" vertical="center" wrapText="1"/>
    </xf>
    <xf numFmtId="176" fontId="9" fillId="0" borderId="61" xfId="0" applyNumberFormat="1" applyFont="1" applyFill="1" applyBorder="1" applyAlignment="1">
      <alignment horizontal="center" vertical="center" wrapText="1" shrinkToFit="1"/>
    </xf>
    <xf numFmtId="176" fontId="9" fillId="0" borderId="144" xfId="0" applyNumberFormat="1" applyFont="1" applyFill="1" applyBorder="1" applyAlignment="1">
      <alignment horizontal="center" vertical="center" wrapText="1" shrinkToFit="1"/>
    </xf>
    <xf numFmtId="176" fontId="9" fillId="0" borderId="89" xfId="0" applyNumberFormat="1" applyFont="1" applyFill="1" applyBorder="1" applyAlignment="1">
      <alignment horizontal="center" vertical="center" wrapText="1" shrinkToFit="1"/>
    </xf>
    <xf numFmtId="0" fontId="11" fillId="4" borderId="546" xfId="0" applyFont="1" applyFill="1" applyBorder="1" applyAlignment="1">
      <alignment horizontal="center" vertical="center" wrapText="1"/>
    </xf>
    <xf numFmtId="0" fontId="11" fillId="4" borderId="547" xfId="0" applyFont="1" applyFill="1" applyBorder="1" applyAlignment="1">
      <alignment horizontal="center" vertical="center" wrapText="1"/>
    </xf>
    <xf numFmtId="0" fontId="11" fillId="4" borderId="46" xfId="0" applyFont="1" applyFill="1" applyBorder="1" applyAlignment="1">
      <alignment horizontal="center" vertical="center" wrapText="1"/>
    </xf>
    <xf numFmtId="0" fontId="11" fillId="4" borderId="556" xfId="0" applyFont="1" applyFill="1" applyBorder="1" applyAlignment="1">
      <alignment horizontal="center" vertical="center" wrapText="1"/>
    </xf>
    <xf numFmtId="0" fontId="11" fillId="4" borderId="102" xfId="0" applyFont="1" applyFill="1" applyBorder="1" applyAlignment="1">
      <alignment horizontal="center" vertical="center" wrapText="1"/>
    </xf>
    <xf numFmtId="0" fontId="11" fillId="4" borderId="103" xfId="0" applyFont="1" applyFill="1" applyBorder="1" applyAlignment="1">
      <alignment horizontal="center" vertical="center" wrapText="1"/>
    </xf>
    <xf numFmtId="0" fontId="11" fillId="4" borderId="229" xfId="0" applyFont="1" applyFill="1" applyBorder="1" applyAlignment="1">
      <alignment horizontal="center" vertical="center" wrapText="1"/>
    </xf>
    <xf numFmtId="0" fontId="11" fillId="4" borderId="53" xfId="0" applyFont="1" applyFill="1" applyBorder="1" applyAlignment="1">
      <alignment horizontal="center" vertical="center" wrapText="1"/>
    </xf>
    <xf numFmtId="0" fontId="11" fillId="4" borderId="94" xfId="0" applyFont="1" applyFill="1" applyBorder="1" applyAlignment="1">
      <alignment horizontal="center" vertical="center" wrapText="1"/>
    </xf>
    <xf numFmtId="0" fontId="12" fillId="3" borderId="684" xfId="21" applyFont="1" applyFill="1" applyBorder="1" applyAlignment="1">
      <alignment horizontal="center" vertical="center"/>
    </xf>
    <xf numFmtId="0" fontId="0" fillId="0" borderId="685" xfId="0" applyBorder="1" applyAlignment="1">
      <alignment horizontal="center" vertical="center"/>
    </xf>
    <xf numFmtId="0" fontId="12" fillId="3" borderId="689" xfId="21" applyFont="1" applyFill="1" applyBorder="1" applyAlignment="1">
      <alignment horizontal="center" vertical="center"/>
    </xf>
    <xf numFmtId="0" fontId="0" fillId="0" borderId="690" xfId="0" applyBorder="1" applyAlignment="1">
      <alignment horizontal="center" vertical="center"/>
    </xf>
    <xf numFmtId="0" fontId="12" fillId="3" borderId="691" xfId="21" applyFont="1" applyFill="1" applyBorder="1" applyAlignment="1">
      <alignment horizontal="center" vertical="center" wrapText="1"/>
    </xf>
    <xf numFmtId="0" fontId="0" fillId="0" borderId="782" xfId="0" applyBorder="1" applyAlignment="1">
      <alignment horizontal="center" vertical="center"/>
    </xf>
    <xf numFmtId="0" fontId="12" fillId="3" borderId="1163" xfId="21" applyFont="1" applyFill="1" applyBorder="1" applyAlignment="1">
      <alignment horizontal="center" vertical="center"/>
    </xf>
    <xf numFmtId="0" fontId="12" fillId="3" borderId="1164" xfId="21" applyFont="1" applyFill="1" applyBorder="1" applyAlignment="1">
      <alignment horizontal="center" vertical="center"/>
    </xf>
    <xf numFmtId="0" fontId="12" fillId="3" borderId="1165" xfId="21" applyFont="1" applyFill="1" applyBorder="1" applyAlignment="1">
      <alignment horizontal="center" vertical="center" shrinkToFit="1"/>
    </xf>
    <xf numFmtId="0" fontId="12" fillId="3" borderId="1166" xfId="21" applyFont="1" applyFill="1" applyBorder="1" applyAlignment="1">
      <alignment horizontal="center" vertical="center" shrinkToFit="1"/>
    </xf>
    <xf numFmtId="0" fontId="12" fillId="3" borderId="1167" xfId="21" applyFont="1" applyFill="1" applyBorder="1" applyAlignment="1">
      <alignment horizontal="center" vertical="center" shrinkToFit="1"/>
    </xf>
    <xf numFmtId="0" fontId="12" fillId="3" borderId="1168" xfId="21" applyFont="1" applyFill="1" applyBorder="1" applyAlignment="1">
      <alignment horizontal="center" vertical="center" shrinkToFit="1"/>
    </xf>
    <xf numFmtId="0" fontId="12" fillId="3" borderId="696" xfId="21" applyFont="1" applyFill="1" applyBorder="1" applyAlignment="1">
      <alignment horizontal="center" vertical="center"/>
    </xf>
    <xf numFmtId="0" fontId="0" fillId="0" borderId="697" xfId="0" applyBorder="1" applyAlignment="1">
      <alignment horizontal="center" vertical="center"/>
    </xf>
    <xf numFmtId="0" fontId="12" fillId="3" borderId="687" xfId="21" applyFont="1" applyFill="1" applyBorder="1" applyAlignment="1">
      <alignment horizontal="center" vertical="center" wrapText="1"/>
    </xf>
    <xf numFmtId="0" fontId="0" fillId="0" borderId="688" xfId="0" applyBorder="1" applyAlignment="1">
      <alignment horizontal="center" vertical="center"/>
    </xf>
    <xf numFmtId="0" fontId="7" fillId="0" borderId="685" xfId="0" applyFont="1" applyBorder="1" applyAlignment="1">
      <alignment horizontal="center" vertical="center"/>
    </xf>
    <xf numFmtId="0" fontId="7" fillId="0" borderId="690" xfId="0" applyFont="1" applyBorder="1" applyAlignment="1">
      <alignment horizontal="center" vertical="center"/>
    </xf>
    <xf numFmtId="0" fontId="7" fillId="0" borderId="782" xfId="0" applyFont="1" applyBorder="1" applyAlignment="1">
      <alignment horizontal="center" vertical="center"/>
    </xf>
    <xf numFmtId="0" fontId="12" fillId="3" borderId="1171" xfId="21" applyFont="1" applyFill="1" applyBorder="1" applyAlignment="1">
      <alignment horizontal="center" vertical="center"/>
    </xf>
    <xf numFmtId="0" fontId="12" fillId="3" borderId="165" xfId="21" applyFont="1" applyFill="1" applyBorder="1" applyAlignment="1">
      <alignment horizontal="center" vertical="center" wrapText="1"/>
    </xf>
    <xf numFmtId="0" fontId="7" fillId="0" borderId="185" xfId="0" applyFont="1" applyBorder="1" applyAlignment="1">
      <alignment horizontal="center" vertical="center"/>
    </xf>
    <xf numFmtId="0" fontId="12" fillId="3" borderId="692" xfId="21" applyFont="1" applyFill="1" applyBorder="1" applyAlignment="1">
      <alignment horizontal="center" vertical="center"/>
    </xf>
    <xf numFmtId="0" fontId="7" fillId="0" borderId="693" xfId="0" applyFont="1" applyBorder="1" applyAlignment="1">
      <alignment horizontal="center" vertical="center"/>
    </xf>
    <xf numFmtId="0" fontId="7" fillId="0" borderId="688" xfId="0" applyFont="1" applyBorder="1" applyAlignment="1">
      <alignment horizontal="center" vertical="center"/>
    </xf>
    <xf numFmtId="0" fontId="21" fillId="4" borderId="1162" xfId="5" applyFont="1" applyFill="1" applyBorder="1" applyAlignment="1">
      <alignment horizontal="center" vertical="center" wrapText="1"/>
    </xf>
    <xf numFmtId="0" fontId="21" fillId="4" borderId="1152" xfId="5" applyFont="1" applyFill="1" applyBorder="1" applyAlignment="1">
      <alignment horizontal="center" vertical="center" wrapText="1"/>
    </xf>
    <xf numFmtId="0" fontId="11" fillId="4" borderId="1157" xfId="5" applyFont="1" applyFill="1" applyBorder="1" applyAlignment="1">
      <alignment horizontal="center" vertical="center" wrapText="1"/>
    </xf>
    <xf numFmtId="0" fontId="11" fillId="4" borderId="777" xfId="5" applyFont="1" applyFill="1" applyBorder="1" applyAlignment="1">
      <alignment horizontal="center" vertical="center" wrapText="1"/>
    </xf>
    <xf numFmtId="0" fontId="11" fillId="4" borderId="1173" xfId="5" applyFont="1" applyFill="1" applyBorder="1" applyAlignment="1">
      <alignment horizontal="center" vertical="center" wrapText="1"/>
    </xf>
    <xf numFmtId="0" fontId="11" fillId="4" borderId="537" xfId="5" applyFont="1" applyFill="1" applyBorder="1" applyAlignment="1">
      <alignment horizontal="center" vertical="center" wrapText="1"/>
    </xf>
    <xf numFmtId="0" fontId="21" fillId="4" borderId="1174" xfId="5" applyFont="1" applyFill="1" applyBorder="1" applyAlignment="1">
      <alignment horizontal="center" vertical="center" wrapText="1"/>
    </xf>
    <xf numFmtId="0" fontId="21" fillId="4" borderId="560" xfId="5" applyFont="1" applyFill="1" applyBorder="1" applyAlignment="1">
      <alignment horizontal="center" vertical="center" wrapText="1"/>
    </xf>
    <xf numFmtId="0" fontId="21" fillId="4" borderId="1157" xfId="5" applyFont="1" applyFill="1" applyBorder="1" applyAlignment="1">
      <alignment horizontal="center" vertical="center" wrapText="1"/>
    </xf>
    <xf numFmtId="0" fontId="21" fillId="4" borderId="777" xfId="5" applyFont="1" applyFill="1" applyBorder="1" applyAlignment="1">
      <alignment horizontal="center" vertical="center" wrapText="1"/>
    </xf>
    <xf numFmtId="0" fontId="16" fillId="0" borderId="70" xfId="6" applyFont="1" applyFill="1" applyBorder="1" applyAlignment="1">
      <alignment horizontal="center" vertical="center" wrapText="1"/>
    </xf>
    <xf numFmtId="0" fontId="16" fillId="0" borderId="68" xfId="6" applyFont="1" applyFill="1" applyBorder="1" applyAlignment="1">
      <alignment horizontal="center" vertical="center" wrapText="1"/>
    </xf>
    <xf numFmtId="0" fontId="16" fillId="0" borderId="66" xfId="6" applyFont="1" applyFill="1" applyBorder="1" applyAlignment="1">
      <alignment horizontal="center" vertical="center" wrapText="1"/>
    </xf>
    <xf numFmtId="0" fontId="17" fillId="0" borderId="70" xfId="6" applyFont="1" applyFill="1" applyBorder="1" applyAlignment="1">
      <alignment horizontal="center" vertical="center" wrapText="1"/>
    </xf>
    <xf numFmtId="0" fontId="17" fillId="0" borderId="68" xfId="6" applyFont="1" applyFill="1" applyBorder="1" applyAlignment="1">
      <alignment horizontal="center" vertical="center" wrapText="1"/>
    </xf>
    <xf numFmtId="0" fontId="17" fillId="0" borderId="599" xfId="6" applyFont="1" applyFill="1" applyBorder="1" applyAlignment="1">
      <alignment horizontal="center" vertical="center" wrapText="1"/>
    </xf>
    <xf numFmtId="0" fontId="17" fillId="0" borderId="66" xfId="6" applyFont="1" applyFill="1" applyBorder="1" applyAlignment="1">
      <alignment horizontal="center" vertical="center" wrapText="1"/>
    </xf>
    <xf numFmtId="0" fontId="16" fillId="0" borderId="70" xfId="0" applyFont="1" applyFill="1" applyBorder="1" applyAlignment="1">
      <alignment horizontal="center" vertical="center" wrapText="1"/>
    </xf>
    <xf numFmtId="0" fontId="16" fillId="0" borderId="68" xfId="0" applyFont="1" applyFill="1" applyBorder="1" applyAlignment="1">
      <alignment horizontal="center" vertical="center" wrapText="1"/>
    </xf>
    <xf numFmtId="0" fontId="16" fillId="0" borderId="66" xfId="0" applyFont="1" applyFill="1" applyBorder="1" applyAlignment="1">
      <alignment horizontal="center" vertical="center" wrapText="1"/>
    </xf>
    <xf numFmtId="0" fontId="16" fillId="0" borderId="1154" xfId="6" applyFont="1" applyFill="1" applyBorder="1" applyAlignment="1">
      <alignment horizontal="left" vertical="center" wrapText="1"/>
    </xf>
    <xf numFmtId="0" fontId="16" fillId="0" borderId="1141" xfId="6" applyFont="1" applyFill="1" applyBorder="1" applyAlignment="1">
      <alignment horizontal="left" vertical="center" wrapText="1"/>
    </xf>
    <xf numFmtId="177" fontId="16" fillId="0" borderId="1155" xfId="6" applyNumberFormat="1" applyFont="1" applyFill="1" applyBorder="1" applyAlignment="1">
      <alignment horizontal="left" vertical="center" wrapText="1"/>
    </xf>
    <xf numFmtId="0" fontId="0" fillId="0" borderId="587" xfId="0" applyFont="1" applyBorder="1" applyAlignment="1">
      <alignment horizontal="left" vertical="center" wrapText="1"/>
    </xf>
    <xf numFmtId="0" fontId="0" fillId="0" borderId="1141" xfId="0" applyFont="1" applyBorder="1" applyAlignment="1">
      <alignment horizontal="left" vertical="center" wrapText="1"/>
    </xf>
    <xf numFmtId="177" fontId="16" fillId="0" borderId="1155" xfId="6" quotePrefix="1" applyNumberFormat="1" applyFont="1" applyFill="1" applyBorder="1" applyAlignment="1">
      <alignment horizontal="left" vertical="center" wrapText="1"/>
    </xf>
    <xf numFmtId="0" fontId="16" fillId="0" borderId="1156" xfId="6" applyFont="1" applyFill="1" applyBorder="1" applyAlignment="1">
      <alignment horizontal="left" vertical="center" wrapText="1"/>
    </xf>
    <xf numFmtId="0" fontId="0" fillId="0" borderId="588" xfId="0" applyFont="1" applyBorder="1" applyAlignment="1">
      <alignment horizontal="left" vertical="center" wrapText="1"/>
    </xf>
    <xf numFmtId="0" fontId="16" fillId="0" borderId="1139" xfId="0" applyFont="1" applyFill="1" applyBorder="1" applyAlignment="1">
      <alignment horizontal="center" vertical="center" wrapText="1"/>
    </xf>
    <xf numFmtId="0" fontId="16" fillId="0" borderId="365" xfId="0" applyFont="1" applyFill="1" applyBorder="1" applyAlignment="1">
      <alignment horizontal="center" vertical="center" wrapText="1"/>
    </xf>
    <xf numFmtId="0" fontId="16" fillId="0" borderId="1140" xfId="0" applyFont="1" applyFill="1" applyBorder="1" applyAlignment="1">
      <alignment horizontal="center" vertical="center" wrapText="1"/>
    </xf>
    <xf numFmtId="0" fontId="16" fillId="12" borderId="1154" xfId="6" applyFont="1" applyFill="1" applyBorder="1" applyAlignment="1">
      <alignment horizontal="left" vertical="center" wrapText="1"/>
    </xf>
    <xf numFmtId="0" fontId="16" fillId="12" borderId="1284" xfId="6" applyFont="1" applyFill="1" applyBorder="1" applyAlignment="1">
      <alignment horizontal="left" vertical="center" wrapText="1"/>
    </xf>
    <xf numFmtId="177" fontId="16" fillId="12" borderId="1155" xfId="6" applyNumberFormat="1" applyFont="1" applyFill="1" applyBorder="1" applyAlignment="1">
      <alignment horizontal="left" vertical="center" wrapText="1"/>
    </xf>
    <xf numFmtId="0" fontId="0" fillId="12" borderId="1282" xfId="0" applyFont="1" applyFill="1" applyBorder="1" applyAlignment="1">
      <alignment horizontal="left" vertical="center" wrapText="1"/>
    </xf>
    <xf numFmtId="179" fontId="16" fillId="12" borderId="1156" xfId="6" applyNumberFormat="1" applyFont="1" applyFill="1" applyBorder="1" applyAlignment="1">
      <alignment horizontal="center" vertical="center" wrapText="1"/>
    </xf>
    <xf numFmtId="0" fontId="0" fillId="12" borderId="1283" xfId="0" applyFont="1" applyFill="1" applyBorder="1" applyAlignment="1">
      <alignment horizontal="center" vertical="center" wrapText="1"/>
    </xf>
    <xf numFmtId="0" fontId="11" fillId="4" borderId="470" xfId="6" applyFont="1" applyFill="1" applyBorder="1" applyAlignment="1">
      <alignment horizontal="center" vertical="center" wrapText="1"/>
    </xf>
    <xf numFmtId="0" fontId="11" fillId="4" borderId="589" xfId="6" applyFont="1" applyFill="1" applyBorder="1" applyAlignment="1">
      <alignment horizontal="center" vertical="center" wrapText="1"/>
    </xf>
    <xf numFmtId="0" fontId="11" fillId="4" borderId="474" xfId="6" applyFont="1" applyFill="1" applyBorder="1" applyAlignment="1">
      <alignment horizontal="center" vertical="center" wrapText="1"/>
    </xf>
    <xf numFmtId="0" fontId="11" fillId="4" borderId="1158" xfId="7" applyFont="1" applyFill="1" applyBorder="1" applyAlignment="1">
      <alignment horizontal="center" vertical="center" wrapText="1"/>
    </xf>
    <xf numFmtId="0" fontId="11" fillId="4" borderId="54" xfId="7" applyFont="1" applyFill="1" applyBorder="1" applyAlignment="1">
      <alignment horizontal="center" vertical="center" wrapText="1"/>
    </xf>
    <xf numFmtId="0" fontId="11" fillId="4" borderId="43" xfId="7" applyFont="1" applyFill="1" applyBorder="1" applyAlignment="1">
      <alignment horizontal="center" vertical="center" wrapText="1"/>
    </xf>
    <xf numFmtId="0" fontId="11" fillId="4" borderId="1159" xfId="7" applyFont="1" applyFill="1" applyBorder="1" applyAlignment="1">
      <alignment horizontal="center" vertical="center" wrapText="1"/>
    </xf>
    <xf numFmtId="0" fontId="11" fillId="4" borderId="1160" xfId="7" applyFont="1" applyFill="1" applyBorder="1" applyAlignment="1">
      <alignment horizontal="center" vertical="center" wrapText="1"/>
    </xf>
    <xf numFmtId="0" fontId="11" fillId="4" borderId="1161" xfId="7" applyFont="1" applyFill="1" applyBorder="1" applyAlignment="1">
      <alignment horizontal="center" vertical="center" wrapText="1"/>
    </xf>
    <xf numFmtId="0" fontId="11" fillId="4" borderId="2" xfId="7" applyFont="1" applyFill="1" applyBorder="1" applyAlignment="1">
      <alignment horizontal="center" vertical="center" wrapText="1"/>
    </xf>
    <xf numFmtId="0" fontId="11" fillId="4" borderId="47" xfId="7" applyFont="1" applyFill="1" applyBorder="1" applyAlignment="1">
      <alignment horizontal="center" vertical="center" wrapText="1"/>
    </xf>
    <xf numFmtId="0" fontId="11" fillId="4" borderId="1" xfId="7" applyFont="1" applyFill="1" applyBorder="1" applyAlignment="1">
      <alignment horizontal="center" vertical="center" wrapText="1"/>
    </xf>
    <xf numFmtId="0" fontId="11" fillId="4" borderId="782" xfId="7" applyFont="1" applyFill="1" applyBorder="1" applyAlignment="1">
      <alignment horizontal="center" vertical="center" wrapText="1"/>
    </xf>
    <xf numFmtId="0" fontId="25" fillId="4" borderId="580" xfId="2" applyFont="1" applyFill="1" applyBorder="1" applyAlignment="1">
      <alignment vertical="center" shrinkToFit="1"/>
    </xf>
    <xf numFmtId="0" fontId="25" fillId="4" borderId="813" xfId="2" applyFont="1" applyFill="1" applyBorder="1" applyAlignment="1">
      <alignment vertical="center" shrinkToFit="1"/>
    </xf>
    <xf numFmtId="0" fontId="10" fillId="0" borderId="1157" xfId="14" applyFont="1" applyFill="1" applyBorder="1" applyAlignment="1">
      <alignment horizontal="center" vertical="center" shrinkToFit="1"/>
    </xf>
    <xf numFmtId="0" fontId="10" fillId="0" borderId="54" xfId="14" applyFont="1" applyFill="1" applyBorder="1" applyAlignment="1">
      <alignment horizontal="center" vertical="center" shrinkToFit="1"/>
    </xf>
    <xf numFmtId="0" fontId="10" fillId="0" borderId="105" xfId="14" applyFont="1" applyFill="1" applyBorder="1" applyAlignment="1">
      <alignment horizontal="center" vertical="center" shrinkToFit="1"/>
    </xf>
    <xf numFmtId="0" fontId="10" fillId="0" borderId="57" xfId="14" applyNumberFormat="1" applyFont="1" applyFill="1" applyBorder="1" applyAlignment="1">
      <alignment horizontal="center" vertical="center" shrinkToFit="1"/>
    </xf>
    <xf numFmtId="0" fontId="10" fillId="0" borderId="54" xfId="14" applyNumberFormat="1" applyFont="1" applyFill="1" applyBorder="1" applyAlignment="1">
      <alignment horizontal="center" vertical="center" shrinkToFit="1"/>
    </xf>
    <xf numFmtId="0" fontId="10" fillId="0" borderId="105" xfId="14" applyNumberFormat="1" applyFont="1" applyFill="1" applyBorder="1" applyAlignment="1">
      <alignment horizontal="center" vertical="center" shrinkToFit="1"/>
    </xf>
    <xf numFmtId="0" fontId="10" fillId="0" borderId="651" xfId="3" applyNumberFormat="1" applyFont="1" applyFill="1" applyBorder="1" applyAlignment="1">
      <alignment horizontal="right" vertical="center" shrinkToFit="1"/>
    </xf>
    <xf numFmtId="0" fontId="10" fillId="0" borderId="774" xfId="3" applyNumberFormat="1" applyFont="1" applyFill="1" applyBorder="1" applyAlignment="1">
      <alignment horizontal="right" vertical="center" shrinkToFit="1"/>
    </xf>
    <xf numFmtId="0" fontId="10" fillId="0" borderId="570" xfId="3" applyNumberFormat="1" applyFont="1" applyFill="1" applyBorder="1" applyAlignment="1">
      <alignment horizontal="right" vertical="center" shrinkToFit="1"/>
    </xf>
    <xf numFmtId="0" fontId="10" fillId="0" borderId="525" xfId="3" applyNumberFormat="1" applyFont="1" applyFill="1" applyBorder="1" applyAlignment="1">
      <alignment horizontal="right" vertical="center" shrinkToFit="1"/>
    </xf>
    <xf numFmtId="0" fontId="10" fillId="0" borderId="771" xfId="3" applyNumberFormat="1" applyFont="1" applyFill="1" applyBorder="1" applyAlignment="1">
      <alignment horizontal="right" vertical="center" shrinkToFit="1"/>
    </xf>
    <xf numFmtId="0" fontId="10" fillId="0" borderId="130" xfId="3" applyNumberFormat="1" applyFont="1" applyFill="1" applyBorder="1" applyAlignment="1">
      <alignment horizontal="right" vertical="center" shrinkToFit="1"/>
    </xf>
    <xf numFmtId="0" fontId="10" fillId="0" borderId="918" xfId="3" applyNumberFormat="1" applyFont="1" applyFill="1" applyBorder="1" applyAlignment="1">
      <alignment horizontal="right" vertical="center" shrinkToFit="1"/>
    </xf>
    <xf numFmtId="0" fontId="10" fillId="0" borderId="126" xfId="3" applyNumberFormat="1" applyFont="1" applyFill="1" applyBorder="1" applyAlignment="1">
      <alignment horizontal="right" vertical="center" shrinkToFit="1"/>
    </xf>
    <xf numFmtId="0" fontId="10" fillId="0" borderId="108" xfId="3" applyNumberFormat="1" applyFont="1" applyFill="1" applyBorder="1" applyAlignment="1">
      <alignment horizontal="right" vertical="center" shrinkToFit="1"/>
    </xf>
    <xf numFmtId="0" fontId="10" fillId="0" borderId="125" xfId="3" applyNumberFormat="1" applyFont="1" applyFill="1" applyBorder="1" applyAlignment="1">
      <alignment horizontal="right" vertical="center" shrinkToFit="1"/>
    </xf>
    <xf numFmtId="0" fontId="10" fillId="0" borderId="776" xfId="3" applyNumberFormat="1" applyFont="1" applyFill="1" applyBorder="1" applyAlignment="1">
      <alignment horizontal="right" vertical="center" shrinkToFit="1"/>
    </xf>
    <xf numFmtId="0" fontId="10" fillId="0" borderId="109" xfId="3" applyNumberFormat="1" applyFont="1" applyFill="1" applyBorder="1" applyAlignment="1">
      <alignment horizontal="right" vertical="center" shrinkToFit="1"/>
    </xf>
    <xf numFmtId="0" fontId="10" fillId="0" borderId="124" xfId="3" applyNumberFormat="1" applyFont="1" applyFill="1" applyBorder="1" applyAlignment="1">
      <alignment horizontal="right" vertical="center" shrinkToFit="1"/>
    </xf>
    <xf numFmtId="0" fontId="10" fillId="0" borderId="114" xfId="3" applyNumberFormat="1" applyFont="1" applyFill="1" applyBorder="1" applyAlignment="1">
      <alignment horizontal="right" vertical="center" shrinkToFit="1"/>
    </xf>
    <xf numFmtId="0" fontId="10" fillId="0" borderId="107" xfId="3" applyNumberFormat="1" applyFont="1" applyFill="1" applyBorder="1" applyAlignment="1">
      <alignment horizontal="right" vertical="center" shrinkToFit="1"/>
    </xf>
    <xf numFmtId="0" fontId="17" fillId="0" borderId="901" xfId="14" applyNumberFormat="1" applyFont="1" applyFill="1" applyBorder="1" applyAlignment="1">
      <alignment vertical="center" wrapText="1"/>
    </xf>
    <xf numFmtId="0" fontId="17" fillId="0" borderId="335" xfId="14" applyNumberFormat="1" applyFont="1" applyFill="1" applyBorder="1" applyAlignment="1">
      <alignment vertical="center" wrapText="1"/>
    </xf>
    <xf numFmtId="0" fontId="10" fillId="0" borderId="79" xfId="14" applyFont="1" applyFill="1" applyBorder="1" applyAlignment="1">
      <alignment horizontal="center" vertical="center" shrinkToFit="1"/>
    </xf>
    <xf numFmtId="0" fontId="10" fillId="0" borderId="330" xfId="14" applyNumberFormat="1" applyFont="1" applyFill="1" applyBorder="1" applyAlignment="1">
      <alignment vertical="center" wrapText="1" shrinkToFit="1"/>
    </xf>
    <xf numFmtId="0" fontId="10" fillId="0" borderId="324" xfId="14" applyNumberFormat="1" applyFont="1" applyFill="1" applyBorder="1" applyAlignment="1">
      <alignment vertical="center" wrapText="1" shrinkToFit="1"/>
    </xf>
    <xf numFmtId="0" fontId="10" fillId="0" borderId="328" xfId="14" applyNumberFormat="1" applyFont="1" applyFill="1" applyBorder="1" applyAlignment="1">
      <alignment vertical="center" wrapText="1" shrinkToFit="1"/>
    </xf>
    <xf numFmtId="0" fontId="17" fillId="0" borderId="331" xfId="14" applyNumberFormat="1" applyFont="1" applyFill="1" applyBorder="1" applyAlignment="1">
      <alignment vertical="center" wrapText="1"/>
    </xf>
    <xf numFmtId="0" fontId="17" fillId="0" borderId="326" xfId="14" applyNumberFormat="1" applyFont="1" applyFill="1" applyBorder="1" applyAlignment="1">
      <alignment vertical="center" wrapText="1"/>
    </xf>
    <xf numFmtId="0" fontId="10" fillId="0" borderId="228" xfId="3" applyNumberFormat="1" applyFont="1" applyFill="1" applyBorder="1" applyAlignment="1">
      <alignment horizontal="right" vertical="center" shrinkToFit="1"/>
    </xf>
    <xf numFmtId="0" fontId="10" fillId="0" borderId="8" xfId="3" applyNumberFormat="1" applyFont="1" applyFill="1" applyBorder="1" applyAlignment="1">
      <alignment horizontal="right" vertical="center" shrinkToFit="1"/>
    </xf>
    <xf numFmtId="0" fontId="10" fillId="0" borderId="104" xfId="3" applyNumberFormat="1" applyFont="1" applyFill="1" applyBorder="1" applyAlignment="1">
      <alignment horizontal="right" vertical="center" shrinkToFit="1"/>
    </xf>
    <xf numFmtId="0" fontId="10" fillId="0" borderId="910" xfId="3" applyNumberFormat="1" applyFont="1" applyFill="1" applyBorder="1" applyAlignment="1">
      <alignment horizontal="right" vertical="center" shrinkToFit="1"/>
    </xf>
    <xf numFmtId="0" fontId="10" fillId="0" borderId="909" xfId="3" applyNumberFormat="1" applyFont="1" applyFill="1" applyBorder="1" applyAlignment="1">
      <alignment horizontal="right" vertical="center" shrinkToFit="1"/>
    </xf>
    <xf numFmtId="0" fontId="10" fillId="0" borderId="911" xfId="3" applyNumberFormat="1" applyFont="1" applyFill="1" applyBorder="1" applyAlignment="1">
      <alignment horizontal="right" vertical="center" shrinkToFit="1"/>
    </xf>
    <xf numFmtId="0" fontId="10" fillId="0" borderId="913" xfId="3" applyNumberFormat="1" applyFont="1" applyFill="1" applyBorder="1" applyAlignment="1">
      <alignment horizontal="right" vertical="center" shrinkToFit="1"/>
    </xf>
    <xf numFmtId="0" fontId="10" fillId="0" borderId="914" xfId="3" applyNumberFormat="1" applyFont="1" applyFill="1" applyBorder="1" applyAlignment="1">
      <alignment horizontal="right" vertical="center" shrinkToFit="1"/>
    </xf>
    <xf numFmtId="0" fontId="10" fillId="0" borderId="917" xfId="3" applyNumberFormat="1" applyFont="1" applyFill="1" applyBorder="1" applyAlignment="1">
      <alignment horizontal="right" vertical="center" shrinkToFit="1"/>
    </xf>
    <xf numFmtId="0" fontId="10" fillId="0" borderId="923" xfId="3" applyNumberFormat="1" applyFont="1" applyFill="1" applyBorder="1" applyAlignment="1">
      <alignment horizontal="right" vertical="center" shrinkToFit="1"/>
    </xf>
    <xf numFmtId="0" fontId="10" fillId="0" borderId="922" xfId="3" applyNumberFormat="1" applyFont="1" applyFill="1" applyBorder="1" applyAlignment="1">
      <alignment horizontal="right" vertical="center" shrinkToFit="1"/>
    </xf>
    <xf numFmtId="0" fontId="10" fillId="0" borderId="490" xfId="3" applyNumberFormat="1" applyFont="1" applyFill="1" applyBorder="1" applyAlignment="1">
      <alignment horizontal="right" vertical="center" shrinkToFit="1"/>
    </xf>
    <xf numFmtId="0" fontId="21" fillId="4" borderId="900" xfId="2" applyFont="1" applyFill="1" applyBorder="1" applyAlignment="1">
      <alignment horizontal="center" vertical="center" textRotation="255" wrapText="1"/>
    </xf>
    <xf numFmtId="0" fontId="21" fillId="4" borderId="832" xfId="2" applyFont="1" applyFill="1" applyBorder="1" applyAlignment="1">
      <alignment horizontal="center" vertical="center" textRotation="255" wrapText="1"/>
    </xf>
    <xf numFmtId="0" fontId="21" fillId="4" borderId="898" xfId="2" applyFont="1" applyFill="1" applyBorder="1" applyAlignment="1">
      <alignment horizontal="center" vertical="center" textRotation="255" wrapText="1"/>
    </xf>
    <xf numFmtId="0" fontId="21" fillId="4" borderId="811" xfId="2" applyFont="1" applyFill="1" applyBorder="1" applyAlignment="1">
      <alignment horizontal="center" vertical="center" textRotation="255" wrapText="1"/>
    </xf>
    <xf numFmtId="0" fontId="23" fillId="4" borderId="895" xfId="2" applyFont="1" applyFill="1" applyBorder="1" applyAlignment="1">
      <alignment horizontal="center" vertical="center" wrapText="1"/>
    </xf>
    <xf numFmtId="0" fontId="8" fillId="4" borderId="899" xfId="0" applyFont="1" applyFill="1" applyBorder="1" applyAlignment="1">
      <alignment horizontal="center" vertical="center"/>
    </xf>
    <xf numFmtId="0" fontId="10" fillId="0" borderId="779" xfId="3" applyNumberFormat="1" applyFont="1" applyFill="1" applyBorder="1" applyAlignment="1">
      <alignment horizontal="right" vertical="center" shrinkToFit="1"/>
    </xf>
    <xf numFmtId="0" fontId="21" fillId="4" borderId="1162" xfId="14" applyFont="1" applyFill="1" applyBorder="1" applyAlignment="1">
      <alignment horizontal="center" vertical="center" textRotation="255"/>
    </xf>
    <xf numFmtId="0" fontId="29" fillId="0" borderId="8" xfId="0" applyFont="1" applyBorder="1" applyAlignment="1">
      <alignment horizontal="center" vertical="center" textRotation="255"/>
    </xf>
    <xf numFmtId="0" fontId="29" fillId="0" borderId="784" xfId="0" applyFont="1" applyBorder="1" applyAlignment="1">
      <alignment horizontal="center" vertical="center" textRotation="255"/>
    </xf>
    <xf numFmtId="0" fontId="12" fillId="4" borderId="50" xfId="14" applyFont="1" applyFill="1" applyBorder="1" applyAlignment="1">
      <alignment horizontal="center" vertical="center" wrapText="1" shrinkToFit="1"/>
    </xf>
    <xf numFmtId="0" fontId="13" fillId="0" borderId="13" xfId="0" applyFont="1" applyBorder="1" applyAlignment="1">
      <alignment horizontal="center" vertical="center"/>
    </xf>
    <xf numFmtId="0" fontId="13" fillId="0" borderId="44" xfId="0" applyFont="1" applyBorder="1" applyAlignment="1">
      <alignment horizontal="center" vertical="center"/>
    </xf>
    <xf numFmtId="0" fontId="12" fillId="4" borderId="112" xfId="14" applyFont="1" applyFill="1" applyBorder="1" applyAlignment="1">
      <alignment horizontal="center" vertical="center" wrapText="1"/>
    </xf>
    <xf numFmtId="0" fontId="0" fillId="0" borderId="11" xfId="0" applyBorder="1" applyAlignment="1">
      <alignment horizontal="center" vertical="center"/>
    </xf>
    <xf numFmtId="0" fontId="0" fillId="0" borderId="244" xfId="0" applyBorder="1" applyAlignment="1">
      <alignment horizontal="center" vertical="center"/>
    </xf>
    <xf numFmtId="0" fontId="12" fillId="4" borderId="53" xfId="14" applyFont="1" applyFill="1" applyBorder="1" applyAlignment="1">
      <alignment horizontal="center" vertical="center" wrapText="1"/>
    </xf>
    <xf numFmtId="0" fontId="0" fillId="0" borderId="14" xfId="0" applyBorder="1" applyAlignment="1">
      <alignment horizontal="center" vertical="center"/>
    </xf>
    <xf numFmtId="0" fontId="0" fillId="0" borderId="46" xfId="0" applyBorder="1" applyAlignment="1">
      <alignment horizontal="center" vertical="center"/>
    </xf>
    <xf numFmtId="0" fontId="10" fillId="0" borderId="921" xfId="3" applyNumberFormat="1" applyFont="1" applyFill="1" applyBorder="1" applyAlignment="1">
      <alignment horizontal="right" vertical="center" shrinkToFit="1"/>
    </xf>
    <xf numFmtId="0" fontId="10" fillId="0" borderId="773" xfId="3" applyNumberFormat="1" applyFont="1" applyFill="1" applyBorder="1" applyAlignment="1">
      <alignment horizontal="right" vertical="center" shrinkToFit="1"/>
    </xf>
    <xf numFmtId="0" fontId="10" fillId="0" borderId="775" xfId="3" applyNumberFormat="1" applyFont="1" applyFill="1" applyBorder="1" applyAlignment="1">
      <alignment horizontal="right" vertical="center" shrinkToFit="1"/>
    </xf>
    <xf numFmtId="0" fontId="25" fillId="4" borderId="111" xfId="2" applyFont="1" applyFill="1" applyBorder="1" applyAlignment="1">
      <alignment vertical="center"/>
    </xf>
    <xf numFmtId="0" fontId="25" fillId="4" borderId="25" xfId="2" applyFont="1" applyFill="1" applyBorder="1" applyAlignment="1">
      <alignment vertical="center"/>
    </xf>
    <xf numFmtId="0" fontId="25" fillId="4" borderId="814" xfId="2" applyFont="1" applyFill="1" applyBorder="1" applyAlignment="1">
      <alignment horizontal="left" vertical="center" shrinkToFit="1"/>
    </xf>
    <xf numFmtId="0" fontId="25" fillId="4" borderId="830" xfId="2" applyFont="1" applyFill="1" applyBorder="1" applyAlignment="1">
      <alignment horizontal="left" vertical="center" shrinkToFit="1"/>
    </xf>
    <xf numFmtId="0" fontId="25" fillId="4" borderId="831" xfId="2" applyFont="1" applyFill="1" applyBorder="1" applyAlignment="1">
      <alignment horizontal="left" vertical="center" shrinkToFit="1"/>
    </xf>
    <xf numFmtId="0" fontId="12" fillId="4" borderId="5" xfId="2" applyFont="1" applyFill="1" applyBorder="1" applyAlignment="1">
      <alignment horizontal="center" vertical="center" textRotation="255" wrapText="1"/>
    </xf>
    <xf numFmtId="0" fontId="12" fillId="4" borderId="8" xfId="2" applyFont="1" applyFill="1" applyBorder="1" applyAlignment="1">
      <alignment horizontal="center" vertical="center" textRotation="255" wrapText="1"/>
    </xf>
    <xf numFmtId="0" fontId="12" fillId="4" borderId="784" xfId="2" applyFont="1" applyFill="1" applyBorder="1" applyAlignment="1">
      <alignment horizontal="center" vertical="center" textRotation="255" wrapText="1"/>
    </xf>
    <xf numFmtId="0" fontId="17" fillId="0" borderId="987" xfId="14" applyNumberFormat="1" applyFont="1" applyFill="1" applyBorder="1" applyAlignment="1">
      <alignment vertical="center" wrapText="1"/>
    </xf>
    <xf numFmtId="0" fontId="17" fillId="0" borderId="988" xfId="14" applyNumberFormat="1" applyFont="1" applyFill="1" applyBorder="1" applyAlignment="1">
      <alignment vertical="center" wrapText="1"/>
    </xf>
    <xf numFmtId="0" fontId="10" fillId="0" borderId="770" xfId="3" applyNumberFormat="1" applyFont="1" applyFill="1" applyBorder="1" applyAlignment="1">
      <alignment horizontal="right" vertical="center" shrinkToFit="1"/>
    </xf>
    <xf numFmtId="0" fontId="10" fillId="0" borderId="778" xfId="3" applyNumberFormat="1" applyFont="1" applyFill="1" applyBorder="1" applyAlignment="1">
      <alignment horizontal="right" vertical="center" shrinkToFit="1"/>
    </xf>
    <xf numFmtId="0" fontId="10" fillId="0" borderId="780" xfId="3" applyNumberFormat="1" applyFont="1" applyFill="1" applyBorder="1" applyAlignment="1">
      <alignment horizontal="right" vertical="center" shrinkToFit="1"/>
    </xf>
    <xf numFmtId="0" fontId="10" fillId="0" borderId="781" xfId="3" applyNumberFormat="1" applyFont="1" applyFill="1" applyBorder="1" applyAlignment="1">
      <alignment horizontal="right" vertical="center" shrinkToFit="1"/>
    </xf>
    <xf numFmtId="0" fontId="10" fillId="0" borderId="355" xfId="14" applyFont="1" applyFill="1" applyBorder="1" applyAlignment="1">
      <alignment vertical="center" wrapText="1" shrinkToFit="1"/>
    </xf>
    <xf numFmtId="0" fontId="10" fillId="0" borderId="324" xfId="14" applyFont="1" applyFill="1" applyBorder="1" applyAlignment="1">
      <alignment vertical="center" wrapText="1" shrinkToFit="1"/>
    </xf>
    <xf numFmtId="0" fontId="10" fillId="0" borderId="328" xfId="14" applyFont="1" applyFill="1" applyBorder="1" applyAlignment="1">
      <alignment vertical="center" wrapText="1" shrinkToFit="1"/>
    </xf>
    <xf numFmtId="0" fontId="17" fillId="0" borderId="993" xfId="14" applyFont="1" applyFill="1" applyBorder="1" applyAlignment="1">
      <alignment vertical="center" wrapText="1"/>
    </xf>
    <xf numFmtId="0" fontId="17" fillId="0" borderId="992" xfId="14" applyFont="1" applyFill="1" applyBorder="1" applyAlignment="1">
      <alignment vertical="center" wrapText="1"/>
    </xf>
    <xf numFmtId="0" fontId="10" fillId="0" borderId="1173" xfId="3" applyNumberFormat="1" applyFont="1" applyFill="1" applyBorder="1" applyAlignment="1">
      <alignment horizontal="right" vertical="center" shrinkToFit="1"/>
    </xf>
    <xf numFmtId="0" fontId="10" fillId="0" borderId="559" xfId="3" applyNumberFormat="1" applyFont="1" applyFill="1" applyBorder="1" applyAlignment="1">
      <alignment horizontal="right" vertical="center" shrinkToFit="1"/>
    </xf>
    <xf numFmtId="0" fontId="10" fillId="0" borderId="990" xfId="3" applyNumberFormat="1" applyFont="1" applyFill="1" applyBorder="1" applyAlignment="1">
      <alignment horizontal="right" vertical="center" shrinkToFit="1"/>
    </xf>
    <xf numFmtId="0" fontId="10" fillId="0" borderId="908" xfId="3" applyNumberFormat="1" applyFont="1" applyFill="1" applyBorder="1" applyAlignment="1">
      <alignment horizontal="right" vertical="center" shrinkToFit="1"/>
    </xf>
    <xf numFmtId="0" fontId="10" fillId="0" borderId="772" xfId="3" applyNumberFormat="1" applyFont="1" applyFill="1" applyBorder="1" applyAlignment="1">
      <alignment horizontal="right" vertical="center" shrinkToFit="1"/>
    </xf>
    <xf numFmtId="0" fontId="17" fillId="0" borderId="991" xfId="14" applyNumberFormat="1" applyFont="1" applyFill="1" applyBorder="1" applyAlignment="1">
      <alignment vertical="center" wrapText="1"/>
    </xf>
    <xf numFmtId="0" fontId="17" fillId="0" borderId="992" xfId="14" applyNumberFormat="1" applyFont="1" applyFill="1" applyBorder="1" applyAlignment="1">
      <alignment vertical="center" wrapText="1"/>
    </xf>
    <xf numFmtId="0" fontId="10" fillId="0" borderId="989" xfId="3" applyNumberFormat="1" applyFont="1" applyFill="1" applyBorder="1" applyAlignment="1">
      <alignment horizontal="right" vertical="center" shrinkToFit="1"/>
    </xf>
    <xf numFmtId="0" fontId="10" fillId="0" borderId="0" xfId="14" applyFont="1" applyFill="1" applyBorder="1" applyAlignment="1">
      <alignment horizontal="center" vertical="center" shrinkToFit="1"/>
    </xf>
    <xf numFmtId="49" fontId="17" fillId="0" borderId="901" xfId="14" applyNumberFormat="1" applyFont="1" applyFill="1" applyBorder="1" applyAlignment="1">
      <alignment vertical="center" wrapText="1"/>
    </xf>
    <xf numFmtId="0" fontId="17" fillId="0" borderId="704" xfId="14" applyNumberFormat="1" applyFont="1" applyFill="1" applyBorder="1" applyAlignment="1">
      <alignment vertical="center" wrapText="1"/>
    </xf>
    <xf numFmtId="0" fontId="10" fillId="0" borderId="915" xfId="3" applyNumberFormat="1" applyFont="1" applyFill="1" applyBorder="1" applyAlignment="1">
      <alignment horizontal="right" vertical="center" shrinkToFit="1"/>
    </xf>
    <xf numFmtId="0" fontId="10" fillId="0" borderId="33" xfId="3" applyNumberFormat="1" applyFont="1" applyFill="1" applyBorder="1" applyAlignment="1">
      <alignment horizontal="right" vertical="center" shrinkToFit="1"/>
    </xf>
    <xf numFmtId="0" fontId="10" fillId="0" borderId="777" xfId="14" applyNumberFormat="1" applyFont="1" applyFill="1" applyBorder="1" applyAlignment="1">
      <alignment horizontal="center" vertical="center" shrinkToFit="1"/>
    </xf>
    <xf numFmtId="0" fontId="10" fillId="0" borderId="346" xfId="14" applyNumberFormat="1" applyFont="1" applyFill="1" applyBorder="1" applyAlignment="1">
      <alignment vertical="center" wrapText="1" shrinkToFit="1"/>
    </xf>
    <xf numFmtId="0" fontId="10" fillId="0" borderId="784" xfId="3" applyNumberFormat="1" applyFont="1" applyFill="1" applyBorder="1" applyAlignment="1">
      <alignment horizontal="right" vertical="center" shrinkToFit="1"/>
    </xf>
    <xf numFmtId="0" fontId="10" fillId="0" borderId="912" xfId="3" applyNumberFormat="1" applyFont="1" applyFill="1" applyBorder="1" applyAlignment="1">
      <alignment horizontal="right" vertical="center" shrinkToFit="1"/>
    </xf>
    <xf numFmtId="0" fontId="10" fillId="0" borderId="788" xfId="3" applyNumberFormat="1" applyFont="1" applyFill="1" applyBorder="1" applyAlignment="1">
      <alignment horizontal="right" vertical="center" shrinkToFit="1"/>
    </xf>
    <xf numFmtId="0" fontId="23" fillId="4" borderId="924" xfId="2" applyFont="1" applyFill="1" applyBorder="1" applyAlignment="1">
      <alignment horizontal="center" vertical="center" wrapText="1"/>
    </xf>
    <xf numFmtId="0" fontId="23" fillId="4" borderId="925" xfId="2" applyFont="1" applyFill="1" applyBorder="1" applyAlignment="1">
      <alignment horizontal="center" vertical="center" wrapText="1"/>
    </xf>
    <xf numFmtId="0" fontId="23" fillId="4" borderId="905" xfId="2" applyFont="1" applyFill="1" applyBorder="1" applyAlignment="1">
      <alignment horizontal="center" vertical="center" wrapText="1"/>
    </xf>
    <xf numFmtId="0" fontId="23" fillId="4" borderId="926" xfId="10" applyFont="1" applyFill="1" applyBorder="1" applyAlignment="1">
      <alignment horizontal="center" vertical="center" wrapText="1" shrinkToFit="1"/>
    </xf>
    <xf numFmtId="0" fontId="23" fillId="4" borderId="925" xfId="10" applyFont="1" applyFill="1" applyBorder="1" applyAlignment="1">
      <alignment horizontal="center" vertical="center" wrapText="1" shrinkToFit="1"/>
    </xf>
    <xf numFmtId="0" fontId="23" fillId="4" borderId="927" xfId="10" applyFont="1" applyFill="1" applyBorder="1" applyAlignment="1">
      <alignment horizontal="center" vertical="center" wrapText="1" shrinkToFit="1"/>
    </xf>
    <xf numFmtId="0" fontId="23" fillId="4" borderId="475" xfId="10" applyFont="1" applyFill="1" applyBorder="1" applyAlignment="1">
      <alignment horizontal="center" vertical="center" wrapText="1" shrinkToFit="1"/>
    </xf>
    <xf numFmtId="0" fontId="23" fillId="4" borderId="895" xfId="10" applyFont="1" applyFill="1" applyBorder="1" applyAlignment="1">
      <alignment horizontal="center" vertical="center" wrapText="1" shrinkToFit="1"/>
    </xf>
    <xf numFmtId="0" fontId="23" fillId="4" borderId="919" xfId="10" applyFont="1" applyFill="1" applyBorder="1" applyAlignment="1">
      <alignment horizontal="center" vertical="center" wrapText="1" shrinkToFit="1"/>
    </xf>
    <xf numFmtId="0" fontId="21" fillId="4" borderId="916" xfId="2" applyFont="1" applyFill="1" applyBorder="1" applyAlignment="1">
      <alignment horizontal="center" vertical="center" textRotation="255" wrapText="1"/>
    </xf>
    <xf numFmtId="0" fontId="21" fillId="4" borderId="914" xfId="2" applyFont="1" applyFill="1" applyBorder="1" applyAlignment="1">
      <alignment horizontal="center" vertical="center" textRotation="255" wrapText="1"/>
    </xf>
    <xf numFmtId="0" fontId="21" fillId="4" borderId="915" xfId="2" applyFont="1" applyFill="1" applyBorder="1" applyAlignment="1">
      <alignment horizontal="center" vertical="center" textRotation="255" wrapText="1"/>
    </xf>
    <xf numFmtId="0" fontId="21" fillId="4" borderId="906" xfId="2" applyFont="1" applyFill="1" applyBorder="1" applyAlignment="1">
      <alignment horizontal="center" vertical="center" textRotation="255" wrapText="1"/>
    </xf>
    <xf numFmtId="0" fontId="0" fillId="4" borderId="907" xfId="0" applyFill="1" applyBorder="1" applyAlignment="1">
      <alignment vertical="center"/>
    </xf>
    <xf numFmtId="0" fontId="21" fillId="4" borderId="897" xfId="2" applyFont="1" applyFill="1" applyBorder="1" applyAlignment="1">
      <alignment horizontal="center" vertical="center" textRotation="255" wrapText="1"/>
    </xf>
    <xf numFmtId="0" fontId="0" fillId="4" borderId="829" xfId="0" applyFill="1" applyBorder="1" applyAlignment="1">
      <alignment vertical="center"/>
    </xf>
    <xf numFmtId="0" fontId="21" fillId="4" borderId="920" xfId="10" applyFont="1" applyFill="1" applyBorder="1" applyAlignment="1">
      <alignment horizontal="center" vertical="center" textRotation="255" shrinkToFit="1"/>
    </xf>
    <xf numFmtId="0" fontId="0" fillId="4" borderId="839" xfId="0" applyFill="1" applyBorder="1" applyAlignment="1">
      <alignment vertical="center"/>
    </xf>
    <xf numFmtId="0" fontId="21" fillId="4" borderId="897" xfId="10" applyFont="1" applyFill="1" applyBorder="1" applyAlignment="1">
      <alignment horizontal="center" vertical="center" textRotation="255" shrinkToFit="1"/>
    </xf>
    <xf numFmtId="0" fontId="21" fillId="4" borderId="900" xfId="10" applyFont="1" applyFill="1" applyBorder="1" applyAlignment="1">
      <alignment horizontal="center" vertical="center" textRotation="255" shrinkToFit="1"/>
    </xf>
    <xf numFmtId="0" fontId="0" fillId="4" borderId="832" xfId="0" applyFill="1" applyBorder="1" applyAlignment="1">
      <alignment vertical="center"/>
    </xf>
    <xf numFmtId="0" fontId="20" fillId="0" borderId="232" xfId="2" applyFont="1" applyFill="1" applyBorder="1" applyAlignment="1">
      <alignment horizontal="center" vertical="center" textRotation="255"/>
    </xf>
    <xf numFmtId="0" fontId="20" fillId="0" borderId="4" xfId="2" applyFont="1" applyFill="1" applyBorder="1" applyAlignment="1">
      <alignment horizontal="center" vertical="center" textRotation="255"/>
    </xf>
    <xf numFmtId="0" fontId="20" fillId="0" borderId="488" xfId="2" applyFont="1" applyFill="1" applyBorder="1" applyAlignment="1">
      <alignment horizontal="center" vertical="center" textRotation="255"/>
    </xf>
    <xf numFmtId="0" fontId="20" fillId="0" borderId="234" xfId="2" applyFont="1" applyFill="1" applyBorder="1" applyAlignment="1">
      <alignment horizontal="center" vertical="center" textRotation="255"/>
    </xf>
    <xf numFmtId="0" fontId="20" fillId="0" borderId="41" xfId="2" applyFont="1" applyBorder="1" applyAlignment="1">
      <alignment horizontal="center" vertical="center" textRotation="255"/>
    </xf>
    <xf numFmtId="0" fontId="20" fillId="0" borderId="1" xfId="2" applyFont="1" applyBorder="1" applyAlignment="1">
      <alignment horizontal="center" vertical="center" textRotation="255"/>
    </xf>
    <xf numFmtId="0" fontId="20" fillId="0" borderId="6" xfId="2" applyFont="1" applyBorder="1" applyAlignment="1">
      <alignment horizontal="center" vertical="center" textRotation="255"/>
    </xf>
    <xf numFmtId="0" fontId="20" fillId="2" borderId="58" xfId="2" applyFont="1" applyFill="1" applyBorder="1" applyAlignment="1">
      <alignment horizontal="left" vertical="center"/>
    </xf>
    <xf numFmtId="0" fontId="20" fillId="2" borderId="144" xfId="2" applyFont="1" applyFill="1" applyBorder="1" applyAlignment="1">
      <alignment horizontal="left" vertical="center"/>
    </xf>
    <xf numFmtId="0" fontId="20" fillId="2" borderId="89" xfId="2" applyFont="1" applyFill="1" applyBorder="1" applyAlignment="1">
      <alignment horizontal="left" vertical="center"/>
    </xf>
    <xf numFmtId="0" fontId="11" fillId="3" borderId="22" xfId="2" applyFont="1" applyFill="1" applyBorder="1" applyAlignment="1">
      <alignment horizontal="left" vertical="center"/>
    </xf>
    <xf numFmtId="0" fontId="11" fillId="3" borderId="34" xfId="2" applyFont="1" applyFill="1" applyBorder="1" applyAlignment="1">
      <alignment horizontal="left" vertical="center"/>
    </xf>
    <xf numFmtId="0" fontId="11" fillId="3" borderId="36" xfId="2" applyFont="1" applyFill="1" applyBorder="1" applyAlignment="1">
      <alignment horizontal="left" vertical="center"/>
    </xf>
    <xf numFmtId="0" fontId="11" fillId="3" borderId="5" xfId="2" applyFont="1" applyFill="1" applyBorder="1" applyAlignment="1">
      <alignment horizontal="right"/>
    </xf>
    <xf numFmtId="0" fontId="11" fillId="3" borderId="111" xfId="2" applyFont="1" applyFill="1" applyBorder="1" applyAlignment="1">
      <alignment horizontal="right"/>
    </xf>
    <xf numFmtId="0" fontId="11" fillId="3" borderId="25" xfId="2" applyFont="1" applyFill="1" applyBorder="1" applyAlignment="1">
      <alignment horizontal="right"/>
    </xf>
    <xf numFmtId="0" fontId="11" fillId="3" borderId="8" xfId="2" applyFont="1" applyFill="1" applyBorder="1" applyAlignment="1">
      <alignment horizontal="right"/>
    </xf>
    <xf numFmtId="0" fontId="11" fillId="3" borderId="0" xfId="2" applyFont="1" applyFill="1" applyBorder="1" applyAlignment="1">
      <alignment horizontal="right"/>
    </xf>
    <xf numFmtId="0" fontId="11" fillId="3" borderId="79" xfId="2" applyFont="1" applyFill="1" applyBorder="1" applyAlignment="1">
      <alignment horizontal="right"/>
    </xf>
    <xf numFmtId="0" fontId="20" fillId="0" borderId="8" xfId="2" applyFont="1" applyBorder="1" applyAlignment="1">
      <alignment horizontal="left" vertical="center"/>
    </xf>
    <xf numFmtId="0" fontId="20" fillId="0" borderId="0" xfId="2" applyFont="1" applyBorder="1" applyAlignment="1">
      <alignment horizontal="left" vertical="center"/>
    </xf>
    <xf numFmtId="0" fontId="20" fillId="0" borderId="79" xfId="2" applyFont="1" applyBorder="1" applyAlignment="1">
      <alignment horizontal="left" vertical="center"/>
    </xf>
    <xf numFmtId="0" fontId="11" fillId="3" borderId="80" xfId="2" applyFont="1" applyFill="1" applyBorder="1" applyAlignment="1">
      <alignment horizontal="center" vertical="top" textRotation="255" wrapText="1"/>
    </xf>
    <xf numFmtId="0" fontId="11" fillId="3" borderId="62" xfId="2" applyFont="1" applyFill="1" applyBorder="1" applyAlignment="1">
      <alignment horizontal="center" vertical="top" textRotation="255" wrapText="1"/>
    </xf>
    <xf numFmtId="0" fontId="11" fillId="3" borderId="84" xfId="2" applyFont="1" applyFill="1" applyBorder="1" applyAlignment="1">
      <alignment horizontal="center" vertical="top" textRotation="255" wrapText="1"/>
    </xf>
    <xf numFmtId="0" fontId="11" fillId="3" borderId="814" xfId="2" applyFont="1" applyFill="1" applyBorder="1" applyAlignment="1">
      <alignment horizontal="center" vertical="center"/>
    </xf>
    <xf numFmtId="0" fontId="11" fillId="3" borderId="815" xfId="2" applyFont="1" applyFill="1" applyBorder="1" applyAlignment="1">
      <alignment horizontal="center" vertical="center"/>
    </xf>
    <xf numFmtId="38" fontId="11" fillId="3" borderId="564" xfId="3" applyFont="1" applyFill="1" applyBorder="1" applyAlignment="1">
      <alignment vertical="center" textRotation="255"/>
    </xf>
    <xf numFmtId="38" fontId="11" fillId="3" borderId="26" xfId="3" applyFont="1" applyFill="1" applyBorder="1" applyAlignment="1">
      <alignment vertical="center" textRotation="255"/>
    </xf>
    <xf numFmtId="38" fontId="11" fillId="3" borderId="58" xfId="3" applyFont="1" applyFill="1" applyBorder="1" applyAlignment="1">
      <alignment vertical="center" textRotation="255"/>
    </xf>
    <xf numFmtId="0" fontId="11" fillId="3" borderId="565" xfId="2" applyFont="1" applyFill="1" applyBorder="1" applyAlignment="1">
      <alignment horizontal="center" vertical="center" textRotation="255" wrapText="1"/>
    </xf>
    <xf numFmtId="0" fontId="11" fillId="3" borderId="566" xfId="2" applyFont="1" applyFill="1" applyBorder="1" applyAlignment="1">
      <alignment horizontal="center" vertical="center" textRotation="255" wrapText="1"/>
    </xf>
    <xf numFmtId="0" fontId="11" fillId="3" borderId="567" xfId="2" applyFont="1" applyFill="1" applyBorder="1" applyAlignment="1">
      <alignment horizontal="center" vertical="center" textRotation="255" wrapText="1"/>
    </xf>
    <xf numFmtId="0" fontId="11" fillId="3" borderId="91" xfId="2" applyFont="1" applyFill="1" applyBorder="1" applyAlignment="1">
      <alignment horizontal="center" vertical="center" wrapText="1"/>
    </xf>
    <xf numFmtId="0" fontId="11" fillId="3" borderId="94" xfId="2" applyFont="1" applyFill="1" applyBorder="1" applyAlignment="1">
      <alignment horizontal="center" vertical="center"/>
    </xf>
    <xf numFmtId="0" fontId="11" fillId="3" borderId="91" xfId="2" applyFont="1" applyFill="1" applyBorder="1" applyAlignment="1">
      <alignment horizontal="center" vertical="center"/>
    </xf>
    <xf numFmtId="0" fontId="11" fillId="3" borderId="80" xfId="2" applyFont="1" applyFill="1" applyBorder="1" applyAlignment="1">
      <alignment horizontal="center" vertical="center" textRotation="255" wrapText="1"/>
    </xf>
    <xf numFmtId="0" fontId="11" fillId="3" borderId="62" xfId="2" applyFont="1" applyFill="1" applyBorder="1" applyAlignment="1">
      <alignment horizontal="center" vertical="center" textRotation="255" wrapText="1"/>
    </xf>
    <xf numFmtId="0" fontId="11" fillId="3" borderId="84" xfId="2" applyFont="1" applyFill="1" applyBorder="1" applyAlignment="1">
      <alignment horizontal="center" vertical="center" textRotation="255" wrapText="1"/>
    </xf>
    <xf numFmtId="176" fontId="16" fillId="0" borderId="769" xfId="3" applyNumberFormat="1" applyFont="1" applyFill="1" applyBorder="1" applyAlignment="1">
      <alignment horizontal="right" vertical="center" shrinkToFit="1"/>
    </xf>
    <xf numFmtId="176" fontId="16" fillId="0" borderId="54" xfId="3" applyNumberFormat="1" applyFont="1" applyFill="1" applyBorder="1" applyAlignment="1">
      <alignment horizontal="right" vertical="center" shrinkToFit="1"/>
    </xf>
    <xf numFmtId="176" fontId="16" fillId="0" borderId="62" xfId="3" applyNumberFormat="1" applyFont="1" applyFill="1" applyBorder="1" applyAlignment="1">
      <alignment horizontal="right" vertical="center" shrinkToFit="1"/>
    </xf>
    <xf numFmtId="49" fontId="30" fillId="0" borderId="54" xfId="22" applyNumberFormat="1" applyFont="1" applyFill="1" applyBorder="1" applyAlignment="1">
      <alignment vertical="center" wrapText="1"/>
    </xf>
    <xf numFmtId="49" fontId="30" fillId="0" borderId="62" xfId="22" applyNumberFormat="1" applyFont="1" applyFill="1" applyBorder="1" applyAlignment="1">
      <alignment vertical="center" wrapText="1"/>
    </xf>
    <xf numFmtId="0" fontId="16" fillId="0" borderId="775" xfId="22" applyNumberFormat="1" applyFont="1" applyFill="1" applyBorder="1" applyAlignment="1">
      <alignment horizontal="right" vertical="center" shrinkToFit="1"/>
    </xf>
    <xf numFmtId="0" fontId="16" fillId="0" borderId="776" xfId="22" applyNumberFormat="1" applyFont="1" applyFill="1" applyBorder="1" applyAlignment="1">
      <alignment horizontal="right" vertical="center" shrinkToFit="1"/>
    </xf>
    <xf numFmtId="0" fontId="16" fillId="0" borderId="574" xfId="22" applyNumberFormat="1" applyFont="1" applyFill="1" applyBorder="1" applyAlignment="1">
      <alignment horizontal="right" vertical="center" shrinkToFit="1"/>
    </xf>
    <xf numFmtId="0" fontId="16" fillId="0" borderId="772" xfId="22" applyNumberFormat="1" applyFont="1" applyFill="1" applyBorder="1" applyAlignment="1">
      <alignment horizontal="right" vertical="center" shrinkToFit="1"/>
    </xf>
    <xf numFmtId="0" fontId="16" fillId="0" borderId="114" xfId="22" applyNumberFormat="1" applyFont="1" applyFill="1" applyBorder="1" applyAlignment="1">
      <alignment horizontal="right" vertical="center" shrinkToFit="1"/>
    </xf>
    <xf numFmtId="0" fontId="16" fillId="0" borderId="668" xfId="22" applyNumberFormat="1" applyFont="1" applyFill="1" applyBorder="1" applyAlignment="1">
      <alignment horizontal="right" vertical="center" shrinkToFit="1"/>
    </xf>
    <xf numFmtId="0" fontId="16" fillId="0" borderId="773" xfId="22" applyNumberFormat="1" applyFont="1" applyFill="1" applyBorder="1" applyAlignment="1">
      <alignment horizontal="right" vertical="center" shrinkToFit="1"/>
    </xf>
    <xf numFmtId="0" fontId="16" fillId="0" borderId="774" xfId="22" applyNumberFormat="1" applyFont="1" applyFill="1" applyBorder="1" applyAlignment="1">
      <alignment horizontal="right" vertical="center" shrinkToFit="1"/>
    </xf>
    <xf numFmtId="0" fontId="16" fillId="0" borderId="669" xfId="22" applyNumberFormat="1" applyFont="1" applyFill="1" applyBorder="1" applyAlignment="1">
      <alignment horizontal="right" vertical="center" shrinkToFit="1"/>
    </xf>
    <xf numFmtId="0" fontId="16" fillId="0" borderId="770" xfId="22" applyNumberFormat="1" applyFont="1" applyFill="1" applyBorder="1" applyAlignment="1">
      <alignment horizontal="right" vertical="center" shrinkToFit="1"/>
    </xf>
    <xf numFmtId="0" fontId="16" fillId="0" borderId="771" xfId="22" applyNumberFormat="1" applyFont="1" applyFill="1" applyBorder="1" applyAlignment="1">
      <alignment horizontal="right" vertical="center" shrinkToFit="1"/>
    </xf>
    <xf numFmtId="0" fontId="16" fillId="0" borderId="83" xfId="22" applyNumberFormat="1" applyFont="1" applyFill="1" applyBorder="1" applyAlignment="1">
      <alignment horizontal="right" vertical="center" shrinkToFit="1"/>
    </xf>
    <xf numFmtId="0" fontId="30" fillId="0" borderId="54" xfId="22" applyFont="1" applyFill="1" applyBorder="1" applyAlignment="1">
      <alignment horizontal="center" vertical="center" wrapText="1"/>
    </xf>
    <xf numFmtId="0" fontId="30" fillId="0" borderId="105" xfId="22" applyFont="1" applyFill="1" applyBorder="1" applyAlignment="1">
      <alignment horizontal="center" vertical="center" wrapText="1"/>
    </xf>
    <xf numFmtId="0" fontId="10" fillId="0" borderId="5" xfId="22" applyFont="1" applyFill="1" applyBorder="1" applyAlignment="1">
      <alignment horizontal="center" vertical="center" shrinkToFit="1"/>
    </xf>
    <xf numFmtId="0" fontId="10" fillId="0" borderId="8" xfId="22" applyFont="1" applyFill="1" applyBorder="1" applyAlignment="1">
      <alignment horizontal="center" vertical="center" shrinkToFit="1"/>
    </xf>
    <xf numFmtId="0" fontId="10" fillId="0" borderId="26" xfId="22" applyFont="1" applyFill="1" applyBorder="1" applyAlignment="1">
      <alignment horizontal="center" vertical="center" shrinkToFit="1"/>
    </xf>
    <xf numFmtId="0" fontId="10" fillId="0" borderId="117" xfId="22" applyFont="1" applyFill="1" applyBorder="1" applyAlignment="1">
      <alignment horizontal="center" vertical="center" wrapText="1"/>
    </xf>
    <xf numFmtId="0" fontId="10" fillId="0" borderId="72" xfId="22" applyFont="1" applyFill="1" applyBorder="1" applyAlignment="1">
      <alignment horizontal="center" vertical="center" wrapText="1"/>
    </xf>
    <xf numFmtId="0" fontId="10" fillId="0" borderId="789" xfId="22" applyFont="1" applyFill="1" applyBorder="1" applyAlignment="1">
      <alignment horizontal="center" vertical="center" wrapText="1"/>
    </xf>
    <xf numFmtId="0" fontId="30" fillId="0" borderId="769" xfId="9" applyFont="1" applyFill="1" applyBorder="1" applyAlignment="1" applyProtection="1">
      <alignment horizontal="left" vertical="center" wrapText="1"/>
    </xf>
    <xf numFmtId="0" fontId="30" fillId="0" borderId="113" xfId="22" applyFont="1" applyFill="1" applyBorder="1" applyAlignment="1">
      <alignment horizontal="left" vertical="center" wrapText="1"/>
    </xf>
    <xf numFmtId="0" fontId="16" fillId="0" borderId="140" xfId="22" applyNumberFormat="1" applyFont="1" applyFill="1" applyBorder="1" applyAlignment="1">
      <alignment horizontal="right" vertical="center" shrinkToFit="1"/>
    </xf>
    <xf numFmtId="0" fontId="16" fillId="0" borderId="71" xfId="22" applyNumberFormat="1" applyFont="1" applyFill="1" applyBorder="1" applyAlignment="1">
      <alignment horizontal="right" vertical="center" shrinkToFit="1"/>
    </xf>
    <xf numFmtId="0" fontId="16" fillId="0" borderId="667" xfId="22" applyNumberFormat="1" applyFont="1" applyFill="1" applyBorder="1" applyAlignment="1">
      <alignment horizontal="right" vertical="center" shrinkToFit="1"/>
    </xf>
    <xf numFmtId="0" fontId="16" fillId="0" borderId="781" xfId="22" applyNumberFormat="1" applyFont="1" applyFill="1" applyBorder="1" applyAlignment="1">
      <alignment horizontal="right" vertical="center" shrinkToFit="1"/>
    </xf>
    <xf numFmtId="176" fontId="16" fillId="0" borderId="777" xfId="3" applyNumberFormat="1" applyFont="1" applyFill="1" applyBorder="1" applyAlignment="1">
      <alignment horizontal="right" vertical="center" shrinkToFit="1"/>
    </xf>
    <xf numFmtId="176" fontId="16" fillId="0" borderId="57" xfId="3" applyNumberFormat="1" applyFont="1" applyFill="1" applyBorder="1" applyAlignment="1">
      <alignment horizontal="right" vertical="center" shrinkToFit="1"/>
    </xf>
    <xf numFmtId="0" fontId="30" fillId="0" borderId="777" xfId="22" applyFont="1" applyFill="1" applyBorder="1" applyAlignment="1">
      <alignment horizontal="center" vertical="center" wrapText="1"/>
    </xf>
    <xf numFmtId="0" fontId="10" fillId="0" borderId="54" xfId="22" applyFont="1" applyFill="1" applyBorder="1" applyAlignment="1">
      <alignment horizontal="center" vertical="center" shrinkToFit="1"/>
    </xf>
    <xf numFmtId="0" fontId="7" fillId="0" borderId="54" xfId="22" applyFont="1" applyFill="1" applyBorder="1" applyAlignment="1">
      <alignment horizontal="center" vertical="center" shrinkToFit="1"/>
    </xf>
    <xf numFmtId="0" fontId="7" fillId="0" borderId="777" xfId="22" applyFont="1" applyFill="1" applyBorder="1" applyAlignment="1">
      <alignment horizontal="center" vertical="center" shrinkToFit="1"/>
    </xf>
    <xf numFmtId="0" fontId="10" fillId="0" borderId="75" xfId="22" applyFont="1" applyFill="1" applyBorder="1" applyAlignment="1">
      <alignment horizontal="center" vertical="center" wrapText="1"/>
    </xf>
    <xf numFmtId="0" fontId="10" fillId="0" borderId="77" xfId="22" applyFont="1" applyFill="1" applyBorder="1" applyAlignment="1">
      <alignment horizontal="center" vertical="center" wrapText="1"/>
    </xf>
    <xf numFmtId="0" fontId="30" fillId="0" borderId="54" xfId="22" applyFont="1" applyFill="1" applyBorder="1" applyAlignment="1">
      <alignment vertical="center" wrapText="1"/>
    </xf>
    <xf numFmtId="0" fontId="30" fillId="0" borderId="113" xfId="22" applyFont="1" applyFill="1" applyBorder="1" applyAlignment="1">
      <alignment vertical="center" wrapText="1"/>
    </xf>
    <xf numFmtId="0" fontId="16" fillId="0" borderId="1" xfId="22" applyNumberFormat="1" applyFont="1" applyFill="1" applyBorder="1" applyAlignment="1">
      <alignment horizontal="right" vertical="center" shrinkToFit="1"/>
    </xf>
    <xf numFmtId="0" fontId="7" fillId="0" borderId="1" xfId="22" applyNumberFormat="1" applyFont="1" applyFill="1" applyBorder="1" applyAlignment="1">
      <alignment horizontal="right" vertical="center" shrinkToFit="1"/>
    </xf>
    <xf numFmtId="0" fontId="7" fillId="0" borderId="782" xfId="22" applyNumberFormat="1" applyFont="1" applyFill="1" applyBorder="1" applyAlignment="1">
      <alignment horizontal="right" vertical="center" shrinkToFit="1"/>
    </xf>
    <xf numFmtId="0" fontId="16" fillId="0" borderId="778" xfId="22" applyNumberFormat="1" applyFont="1" applyFill="1" applyBorder="1" applyAlignment="1">
      <alignment horizontal="right" vertical="center" shrinkToFit="1"/>
    </xf>
    <xf numFmtId="0" fontId="16" fillId="0" borderId="779" xfId="22" applyNumberFormat="1" applyFont="1" applyFill="1" applyBorder="1" applyAlignment="1">
      <alignment horizontal="right" vertical="center" shrinkToFit="1"/>
    </xf>
    <xf numFmtId="0" fontId="16" fillId="0" borderId="780" xfId="22" applyNumberFormat="1" applyFont="1" applyFill="1" applyBorder="1" applyAlignment="1">
      <alignment horizontal="right" vertical="center" shrinkToFit="1"/>
    </xf>
    <xf numFmtId="0" fontId="16" fillId="0" borderId="651" xfId="22" applyNumberFormat="1" applyFont="1" applyFill="1" applyBorder="1" applyAlignment="1">
      <alignment horizontal="right" vertical="center" shrinkToFit="1"/>
    </xf>
    <xf numFmtId="0" fontId="16" fillId="0" borderId="525" xfId="22" applyNumberFormat="1" applyFont="1" applyFill="1" applyBorder="1" applyAlignment="1">
      <alignment horizontal="right" vertical="center" shrinkToFit="1"/>
    </xf>
    <xf numFmtId="176" fontId="16" fillId="0" borderId="105" xfId="3" applyNumberFormat="1" applyFont="1" applyFill="1" applyBorder="1" applyAlignment="1">
      <alignment horizontal="right" vertical="center" shrinkToFit="1"/>
    </xf>
    <xf numFmtId="0" fontId="30" fillId="0" borderId="137" xfId="9" applyFont="1" applyFill="1" applyBorder="1" applyAlignment="1" applyProtection="1">
      <alignment horizontal="left" vertical="center" wrapText="1"/>
    </xf>
    <xf numFmtId="0" fontId="30" fillId="0" borderId="105" xfId="22" applyFont="1" applyFill="1" applyBorder="1" applyAlignment="1">
      <alignment horizontal="left" vertical="center" wrapText="1"/>
    </xf>
    <xf numFmtId="0" fontId="30" fillId="0" borderId="54" xfId="9" applyFont="1" applyFill="1" applyBorder="1" applyAlignment="1" applyProtection="1">
      <alignment vertical="center" wrapText="1"/>
    </xf>
    <xf numFmtId="0" fontId="16" fillId="0" borderId="0" xfId="22" applyNumberFormat="1" applyFont="1" applyFill="1" applyBorder="1" applyAlignment="1">
      <alignment horizontal="right" vertical="center" shrinkToFit="1"/>
    </xf>
    <xf numFmtId="0" fontId="7" fillId="0" borderId="0" xfId="22" applyNumberFormat="1" applyFont="1" applyFill="1" applyBorder="1" applyAlignment="1">
      <alignment horizontal="right" vertical="center" shrinkToFit="1"/>
    </xf>
    <xf numFmtId="0" fontId="7" fillId="0" borderId="785" xfId="22" applyNumberFormat="1" applyFont="1" applyFill="1" applyBorder="1" applyAlignment="1">
      <alignment horizontal="right" vertical="center" shrinkToFit="1"/>
    </xf>
    <xf numFmtId="0" fontId="16" fillId="0" borderId="124" xfId="22" applyNumberFormat="1" applyFont="1" applyFill="1" applyBorder="1" applyAlignment="1">
      <alignment horizontal="right" vertical="center" shrinkToFit="1"/>
    </xf>
    <xf numFmtId="0" fontId="16" fillId="0" borderId="125" xfId="22" applyNumberFormat="1" applyFont="1" applyFill="1" applyBorder="1" applyAlignment="1">
      <alignment horizontal="right" vertical="center" shrinkToFit="1"/>
    </xf>
    <xf numFmtId="0" fontId="16" fillId="0" borderId="109" xfId="22" applyNumberFormat="1" applyFont="1" applyFill="1" applyBorder="1" applyAlignment="1">
      <alignment horizontal="right" vertical="center" shrinkToFit="1"/>
    </xf>
    <xf numFmtId="0" fontId="16" fillId="0" borderId="107" xfId="22" applyNumberFormat="1" applyFont="1" applyFill="1" applyBorder="1" applyAlignment="1">
      <alignment horizontal="right" vertical="center" shrinkToFit="1"/>
    </xf>
    <xf numFmtId="0" fontId="16" fillId="0" borderId="570" xfId="22" applyNumberFormat="1" applyFont="1" applyFill="1" applyBorder="1" applyAlignment="1">
      <alignment horizontal="right" vertical="center" shrinkToFit="1"/>
    </xf>
    <xf numFmtId="0" fontId="16" fillId="0" borderId="130" xfId="22" applyNumberFormat="1" applyFont="1" applyFill="1" applyBorder="1" applyAlignment="1">
      <alignment horizontal="right" vertical="center" shrinkToFit="1"/>
    </xf>
    <xf numFmtId="0" fontId="30" fillId="0" borderId="65" xfId="22" applyFont="1" applyFill="1" applyBorder="1" applyAlignment="1">
      <alignment horizontal="center" vertical="center" wrapText="1"/>
    </xf>
    <xf numFmtId="0" fontId="10" fillId="0" borderId="49" xfId="22" applyFont="1" applyFill="1" applyBorder="1" applyAlignment="1">
      <alignment horizontal="center" vertical="center" wrapText="1" shrinkToFit="1"/>
    </xf>
    <xf numFmtId="0" fontId="10" fillId="0" borderId="128" xfId="22" applyFont="1" applyFill="1" applyBorder="1" applyAlignment="1">
      <alignment horizontal="center" vertical="center" wrapText="1"/>
    </xf>
    <xf numFmtId="0" fontId="30" fillId="0" borderId="49" xfId="22" applyFont="1" applyFill="1" applyBorder="1" applyAlignment="1">
      <alignment vertical="center" wrapText="1"/>
    </xf>
    <xf numFmtId="0" fontId="16" fillId="0" borderId="111" xfId="22" applyNumberFormat="1" applyFont="1" applyFill="1" applyBorder="1" applyAlignment="1">
      <alignment horizontal="right" vertical="center" shrinkToFit="1"/>
    </xf>
    <xf numFmtId="0" fontId="16" fillId="0" borderId="129" xfId="22" applyNumberFormat="1" applyFont="1" applyFill="1" applyBorder="1" applyAlignment="1">
      <alignment horizontal="right" vertical="center" shrinkToFit="1"/>
    </xf>
    <xf numFmtId="0" fontId="16" fillId="0" borderId="24" xfId="22" applyNumberFormat="1" applyFont="1" applyFill="1" applyBorder="1" applyAlignment="1">
      <alignment horizontal="right" vertical="center" shrinkToFit="1"/>
    </xf>
    <xf numFmtId="176" fontId="16" fillId="0" borderId="65" xfId="3" applyNumberFormat="1" applyFont="1" applyFill="1" applyBorder="1" applyAlignment="1">
      <alignment horizontal="right" vertical="center" shrinkToFit="1"/>
    </xf>
    <xf numFmtId="176" fontId="16" fillId="0" borderId="57" xfId="22" applyNumberFormat="1" applyFont="1" applyFill="1" applyBorder="1" applyAlignment="1">
      <alignment horizontal="right" vertical="center" shrinkToFit="1"/>
    </xf>
    <xf numFmtId="176" fontId="16" fillId="0" borderId="54" xfId="22" applyNumberFormat="1" applyFont="1" applyFill="1" applyBorder="1" applyAlignment="1">
      <alignment horizontal="right" vertical="center" shrinkToFit="1"/>
    </xf>
    <xf numFmtId="176" fontId="16" fillId="0" borderId="65" xfId="22" applyNumberFormat="1" applyFont="1" applyFill="1" applyBorder="1" applyAlignment="1">
      <alignment horizontal="right" vertical="center" shrinkToFit="1"/>
    </xf>
    <xf numFmtId="0" fontId="30" fillId="0" borderId="57" xfId="22" applyFont="1" applyFill="1" applyBorder="1" applyAlignment="1">
      <alignment vertical="center" wrapText="1"/>
    </xf>
    <xf numFmtId="0" fontId="16" fillId="0" borderId="138" xfId="22" applyNumberFormat="1" applyFont="1" applyFill="1" applyBorder="1" applyAlignment="1">
      <alignment horizontal="right" vertical="center" shrinkToFit="1"/>
    </xf>
    <xf numFmtId="0" fontId="16" fillId="0" borderId="78" xfId="22" applyNumberFormat="1" applyFont="1" applyFill="1" applyBorder="1" applyAlignment="1">
      <alignment horizontal="right" vertical="center" shrinkToFit="1"/>
    </xf>
    <xf numFmtId="0" fontId="16" fillId="0" borderId="698" xfId="22" applyNumberFormat="1" applyFont="1" applyFill="1" applyBorder="1" applyAlignment="1">
      <alignment horizontal="right" vertical="center" shrinkToFit="1"/>
    </xf>
    <xf numFmtId="0" fontId="16" fillId="0" borderId="35" xfId="22" applyNumberFormat="1" applyFont="1" applyFill="1" applyBorder="1" applyAlignment="1">
      <alignment horizontal="right" vertical="center" shrinkToFit="1"/>
    </xf>
    <xf numFmtId="0" fontId="16" fillId="0" borderId="558" xfId="22" applyNumberFormat="1" applyFont="1" applyFill="1" applyBorder="1" applyAlignment="1">
      <alignment horizontal="right" vertical="center" shrinkToFit="1"/>
    </xf>
    <xf numFmtId="176" fontId="16" fillId="0" borderId="105" xfId="22" applyNumberFormat="1" applyFont="1" applyFill="1" applyBorder="1" applyAlignment="1">
      <alignment horizontal="right" vertical="center" shrinkToFit="1"/>
    </xf>
    <xf numFmtId="0" fontId="10" fillId="0" borderId="121" xfId="22" applyFont="1" applyFill="1" applyBorder="1" applyAlignment="1">
      <alignment horizontal="center" vertical="center" wrapText="1"/>
    </xf>
    <xf numFmtId="0" fontId="16" fillId="0" borderId="660" xfId="22" applyNumberFormat="1" applyFont="1" applyFill="1" applyBorder="1" applyAlignment="1">
      <alignment horizontal="right" vertical="center" shrinkToFit="1"/>
    </xf>
    <xf numFmtId="0" fontId="16" fillId="0" borderId="661" xfId="22" applyNumberFormat="1" applyFont="1" applyFill="1" applyBorder="1" applyAlignment="1">
      <alignment horizontal="right" vertical="center" shrinkToFit="1"/>
    </xf>
    <xf numFmtId="0" fontId="16" fillId="0" borderId="49" xfId="22" applyFont="1" applyFill="1" applyBorder="1" applyAlignment="1">
      <alignment horizontal="center" vertical="center" wrapText="1" shrinkToFit="1"/>
    </xf>
    <xf numFmtId="0" fontId="10" fillId="0" borderId="74" xfId="22" applyFont="1" applyFill="1" applyBorder="1" applyAlignment="1">
      <alignment horizontal="center" vertical="center" wrapText="1"/>
    </xf>
    <xf numFmtId="0" fontId="16" fillId="0" borderId="662" xfId="22" applyNumberFormat="1" applyFont="1" applyFill="1" applyBorder="1" applyAlignment="1">
      <alignment horizontal="right" vertical="center" shrinkToFit="1"/>
    </xf>
    <xf numFmtId="0" fontId="0" fillId="0" borderId="54" xfId="0" applyFill="1" applyBorder="1" applyAlignment="1">
      <alignment horizontal="right" vertical="center" shrinkToFit="1"/>
    </xf>
    <xf numFmtId="0" fontId="0" fillId="0" borderId="777" xfId="0" applyFill="1" applyBorder="1" applyAlignment="1">
      <alignment horizontal="right" vertical="center" shrinkToFit="1"/>
    </xf>
    <xf numFmtId="0" fontId="30" fillId="0" borderId="57" xfId="9" applyFont="1" applyFill="1" applyBorder="1" applyAlignment="1" applyProtection="1">
      <alignment horizontal="left" vertical="center" wrapText="1"/>
    </xf>
    <xf numFmtId="0" fontId="0" fillId="0" borderId="776" xfId="0" applyFill="1" applyBorder="1" applyAlignment="1">
      <alignment horizontal="right" vertical="center" shrinkToFit="1"/>
    </xf>
    <xf numFmtId="0" fontId="0" fillId="0" borderId="779" xfId="0" applyFill="1" applyBorder="1" applyAlignment="1">
      <alignment horizontal="right" vertical="center" shrinkToFit="1"/>
    </xf>
    <xf numFmtId="0" fontId="0" fillId="0" borderId="114" xfId="0" applyFill="1" applyBorder="1" applyAlignment="1">
      <alignment horizontal="right" vertical="center" shrinkToFit="1"/>
    </xf>
    <xf numFmtId="0" fontId="0" fillId="0" borderId="778" xfId="0" applyFill="1" applyBorder="1" applyAlignment="1">
      <alignment horizontal="right" vertical="center" shrinkToFit="1"/>
    </xf>
    <xf numFmtId="0" fontId="0" fillId="0" borderId="774" xfId="0" applyFill="1" applyBorder="1" applyAlignment="1">
      <alignment horizontal="right" vertical="center" shrinkToFit="1"/>
    </xf>
    <xf numFmtId="0" fontId="0" fillId="0" borderId="780" xfId="0" applyFill="1" applyBorder="1" applyAlignment="1">
      <alignment horizontal="right" vertical="center" shrinkToFit="1"/>
    </xf>
    <xf numFmtId="0" fontId="0" fillId="0" borderId="771" xfId="0" applyFill="1" applyBorder="1" applyAlignment="1">
      <alignment horizontal="right" vertical="center" shrinkToFit="1"/>
    </xf>
    <xf numFmtId="0" fontId="0" fillId="0" borderId="781" xfId="0" applyFill="1" applyBorder="1" applyAlignment="1">
      <alignment horizontal="right" vertical="center" shrinkToFit="1"/>
    </xf>
    <xf numFmtId="0" fontId="30" fillId="0" borderId="777" xfId="22" applyFont="1" applyFill="1" applyBorder="1" applyAlignment="1">
      <alignment vertical="center" wrapText="1"/>
    </xf>
    <xf numFmtId="0" fontId="10" fillId="0" borderId="666" xfId="22" applyFont="1" applyFill="1" applyBorder="1" applyAlignment="1">
      <alignment horizontal="center" vertical="center" shrinkToFit="1"/>
    </xf>
    <xf numFmtId="0" fontId="10" fillId="0" borderId="142" xfId="22" applyFont="1" applyFill="1" applyBorder="1" applyAlignment="1">
      <alignment horizontal="center" vertical="center" shrinkToFit="1"/>
    </xf>
    <xf numFmtId="0" fontId="10" fillId="0" borderId="143" xfId="22" applyFont="1" applyFill="1" applyBorder="1" applyAlignment="1">
      <alignment horizontal="center" vertical="center" shrinkToFit="1"/>
    </xf>
    <xf numFmtId="0" fontId="30" fillId="0" borderId="49" xfId="9" applyFont="1" applyFill="1" applyBorder="1" applyAlignment="1" applyProtection="1">
      <alignment vertical="center" wrapText="1"/>
    </xf>
    <xf numFmtId="0" fontId="16" fillId="0" borderId="34" xfId="22" applyNumberFormat="1" applyFont="1" applyFill="1" applyBorder="1" applyAlignment="1">
      <alignment horizontal="right" vertical="center" shrinkToFit="1"/>
    </xf>
    <xf numFmtId="0" fontId="30" fillId="0" borderId="65" xfId="22" applyFont="1" applyFill="1" applyBorder="1" applyAlignment="1">
      <alignment vertical="center" wrapText="1"/>
    </xf>
    <xf numFmtId="0" fontId="17" fillId="0" borderId="49" xfId="22" applyFont="1" applyFill="1" applyBorder="1" applyAlignment="1">
      <alignment horizontal="center" vertical="center" wrapText="1" shrinkToFit="1"/>
    </xf>
    <xf numFmtId="0" fontId="10" fillId="0" borderId="54" xfId="22" applyFont="1" applyFill="1" applyBorder="1" applyAlignment="1">
      <alignment horizontal="center" vertical="center" wrapText="1"/>
    </xf>
    <xf numFmtId="0" fontId="30" fillId="0" borderId="49" xfId="9" applyFont="1" applyFill="1" applyBorder="1" applyAlignment="1" applyProtection="1">
      <alignment horizontal="left" vertical="center" wrapText="1"/>
    </xf>
    <xf numFmtId="0" fontId="30" fillId="0" borderId="113" xfId="22" applyFont="1" applyFill="1" applyBorder="1" applyAlignment="1">
      <alignment horizontal="left"/>
    </xf>
    <xf numFmtId="0" fontId="16" fillId="0" borderId="41" xfId="22" applyNumberFormat="1" applyFont="1" applyFill="1" applyBorder="1" applyAlignment="1">
      <alignment horizontal="right" vertical="center" shrinkToFit="1"/>
    </xf>
    <xf numFmtId="0" fontId="0" fillId="0" borderId="1" xfId="0" applyFill="1" applyBorder="1" applyAlignment="1">
      <alignment horizontal="right" vertical="center" shrinkToFit="1"/>
    </xf>
    <xf numFmtId="0" fontId="0" fillId="0" borderId="782" xfId="0" applyFill="1" applyBorder="1" applyAlignment="1">
      <alignment horizontal="right" vertical="center" shrinkToFit="1"/>
    </xf>
    <xf numFmtId="0" fontId="10" fillId="0" borderId="49" xfId="22" applyFont="1" applyFill="1" applyBorder="1" applyAlignment="1">
      <alignment horizontal="center" vertical="center" wrapText="1"/>
    </xf>
    <xf numFmtId="0" fontId="10" fillId="0" borderId="105" xfId="22" applyFont="1" applyFill="1" applyBorder="1" applyAlignment="1">
      <alignment horizontal="center" vertical="center" wrapText="1"/>
    </xf>
    <xf numFmtId="58" fontId="30" fillId="0" borderId="54" xfId="22" applyNumberFormat="1" applyFont="1" applyFill="1" applyBorder="1" applyAlignment="1" applyProtection="1">
      <alignment vertical="center" wrapText="1"/>
      <protection locked="0"/>
    </xf>
    <xf numFmtId="0" fontId="10" fillId="0" borderId="141" xfId="22" applyFont="1" applyFill="1" applyBorder="1" applyAlignment="1">
      <alignment horizontal="center" vertical="center" shrinkToFit="1"/>
    </xf>
    <xf numFmtId="0" fontId="10" fillId="0" borderId="784" xfId="22" applyFont="1" applyFill="1" applyBorder="1" applyAlignment="1">
      <alignment horizontal="center" vertical="center" shrinkToFit="1"/>
    </xf>
    <xf numFmtId="0" fontId="10" fillId="0" borderId="769" xfId="22" applyFont="1" applyFill="1" applyBorder="1" applyAlignment="1">
      <alignment horizontal="center" vertical="center" wrapText="1"/>
    </xf>
    <xf numFmtId="0" fontId="10" fillId="0" borderId="777" xfId="22" applyFont="1" applyFill="1" applyBorder="1" applyAlignment="1">
      <alignment horizontal="center" vertical="center" wrapText="1"/>
    </xf>
    <xf numFmtId="0" fontId="30" fillId="0" borderId="769" xfId="22" applyFont="1" applyFill="1" applyBorder="1" applyAlignment="1">
      <alignment vertical="center" wrapText="1"/>
    </xf>
    <xf numFmtId="0" fontId="30" fillId="0" borderId="57" xfId="9" applyFont="1" applyFill="1" applyBorder="1" applyAlignment="1" applyProtection="1">
      <alignment vertical="center" wrapText="1"/>
    </xf>
    <xf numFmtId="0" fontId="30" fillId="0" borderId="664" xfId="22" applyFont="1" applyFill="1" applyBorder="1" applyAlignment="1">
      <alignment vertical="center" wrapText="1"/>
    </xf>
    <xf numFmtId="0" fontId="30" fillId="0" borderId="665" xfId="22" applyFont="1" applyFill="1" applyBorder="1" applyAlignment="1">
      <alignment vertical="center" wrapText="1"/>
    </xf>
    <xf numFmtId="0" fontId="30" fillId="0" borderId="105" xfId="22" applyFont="1" applyFill="1" applyBorder="1" applyAlignment="1">
      <alignment vertical="center" wrapText="1"/>
    </xf>
    <xf numFmtId="0" fontId="10" fillId="0" borderId="65" xfId="22" applyFont="1" applyFill="1" applyBorder="1" applyAlignment="1">
      <alignment horizontal="center" vertical="center" wrapText="1"/>
    </xf>
    <xf numFmtId="0" fontId="30" fillId="0" borderId="663" xfId="22" applyFont="1" applyFill="1" applyBorder="1" applyAlignment="1">
      <alignment vertical="center" wrapText="1"/>
    </xf>
    <xf numFmtId="0" fontId="30" fillId="0" borderId="137" xfId="22" applyFont="1" applyFill="1" applyBorder="1" applyAlignment="1">
      <alignment vertical="center" wrapText="1"/>
    </xf>
    <xf numFmtId="176" fontId="16" fillId="0" borderId="769" xfId="22" applyNumberFormat="1" applyFont="1" applyFill="1" applyBorder="1" applyAlignment="1">
      <alignment horizontal="center" vertical="center" shrinkToFit="1"/>
    </xf>
    <xf numFmtId="176" fontId="16" fillId="0" borderId="54" xfId="22" applyNumberFormat="1" applyFont="1" applyFill="1" applyBorder="1" applyAlignment="1">
      <alignment horizontal="center" vertical="center" shrinkToFit="1"/>
    </xf>
    <xf numFmtId="176" fontId="16" fillId="0" borderId="777" xfId="22" applyNumberFormat="1" applyFont="1" applyFill="1" applyBorder="1" applyAlignment="1">
      <alignment horizontal="center" vertical="center" shrinkToFit="1"/>
    </xf>
    <xf numFmtId="0" fontId="16" fillId="0" borderId="709" xfId="22" applyNumberFormat="1" applyFont="1" applyFill="1" applyBorder="1" applyAlignment="1">
      <alignment horizontal="center" vertical="center" shrinkToFit="1"/>
    </xf>
    <xf numFmtId="0" fontId="16" fillId="0" borderId="703" xfId="22" applyNumberFormat="1" applyFont="1" applyFill="1" applyBorder="1" applyAlignment="1">
      <alignment horizontal="center" vertical="center" shrinkToFit="1"/>
    </xf>
    <xf numFmtId="0" fontId="16" fillId="0" borderId="783" xfId="22" applyNumberFormat="1" applyFont="1" applyFill="1" applyBorder="1" applyAlignment="1">
      <alignment horizontal="center" vertical="center" shrinkToFit="1"/>
    </xf>
    <xf numFmtId="0" fontId="16" fillId="0" borderId="772" xfId="22" applyNumberFormat="1" applyFont="1" applyFill="1" applyBorder="1" applyAlignment="1">
      <alignment horizontal="center" vertical="center" shrinkToFit="1"/>
    </xf>
    <xf numFmtId="0" fontId="16" fillId="0" borderId="114" xfId="22" applyNumberFormat="1" applyFont="1" applyFill="1" applyBorder="1" applyAlignment="1">
      <alignment horizontal="center" vertical="center" shrinkToFit="1"/>
    </xf>
    <xf numFmtId="0" fontId="16" fillId="0" borderId="778" xfId="22" applyNumberFormat="1" applyFont="1" applyFill="1" applyBorder="1" applyAlignment="1">
      <alignment horizontal="center" vertical="center" shrinkToFit="1"/>
    </xf>
    <xf numFmtId="176" fontId="16" fillId="0" borderId="777" xfId="22" applyNumberFormat="1" applyFont="1" applyFill="1" applyBorder="1" applyAlignment="1">
      <alignment horizontal="right" vertical="center" shrinkToFit="1"/>
    </xf>
    <xf numFmtId="0" fontId="16" fillId="0" borderId="54" xfId="22" applyFont="1" applyFill="1" applyBorder="1" applyAlignment="1">
      <alignment horizontal="center" vertical="center" shrinkToFit="1"/>
    </xf>
    <xf numFmtId="0" fontId="16" fillId="0" borderId="785" xfId="22" applyNumberFormat="1" applyFont="1" applyFill="1" applyBorder="1" applyAlignment="1">
      <alignment horizontal="right" vertical="center" shrinkToFit="1"/>
    </xf>
    <xf numFmtId="0" fontId="16" fillId="0" borderId="769" xfId="22" applyFont="1" applyFill="1" applyBorder="1" applyAlignment="1">
      <alignment horizontal="center" vertical="center" wrapText="1" shrinkToFit="1"/>
    </xf>
    <xf numFmtId="0" fontId="16" fillId="0" borderId="106" xfId="22" applyNumberFormat="1" applyFont="1" applyFill="1" applyBorder="1" applyAlignment="1">
      <alignment horizontal="right" vertical="center" shrinkToFit="1"/>
    </xf>
    <xf numFmtId="0" fontId="16" fillId="0" borderId="55" xfId="22" applyNumberFormat="1" applyFont="1" applyFill="1" applyBorder="1" applyAlignment="1">
      <alignment horizontal="right" vertical="center" shrinkToFit="1"/>
    </xf>
    <xf numFmtId="0" fontId="16" fillId="0" borderId="782" xfId="22" applyNumberFormat="1" applyFont="1" applyFill="1" applyBorder="1" applyAlignment="1">
      <alignment horizontal="right" vertical="center" shrinkToFit="1"/>
    </xf>
    <xf numFmtId="176" fontId="16" fillId="0" borderId="769" xfId="3" applyNumberFormat="1" applyFont="1" applyFill="1" applyBorder="1" applyAlignment="1">
      <alignment horizontal="center" vertical="center" shrinkToFit="1"/>
    </xf>
    <xf numFmtId="176" fontId="16" fillId="0" borderId="54" xfId="3" applyNumberFormat="1" applyFont="1" applyFill="1" applyBorder="1" applyAlignment="1">
      <alignment horizontal="center" vertical="center" shrinkToFit="1"/>
    </xf>
    <xf numFmtId="176" fontId="16" fillId="0" borderId="777" xfId="3" applyNumberFormat="1" applyFont="1" applyFill="1" applyBorder="1" applyAlignment="1">
      <alignment horizontal="center" vertical="center" shrinkToFit="1"/>
    </xf>
    <xf numFmtId="0" fontId="10" fillId="0" borderId="57" xfId="22" applyFont="1" applyFill="1" applyBorder="1" applyAlignment="1">
      <alignment horizontal="center" vertical="center" wrapText="1"/>
    </xf>
    <xf numFmtId="0" fontId="30" fillId="0" borderId="137" xfId="22" applyFont="1" applyFill="1" applyBorder="1" applyAlignment="1">
      <alignment horizontal="left" vertical="center" wrapText="1"/>
    </xf>
    <xf numFmtId="0" fontId="30" fillId="0" borderId="65" xfId="22" applyFont="1" applyFill="1" applyBorder="1" applyAlignment="1">
      <alignment horizontal="left" vertical="center" wrapText="1"/>
    </xf>
    <xf numFmtId="0" fontId="10" fillId="0" borderId="5" xfId="22" applyFont="1" applyFill="1" applyBorder="1" applyAlignment="1">
      <alignment horizontal="center" vertical="center" wrapText="1"/>
    </xf>
    <xf numFmtId="0" fontId="10" fillId="0" borderId="8" xfId="22" applyFont="1" applyFill="1" applyBorder="1" applyAlignment="1">
      <alignment horizontal="center" vertical="center"/>
    </xf>
    <xf numFmtId="0" fontId="10" fillId="0" borderId="22" xfId="22" applyFont="1" applyFill="1" applyBorder="1" applyAlignment="1">
      <alignment horizontal="center" vertical="center"/>
    </xf>
    <xf numFmtId="0" fontId="30" fillId="0" borderId="137" xfId="22" applyFont="1" applyFill="1" applyBorder="1" applyAlignment="1">
      <alignment horizontal="center" vertical="center" wrapText="1"/>
    </xf>
    <xf numFmtId="0" fontId="10" fillId="0" borderId="54" xfId="22" applyFont="1" applyFill="1" applyBorder="1" applyAlignment="1">
      <alignment horizontal="center" vertical="center"/>
    </xf>
    <xf numFmtId="0" fontId="7" fillId="0" borderId="54" xfId="22" applyFont="1" applyFill="1" applyBorder="1" applyAlignment="1">
      <alignment horizontal="center" vertical="center"/>
    </xf>
    <xf numFmtId="0" fontId="7" fillId="0" borderId="777" xfId="22" applyFont="1" applyFill="1" applyBorder="1" applyAlignment="1">
      <alignment horizontal="center" vertical="center"/>
    </xf>
    <xf numFmtId="0" fontId="16" fillId="0" borderId="122" xfId="22" applyNumberFormat="1" applyFont="1" applyFill="1" applyBorder="1" applyAlignment="1">
      <alignment horizontal="right" vertical="center" shrinkToFit="1"/>
    </xf>
    <xf numFmtId="0" fontId="16" fillId="0" borderId="773" xfId="22" applyNumberFormat="1" applyFont="1" applyFill="1" applyBorder="1" applyAlignment="1">
      <alignment horizontal="center" vertical="center" shrinkToFit="1"/>
    </xf>
    <xf numFmtId="0" fontId="16" fillId="0" borderId="774" xfId="22" applyNumberFormat="1" applyFont="1" applyFill="1" applyBorder="1" applyAlignment="1">
      <alignment horizontal="center" vertical="center" shrinkToFit="1"/>
    </xf>
    <xf numFmtId="0" fontId="16" fillId="0" borderId="780" xfId="22" applyNumberFormat="1" applyFont="1" applyFill="1" applyBorder="1" applyAlignment="1">
      <alignment horizontal="center" vertical="center" shrinkToFit="1"/>
    </xf>
    <xf numFmtId="0" fontId="16" fillId="0" borderId="770" xfId="22" applyNumberFormat="1" applyFont="1" applyFill="1" applyBorder="1" applyAlignment="1">
      <alignment horizontal="center" vertical="center" shrinkToFit="1"/>
    </xf>
    <xf numFmtId="0" fontId="16" fillId="0" borderId="771" xfId="22" applyNumberFormat="1" applyFont="1" applyFill="1" applyBorder="1" applyAlignment="1">
      <alignment horizontal="center" vertical="center" shrinkToFit="1"/>
    </xf>
    <xf numFmtId="0" fontId="16" fillId="0" borderId="781" xfId="22" applyNumberFormat="1" applyFont="1" applyFill="1" applyBorder="1" applyAlignment="1">
      <alignment horizontal="center" vertical="center" shrinkToFit="1"/>
    </xf>
    <xf numFmtId="0" fontId="7" fillId="0" borderId="54" xfId="22" applyFont="1" applyFill="1" applyBorder="1" applyAlignment="1">
      <alignment horizontal="center" vertical="center" wrapText="1"/>
    </xf>
    <xf numFmtId="0" fontId="16" fillId="0" borderId="41" xfId="22" applyNumberFormat="1" applyFont="1" applyFill="1" applyBorder="1" applyAlignment="1">
      <alignment horizontal="center" vertical="center" shrinkToFit="1"/>
    </xf>
    <xf numFmtId="0" fontId="16" fillId="0" borderId="1" xfId="22" applyNumberFormat="1" applyFont="1" applyFill="1" applyBorder="1" applyAlignment="1">
      <alignment horizontal="center" vertical="center" shrinkToFit="1"/>
    </xf>
    <xf numFmtId="0" fontId="16" fillId="0" borderId="782" xfId="22" applyNumberFormat="1" applyFont="1" applyFill="1" applyBorder="1" applyAlignment="1">
      <alignment horizontal="center" vertical="center" shrinkToFit="1"/>
    </xf>
    <xf numFmtId="0" fontId="16" fillId="0" borderId="775" xfId="22" applyNumberFormat="1" applyFont="1" applyFill="1" applyBorder="1" applyAlignment="1">
      <alignment horizontal="center" vertical="center" shrinkToFit="1"/>
    </xf>
    <xf numFmtId="0" fontId="16" fillId="0" borderId="776" xfId="22" applyNumberFormat="1" applyFont="1" applyFill="1" applyBorder="1" applyAlignment="1">
      <alignment horizontal="center" vertical="center" shrinkToFit="1"/>
    </xf>
    <xf numFmtId="0" fontId="16" fillId="0" borderId="779" xfId="22" applyNumberFormat="1" applyFont="1" applyFill="1" applyBorder="1" applyAlignment="1">
      <alignment horizontal="center" vertical="center" shrinkToFit="1"/>
    </xf>
    <xf numFmtId="0" fontId="16" fillId="0" borderId="1293" xfId="22" applyNumberFormat="1" applyFont="1" applyFill="1" applyBorder="1" applyAlignment="1">
      <alignment horizontal="right" vertical="center" shrinkToFit="1"/>
    </xf>
    <xf numFmtId="0" fontId="16" fillId="0" borderId="1294" xfId="22" applyNumberFormat="1" applyFont="1" applyFill="1" applyBorder="1" applyAlignment="1">
      <alignment horizontal="right" vertical="center" shrinkToFit="1"/>
    </xf>
    <xf numFmtId="176" fontId="16" fillId="0" borderId="1289" xfId="3" applyNumberFormat="1" applyFont="1" applyFill="1" applyBorder="1" applyAlignment="1">
      <alignment horizontal="right" vertical="center" shrinkToFit="1"/>
    </xf>
    <xf numFmtId="0" fontId="16" fillId="0" borderId="1290" xfId="22" applyNumberFormat="1" applyFont="1" applyFill="1" applyBorder="1" applyAlignment="1">
      <alignment horizontal="right" vertical="center" shrinkToFit="1"/>
    </xf>
    <xf numFmtId="0" fontId="16" fillId="0" borderId="1291" xfId="22" applyNumberFormat="1" applyFont="1" applyFill="1" applyBorder="1" applyAlignment="1">
      <alignment horizontal="right" vertical="center" shrinkToFit="1"/>
    </xf>
    <xf numFmtId="0" fontId="16" fillId="0" borderId="1292" xfId="22" applyNumberFormat="1" applyFont="1" applyFill="1" applyBorder="1" applyAlignment="1">
      <alignment horizontal="right" vertical="center" shrinkToFit="1"/>
    </xf>
    <xf numFmtId="176" fontId="16" fillId="0" borderId="1289" xfId="22" applyNumberFormat="1" applyFont="1" applyFill="1" applyBorder="1" applyAlignment="1">
      <alignment horizontal="center" vertical="center" shrinkToFit="1"/>
    </xf>
    <xf numFmtId="0" fontId="30" fillId="0" borderId="769" xfId="9" applyFont="1" applyFill="1" applyBorder="1" applyAlignment="1" applyProtection="1">
      <alignment vertical="center" wrapText="1"/>
    </xf>
    <xf numFmtId="176" fontId="17" fillId="0" borderId="769" xfId="3" applyNumberFormat="1" applyFont="1" applyFill="1" applyBorder="1" applyAlignment="1">
      <alignment horizontal="center" vertical="center" shrinkToFit="1"/>
    </xf>
    <xf numFmtId="176" fontId="17" fillId="0" borderId="54" xfId="3" applyNumberFormat="1" applyFont="1" applyFill="1" applyBorder="1" applyAlignment="1">
      <alignment horizontal="center" vertical="center" shrinkToFit="1"/>
    </xf>
    <xf numFmtId="176" fontId="17" fillId="0" borderId="777" xfId="3" applyNumberFormat="1" applyFont="1" applyFill="1" applyBorder="1" applyAlignment="1">
      <alignment horizontal="center" vertical="center" shrinkToFit="1"/>
    </xf>
    <xf numFmtId="0" fontId="30" fillId="0" borderId="1289" xfId="22" applyFont="1" applyFill="1" applyBorder="1" applyAlignment="1">
      <alignment horizontal="center" vertical="center" wrapText="1"/>
    </xf>
    <xf numFmtId="0" fontId="10" fillId="0" borderId="8" xfId="22" applyFont="1" applyFill="1" applyBorder="1" applyAlignment="1">
      <alignment horizontal="center" vertical="center" wrapText="1"/>
    </xf>
    <xf numFmtId="0" fontId="10" fillId="0" borderId="784" xfId="22" applyFont="1" applyFill="1" applyBorder="1" applyAlignment="1">
      <alignment horizontal="center" vertical="center"/>
    </xf>
    <xf numFmtId="0" fontId="20" fillId="0" borderId="113" xfId="22" applyFont="1" applyFill="1" applyBorder="1" applyAlignment="1">
      <alignment vertical="center" wrapText="1"/>
    </xf>
    <xf numFmtId="176" fontId="16" fillId="0" borderId="135" xfId="3" applyNumberFormat="1" applyFont="1" applyFill="1" applyBorder="1" applyAlignment="1">
      <alignment horizontal="center" vertical="center" shrinkToFit="1"/>
    </xf>
    <xf numFmtId="176" fontId="16" fillId="0" borderId="1289" xfId="3" applyNumberFormat="1" applyFont="1" applyFill="1" applyBorder="1" applyAlignment="1">
      <alignment horizontal="center" vertical="center" shrinkToFit="1"/>
    </xf>
    <xf numFmtId="0" fontId="16" fillId="0" borderId="55" xfId="22" applyNumberFormat="1" applyFont="1" applyFill="1" applyBorder="1" applyAlignment="1">
      <alignment horizontal="center" vertical="center" shrinkToFit="1"/>
    </xf>
    <xf numFmtId="0" fontId="16" fillId="0" borderId="656" xfId="22" applyNumberFormat="1" applyFont="1" applyFill="1" applyBorder="1" applyAlignment="1">
      <alignment horizontal="center" vertical="center" shrinkToFit="1"/>
    </xf>
    <xf numFmtId="0" fontId="16" fillId="0" borderId="657" xfId="22" applyNumberFormat="1" applyFont="1" applyFill="1" applyBorder="1" applyAlignment="1">
      <alignment horizontal="center" vertical="center" shrinkToFit="1"/>
    </xf>
    <xf numFmtId="0" fontId="16" fillId="0" borderId="658" xfId="22" applyNumberFormat="1" applyFont="1" applyFill="1" applyBorder="1" applyAlignment="1">
      <alignment horizontal="center" vertical="center" shrinkToFit="1"/>
    </xf>
    <xf numFmtId="0" fontId="16" fillId="0" borderId="659" xfId="22" applyNumberFormat="1" applyFont="1" applyFill="1" applyBorder="1" applyAlignment="1">
      <alignment horizontal="center" vertical="center" shrinkToFit="1"/>
    </xf>
    <xf numFmtId="0" fontId="30" fillId="0" borderId="132" xfId="22" applyFont="1" applyFill="1" applyBorder="1" applyAlignment="1">
      <alignment vertical="center" wrapText="1"/>
    </xf>
    <xf numFmtId="0" fontId="30" fillId="0" borderId="133" xfId="22" applyFont="1" applyFill="1" applyBorder="1" applyAlignment="1">
      <alignment horizontal="center" vertical="center" wrapText="1"/>
    </xf>
    <xf numFmtId="0" fontId="10" fillId="0" borderId="72" xfId="22" applyFont="1" applyFill="1" applyBorder="1" applyAlignment="1">
      <alignment horizontal="center" vertical="center"/>
    </xf>
    <xf numFmtId="0" fontId="10" fillId="0" borderId="128" xfId="22" applyFont="1" applyFill="1" applyBorder="1" applyAlignment="1">
      <alignment horizontal="center" vertical="center"/>
    </xf>
    <xf numFmtId="0" fontId="16" fillId="0" borderId="655" xfId="22" applyNumberFormat="1" applyFont="1" applyFill="1" applyBorder="1" applyAlignment="1">
      <alignment horizontal="right" vertical="center" shrinkToFit="1"/>
    </xf>
    <xf numFmtId="176" fontId="16" fillId="0" borderId="134" xfId="3" applyNumberFormat="1" applyFont="1" applyFill="1" applyBorder="1" applyAlignment="1">
      <alignment horizontal="center" vertical="center" shrinkToFit="1"/>
    </xf>
    <xf numFmtId="176" fontId="16" fillId="0" borderId="134" xfId="3" applyNumberFormat="1" applyFont="1" applyFill="1" applyBorder="1" applyAlignment="1">
      <alignment horizontal="right" vertical="center" shrinkToFit="1"/>
    </xf>
    <xf numFmtId="0" fontId="10" fillId="0" borderId="74" xfId="22" applyFont="1" applyFill="1" applyBorder="1" applyAlignment="1">
      <alignment horizontal="center" vertical="center"/>
    </xf>
    <xf numFmtId="0" fontId="7" fillId="0" borderId="106" xfId="22" applyNumberFormat="1" applyFont="1" applyFill="1" applyBorder="1" applyAlignment="1">
      <alignment horizontal="right" vertical="center" shrinkToFit="1"/>
    </xf>
    <xf numFmtId="0" fontId="16" fillId="0" borderId="652" xfId="22" applyNumberFormat="1" applyFont="1" applyFill="1" applyBorder="1" applyAlignment="1">
      <alignment horizontal="right" vertical="center" shrinkToFit="1"/>
    </xf>
    <xf numFmtId="0" fontId="16" fillId="0" borderId="653" xfId="22" applyNumberFormat="1" applyFont="1" applyFill="1" applyBorder="1" applyAlignment="1">
      <alignment horizontal="right" vertical="center" shrinkToFit="1"/>
    </xf>
    <xf numFmtId="0" fontId="16" fillId="0" borderId="654" xfId="22" applyNumberFormat="1" applyFont="1" applyFill="1" applyBorder="1" applyAlignment="1">
      <alignment horizontal="right" vertical="center" shrinkToFit="1"/>
    </xf>
    <xf numFmtId="0" fontId="10" fillId="0" borderId="77" xfId="22" applyFont="1" applyFill="1" applyBorder="1" applyAlignment="1">
      <alignment horizontal="center" vertical="center"/>
    </xf>
    <xf numFmtId="0" fontId="16" fillId="0" borderId="651" xfId="22" quotePrefix="1" applyNumberFormat="1" applyFont="1" applyFill="1" applyBorder="1" applyAlignment="1">
      <alignment horizontal="right" vertical="center" shrinkToFit="1"/>
    </xf>
    <xf numFmtId="0" fontId="16" fillId="0" borderId="774" xfId="22" quotePrefix="1" applyNumberFormat="1" applyFont="1" applyFill="1" applyBorder="1" applyAlignment="1">
      <alignment horizontal="right" vertical="center" shrinkToFit="1"/>
    </xf>
    <xf numFmtId="0" fontId="16" fillId="0" borderId="570" xfId="22" quotePrefix="1" applyNumberFormat="1" applyFont="1" applyFill="1" applyBorder="1" applyAlignment="1">
      <alignment horizontal="right" vertical="center" shrinkToFit="1"/>
    </xf>
    <xf numFmtId="0" fontId="21" fillId="3" borderId="1160" xfId="22" applyFont="1" applyFill="1" applyBorder="1" applyAlignment="1">
      <alignment horizontal="center" vertical="center" textRotation="255" wrapText="1"/>
    </xf>
    <xf numFmtId="0" fontId="21" fillId="3" borderId="10" xfId="22" applyFont="1" applyFill="1" applyBorder="1" applyAlignment="1">
      <alignment horizontal="center" vertical="center" textRotation="255" wrapText="1"/>
    </xf>
    <xf numFmtId="0" fontId="21" fillId="3" borderId="17" xfId="22" applyFont="1" applyFill="1" applyBorder="1" applyAlignment="1">
      <alignment horizontal="center" vertical="center" textRotation="255" wrapText="1"/>
    </xf>
    <xf numFmtId="0" fontId="21" fillId="3" borderId="112" xfId="22" applyFont="1" applyFill="1" applyBorder="1" applyAlignment="1">
      <alignment horizontal="center" vertical="center" wrapText="1"/>
    </xf>
    <xf numFmtId="0" fontId="21" fillId="3" borderId="53" xfId="22" applyFont="1" applyFill="1" applyBorder="1" applyAlignment="1">
      <alignment horizontal="center" vertical="center" wrapText="1"/>
    </xf>
    <xf numFmtId="0" fontId="21" fillId="3" borderId="20" xfId="22" applyFont="1" applyFill="1" applyBorder="1" applyAlignment="1">
      <alignment horizontal="center" vertical="center" shrinkToFit="1"/>
    </xf>
    <xf numFmtId="0" fontId="32" fillId="3" borderId="644" xfId="22" applyFont="1" applyFill="1" applyBorder="1" applyAlignment="1">
      <alignment horizontal="center" vertical="center" shrinkToFit="1"/>
    </xf>
    <xf numFmtId="0" fontId="21" fillId="3" borderId="20" xfId="22" applyFont="1" applyFill="1" applyBorder="1" applyAlignment="1">
      <alignment horizontal="center" vertical="center" textRotation="255" wrapText="1"/>
    </xf>
    <xf numFmtId="0" fontId="21" fillId="3" borderId="646" xfId="22" applyFont="1" applyFill="1" applyBorder="1" applyAlignment="1">
      <alignment horizontal="center" vertical="center" textRotation="255" wrapText="1"/>
    </xf>
    <xf numFmtId="0" fontId="21" fillId="3" borderId="95" xfId="22" applyFont="1" applyFill="1" applyBorder="1" applyAlignment="1">
      <alignment horizontal="center" vertical="center" textRotation="255" wrapText="1"/>
    </xf>
    <xf numFmtId="0" fontId="32" fillId="3" borderId="648" xfId="22" applyFont="1" applyFill="1" applyBorder="1" applyAlignment="1">
      <alignment horizontal="center" vertical="center" textRotation="255" wrapText="1"/>
    </xf>
    <xf numFmtId="0" fontId="21" fillId="3" borderId="644" xfId="22" applyFont="1" applyFill="1" applyBorder="1" applyAlignment="1">
      <alignment horizontal="center" vertical="center" textRotation="255" shrinkToFit="1"/>
    </xf>
    <xf numFmtId="0" fontId="21" fillId="3" borderId="647" xfId="22" applyFont="1" applyFill="1" applyBorder="1" applyAlignment="1">
      <alignment horizontal="center" vertical="center" textRotation="255" shrinkToFit="1"/>
    </xf>
    <xf numFmtId="0" fontId="12" fillId="3" borderId="535" xfId="22" applyFont="1" applyFill="1" applyBorder="1" applyAlignment="1">
      <alignment horizontal="center" vertical="center"/>
    </xf>
    <xf numFmtId="0" fontId="12" fillId="3" borderId="564" xfId="22" applyFont="1" applyFill="1" applyBorder="1" applyAlignment="1">
      <alignment horizontal="center" vertical="center"/>
    </xf>
    <xf numFmtId="0" fontId="12" fillId="3" borderId="1153" xfId="22" applyFont="1" applyFill="1" applyBorder="1" applyAlignment="1">
      <alignment horizontal="center" vertical="center"/>
    </xf>
    <xf numFmtId="0" fontId="12" fillId="3" borderId="80" xfId="22" applyFont="1" applyFill="1" applyBorder="1" applyAlignment="1">
      <alignment horizontal="center" vertical="center"/>
    </xf>
    <xf numFmtId="0" fontId="12" fillId="3" borderId="82" xfId="22" applyFont="1" applyFill="1" applyBorder="1" applyAlignment="1">
      <alignment horizontal="center" vertical="center" wrapText="1"/>
    </xf>
    <xf numFmtId="0" fontId="12" fillId="3" borderId="82" xfId="22" applyFont="1" applyFill="1" applyBorder="1" applyAlignment="1">
      <alignment horizontal="center" vertical="center"/>
    </xf>
    <xf numFmtId="0" fontId="12" fillId="3" borderId="645" xfId="22" applyFont="1" applyFill="1" applyBorder="1" applyAlignment="1">
      <alignment horizontal="center" vertical="center"/>
    </xf>
    <xf numFmtId="0" fontId="31" fillId="3" borderId="1157" xfId="22" applyFont="1" applyFill="1" applyBorder="1" applyAlignment="1">
      <alignment horizontal="center" vertical="center" wrapText="1"/>
    </xf>
    <xf numFmtId="0" fontId="30" fillId="0" borderId="54" xfId="22" applyFont="1" applyBorder="1" applyAlignment="1">
      <alignment horizontal="center" vertical="center" wrapText="1"/>
    </xf>
    <xf numFmtId="0" fontId="30" fillId="0" borderId="62" xfId="22" applyFont="1" applyBorder="1" applyAlignment="1">
      <alignment horizontal="center" vertical="center" wrapText="1"/>
    </xf>
    <xf numFmtId="0" fontId="12" fillId="3" borderId="1153" xfId="22" applyFont="1" applyFill="1" applyBorder="1" applyAlignment="1">
      <alignment horizontal="center" vertical="center" wrapText="1"/>
    </xf>
    <xf numFmtId="0" fontId="12" fillId="3" borderId="535" xfId="22" applyFont="1" applyFill="1" applyBorder="1" applyAlignment="1">
      <alignment horizontal="center" vertical="center" wrapText="1"/>
    </xf>
    <xf numFmtId="38" fontId="12" fillId="3" borderId="1153" xfId="3" applyFont="1" applyFill="1" applyBorder="1" applyAlignment="1">
      <alignment horizontal="center" vertical="center" textRotation="255" wrapText="1"/>
    </xf>
    <xf numFmtId="38" fontId="12" fillId="3" borderId="80" xfId="3" applyFont="1" applyFill="1" applyBorder="1" applyAlignment="1">
      <alignment horizontal="center" vertical="center" textRotation="255" wrapText="1"/>
    </xf>
    <xf numFmtId="176" fontId="16" fillId="0" borderId="79" xfId="3" applyNumberFormat="1" applyFont="1" applyFill="1" applyBorder="1" applyAlignment="1">
      <alignment horizontal="right" vertical="center" shrinkToFit="1"/>
    </xf>
    <xf numFmtId="176" fontId="16" fillId="0" borderId="786" xfId="3" applyNumberFormat="1" applyFont="1" applyFill="1" applyBorder="1" applyAlignment="1">
      <alignment horizontal="right" vertical="center" shrinkToFit="1"/>
    </xf>
    <xf numFmtId="0" fontId="16" fillId="0" borderId="116" xfId="22" applyNumberFormat="1" applyFont="1" applyFill="1" applyBorder="1" applyAlignment="1">
      <alignment horizontal="right" vertical="center" shrinkToFit="1"/>
    </xf>
    <xf numFmtId="0" fontId="16" fillId="0" borderId="787" xfId="22" applyNumberFormat="1" applyFont="1" applyFill="1" applyBorder="1" applyAlignment="1">
      <alignment horizontal="right" vertical="center" shrinkToFit="1"/>
    </xf>
    <xf numFmtId="176" fontId="16" fillId="0" borderId="0" xfId="3" applyNumberFormat="1" applyFont="1" applyFill="1" applyBorder="1" applyAlignment="1">
      <alignment horizontal="right" vertical="center" shrinkToFit="1"/>
    </xf>
    <xf numFmtId="176" fontId="16" fillId="0" borderId="785" xfId="3" applyNumberFormat="1" applyFont="1" applyFill="1" applyBorder="1" applyAlignment="1">
      <alignment horizontal="right" vertical="center" shrinkToFit="1"/>
    </xf>
    <xf numFmtId="0" fontId="12" fillId="3" borderId="81" xfId="22" applyFont="1" applyFill="1" applyBorder="1" applyAlignment="1">
      <alignment horizontal="center" vertical="center" wrapText="1"/>
    </xf>
    <xf numFmtId="38" fontId="12" fillId="3" borderId="81" xfId="3" applyFont="1" applyFill="1" applyBorder="1" applyAlignment="1">
      <alignment horizontal="center" vertical="center" textRotation="255" wrapText="1"/>
    </xf>
    <xf numFmtId="38" fontId="12" fillId="3" borderId="553" xfId="3" applyFont="1" applyFill="1" applyBorder="1" applyAlignment="1">
      <alignment horizontal="center" vertical="center" textRotation="255" wrapText="1"/>
    </xf>
    <xf numFmtId="38" fontId="12" fillId="3" borderId="649" xfId="3" applyFont="1" applyFill="1" applyBorder="1" applyAlignment="1">
      <alignment horizontal="center" vertical="center" textRotation="255" wrapText="1"/>
    </xf>
    <xf numFmtId="38" fontId="12" fillId="3" borderId="82" xfId="3" applyFont="1" applyFill="1" applyBorder="1" applyAlignment="1">
      <alignment horizontal="center" vertical="center" textRotation="255" wrapText="1"/>
    </xf>
    <xf numFmtId="38" fontId="12" fillId="3" borderId="645" xfId="3" applyFont="1" applyFill="1" applyBorder="1" applyAlignment="1">
      <alignment horizontal="center" vertical="center" textRotation="255" wrapText="1"/>
    </xf>
    <xf numFmtId="0" fontId="21" fillId="3" borderId="52" xfId="22" applyFont="1" applyFill="1" applyBorder="1" applyAlignment="1">
      <alignment horizontal="center" vertical="center" textRotation="255" wrapText="1"/>
    </xf>
    <xf numFmtId="38" fontId="16" fillId="0" borderId="152" xfId="3" applyFont="1" applyFill="1" applyBorder="1" applyAlignment="1">
      <alignment horizontal="right" vertical="center" shrinkToFit="1"/>
    </xf>
    <xf numFmtId="38" fontId="16" fillId="0" borderId="159" xfId="3" applyFont="1" applyFill="1" applyBorder="1" applyAlignment="1">
      <alignment horizontal="right" vertical="center" shrinkToFit="1"/>
    </xf>
    <xf numFmtId="176" fontId="17" fillId="0" borderId="152" xfId="10" applyNumberFormat="1" applyFont="1" applyFill="1" applyBorder="1" applyAlignment="1">
      <alignment horizontal="left" vertical="center" wrapText="1"/>
    </xf>
    <xf numFmtId="0" fontId="17" fillId="0" borderId="169" xfId="10" applyFont="1" applyFill="1" applyBorder="1" applyAlignment="1">
      <alignment horizontal="left" vertical="center" wrapText="1"/>
    </xf>
    <xf numFmtId="0" fontId="17" fillId="0" borderId="159" xfId="10" applyFont="1" applyFill="1" applyBorder="1" applyAlignment="1">
      <alignment horizontal="left" vertical="center" wrapText="1"/>
    </xf>
    <xf numFmtId="38" fontId="16" fillId="0" borderId="187" xfId="3" applyFont="1" applyFill="1" applyBorder="1" applyAlignment="1">
      <alignment horizontal="right" vertical="center" shrinkToFit="1"/>
    </xf>
    <xf numFmtId="38" fontId="16" fillId="0" borderId="182" xfId="3" applyFont="1" applyFill="1" applyBorder="1" applyAlignment="1">
      <alignment horizontal="right" vertical="center" shrinkToFit="1"/>
    </xf>
    <xf numFmtId="176" fontId="17" fillId="0" borderId="187" xfId="10" applyNumberFormat="1" applyFont="1" applyFill="1" applyBorder="1" applyAlignment="1">
      <alignment horizontal="left" vertical="center" wrapText="1"/>
    </xf>
    <xf numFmtId="176" fontId="17" fillId="0" borderId="182" xfId="10" applyNumberFormat="1" applyFont="1" applyFill="1" applyBorder="1" applyAlignment="1">
      <alignment horizontal="left" vertical="center" wrapText="1"/>
    </xf>
    <xf numFmtId="38" fontId="16" fillId="0" borderId="1152" xfId="3" applyFont="1" applyFill="1" applyBorder="1" applyAlignment="1">
      <alignment horizontal="right" vertical="center" shrinkToFit="1"/>
    </xf>
    <xf numFmtId="38" fontId="16" fillId="0" borderId="79" xfId="3" applyFont="1" applyFill="1" applyBorder="1" applyAlignment="1">
      <alignment horizontal="right" vertical="center" shrinkToFit="1"/>
    </xf>
    <xf numFmtId="38" fontId="16" fillId="0" borderId="786" xfId="3" applyFont="1" applyFill="1" applyBorder="1" applyAlignment="1">
      <alignment horizontal="right" vertical="center" shrinkToFit="1"/>
    </xf>
    <xf numFmtId="176" fontId="17" fillId="0" borderId="501" xfId="10" applyNumberFormat="1" applyFont="1" applyFill="1" applyBorder="1" applyAlignment="1">
      <alignment horizontal="left" vertical="center" wrapText="1"/>
    </xf>
    <xf numFmtId="38" fontId="16" fillId="0" borderId="501" xfId="3" applyFont="1" applyFill="1" applyBorder="1" applyAlignment="1">
      <alignment horizontal="right" vertical="center" shrinkToFit="1"/>
    </xf>
    <xf numFmtId="38" fontId="16" fillId="0" borderId="468" xfId="3" applyFont="1" applyFill="1" applyBorder="1" applyAlignment="1">
      <alignment horizontal="right" vertical="center" shrinkToFit="1"/>
    </xf>
    <xf numFmtId="38" fontId="16" fillId="0" borderId="161" xfId="3" applyFont="1" applyFill="1" applyBorder="1" applyAlignment="1" applyProtection="1">
      <alignment horizontal="right" vertical="center" shrinkToFit="1"/>
      <protection locked="0"/>
    </xf>
    <xf numFmtId="38" fontId="16" fillId="0" borderId="152" xfId="3" applyFont="1" applyFill="1" applyBorder="1" applyAlignment="1" applyProtection="1">
      <alignment horizontal="right" vertical="center" shrinkToFit="1"/>
      <protection locked="0"/>
    </xf>
    <xf numFmtId="38" fontId="16" fillId="0" borderId="182" xfId="3" applyFont="1" applyFill="1" applyBorder="1" applyAlignment="1" applyProtection="1">
      <alignment horizontal="right" vertical="center" shrinkToFit="1"/>
      <protection locked="0"/>
    </xf>
    <xf numFmtId="180" fontId="17" fillId="0" borderId="161" xfId="12" applyNumberFormat="1" applyFont="1" applyFill="1" applyBorder="1" applyAlignment="1" applyProtection="1">
      <alignment horizontal="left" vertical="center" wrapText="1"/>
      <protection locked="0"/>
    </xf>
    <xf numFmtId="180" fontId="17" fillId="0" borderId="152" xfId="12" applyNumberFormat="1" applyFont="1" applyFill="1" applyBorder="1" applyAlignment="1" applyProtection="1">
      <alignment horizontal="left" vertical="center" wrapText="1"/>
      <protection locked="0"/>
    </xf>
    <xf numFmtId="180" fontId="17" fillId="0" borderId="182" xfId="12" applyNumberFormat="1" applyFont="1" applyFill="1" applyBorder="1" applyAlignment="1" applyProtection="1">
      <alignment horizontal="left" vertical="center" wrapText="1"/>
      <protection locked="0"/>
    </xf>
    <xf numFmtId="38" fontId="16" fillId="0" borderId="161" xfId="3" applyFont="1" applyFill="1" applyBorder="1" applyAlignment="1">
      <alignment horizontal="right" vertical="center" shrinkToFit="1"/>
    </xf>
    <xf numFmtId="176" fontId="17" fillId="0" borderId="161" xfId="10" applyNumberFormat="1" applyFont="1" applyFill="1" applyBorder="1" applyAlignment="1">
      <alignment horizontal="left" vertical="center" wrapText="1"/>
    </xf>
    <xf numFmtId="0" fontId="17" fillId="0" borderId="152" xfId="10" applyFont="1" applyFill="1" applyBorder="1" applyAlignment="1">
      <alignment horizontal="left" vertical="center" wrapText="1"/>
    </xf>
    <xf numFmtId="38" fontId="16" fillId="0" borderId="160" xfId="3" applyFont="1" applyFill="1" applyBorder="1" applyAlignment="1">
      <alignment horizontal="right" vertical="center" shrinkToFit="1"/>
    </xf>
    <xf numFmtId="38" fontId="16" fillId="0" borderId="194" xfId="3" applyFont="1" applyFill="1" applyBorder="1" applyAlignment="1">
      <alignment horizontal="right" vertical="center" shrinkToFit="1"/>
    </xf>
    <xf numFmtId="38" fontId="16" fillId="0" borderId="277" xfId="3" applyFont="1" applyFill="1" applyBorder="1" applyAlignment="1">
      <alignment horizontal="right" vertical="center" shrinkToFit="1"/>
    </xf>
    <xf numFmtId="38" fontId="16" fillId="0" borderId="54" xfId="3" applyFont="1" applyFill="1" applyBorder="1" applyAlignment="1">
      <alignment horizontal="right" vertical="center" shrinkToFit="1"/>
    </xf>
    <xf numFmtId="38" fontId="16" fillId="0" borderId="317" xfId="3" applyFont="1" applyFill="1" applyBorder="1" applyAlignment="1">
      <alignment horizontal="right" vertical="center" shrinkToFit="1"/>
    </xf>
    <xf numFmtId="38" fontId="16" fillId="0" borderId="134" xfId="3" applyFont="1" applyFill="1" applyBorder="1" applyAlignment="1">
      <alignment horizontal="right" vertical="center" shrinkToFit="1"/>
    </xf>
    <xf numFmtId="38" fontId="16" fillId="0" borderId="210" xfId="3" applyFont="1" applyFill="1" applyBorder="1" applyAlignment="1">
      <alignment horizontal="right" vertical="center" shrinkToFit="1"/>
    </xf>
    <xf numFmtId="38" fontId="16" fillId="0" borderId="195" xfId="3" applyFont="1" applyFill="1" applyBorder="1" applyAlignment="1">
      <alignment horizontal="right" vertical="center" shrinkToFit="1"/>
    </xf>
    <xf numFmtId="38" fontId="16" fillId="0" borderId="168" xfId="3" applyFont="1" applyFill="1" applyBorder="1" applyAlignment="1">
      <alignment horizontal="right" vertical="center" shrinkToFit="1"/>
    </xf>
    <xf numFmtId="38" fontId="16" fillId="0" borderId="1229" xfId="3" applyFont="1" applyFill="1" applyBorder="1" applyAlignment="1">
      <alignment horizontal="right" vertical="center" shrinkToFit="1"/>
    </xf>
    <xf numFmtId="38" fontId="16" fillId="0" borderId="1230" xfId="3" applyFont="1" applyFill="1" applyBorder="1" applyAlignment="1">
      <alignment horizontal="right" vertical="center" shrinkToFit="1"/>
    </xf>
    <xf numFmtId="38" fontId="16" fillId="0" borderId="1231" xfId="3" applyFont="1" applyFill="1" applyBorder="1" applyAlignment="1">
      <alignment horizontal="right" vertical="center" shrinkToFit="1"/>
    </xf>
    <xf numFmtId="38" fontId="16" fillId="0" borderId="139" xfId="3" applyFont="1" applyFill="1" applyBorder="1" applyAlignment="1">
      <alignment horizontal="right" vertical="center" shrinkToFit="1"/>
    </xf>
    <xf numFmtId="38" fontId="16" fillId="0" borderId="73" xfId="3" applyFont="1" applyFill="1" applyBorder="1" applyAlignment="1">
      <alignment horizontal="right" vertical="center" shrinkToFit="1"/>
    </xf>
    <xf numFmtId="38" fontId="16" fillId="0" borderId="218" xfId="3" applyFont="1" applyFill="1" applyBorder="1" applyAlignment="1">
      <alignment horizontal="right" vertical="center" shrinkToFit="1"/>
    </xf>
    <xf numFmtId="38" fontId="22" fillId="0" borderId="79" xfId="3" applyFont="1" applyFill="1" applyBorder="1" applyAlignment="1">
      <alignment horizontal="right" vertical="center" wrapText="1" shrinkToFit="1"/>
    </xf>
    <xf numFmtId="38" fontId="22" fillId="0" borderId="79" xfId="3" applyFont="1" applyFill="1" applyBorder="1" applyAlignment="1">
      <alignment horizontal="right" vertical="center" shrinkToFit="1"/>
    </xf>
    <xf numFmtId="38" fontId="22" fillId="0" borderId="160" xfId="3" applyFont="1" applyFill="1" applyBorder="1" applyAlignment="1">
      <alignment horizontal="right" vertical="center" shrinkToFit="1"/>
    </xf>
    <xf numFmtId="38" fontId="22" fillId="0" borderId="161" xfId="3" applyFont="1" applyFill="1" applyBorder="1" applyAlignment="1">
      <alignment horizontal="right" vertical="center" wrapText="1" shrinkToFit="1"/>
    </xf>
    <xf numFmtId="38" fontId="22" fillId="0" borderId="152" xfId="3" applyFont="1" applyFill="1" applyBorder="1" applyAlignment="1">
      <alignment horizontal="right" vertical="center" shrinkToFit="1"/>
    </xf>
    <xf numFmtId="38" fontId="22" fillId="0" borderId="161" xfId="3" applyFont="1" applyFill="1" applyBorder="1" applyAlignment="1" applyProtection="1">
      <alignment horizontal="right" vertical="center" wrapText="1" shrinkToFit="1"/>
      <protection locked="0"/>
    </xf>
    <xf numFmtId="38" fontId="22" fillId="0" borderId="152" xfId="3" applyFont="1" applyFill="1" applyBorder="1" applyAlignment="1" applyProtection="1">
      <alignment horizontal="right" vertical="center" shrinkToFit="1"/>
      <protection locked="0"/>
    </xf>
    <xf numFmtId="38" fontId="22" fillId="0" borderId="182" xfId="3" applyFont="1" applyFill="1" applyBorder="1" applyAlignment="1" applyProtection="1">
      <alignment horizontal="right" vertical="center" shrinkToFit="1"/>
      <protection locked="0"/>
    </xf>
    <xf numFmtId="38" fontId="16" fillId="0" borderId="177" xfId="3" applyFont="1" applyFill="1" applyBorder="1" applyAlignment="1">
      <alignment horizontal="right" vertical="center" shrinkToFit="1"/>
    </xf>
    <xf numFmtId="38" fontId="16" fillId="0" borderId="151" xfId="3" applyFont="1" applyFill="1" applyBorder="1" applyAlignment="1">
      <alignment horizontal="right" vertical="center" shrinkToFit="1"/>
    </xf>
    <xf numFmtId="38" fontId="16" fillId="0" borderId="181" xfId="3" applyFont="1" applyFill="1" applyBorder="1" applyAlignment="1">
      <alignment horizontal="right" vertical="center" shrinkToFit="1"/>
    </xf>
    <xf numFmtId="0" fontId="17" fillId="0" borderId="182" xfId="10" applyFont="1" applyFill="1" applyBorder="1" applyAlignment="1">
      <alignment horizontal="left" vertical="center" wrapText="1"/>
    </xf>
    <xf numFmtId="183" fontId="22" fillId="0" borderId="168" xfId="3" applyNumberFormat="1" applyFont="1" applyFill="1" applyBorder="1" applyAlignment="1">
      <alignment horizontal="right" vertical="center" wrapText="1" shrinkToFit="1"/>
    </xf>
    <xf numFmtId="183" fontId="22" fillId="0" borderId="79" xfId="3" applyNumberFormat="1" applyFont="1" applyFill="1" applyBorder="1" applyAlignment="1">
      <alignment horizontal="right" vertical="center" shrinkToFit="1"/>
    </xf>
    <xf numFmtId="183" fontId="22" fillId="0" borderId="160" xfId="3" applyNumberFormat="1" applyFont="1" applyFill="1" applyBorder="1" applyAlignment="1">
      <alignment horizontal="right" vertical="center" shrinkToFit="1"/>
    </xf>
    <xf numFmtId="38" fontId="22" fillId="0" borderId="194" xfId="3" applyFont="1" applyFill="1" applyBorder="1" applyAlignment="1">
      <alignment horizontal="right" vertical="center" wrapText="1" shrinkToFit="1"/>
    </xf>
    <xf numFmtId="38" fontId="22" fillId="0" borderId="194" xfId="3" applyFont="1" applyFill="1" applyBorder="1" applyAlignment="1">
      <alignment horizontal="right" vertical="center" shrinkToFit="1"/>
    </xf>
    <xf numFmtId="38" fontId="22" fillId="0" borderId="210" xfId="3" applyFont="1" applyFill="1" applyBorder="1" applyAlignment="1">
      <alignment horizontal="right" vertical="center" shrinkToFit="1"/>
    </xf>
    <xf numFmtId="38" fontId="22" fillId="0" borderId="468" xfId="3" applyFont="1" applyFill="1" applyBorder="1" applyAlignment="1">
      <alignment horizontal="right" vertical="center" shrinkToFit="1"/>
    </xf>
    <xf numFmtId="38" fontId="22" fillId="0" borderId="1152" xfId="3" applyFont="1" applyFill="1" applyBorder="1" applyAlignment="1">
      <alignment horizontal="right" vertical="center" wrapText="1" shrinkToFit="1"/>
    </xf>
    <xf numFmtId="38" fontId="22" fillId="0" borderId="786" xfId="3" applyFont="1" applyFill="1" applyBorder="1" applyAlignment="1">
      <alignment horizontal="right" vertical="center" shrinkToFit="1"/>
    </xf>
    <xf numFmtId="49" fontId="22" fillId="0" borderId="1152" xfId="3" applyNumberFormat="1" applyFont="1" applyFill="1" applyBorder="1" applyAlignment="1">
      <alignment horizontal="right" vertical="center" wrapText="1" shrinkToFit="1"/>
    </xf>
    <xf numFmtId="49" fontId="22" fillId="0" borderId="79" xfId="3" applyNumberFormat="1" applyFont="1" applyFill="1" applyBorder="1" applyAlignment="1">
      <alignment horizontal="right" vertical="center" shrinkToFit="1"/>
    </xf>
    <xf numFmtId="49" fontId="22" fillId="0" borderId="160" xfId="3" applyNumberFormat="1" applyFont="1" applyFill="1" applyBorder="1" applyAlignment="1">
      <alignment horizontal="right" vertical="center" shrinkToFit="1"/>
    </xf>
    <xf numFmtId="49" fontId="22" fillId="0" borderId="79" xfId="3" applyNumberFormat="1" applyFont="1" applyFill="1" applyBorder="1" applyAlignment="1">
      <alignment horizontal="right" vertical="center" wrapText="1" shrinkToFit="1"/>
    </xf>
    <xf numFmtId="49" fontId="22" fillId="0" borderId="786" xfId="3" applyNumberFormat="1" applyFont="1" applyFill="1" applyBorder="1" applyAlignment="1">
      <alignment horizontal="right" vertical="center" shrinkToFit="1"/>
    </xf>
    <xf numFmtId="38" fontId="22" fillId="0" borderId="117" xfId="3" applyFont="1" applyFill="1" applyBorder="1" applyAlignment="1">
      <alignment horizontal="right" vertical="center" wrapText="1" shrinkToFit="1"/>
    </xf>
    <xf numFmtId="38" fontId="22" fillId="0" borderId="72" xfId="3" applyFont="1" applyFill="1" applyBorder="1" applyAlignment="1">
      <alignment horizontal="right" vertical="center" shrinkToFit="1"/>
    </xf>
    <xf numFmtId="38" fontId="22" fillId="0" borderId="1013" xfId="3" applyFont="1" applyFill="1" applyBorder="1" applyAlignment="1">
      <alignment horizontal="right" vertical="center" shrinkToFit="1"/>
    </xf>
    <xf numFmtId="176" fontId="17" fillId="0" borderId="159" xfId="10" applyNumberFormat="1" applyFont="1" applyFill="1" applyBorder="1" applyAlignment="1">
      <alignment horizontal="left" vertical="center" wrapText="1"/>
    </xf>
    <xf numFmtId="176" fontId="7" fillId="0" borderId="152" xfId="10" applyNumberFormat="1" applyFont="1" applyFill="1" applyBorder="1" applyAlignment="1">
      <alignment horizontal="left" vertical="center" wrapText="1"/>
    </xf>
    <xf numFmtId="38" fontId="16" fillId="0" borderId="1175" xfId="3" applyFont="1" applyFill="1" applyBorder="1" applyAlignment="1">
      <alignment horizontal="right" vertical="center" shrinkToFit="1"/>
    </xf>
    <xf numFmtId="38" fontId="16" fillId="0" borderId="522" xfId="3" applyFont="1" applyFill="1" applyBorder="1" applyAlignment="1">
      <alignment horizontal="right" vertical="center" shrinkToFit="1"/>
    </xf>
    <xf numFmtId="0" fontId="17" fillId="0" borderId="157" xfId="10" applyFont="1" applyFill="1" applyBorder="1" applyAlignment="1">
      <alignment horizontal="left" vertical="center" wrapText="1"/>
    </xf>
    <xf numFmtId="0" fontId="17" fillId="0" borderId="170" xfId="10" applyFont="1" applyFill="1" applyBorder="1" applyAlignment="1">
      <alignment horizontal="left" vertical="center" wrapText="1"/>
    </xf>
    <xf numFmtId="0" fontId="17" fillId="0" borderId="672" xfId="10" applyNumberFormat="1" applyFont="1" applyFill="1" applyBorder="1" applyAlignment="1">
      <alignment horizontal="left" vertical="center" wrapText="1" shrinkToFit="1"/>
    </xf>
    <xf numFmtId="0" fontId="17" fillId="0" borderId="178" xfId="10" applyNumberFormat="1" applyFont="1" applyFill="1" applyBorder="1" applyAlignment="1">
      <alignment horizontal="left" vertical="center" wrapText="1" shrinkToFit="1"/>
    </xf>
    <xf numFmtId="49" fontId="17" fillId="0" borderId="178" xfId="9" quotePrefix="1" applyNumberFormat="1" applyFont="1" applyFill="1" applyBorder="1" applyAlignment="1" applyProtection="1">
      <alignment horizontal="left" vertical="center" wrapText="1"/>
    </xf>
    <xf numFmtId="49" fontId="17" fillId="0" borderId="170" xfId="9" quotePrefix="1" applyNumberFormat="1" applyFont="1" applyFill="1" applyBorder="1" applyAlignment="1" applyProtection="1">
      <alignment horizontal="left" vertical="center" wrapText="1"/>
    </xf>
    <xf numFmtId="49" fontId="17" fillId="0" borderId="675" xfId="9" quotePrefix="1" applyNumberFormat="1" applyFont="1" applyFill="1" applyBorder="1" applyAlignment="1" applyProtection="1">
      <alignment horizontal="left" vertical="center" wrapText="1"/>
    </xf>
    <xf numFmtId="38" fontId="16" fillId="0" borderId="424" xfId="3" applyFont="1" applyFill="1" applyBorder="1" applyAlignment="1">
      <alignment horizontal="right" vertical="center" shrinkToFit="1"/>
    </xf>
    <xf numFmtId="38" fontId="16" fillId="0" borderId="711" xfId="3" applyFont="1" applyFill="1" applyBorder="1" applyAlignment="1">
      <alignment horizontal="right" vertical="center" shrinkToFit="1"/>
    </xf>
    <xf numFmtId="38" fontId="16" fillId="0" borderId="678" xfId="3" applyFont="1" applyFill="1" applyBorder="1" applyAlignment="1">
      <alignment horizontal="right" vertical="center" shrinkToFit="1"/>
    </xf>
    <xf numFmtId="38" fontId="16" fillId="0" borderId="790" xfId="3" applyFont="1" applyFill="1" applyBorder="1" applyAlignment="1">
      <alignment horizontal="right" vertical="center" shrinkToFit="1"/>
    </xf>
    <xf numFmtId="38" fontId="16" fillId="0" borderId="299" xfId="3" applyFont="1" applyFill="1" applyBorder="1" applyAlignment="1">
      <alignment horizontal="right" vertical="center" shrinkToFit="1"/>
    </xf>
    <xf numFmtId="38" fontId="16" fillId="0" borderId="679" xfId="3" applyFont="1" applyFill="1" applyBorder="1" applyAlignment="1">
      <alignment horizontal="right" vertical="center" shrinkToFit="1"/>
    </xf>
    <xf numFmtId="38" fontId="16" fillId="0" borderId="791" xfId="3" applyFont="1" applyFill="1" applyBorder="1" applyAlignment="1" applyProtection="1">
      <alignment horizontal="right" vertical="center" shrinkToFit="1"/>
      <protection locked="0"/>
    </xf>
    <xf numFmtId="38" fontId="16" fillId="0" borderId="673" xfId="3" applyFont="1" applyFill="1" applyBorder="1" applyAlignment="1" applyProtection="1">
      <alignment horizontal="right" vertical="center" shrinkToFit="1"/>
      <protection locked="0"/>
    </xf>
    <xf numFmtId="38" fontId="16" fillId="0" borderId="680" xfId="3" applyFont="1" applyFill="1" applyBorder="1" applyAlignment="1" applyProtection="1">
      <alignment horizontal="right" vertical="center" shrinkToFit="1"/>
      <protection locked="0"/>
    </xf>
    <xf numFmtId="38" fontId="16" fillId="0" borderId="792" xfId="3" applyFont="1" applyFill="1" applyBorder="1" applyAlignment="1" applyProtection="1">
      <alignment horizontal="right" vertical="center" shrinkToFit="1"/>
      <protection locked="0"/>
    </xf>
    <xf numFmtId="38" fontId="16" fillId="0" borderId="319" xfId="3" applyFont="1" applyFill="1" applyBorder="1" applyAlignment="1" applyProtection="1">
      <alignment horizontal="right" vertical="center" shrinkToFit="1"/>
      <protection locked="0"/>
    </xf>
    <xf numFmtId="38" fontId="16" fillId="0" borderId="681" xfId="3" applyFont="1" applyFill="1" applyBorder="1" applyAlignment="1" applyProtection="1">
      <alignment horizontal="right" vertical="center" shrinkToFit="1"/>
      <protection locked="0"/>
    </xf>
    <xf numFmtId="38" fontId="16" fillId="0" borderId="793" xfId="3" applyFont="1" applyFill="1" applyBorder="1" applyAlignment="1" applyProtection="1">
      <alignment horizontal="right" vertical="center" shrinkToFit="1"/>
      <protection locked="0"/>
    </xf>
    <xf numFmtId="38" fontId="16" fillId="0" borderId="674" xfId="3" applyFont="1" applyFill="1" applyBorder="1" applyAlignment="1" applyProtection="1">
      <alignment horizontal="right" vertical="center" shrinkToFit="1"/>
      <protection locked="0"/>
    </xf>
    <xf numFmtId="38" fontId="16" fillId="0" borderId="682" xfId="3" applyFont="1" applyFill="1" applyBorder="1" applyAlignment="1" applyProtection="1">
      <alignment horizontal="right" vertical="center" shrinkToFit="1"/>
      <protection locked="0"/>
    </xf>
    <xf numFmtId="38" fontId="16" fillId="0" borderId="0" xfId="3" applyFont="1" applyFill="1" applyBorder="1" applyAlignment="1">
      <alignment horizontal="right" vertical="center" shrinkToFit="1"/>
    </xf>
    <xf numFmtId="38" fontId="16" fillId="0" borderId="172" xfId="3" applyFont="1" applyFill="1" applyBorder="1" applyAlignment="1">
      <alignment horizontal="right" vertical="center" shrinkToFit="1"/>
    </xf>
    <xf numFmtId="0" fontId="16" fillId="0" borderId="8" xfId="10" applyFont="1" applyFill="1" applyBorder="1" applyAlignment="1">
      <alignment horizontal="center" vertical="center" wrapText="1"/>
    </xf>
    <xf numFmtId="0" fontId="17" fillId="0" borderId="150" xfId="10" applyFont="1" applyFill="1" applyBorder="1" applyAlignment="1">
      <alignment horizontal="center" vertical="center" wrapText="1"/>
    </xf>
    <xf numFmtId="0" fontId="17" fillId="0" borderId="247" xfId="10" applyFont="1" applyFill="1" applyBorder="1" applyAlignment="1">
      <alignment horizontal="center" vertical="center" wrapText="1"/>
    </xf>
    <xf numFmtId="0" fontId="16" fillId="0" borderId="152" xfId="10" applyFont="1" applyFill="1" applyBorder="1" applyAlignment="1">
      <alignment horizontal="center" vertical="center" textRotation="255" wrapText="1"/>
    </xf>
    <xf numFmtId="0" fontId="16" fillId="0" borderId="159" xfId="10" applyFont="1" applyFill="1" applyBorder="1" applyAlignment="1">
      <alignment horizontal="center" vertical="center" textRotation="255" wrapText="1"/>
    </xf>
    <xf numFmtId="38" fontId="16" fillId="0" borderId="154" xfId="3" applyFont="1" applyFill="1" applyBorder="1" applyAlignment="1">
      <alignment horizontal="right" vertical="center" shrinkToFit="1"/>
    </xf>
    <xf numFmtId="38" fontId="16" fillId="0" borderId="174" xfId="3" applyFont="1" applyFill="1" applyBorder="1" applyAlignment="1">
      <alignment horizontal="right" vertical="center" shrinkToFit="1"/>
    </xf>
    <xf numFmtId="38" fontId="16" fillId="0" borderId="200" xfId="3" applyFont="1" applyFill="1" applyBorder="1" applyAlignment="1">
      <alignment horizontal="right" vertical="center" wrapText="1"/>
    </xf>
    <xf numFmtId="38" fontId="16" fillId="0" borderId="202" xfId="3" applyFont="1" applyFill="1" applyBorder="1" applyAlignment="1">
      <alignment horizontal="right" vertical="center" wrapText="1"/>
    </xf>
    <xf numFmtId="38" fontId="16" fillId="0" borderId="155" xfId="3" applyFont="1" applyFill="1" applyBorder="1" applyAlignment="1">
      <alignment horizontal="right" vertical="center" wrapText="1"/>
    </xf>
    <xf numFmtId="38" fontId="16" fillId="0" borderId="175" xfId="3" applyFont="1" applyFill="1" applyBorder="1" applyAlignment="1">
      <alignment horizontal="right" vertical="center" wrapText="1"/>
    </xf>
    <xf numFmtId="0" fontId="17" fillId="0" borderId="223" xfId="10" applyFont="1" applyFill="1" applyBorder="1" applyAlignment="1">
      <alignment horizontal="left" vertical="center" wrapText="1"/>
    </xf>
    <xf numFmtId="0" fontId="17" fillId="0" borderId="507" xfId="10" applyFont="1" applyFill="1" applyBorder="1" applyAlignment="1">
      <alignment horizontal="left" vertical="center" wrapText="1"/>
    </xf>
    <xf numFmtId="0" fontId="16" fillId="0" borderId="784" xfId="10" applyFont="1" applyFill="1" applyBorder="1" applyAlignment="1">
      <alignment horizontal="center" vertical="center" wrapText="1"/>
    </xf>
    <xf numFmtId="49" fontId="17" fillId="0" borderId="676" xfId="9" applyNumberFormat="1" applyFont="1" applyFill="1" applyBorder="1" applyAlignment="1" applyProtection="1">
      <alignment horizontal="left" vertical="center" wrapText="1"/>
    </xf>
    <xf numFmtId="49" fontId="17" fillId="0" borderId="184" xfId="12" applyNumberFormat="1" applyFont="1" applyFill="1" applyBorder="1" applyAlignment="1">
      <alignment horizontal="left" vertical="center" wrapText="1"/>
    </xf>
    <xf numFmtId="0" fontId="16" fillId="0" borderId="1128" xfId="10" applyFont="1" applyFill="1" applyBorder="1" applyAlignment="1">
      <alignment horizontal="center" vertical="center" wrapText="1"/>
    </xf>
    <xf numFmtId="0" fontId="16" fillId="0" borderId="161" xfId="10" applyFont="1" applyFill="1" applyBorder="1" applyAlignment="1">
      <alignment vertical="center" textRotation="255" wrapText="1"/>
    </xf>
    <xf numFmtId="0" fontId="16" fillId="0" borderId="152" xfId="10" applyFont="1" applyFill="1" applyBorder="1" applyAlignment="1">
      <alignment vertical="center" textRotation="255" wrapText="1"/>
    </xf>
    <xf numFmtId="0" fontId="17" fillId="0" borderId="178" xfId="10" applyFont="1" applyFill="1" applyBorder="1" applyAlignment="1">
      <alignment horizontal="left" vertical="center" wrapText="1"/>
    </xf>
    <xf numFmtId="0" fontId="17" fillId="0" borderId="179" xfId="10" applyFont="1" applyFill="1" applyBorder="1" applyAlignment="1">
      <alignment horizontal="left" vertical="center" wrapText="1"/>
    </xf>
    <xf numFmtId="38" fontId="16" fillId="0" borderId="165" xfId="3" applyFont="1" applyFill="1" applyBorder="1" applyAlignment="1">
      <alignment horizontal="right" vertical="center" shrinkToFit="1"/>
    </xf>
    <xf numFmtId="38" fontId="16" fillId="0" borderId="701" xfId="3" applyFont="1" applyFill="1" applyBorder="1" applyAlignment="1">
      <alignment horizontal="right" vertical="center" shrinkToFit="1"/>
    </xf>
    <xf numFmtId="38" fontId="16" fillId="0" borderId="162" xfId="3" applyFont="1" applyFill="1" applyBorder="1" applyAlignment="1">
      <alignment horizontal="right" vertical="center" shrinkToFit="1"/>
    </xf>
    <xf numFmtId="38" fontId="16" fillId="0" borderId="166" xfId="3" applyFont="1" applyFill="1" applyBorder="1" applyAlignment="1">
      <alignment horizontal="right" vertical="center" shrinkToFit="1"/>
    </xf>
    <xf numFmtId="38" fontId="16" fillId="0" borderId="155" xfId="3" applyFont="1" applyFill="1" applyBorder="1" applyAlignment="1">
      <alignment horizontal="right" vertical="center" shrinkToFit="1"/>
    </xf>
    <xf numFmtId="0" fontId="16" fillId="0" borderId="8" xfId="10" applyFont="1" applyFill="1" applyBorder="1" applyAlignment="1">
      <alignment horizontal="center" vertical="top" wrapText="1"/>
    </xf>
    <xf numFmtId="0" fontId="16" fillId="0" borderId="1145" xfId="10" applyFont="1" applyFill="1" applyBorder="1" applyAlignment="1">
      <alignment horizontal="center" vertical="center" wrapText="1"/>
    </xf>
    <xf numFmtId="0" fontId="16" fillId="0" borderId="1146" xfId="10" applyFont="1" applyFill="1" applyBorder="1" applyAlignment="1">
      <alignment horizontal="center" vertical="center" wrapText="1"/>
    </xf>
    <xf numFmtId="0" fontId="16" fillId="0" borderId="1147" xfId="10" applyFont="1" applyFill="1" applyBorder="1" applyAlignment="1">
      <alignment horizontal="center" vertical="center" wrapText="1"/>
    </xf>
    <xf numFmtId="0" fontId="17" fillId="0" borderId="164" xfId="10" applyFont="1" applyFill="1" applyBorder="1" applyAlignment="1">
      <alignment horizontal="left" vertical="center" wrapText="1"/>
    </xf>
    <xf numFmtId="0" fontId="17" fillId="0" borderId="626" xfId="10" applyFont="1" applyFill="1" applyBorder="1" applyAlignment="1">
      <alignment horizontal="left" vertical="center" wrapText="1"/>
    </xf>
    <xf numFmtId="38" fontId="16" fillId="0" borderId="175" xfId="3" applyFont="1" applyFill="1" applyBorder="1" applyAlignment="1">
      <alignment horizontal="right" vertical="center" shrinkToFit="1"/>
    </xf>
    <xf numFmtId="0" fontId="17" fillId="0" borderId="158" xfId="10" applyFont="1" applyFill="1" applyBorder="1" applyAlignment="1">
      <alignment horizontal="left" vertical="center" wrapText="1"/>
    </xf>
    <xf numFmtId="0" fontId="16" fillId="0" borderId="784" xfId="10" applyFont="1" applyFill="1" applyBorder="1" applyAlignment="1">
      <alignment horizontal="center" vertical="top" wrapText="1"/>
    </xf>
    <xf numFmtId="0" fontId="17" fillId="0" borderId="170" xfId="9" applyFont="1" applyFill="1" applyBorder="1" applyAlignment="1" applyProtection="1">
      <alignment horizontal="left" vertical="center" wrapText="1"/>
    </xf>
    <xf numFmtId="38" fontId="16" fillId="0" borderId="165" xfId="3" applyFont="1" applyFill="1" applyBorder="1" applyAlignment="1">
      <alignment horizontal="right" vertical="center" wrapText="1"/>
    </xf>
    <xf numFmtId="38" fontId="16" fillId="0" borderId="154" xfId="3" applyFont="1" applyFill="1" applyBorder="1" applyAlignment="1">
      <alignment horizontal="right" vertical="center" wrapText="1"/>
    </xf>
    <xf numFmtId="38" fontId="16" fillId="0" borderId="174" xfId="3" applyFont="1" applyFill="1" applyBorder="1" applyAlignment="1">
      <alignment horizontal="right" vertical="center" wrapText="1"/>
    </xf>
    <xf numFmtId="38" fontId="16" fillId="0" borderId="162" xfId="3" applyFont="1" applyFill="1" applyBorder="1" applyAlignment="1">
      <alignment horizontal="right" vertical="center" wrapText="1"/>
    </xf>
    <xf numFmtId="38" fontId="16" fillId="0" borderId="0" xfId="3" applyFont="1" applyFill="1" applyBorder="1" applyAlignment="1">
      <alignment horizontal="right" vertical="center" wrapText="1"/>
    </xf>
    <xf numFmtId="38" fontId="16" fillId="0" borderId="172" xfId="3" applyFont="1" applyFill="1" applyBorder="1" applyAlignment="1">
      <alignment horizontal="right" vertical="center" wrapText="1"/>
    </xf>
    <xf numFmtId="0" fontId="16" fillId="0" borderId="161" xfId="10" applyFont="1" applyFill="1" applyBorder="1" applyAlignment="1">
      <alignment horizontal="center" vertical="center" wrapText="1"/>
    </xf>
    <xf numFmtId="0" fontId="16" fillId="0" borderId="152" xfId="10" applyFont="1" applyFill="1" applyBorder="1" applyAlignment="1">
      <alignment horizontal="center" vertical="center" wrapText="1"/>
    </xf>
    <xf numFmtId="0" fontId="16" fillId="0" borderId="159" xfId="10" applyFont="1" applyFill="1" applyBorder="1" applyAlignment="1">
      <alignment horizontal="center" vertical="center" wrapText="1"/>
    </xf>
    <xf numFmtId="0" fontId="16" fillId="0" borderId="161" xfId="10" applyFont="1" applyFill="1" applyBorder="1" applyAlignment="1">
      <alignment horizontal="center" vertical="center" textRotation="255" wrapText="1"/>
    </xf>
    <xf numFmtId="0" fontId="17" fillId="0" borderId="152" xfId="10" applyFont="1" applyFill="1" applyBorder="1" applyAlignment="1">
      <alignment horizontal="center" vertical="center" wrapText="1"/>
    </xf>
    <xf numFmtId="0" fontId="16" fillId="0" borderId="1162" xfId="10" applyFont="1" applyFill="1" applyBorder="1" applyAlignment="1">
      <alignment horizontal="center" vertical="center" wrapText="1"/>
    </xf>
    <xf numFmtId="0" fontId="16" fillId="0" borderId="187" xfId="10" applyFont="1" applyFill="1" applyBorder="1" applyAlignment="1">
      <alignment horizontal="center" vertical="center" wrapText="1"/>
    </xf>
    <xf numFmtId="0" fontId="16" fillId="0" borderId="187" xfId="10" applyFont="1" applyFill="1" applyBorder="1" applyAlignment="1">
      <alignment horizontal="center" vertical="center" textRotation="255" wrapText="1"/>
    </xf>
    <xf numFmtId="0" fontId="17" fillId="0" borderId="576" xfId="9" applyFont="1" applyFill="1" applyBorder="1" applyAlignment="1" applyProtection="1">
      <alignment horizontal="left" vertical="center" wrapText="1"/>
    </xf>
    <xf numFmtId="0" fontId="17" fillId="0" borderId="209" xfId="9" applyFont="1" applyFill="1" applyBorder="1" applyAlignment="1" applyProtection="1">
      <alignment horizontal="left" vertical="center" wrapText="1"/>
    </xf>
    <xf numFmtId="38" fontId="16" fillId="0" borderId="190" xfId="3" applyFont="1" applyFill="1" applyBorder="1" applyAlignment="1">
      <alignment horizontal="right" vertical="center" wrapText="1"/>
    </xf>
    <xf numFmtId="38" fontId="16" fillId="0" borderId="111" xfId="3" applyFont="1" applyFill="1" applyBorder="1" applyAlignment="1">
      <alignment horizontal="right" vertical="center" wrapText="1"/>
    </xf>
    <xf numFmtId="0" fontId="17" fillId="0" borderId="1177" xfId="10" applyFont="1" applyFill="1" applyBorder="1" applyAlignment="1">
      <alignment horizontal="center" vertical="center" wrapText="1"/>
    </xf>
    <xf numFmtId="0" fontId="17" fillId="0" borderId="1178" xfId="10" applyFont="1" applyFill="1" applyBorder="1" applyAlignment="1">
      <alignment horizontal="center" vertical="center" wrapText="1"/>
    </xf>
    <xf numFmtId="0" fontId="17" fillId="0" borderId="1179" xfId="10" applyFont="1" applyFill="1" applyBorder="1" applyAlignment="1">
      <alignment horizontal="center" vertical="center" wrapText="1"/>
    </xf>
    <xf numFmtId="0" fontId="16" fillId="0" borderId="619" xfId="10" applyFont="1" applyFill="1" applyBorder="1" applyAlignment="1">
      <alignment horizontal="center" vertical="center" textRotation="255" wrapText="1"/>
    </xf>
    <xf numFmtId="0" fontId="16" fillId="0" borderId="204" xfId="10" applyFont="1" applyFill="1" applyBorder="1" applyAlignment="1">
      <alignment horizontal="center" vertical="center" textRotation="255" wrapText="1"/>
    </xf>
    <xf numFmtId="0" fontId="16" fillId="0" borderId="621" xfId="10" applyFont="1" applyFill="1" applyBorder="1" applyAlignment="1">
      <alignment horizontal="center" vertical="center" textRotation="255" wrapText="1"/>
    </xf>
    <xf numFmtId="0" fontId="16" fillId="0" borderId="373" xfId="10" applyFont="1" applyFill="1" applyBorder="1" applyAlignment="1">
      <alignment horizontal="center" vertical="center" wrapText="1"/>
    </xf>
    <xf numFmtId="38" fontId="16" fillId="0" borderId="162" xfId="3" applyFont="1" applyFill="1" applyBorder="1" applyAlignment="1">
      <alignment horizontal="right" vertical="center"/>
    </xf>
    <xf numFmtId="38" fontId="16" fillId="0" borderId="0" xfId="3" applyFont="1" applyFill="1" applyBorder="1" applyAlignment="1">
      <alignment horizontal="right" vertical="center"/>
    </xf>
    <xf numFmtId="38" fontId="16" fillId="0" borderId="172" xfId="3" applyFont="1" applyFill="1" applyBorder="1" applyAlignment="1">
      <alignment horizontal="right" vertical="center"/>
    </xf>
    <xf numFmtId="0" fontId="17" fillId="0" borderId="196" xfId="9" applyFont="1" applyFill="1" applyBorder="1" applyAlignment="1" applyProtection="1">
      <alignment horizontal="left" vertical="center" wrapText="1"/>
    </xf>
    <xf numFmtId="0" fontId="17" fillId="0" borderId="794" xfId="10" applyFont="1" applyFill="1" applyBorder="1" applyAlignment="1">
      <alignment horizontal="left" vertical="center" wrapText="1"/>
    </xf>
    <xf numFmtId="0" fontId="16" fillId="0" borderId="1176" xfId="10" applyFont="1" applyFill="1" applyBorder="1" applyAlignment="1">
      <alignment horizontal="center" vertical="center" wrapText="1"/>
    </xf>
    <xf numFmtId="0" fontId="16" fillId="0" borderId="151" xfId="10" applyFont="1" applyFill="1" applyBorder="1" applyAlignment="1">
      <alignment horizontal="center" vertical="center" wrapText="1"/>
    </xf>
    <xf numFmtId="0" fontId="16" fillId="0" borderId="171" xfId="10" applyFont="1" applyFill="1" applyBorder="1" applyAlignment="1">
      <alignment horizontal="center" vertical="center" wrapText="1"/>
    </xf>
    <xf numFmtId="38" fontId="16" fillId="0" borderId="186" xfId="3" applyFont="1" applyFill="1" applyBorder="1" applyAlignment="1">
      <alignment horizontal="right" vertical="center" wrapText="1"/>
    </xf>
    <xf numFmtId="38" fontId="16" fillId="0" borderId="156" xfId="3" applyFont="1" applyFill="1" applyBorder="1" applyAlignment="1">
      <alignment horizontal="right" vertical="center" wrapText="1"/>
    </xf>
    <xf numFmtId="38" fontId="16" fillId="0" borderId="706" xfId="3" applyFont="1" applyFill="1" applyBorder="1" applyAlignment="1">
      <alignment horizontal="right" vertical="center" wrapText="1"/>
    </xf>
    <xf numFmtId="38" fontId="16" fillId="0" borderId="201" xfId="3" applyFont="1" applyFill="1" applyBorder="1" applyAlignment="1">
      <alignment horizontal="right" vertical="center"/>
    </xf>
    <xf numFmtId="38" fontId="16" fillId="0" borderId="699" xfId="3" applyFont="1" applyFill="1" applyBorder="1" applyAlignment="1">
      <alignment horizontal="right" vertical="center"/>
    </xf>
    <xf numFmtId="0" fontId="16" fillId="0" borderId="1162" xfId="10" applyFont="1" applyFill="1" applyBorder="1" applyAlignment="1">
      <alignment horizontal="center" vertical="center" wrapText="1" shrinkToFit="1"/>
    </xf>
    <xf numFmtId="0" fontId="16" fillId="0" borderId="8" xfId="10" applyFont="1" applyFill="1" applyBorder="1" applyAlignment="1">
      <alignment horizontal="center" vertical="center" wrapText="1" shrinkToFit="1"/>
    </xf>
    <xf numFmtId="0" fontId="16" fillId="0" borderId="784" xfId="10" applyFont="1" applyFill="1" applyBorder="1" applyAlignment="1">
      <alignment horizontal="center" vertical="center" wrapText="1" shrinkToFit="1"/>
    </xf>
    <xf numFmtId="0" fontId="17" fillId="0" borderId="180" xfId="10" applyFont="1" applyFill="1" applyBorder="1" applyAlignment="1">
      <alignment horizontal="center" vertical="center" wrapText="1"/>
    </xf>
    <xf numFmtId="0" fontId="17" fillId="0" borderId="189" xfId="10" applyFont="1" applyFill="1" applyBorder="1" applyAlignment="1">
      <alignment horizontal="left" vertical="center" wrapText="1"/>
    </xf>
    <xf numFmtId="38" fontId="16" fillId="0" borderId="219" xfId="3" applyFont="1" applyFill="1" applyBorder="1" applyAlignment="1">
      <alignment horizontal="right" vertical="center" wrapText="1"/>
    </xf>
    <xf numFmtId="38" fontId="16" fillId="0" borderId="211" xfId="3" applyFont="1" applyFill="1" applyBorder="1" applyAlignment="1">
      <alignment horizontal="right" vertical="center" wrapText="1"/>
    </xf>
    <xf numFmtId="38" fontId="16" fillId="0" borderId="225" xfId="3" applyFont="1" applyFill="1" applyBorder="1" applyAlignment="1">
      <alignment horizontal="right" vertical="center" wrapText="1"/>
    </xf>
    <xf numFmtId="38" fontId="16" fillId="0" borderId="138" xfId="3" applyFont="1" applyFill="1" applyBorder="1" applyAlignment="1">
      <alignment horizontal="right" vertical="center" wrapText="1"/>
    </xf>
    <xf numFmtId="38" fontId="16" fillId="0" borderId="71" xfId="3" applyFont="1" applyFill="1" applyBorder="1" applyAlignment="1">
      <alignment horizontal="right" vertical="center" wrapText="1"/>
    </xf>
    <xf numFmtId="38" fontId="16" fillId="0" borderId="78" xfId="3" applyFont="1" applyFill="1" applyBorder="1" applyAlignment="1">
      <alignment horizontal="right" vertical="center" wrapText="1"/>
    </xf>
    <xf numFmtId="38" fontId="16" fillId="0" borderId="220" xfId="3" applyFont="1" applyFill="1" applyBorder="1" applyAlignment="1">
      <alignment horizontal="right" vertical="center"/>
    </xf>
    <xf numFmtId="38" fontId="16" fillId="0" borderId="212" xfId="3" applyFont="1" applyFill="1" applyBorder="1" applyAlignment="1">
      <alignment horizontal="right" vertical="center"/>
    </xf>
    <xf numFmtId="38" fontId="16" fillId="0" borderId="226" xfId="3" applyFont="1" applyFill="1" applyBorder="1" applyAlignment="1">
      <alignment horizontal="right" vertical="center"/>
    </xf>
    <xf numFmtId="38" fontId="16" fillId="0" borderId="221" xfId="3" applyFont="1" applyFill="1" applyBorder="1" applyAlignment="1">
      <alignment horizontal="right" vertical="center" wrapText="1"/>
    </xf>
    <xf numFmtId="38" fontId="16" fillId="0" borderId="213" xfId="3" applyFont="1" applyFill="1" applyBorder="1" applyAlignment="1">
      <alignment horizontal="right" vertical="center" wrapText="1"/>
    </xf>
    <xf numFmtId="38" fontId="16" fillId="0" borderId="227" xfId="3" applyFont="1" applyFill="1" applyBorder="1" applyAlignment="1">
      <alignment horizontal="right" vertical="center" wrapText="1"/>
    </xf>
    <xf numFmtId="38" fontId="16" fillId="0" borderId="138" xfId="3" applyFont="1" applyFill="1" applyBorder="1" applyAlignment="1">
      <alignment horizontal="right" vertical="center"/>
    </xf>
    <xf numFmtId="38" fontId="16" fillId="0" borderId="71" xfId="3" applyFont="1" applyFill="1" applyBorder="1" applyAlignment="1">
      <alignment horizontal="right" vertical="center"/>
    </xf>
    <xf numFmtId="38" fontId="16" fillId="0" borderId="78" xfId="3" applyFont="1" applyFill="1" applyBorder="1" applyAlignment="1">
      <alignment horizontal="right" vertical="center"/>
    </xf>
    <xf numFmtId="0" fontId="16" fillId="0" borderId="182" xfId="10" applyFont="1" applyFill="1" applyBorder="1" applyAlignment="1">
      <alignment horizontal="center" vertical="center" textRotation="255" wrapText="1"/>
    </xf>
    <xf numFmtId="0" fontId="17" fillId="0" borderId="223" xfId="10" applyFont="1" applyFill="1" applyBorder="1" applyAlignment="1">
      <alignment horizontal="center" vertical="center" wrapText="1"/>
    </xf>
    <xf numFmtId="0" fontId="17" fillId="0" borderId="224" xfId="10" applyFont="1" applyFill="1" applyBorder="1" applyAlignment="1">
      <alignment horizontal="center" vertical="center" wrapText="1"/>
    </xf>
    <xf numFmtId="0" fontId="16" fillId="0" borderId="1149" xfId="10" applyFont="1" applyFill="1" applyBorder="1" applyAlignment="1">
      <alignment horizontal="center" vertical="center" wrapText="1"/>
    </xf>
    <xf numFmtId="38" fontId="16" fillId="0" borderId="185" xfId="3" applyFont="1" applyFill="1" applyBorder="1" applyAlignment="1">
      <alignment horizontal="right" vertical="center" wrapText="1"/>
    </xf>
    <xf numFmtId="38" fontId="16" fillId="0" borderId="700" xfId="3" applyFont="1" applyFill="1" applyBorder="1" applyAlignment="1">
      <alignment horizontal="right" vertical="center" wrapText="1"/>
    </xf>
    <xf numFmtId="0" fontId="17" fillId="0" borderId="184" xfId="10" applyFont="1" applyFill="1" applyBorder="1" applyAlignment="1">
      <alignment horizontal="left" vertical="center" wrapText="1"/>
    </xf>
    <xf numFmtId="0" fontId="21" fillId="4" borderId="535" xfId="10" applyFont="1" applyFill="1" applyBorder="1" applyAlignment="1">
      <alignment horizontal="center" vertical="center"/>
    </xf>
    <xf numFmtId="0" fontId="21" fillId="4" borderId="81" xfId="10" applyFont="1" applyFill="1" applyBorder="1" applyAlignment="1">
      <alignment horizontal="center" vertical="center"/>
    </xf>
    <xf numFmtId="0" fontId="21" fillId="4" borderId="81" xfId="10" applyFont="1" applyFill="1" applyBorder="1" applyAlignment="1">
      <alignment horizontal="center" vertical="center" textRotation="255"/>
    </xf>
    <xf numFmtId="0" fontId="21" fillId="4" borderId="81" xfId="10" applyFont="1" applyFill="1" applyBorder="1" applyAlignment="1">
      <alignment horizontal="center" vertical="center" wrapText="1" shrinkToFit="1"/>
    </xf>
    <xf numFmtId="0" fontId="21" fillId="4" borderId="145" xfId="10" applyFont="1" applyFill="1" applyBorder="1" applyAlignment="1">
      <alignment horizontal="center" vertical="center" shrinkToFit="1"/>
    </xf>
    <xf numFmtId="0" fontId="21" fillId="4" borderId="81" xfId="10" applyFont="1" applyFill="1" applyBorder="1" applyAlignment="1">
      <alignment horizontal="center" vertical="center" shrinkToFit="1"/>
    </xf>
    <xf numFmtId="0" fontId="21" fillId="4" borderId="81" xfId="10" applyFont="1" applyFill="1" applyBorder="1" applyAlignment="1">
      <alignment horizontal="center" vertical="center" wrapText="1"/>
    </xf>
    <xf numFmtId="0" fontId="21" fillId="4" borderId="91" xfId="10" applyFont="1" applyFill="1" applyBorder="1" applyAlignment="1">
      <alignment horizontal="center" vertical="center" wrapText="1"/>
    </xf>
    <xf numFmtId="0" fontId="21" fillId="4" borderId="81" xfId="10" applyFont="1" applyFill="1" applyBorder="1" applyAlignment="1">
      <alignment horizontal="center" vertical="center" textRotation="255" wrapText="1"/>
    </xf>
    <xf numFmtId="0" fontId="21" fillId="4" borderId="782" xfId="10" applyFont="1" applyFill="1" applyBorder="1" applyAlignment="1">
      <alignment horizontal="center" vertical="center" textRotation="255"/>
    </xf>
    <xf numFmtId="0" fontId="21" fillId="4" borderId="40" xfId="10" applyFont="1" applyFill="1" applyBorder="1" applyAlignment="1">
      <alignment horizontal="center" vertical="center" textRotation="255"/>
    </xf>
    <xf numFmtId="0" fontId="25" fillId="4" borderId="149" xfId="10" applyFont="1" applyFill="1" applyBorder="1" applyAlignment="1">
      <alignment horizontal="center" vertical="center" wrapText="1"/>
    </xf>
    <xf numFmtId="0" fontId="25" fillId="4" borderId="105" xfId="10" applyFont="1" applyFill="1" applyBorder="1" applyAlignment="1">
      <alignment horizontal="center" vertical="center" wrapText="1"/>
    </xf>
    <xf numFmtId="0" fontId="21" fillId="4" borderId="146" xfId="10" applyFont="1" applyFill="1" applyBorder="1" applyAlignment="1">
      <alignment horizontal="center" vertical="center" shrinkToFit="1"/>
    </xf>
    <xf numFmtId="0" fontId="21" fillId="4" borderId="147" xfId="10" applyFont="1" applyFill="1" applyBorder="1" applyAlignment="1">
      <alignment horizontal="center" vertical="center" shrinkToFit="1"/>
    </xf>
    <xf numFmtId="0" fontId="21" fillId="4" borderId="148" xfId="10" applyFont="1" applyFill="1" applyBorder="1" applyAlignment="1">
      <alignment horizontal="center" vertical="center" textRotation="255" wrapText="1"/>
    </xf>
    <xf numFmtId="0" fontId="21" fillId="4" borderId="244" xfId="10" applyFont="1" applyFill="1" applyBorder="1" applyAlignment="1">
      <alignment horizontal="center" vertical="center" textRotation="255" wrapText="1"/>
    </xf>
    <xf numFmtId="0" fontId="21" fillId="4" borderId="149" xfId="10" applyFont="1" applyFill="1" applyBorder="1" applyAlignment="1">
      <alignment horizontal="center" vertical="center" textRotation="255" shrinkToFit="1"/>
    </xf>
    <xf numFmtId="0" fontId="21" fillId="4" borderId="47" xfId="10" applyFont="1" applyFill="1" applyBorder="1" applyAlignment="1">
      <alignment horizontal="center" vertical="center" textRotation="255" shrinkToFit="1"/>
    </xf>
    <xf numFmtId="38" fontId="16" fillId="0" borderId="203" xfId="3" applyFont="1" applyFill="1" applyBorder="1" applyAlignment="1">
      <alignment horizontal="right" vertical="center"/>
    </xf>
    <xf numFmtId="38" fontId="16" fillId="0" borderId="508" xfId="3" applyFont="1" applyFill="1" applyBorder="1" applyAlignment="1">
      <alignment horizontal="right" vertical="center" shrinkToFit="1"/>
    </xf>
    <xf numFmtId="38" fontId="16" fillId="0" borderId="8" xfId="3" applyFont="1" applyFill="1" applyBorder="1" applyAlignment="1">
      <alignment horizontal="right" vertical="center" shrinkToFit="1"/>
    </xf>
    <xf numFmtId="38" fontId="16" fillId="0" borderId="176" xfId="3" applyFont="1" applyFill="1" applyBorder="1" applyAlignment="1">
      <alignment horizontal="right" vertical="center" wrapText="1"/>
    </xf>
    <xf numFmtId="0" fontId="25" fillId="4" borderId="769" xfId="10" applyFont="1" applyFill="1" applyBorder="1" applyAlignment="1">
      <alignment horizontal="center" vertical="center" wrapText="1"/>
    </xf>
    <xf numFmtId="0" fontId="25" fillId="4" borderId="54" xfId="10" applyFont="1" applyFill="1" applyBorder="1" applyAlignment="1">
      <alignment horizontal="center" vertical="center" wrapText="1"/>
    </xf>
    <xf numFmtId="0" fontId="25" fillId="4" borderId="777" xfId="10" applyFont="1" applyFill="1" applyBorder="1" applyAlignment="1">
      <alignment horizontal="center" vertical="center" wrapText="1"/>
    </xf>
    <xf numFmtId="38" fontId="22" fillId="0" borderId="195" xfId="3" applyFont="1" applyFill="1" applyBorder="1" applyAlignment="1">
      <alignment horizontal="right" vertical="center" shrinkToFit="1"/>
    </xf>
    <xf numFmtId="0" fontId="25" fillId="4" borderId="81" xfId="10" applyFont="1" applyFill="1" applyBorder="1" applyAlignment="1">
      <alignment horizontal="center" vertical="center" textRotation="255" wrapText="1"/>
    </xf>
    <xf numFmtId="38" fontId="16" fillId="0" borderId="192" xfId="3" applyFont="1" applyFill="1" applyBorder="1" applyAlignment="1">
      <alignment horizontal="right" vertical="center" wrapText="1"/>
    </xf>
    <xf numFmtId="38" fontId="16" fillId="0" borderId="166" xfId="3" applyFont="1" applyFill="1" applyBorder="1" applyAlignment="1">
      <alignment horizontal="right" vertical="center" wrapText="1"/>
    </xf>
    <xf numFmtId="38" fontId="16" fillId="0" borderId="167" xfId="3" applyFont="1" applyFill="1" applyBorder="1" applyAlignment="1">
      <alignment horizontal="right" vertical="center" wrapText="1"/>
    </xf>
    <xf numFmtId="183" fontId="22" fillId="0" borderId="79" xfId="3" applyNumberFormat="1" applyFont="1" applyFill="1" applyBorder="1" applyAlignment="1">
      <alignment horizontal="right" vertical="center" wrapText="1" shrinkToFit="1"/>
    </xf>
    <xf numFmtId="38" fontId="16" fillId="0" borderId="111" xfId="3" applyFont="1" applyFill="1" applyBorder="1" applyAlignment="1">
      <alignment horizontal="right" vertical="center"/>
    </xf>
    <xf numFmtId="183" fontId="22" fillId="0" borderId="193" xfId="3" applyNumberFormat="1" applyFont="1" applyFill="1" applyBorder="1" applyAlignment="1">
      <alignment horizontal="right" vertical="center" wrapText="1" shrinkToFit="1"/>
    </xf>
    <xf numFmtId="183" fontId="22" fillId="0" borderId="194" xfId="3" applyNumberFormat="1" applyFont="1" applyFill="1" applyBorder="1" applyAlignment="1">
      <alignment horizontal="right" vertical="center" shrinkToFit="1"/>
    </xf>
    <xf numFmtId="183" fontId="22" fillId="0" borderId="195" xfId="3" applyNumberFormat="1" applyFont="1" applyFill="1" applyBorder="1" applyAlignment="1">
      <alignment horizontal="right" vertical="center" shrinkToFit="1"/>
    </xf>
    <xf numFmtId="38" fontId="16" fillId="0" borderId="191" xfId="3" applyFont="1" applyFill="1" applyBorder="1" applyAlignment="1">
      <alignment horizontal="right" vertical="center" wrapText="1"/>
    </xf>
    <xf numFmtId="38" fontId="16" fillId="0" borderId="156" xfId="3" applyFont="1" applyFill="1" applyBorder="1" applyAlignment="1">
      <alignment horizontal="right" vertical="center" shrinkToFit="1"/>
    </xf>
    <xf numFmtId="38" fontId="16" fillId="0" borderId="176" xfId="3" applyFont="1" applyFill="1" applyBorder="1" applyAlignment="1">
      <alignment horizontal="right" vertical="center" shrinkToFit="1"/>
    </xf>
    <xf numFmtId="38" fontId="16" fillId="0" borderId="167" xfId="3" applyFont="1" applyFill="1" applyBorder="1" applyAlignment="1">
      <alignment horizontal="right" vertical="center" shrinkToFit="1"/>
    </xf>
    <xf numFmtId="38" fontId="16" fillId="0" borderId="178" xfId="3" applyFont="1" applyFill="1" applyBorder="1" applyAlignment="1">
      <alignment horizontal="right" vertical="center" shrinkToFit="1"/>
    </xf>
    <xf numFmtId="38" fontId="16" fillId="0" borderId="170" xfId="3" applyFont="1" applyFill="1" applyBorder="1" applyAlignment="1">
      <alignment horizontal="right" vertical="center" shrinkToFit="1"/>
    </xf>
    <xf numFmtId="38" fontId="16" fillId="0" borderId="208" xfId="3" applyFont="1" applyFill="1" applyBorder="1" applyAlignment="1">
      <alignment horizontal="right" vertical="center" shrinkToFit="1"/>
    </xf>
    <xf numFmtId="49" fontId="16" fillId="0" borderId="796" xfId="10" applyNumberFormat="1" applyFont="1" applyFill="1" applyBorder="1" applyAlignment="1">
      <alignment horizontal="right" vertical="center" wrapText="1"/>
    </xf>
    <xf numFmtId="49" fontId="16" fillId="0" borderId="800" xfId="10" applyNumberFormat="1" applyFont="1" applyFill="1" applyBorder="1" applyAlignment="1">
      <alignment horizontal="right" vertical="center" wrapText="1"/>
    </xf>
    <xf numFmtId="49" fontId="16" fillId="0" borderId="807" xfId="10" applyNumberFormat="1" applyFont="1" applyFill="1" applyBorder="1" applyAlignment="1">
      <alignment horizontal="right" vertical="center" wrapText="1"/>
    </xf>
    <xf numFmtId="49" fontId="16" fillId="0" borderId="797" xfId="10" applyNumberFormat="1" applyFont="1" applyFill="1" applyBorder="1" applyAlignment="1">
      <alignment horizontal="right" vertical="center" wrapText="1"/>
    </xf>
    <xf numFmtId="49" fontId="16" fillId="0" borderId="801" xfId="10" applyNumberFormat="1" applyFont="1" applyFill="1" applyBorder="1" applyAlignment="1">
      <alignment horizontal="right" vertical="center" wrapText="1"/>
    </xf>
    <xf numFmtId="49" fontId="16" fillId="0" borderId="808" xfId="10" applyNumberFormat="1" applyFont="1" applyFill="1" applyBorder="1" applyAlignment="1">
      <alignment horizontal="right" vertical="center" wrapText="1"/>
    </xf>
    <xf numFmtId="0" fontId="16" fillId="0" borderId="162" xfId="10" applyFont="1" applyFill="1" applyBorder="1" applyAlignment="1">
      <alignment horizontal="right" vertical="center"/>
    </xf>
    <xf numFmtId="0" fontId="16" fillId="0" borderId="0" xfId="10" applyFont="1" applyFill="1" applyBorder="1" applyAlignment="1">
      <alignment horizontal="right" vertical="center"/>
    </xf>
    <xf numFmtId="0" fontId="16" fillId="0" borderId="527" xfId="10" applyFont="1" applyFill="1" applyBorder="1" applyAlignment="1">
      <alignment horizontal="right" vertical="center"/>
    </xf>
    <xf numFmtId="38" fontId="22" fillId="0" borderId="168" xfId="3" applyFont="1" applyFill="1" applyBorder="1" applyAlignment="1">
      <alignment horizontal="right" vertical="center" wrapText="1" shrinkToFit="1"/>
    </xf>
    <xf numFmtId="38" fontId="22" fillId="0" borderId="809" xfId="3" applyFont="1" applyFill="1" applyBorder="1" applyAlignment="1">
      <alignment horizontal="right" vertical="center" shrinkToFit="1"/>
    </xf>
    <xf numFmtId="0" fontId="17" fillId="0" borderId="803" xfId="10" applyFont="1" applyFill="1" applyBorder="1" applyAlignment="1">
      <alignment horizontal="left" vertical="center" wrapText="1"/>
    </xf>
    <xf numFmtId="0" fontId="17" fillId="0" borderId="804" xfId="10" applyFont="1" applyFill="1" applyBorder="1" applyAlignment="1">
      <alignment horizontal="left" vertical="center" wrapText="1"/>
    </xf>
    <xf numFmtId="183" fontId="22" fillId="0" borderId="57" xfId="3" applyNumberFormat="1" applyFont="1" applyFill="1" applyBorder="1" applyAlignment="1">
      <alignment horizontal="right" vertical="center" wrapText="1" shrinkToFit="1"/>
    </xf>
    <xf numFmtId="183" fontId="22" fillId="0" borderId="54" xfId="3" applyNumberFormat="1" applyFont="1" applyFill="1" applyBorder="1" applyAlignment="1">
      <alignment horizontal="right" vertical="center" shrinkToFit="1"/>
    </xf>
    <xf numFmtId="183" fontId="22" fillId="0" borderId="134" xfId="3" applyNumberFormat="1" applyFont="1" applyFill="1" applyBorder="1" applyAlignment="1">
      <alignment horizontal="right" vertical="center" shrinkToFit="1"/>
    </xf>
    <xf numFmtId="176" fontId="17" fillId="0" borderId="620" xfId="10" applyNumberFormat="1" applyFont="1" applyFill="1" applyBorder="1" applyAlignment="1">
      <alignment horizontal="left" vertical="center" wrapText="1"/>
    </xf>
    <xf numFmtId="176" fontId="17" fillId="0" borderId="207" xfId="10" applyNumberFormat="1" applyFont="1" applyFill="1" applyBorder="1" applyAlignment="1">
      <alignment horizontal="left" vertical="center" wrapText="1"/>
    </xf>
    <xf numFmtId="176" fontId="17" fillId="0" borderId="623" xfId="10" applyNumberFormat="1" applyFont="1" applyFill="1" applyBorder="1" applyAlignment="1">
      <alignment horizontal="left" vertical="center" wrapText="1"/>
    </xf>
    <xf numFmtId="0" fontId="16" fillId="0" borderId="1150" xfId="10" applyFont="1" applyFill="1" applyBorder="1" applyAlignment="1">
      <alignment horizontal="center" vertical="center" wrapText="1"/>
    </xf>
    <xf numFmtId="0" fontId="16" fillId="0" borderId="501" xfId="10" applyFont="1" applyFill="1" applyBorder="1" applyAlignment="1">
      <alignment horizontal="center" vertical="center" textRotation="255" wrapText="1"/>
    </xf>
    <xf numFmtId="38" fontId="16" fillId="0" borderId="516" xfId="3" applyFont="1" applyFill="1" applyBorder="1" applyAlignment="1">
      <alignment horizontal="right" vertical="center" wrapText="1"/>
    </xf>
    <xf numFmtId="0" fontId="17" fillId="0" borderId="515" xfId="10" applyFont="1" applyFill="1" applyBorder="1" applyAlignment="1">
      <alignment horizontal="left" vertical="center" wrapText="1"/>
    </xf>
    <xf numFmtId="0" fontId="17" fillId="0" borderId="162" xfId="10" applyFont="1" applyFill="1" applyBorder="1" applyAlignment="1">
      <alignment horizontal="left" vertical="center" wrapText="1"/>
    </xf>
    <xf numFmtId="0" fontId="17" fillId="0" borderId="205" xfId="10" applyFont="1" applyFill="1" applyBorder="1" applyAlignment="1">
      <alignment horizontal="left" vertical="center" wrapText="1"/>
    </xf>
    <xf numFmtId="49" fontId="16" fillId="0" borderId="795" xfId="10" applyNumberFormat="1" applyFont="1" applyFill="1" applyBorder="1" applyAlignment="1">
      <alignment horizontal="right" vertical="center" wrapText="1"/>
    </xf>
    <xf numFmtId="49" fontId="16" fillId="0" borderId="799" xfId="10" applyNumberFormat="1" applyFont="1" applyFill="1" applyBorder="1" applyAlignment="1">
      <alignment horizontal="right" vertical="center" wrapText="1"/>
    </xf>
    <xf numFmtId="49" fontId="16" fillId="0" borderId="805" xfId="10" applyNumberFormat="1" applyFont="1" applyFill="1" applyBorder="1" applyAlignment="1">
      <alignment horizontal="right" vertical="center" wrapText="1"/>
    </xf>
    <xf numFmtId="49" fontId="16" fillId="0" borderId="720" xfId="10" applyNumberFormat="1" applyFont="1" applyFill="1" applyBorder="1" applyAlignment="1">
      <alignment horizontal="right" vertical="center" wrapText="1"/>
    </xf>
    <xf numFmtId="49" fontId="16" fillId="0" borderId="206" xfId="10" applyNumberFormat="1" applyFont="1" applyFill="1" applyBorder="1" applyAlignment="1">
      <alignment horizontal="right" vertical="center" wrapText="1"/>
    </xf>
    <xf numFmtId="49" fontId="16" fillId="0" borderId="806" xfId="10" applyNumberFormat="1" applyFont="1" applyFill="1" applyBorder="1" applyAlignment="1">
      <alignment horizontal="right" vertical="center" wrapText="1"/>
    </xf>
    <xf numFmtId="0" fontId="17" fillId="0" borderId="178" xfId="9" applyFont="1" applyFill="1" applyBorder="1" applyAlignment="1" applyProtection="1">
      <alignment horizontal="left" vertical="center" wrapText="1"/>
    </xf>
    <xf numFmtId="0" fontId="16" fillId="0" borderId="1148" xfId="10" applyFont="1" applyFill="1" applyBorder="1" applyAlignment="1">
      <alignment horizontal="center" vertical="center" wrapText="1"/>
    </xf>
    <xf numFmtId="0" fontId="16" fillId="0" borderId="150" xfId="10" applyFont="1" applyFill="1" applyBorder="1" applyAlignment="1">
      <alignment horizontal="center" vertical="center" wrapText="1"/>
    </xf>
    <xf numFmtId="0" fontId="16" fillId="0" borderId="247" xfId="10" applyFont="1" applyFill="1" applyBorder="1" applyAlignment="1">
      <alignment horizontal="center" vertical="center" wrapText="1"/>
    </xf>
    <xf numFmtId="0" fontId="16" fillId="0" borderId="180" xfId="10" applyFont="1" applyFill="1" applyBorder="1" applyAlignment="1">
      <alignment horizontal="center" vertical="center" wrapText="1"/>
    </xf>
    <xf numFmtId="38" fontId="16" fillId="0" borderId="785" xfId="3" applyFont="1" applyFill="1" applyBorder="1" applyAlignment="1">
      <alignment horizontal="right" vertical="center"/>
    </xf>
    <xf numFmtId="38" fontId="16" fillId="0" borderId="518" xfId="3" applyFont="1" applyFill="1" applyBorder="1" applyAlignment="1">
      <alignment horizontal="right" vertical="center" wrapText="1"/>
    </xf>
    <xf numFmtId="38" fontId="16" fillId="0" borderId="375" xfId="3" applyFont="1" applyFill="1" applyBorder="1" applyAlignment="1">
      <alignment horizontal="right" vertical="center"/>
    </xf>
    <xf numFmtId="38" fontId="16" fillId="0" borderId="785" xfId="3" applyFont="1" applyFill="1" applyBorder="1" applyAlignment="1">
      <alignment horizontal="right" vertical="center" wrapText="1"/>
    </xf>
    <xf numFmtId="38" fontId="16" fillId="0" borderId="375" xfId="3" applyFont="1" applyFill="1" applyBorder="1" applyAlignment="1">
      <alignment horizontal="right" vertical="center" wrapText="1"/>
    </xf>
    <xf numFmtId="38" fontId="16" fillId="0" borderId="517" xfId="3" applyFont="1" applyFill="1" applyBorder="1" applyAlignment="1">
      <alignment horizontal="right" vertical="center" wrapText="1"/>
    </xf>
    <xf numFmtId="38" fontId="16" fillId="0" borderId="797" xfId="3" applyFont="1" applyFill="1" applyBorder="1" applyAlignment="1">
      <alignment horizontal="right" vertical="center" shrinkToFit="1"/>
    </xf>
    <xf numFmtId="38" fontId="16" fillId="0" borderId="801" xfId="3" applyFont="1" applyFill="1" applyBorder="1" applyAlignment="1">
      <alignment horizontal="right" vertical="center" shrinkToFit="1"/>
    </xf>
    <xf numFmtId="38" fontId="16" fillId="0" borderId="1194" xfId="3" applyFont="1" applyFill="1" applyBorder="1" applyAlignment="1">
      <alignment horizontal="right" vertical="center" shrinkToFit="1"/>
    </xf>
    <xf numFmtId="38" fontId="20" fillId="0" borderId="156" xfId="3" applyFont="1" applyFill="1" applyBorder="1" applyAlignment="1">
      <alignment horizontal="right" vertical="center"/>
    </xf>
    <xf numFmtId="38" fontId="20" fillId="0" borderId="176" xfId="3" applyFont="1" applyFill="1" applyBorder="1" applyAlignment="1">
      <alignment horizontal="right" vertical="center"/>
    </xf>
    <xf numFmtId="38" fontId="16" fillId="0" borderId="201" xfId="3" applyFont="1" applyFill="1" applyBorder="1" applyAlignment="1">
      <alignment horizontal="right" vertical="center" shrinkToFit="1"/>
    </xf>
    <xf numFmtId="38" fontId="16" fillId="0" borderId="203" xfId="3" applyFont="1" applyFill="1" applyBorder="1" applyAlignment="1">
      <alignment horizontal="right" vertical="center" shrinkToFit="1"/>
    </xf>
    <xf numFmtId="0" fontId="22" fillId="0" borderId="194" xfId="3" applyNumberFormat="1" applyFont="1" applyFill="1" applyBorder="1" applyAlignment="1">
      <alignment horizontal="right" vertical="center" wrapText="1" shrinkToFit="1"/>
    </xf>
    <xf numFmtId="0" fontId="22" fillId="0" borderId="194" xfId="3" applyNumberFormat="1" applyFont="1" applyFill="1" applyBorder="1" applyAlignment="1">
      <alignment horizontal="right" vertical="center" shrinkToFit="1"/>
    </xf>
    <xf numFmtId="0" fontId="22" fillId="0" borderId="195" xfId="3" applyNumberFormat="1" applyFont="1" applyFill="1" applyBorder="1" applyAlignment="1">
      <alignment horizontal="right" vertical="center" shrinkToFit="1"/>
    </xf>
    <xf numFmtId="38" fontId="20" fillId="0" borderId="0" xfId="3" applyFont="1" applyFill="1" applyBorder="1" applyAlignment="1">
      <alignment horizontal="right" vertical="center"/>
    </xf>
    <xf numFmtId="58" fontId="22" fillId="0" borderId="194" xfId="3" applyNumberFormat="1" applyFont="1" applyFill="1" applyBorder="1" applyAlignment="1">
      <alignment horizontal="right" vertical="center" wrapText="1" shrinkToFit="1"/>
    </xf>
    <xf numFmtId="38" fontId="16" fillId="0" borderId="193" xfId="3" applyFont="1" applyFill="1" applyBorder="1" applyAlignment="1">
      <alignment horizontal="right" vertical="center" shrinkToFit="1"/>
    </xf>
    <xf numFmtId="38" fontId="20" fillId="0" borderId="152" xfId="3" applyFont="1" applyFill="1" applyBorder="1" applyAlignment="1">
      <alignment horizontal="right" vertical="center" shrinkToFit="1"/>
    </xf>
    <xf numFmtId="176" fontId="17" fillId="0" borderId="152" xfId="10" applyNumberFormat="1" applyFont="1" applyFill="1" applyBorder="1" applyAlignment="1">
      <alignment horizontal="left" vertical="center" wrapText="1" shrinkToFit="1"/>
    </xf>
    <xf numFmtId="176" fontId="17" fillId="0" borderId="159" xfId="10" applyNumberFormat="1" applyFont="1" applyFill="1" applyBorder="1" applyAlignment="1">
      <alignment horizontal="left" vertical="center" wrapText="1" shrinkToFit="1"/>
    </xf>
    <xf numFmtId="38" fontId="20" fillId="0" borderId="155" xfId="3" applyFont="1" applyFill="1" applyBorder="1" applyAlignment="1">
      <alignment horizontal="right" vertical="center"/>
    </xf>
    <xf numFmtId="38" fontId="16" fillId="0" borderId="200" xfId="3" applyFont="1" applyFill="1" applyBorder="1" applyAlignment="1">
      <alignment horizontal="right" vertical="center" shrinkToFit="1"/>
    </xf>
    <xf numFmtId="38" fontId="20" fillId="0" borderId="200" xfId="3" applyFont="1" applyFill="1" applyBorder="1" applyAlignment="1">
      <alignment horizontal="right" vertical="center"/>
    </xf>
    <xf numFmtId="38" fontId="20" fillId="0" borderId="202" xfId="3" applyFont="1" applyFill="1" applyBorder="1" applyAlignment="1">
      <alignment horizontal="right" vertical="center"/>
    </xf>
    <xf numFmtId="38" fontId="20" fillId="0" borderId="175" xfId="3" applyFont="1" applyFill="1" applyBorder="1" applyAlignment="1">
      <alignment horizontal="right" vertical="center"/>
    </xf>
    <xf numFmtId="0" fontId="16" fillId="0" borderId="1151" xfId="10" applyFont="1" applyFill="1" applyBorder="1" applyAlignment="1">
      <alignment horizontal="center" vertical="center" wrapText="1"/>
    </xf>
    <xf numFmtId="38" fontId="20" fillId="0" borderId="154" xfId="3" applyFont="1" applyFill="1" applyBorder="1" applyAlignment="1">
      <alignment horizontal="right" vertical="center"/>
    </xf>
    <xf numFmtId="58" fontId="10" fillId="0" borderId="8" xfId="10" applyNumberFormat="1" applyFont="1" applyFill="1" applyBorder="1" applyAlignment="1">
      <alignment horizontal="right" vertical="center" wrapText="1"/>
    </xf>
    <xf numFmtId="0" fontId="16" fillId="0" borderId="177" xfId="10" applyFont="1" applyFill="1" applyBorder="1" applyAlignment="1">
      <alignment horizontal="center" vertical="center" textRotation="255" wrapText="1"/>
    </xf>
    <xf numFmtId="0" fontId="16" fillId="0" borderId="151" xfId="10" applyFont="1" applyFill="1" applyBorder="1" applyAlignment="1">
      <alignment horizontal="center" vertical="center" textRotation="255" wrapText="1"/>
    </xf>
    <xf numFmtId="0" fontId="16" fillId="0" borderId="171" xfId="10" applyFont="1" applyFill="1" applyBorder="1" applyAlignment="1">
      <alignment horizontal="center" vertical="center" textRotation="255" wrapText="1"/>
    </xf>
    <xf numFmtId="0" fontId="17" fillId="0" borderId="170" xfId="10" applyNumberFormat="1" applyFont="1" applyFill="1" applyBorder="1" applyAlignment="1">
      <alignment horizontal="left" vertical="center" wrapText="1"/>
    </xf>
    <xf numFmtId="0" fontId="17" fillId="0" borderId="179" xfId="10" applyNumberFormat="1" applyFont="1" applyFill="1" applyBorder="1" applyAlignment="1">
      <alignment horizontal="left" vertical="center" wrapText="1"/>
    </xf>
    <xf numFmtId="38" fontId="16" fillId="0" borderId="214" xfId="3" applyFont="1" applyFill="1" applyBorder="1" applyAlignment="1">
      <alignment horizontal="right" vertical="center" wrapText="1"/>
    </xf>
    <xf numFmtId="38" fontId="16" fillId="0" borderId="215" xfId="3" applyFont="1" applyFill="1" applyBorder="1" applyAlignment="1">
      <alignment horizontal="right" vertical="center" wrapText="1"/>
    </xf>
    <xf numFmtId="38" fontId="16" fillId="0" borderId="197" xfId="3" applyFont="1" applyFill="1" applyBorder="1" applyAlignment="1">
      <alignment horizontal="right" vertical="center" wrapText="1"/>
    </xf>
    <xf numFmtId="0" fontId="16" fillId="0" borderId="248" xfId="10" applyFont="1" applyFill="1" applyBorder="1" applyAlignment="1">
      <alignment horizontal="center" vertical="center" wrapText="1"/>
    </xf>
    <xf numFmtId="0" fontId="17" fillId="0" borderId="164" xfId="10" applyFont="1" applyFill="1" applyBorder="1" applyAlignment="1">
      <alignment horizontal="center" vertical="center" wrapText="1"/>
    </xf>
    <xf numFmtId="0" fontId="17" fillId="0" borderId="209" xfId="10" applyFont="1" applyFill="1" applyBorder="1" applyAlignment="1">
      <alignment horizontal="center" vertical="center" wrapText="1"/>
    </xf>
    <xf numFmtId="0" fontId="16" fillId="0" borderId="1234" xfId="10" applyFont="1" applyFill="1" applyBorder="1" applyAlignment="1">
      <alignment horizontal="center" vertical="center" wrapText="1"/>
    </xf>
    <xf numFmtId="0" fontId="16" fillId="0" borderId="1235" xfId="10" applyFont="1" applyFill="1" applyBorder="1" applyAlignment="1">
      <alignment horizontal="center" vertical="center" wrapText="1"/>
    </xf>
    <xf numFmtId="0" fontId="16" fillId="0" borderId="1236" xfId="10" applyFont="1" applyFill="1" applyBorder="1" applyAlignment="1">
      <alignment horizontal="center" vertical="center" wrapText="1"/>
    </xf>
    <xf numFmtId="0" fontId="16" fillId="0" borderId="798" xfId="10" applyFont="1" applyFill="1" applyBorder="1" applyAlignment="1">
      <alignment horizontal="center" vertical="center" textRotation="255" wrapText="1"/>
    </xf>
    <xf numFmtId="0" fontId="16" fillId="0" borderId="802" xfId="10" applyFont="1" applyFill="1" applyBorder="1" applyAlignment="1">
      <alignment horizontal="center" vertical="center" textRotation="255" wrapText="1"/>
    </xf>
    <xf numFmtId="0" fontId="16" fillId="0" borderId="1188" xfId="10" applyFont="1" applyFill="1" applyBorder="1" applyAlignment="1">
      <alignment horizontal="center" vertical="center" textRotation="255" wrapText="1"/>
    </xf>
    <xf numFmtId="38" fontId="16" fillId="0" borderId="795" xfId="3" applyFont="1" applyFill="1" applyBorder="1" applyAlignment="1">
      <alignment horizontal="right" vertical="center" shrinkToFit="1"/>
    </xf>
    <xf numFmtId="38" fontId="16" fillId="0" borderId="799" xfId="3" applyFont="1" applyFill="1" applyBorder="1" applyAlignment="1">
      <alignment horizontal="right" vertical="center" shrinkToFit="1"/>
    </xf>
    <xf numFmtId="38" fontId="16" fillId="0" borderId="1191" xfId="3" applyFont="1" applyFill="1" applyBorder="1" applyAlignment="1">
      <alignment horizontal="right" vertical="center" shrinkToFit="1"/>
    </xf>
    <xf numFmtId="38" fontId="16" fillId="0" borderId="1233" xfId="3" applyFont="1" applyFill="1" applyBorder="1" applyAlignment="1">
      <alignment horizontal="right" vertical="center" wrapText="1"/>
    </xf>
    <xf numFmtId="38" fontId="16" fillId="0" borderId="1184" xfId="3" applyFont="1" applyFill="1" applyBorder="1" applyAlignment="1">
      <alignment horizontal="right" vertical="center" wrapText="1"/>
    </xf>
    <xf numFmtId="38" fontId="16" fillId="0" borderId="1192" xfId="3" applyFont="1" applyFill="1" applyBorder="1" applyAlignment="1">
      <alignment horizontal="right" vertical="center" wrapText="1"/>
    </xf>
    <xf numFmtId="38" fontId="16" fillId="0" borderId="1232" xfId="3" applyFont="1" applyFill="1" applyBorder="1" applyAlignment="1">
      <alignment horizontal="right" vertical="center" shrinkToFit="1"/>
    </xf>
    <xf numFmtId="38" fontId="16" fillId="0" borderId="1185" xfId="3" applyFont="1" applyFill="1" applyBorder="1" applyAlignment="1">
      <alignment horizontal="right" vertical="center" shrinkToFit="1"/>
    </xf>
    <xf numFmtId="38" fontId="16" fillId="0" borderId="1193" xfId="3" applyFont="1" applyFill="1" applyBorder="1" applyAlignment="1">
      <alignment horizontal="right" vertical="center" shrinkToFit="1"/>
    </xf>
    <xf numFmtId="38" fontId="22" fillId="0" borderId="75" xfId="3" applyFont="1" applyFill="1" applyBorder="1" applyAlignment="1">
      <alignment horizontal="right" vertical="center" wrapText="1" shrinkToFit="1"/>
    </xf>
    <xf numFmtId="38" fontId="22" fillId="0" borderId="77" xfId="3" applyFont="1" applyFill="1" applyBorder="1" applyAlignment="1">
      <alignment horizontal="right" vertical="center" shrinkToFit="1"/>
    </xf>
    <xf numFmtId="0" fontId="17" fillId="0" borderId="170" xfId="10" quotePrefix="1" applyNumberFormat="1" applyFont="1" applyFill="1" applyBorder="1" applyAlignment="1">
      <alignment horizontal="left" vertical="center" wrapText="1"/>
    </xf>
    <xf numFmtId="0" fontId="17" fillId="0" borderId="184" xfId="10" applyNumberFormat="1" applyFont="1" applyFill="1" applyBorder="1" applyAlignment="1">
      <alignment horizontal="left" vertical="center" wrapText="1"/>
    </xf>
    <xf numFmtId="0" fontId="17" fillId="0" borderId="158" xfId="10" applyNumberFormat="1" applyFont="1" applyFill="1" applyBorder="1" applyAlignment="1">
      <alignment horizontal="left" vertical="center" wrapText="1"/>
    </xf>
    <xf numFmtId="0" fontId="17" fillId="0" borderId="1145" xfId="10" applyFont="1" applyFill="1" applyBorder="1" applyAlignment="1">
      <alignment horizontal="center" vertical="center" wrapText="1"/>
    </xf>
    <xf numFmtId="0" fontId="17" fillId="0" borderId="1146" xfId="10" applyFont="1" applyFill="1" applyBorder="1" applyAlignment="1">
      <alignment horizontal="center" vertical="center" wrapText="1"/>
    </xf>
    <xf numFmtId="0" fontId="17" fillId="0" borderId="1149" xfId="10" applyFont="1" applyFill="1" applyBorder="1" applyAlignment="1">
      <alignment horizontal="center" vertical="center" wrapText="1"/>
    </xf>
    <xf numFmtId="0" fontId="16" fillId="0" borderId="181" xfId="10" applyFont="1" applyFill="1" applyBorder="1" applyAlignment="1">
      <alignment horizontal="center" vertical="center" textRotation="255" wrapText="1"/>
    </xf>
    <xf numFmtId="0" fontId="17" fillId="0" borderId="178" xfId="10" applyNumberFormat="1" applyFont="1" applyFill="1" applyBorder="1" applyAlignment="1">
      <alignment horizontal="left" vertical="center" wrapText="1"/>
    </xf>
    <xf numFmtId="38" fontId="16" fillId="0" borderId="220" xfId="3" applyFont="1" applyFill="1" applyBorder="1" applyAlignment="1">
      <alignment horizontal="right" vertical="center" wrapText="1"/>
    </xf>
    <xf numFmtId="38" fontId="16" fillId="0" borderId="212" xfId="3" applyFont="1" applyFill="1" applyBorder="1" applyAlignment="1">
      <alignment horizontal="right" vertical="center" wrapText="1"/>
    </xf>
    <xf numFmtId="38" fontId="16" fillId="0" borderId="226" xfId="3" applyFont="1" applyFill="1" applyBorder="1" applyAlignment="1">
      <alignment horizontal="right" vertical="center" wrapText="1"/>
    </xf>
    <xf numFmtId="38" fontId="16" fillId="0" borderId="216" xfId="3" applyFont="1" applyFill="1" applyBorder="1" applyAlignment="1">
      <alignment horizontal="right" vertical="center"/>
    </xf>
    <xf numFmtId="38" fontId="16" fillId="0" borderId="217" xfId="3" applyFont="1" applyFill="1" applyBorder="1" applyAlignment="1">
      <alignment horizontal="right" vertical="center" wrapText="1"/>
    </xf>
    <xf numFmtId="38" fontId="16" fillId="0" borderId="171" xfId="3" applyFont="1" applyFill="1" applyBorder="1" applyAlignment="1">
      <alignment horizontal="right" vertical="center" shrinkToFit="1"/>
    </xf>
    <xf numFmtId="176" fontId="17" fillId="0" borderId="177" xfId="10" applyNumberFormat="1" applyFont="1" applyFill="1" applyBorder="1" applyAlignment="1">
      <alignment horizontal="left" vertical="center" wrapText="1"/>
    </xf>
    <xf numFmtId="176" fontId="17" fillId="0" borderId="151" xfId="10" applyNumberFormat="1" applyFont="1" applyFill="1" applyBorder="1" applyAlignment="1">
      <alignment horizontal="left" vertical="center" wrapText="1"/>
    </xf>
    <xf numFmtId="176" fontId="17" fillId="0" borderId="171" xfId="10" applyNumberFormat="1" applyFont="1" applyFill="1" applyBorder="1" applyAlignment="1">
      <alignment horizontal="left" vertical="center" wrapText="1"/>
    </xf>
    <xf numFmtId="38" fontId="16" fillId="0" borderId="519" xfId="3" applyFont="1" applyFill="1" applyBorder="1" applyAlignment="1">
      <alignment horizontal="right" vertical="center" shrinkToFit="1"/>
    </xf>
    <xf numFmtId="0" fontId="24" fillId="0" borderId="1162" xfId="10" applyFont="1" applyFill="1" applyBorder="1" applyAlignment="1">
      <alignment horizontal="center" vertical="center" wrapText="1" shrinkToFit="1"/>
    </xf>
    <xf numFmtId="0" fontId="24" fillId="0" borderId="8" xfId="10" applyFont="1" applyFill="1" applyBorder="1" applyAlignment="1">
      <alignment horizontal="center" vertical="center" wrapText="1" shrinkToFit="1"/>
    </xf>
    <xf numFmtId="0" fontId="24" fillId="0" borderId="784" xfId="10" applyFont="1" applyFill="1" applyBorder="1" applyAlignment="1">
      <alignment horizontal="center" vertical="center" wrapText="1" shrinkToFit="1"/>
    </xf>
    <xf numFmtId="0" fontId="17" fillId="0" borderId="1162" xfId="10" applyFont="1" applyFill="1" applyBorder="1" applyAlignment="1">
      <alignment horizontal="center" vertical="center" wrapText="1" shrinkToFit="1"/>
    </xf>
    <xf numFmtId="0" fontId="17" fillId="0" borderId="8" xfId="10" applyFont="1" applyFill="1" applyBorder="1" applyAlignment="1">
      <alignment horizontal="center" vertical="center" wrapText="1" shrinkToFit="1"/>
    </xf>
    <xf numFmtId="0" fontId="17" fillId="0" borderId="784" xfId="10" applyFont="1" applyFill="1" applyBorder="1" applyAlignment="1">
      <alignment horizontal="center" vertical="center" wrapText="1" shrinkToFit="1"/>
    </xf>
    <xf numFmtId="0" fontId="17" fillId="0" borderId="189" xfId="9" applyFont="1" applyFill="1" applyBorder="1" applyAlignment="1" applyProtection="1">
      <alignment horizontal="left" vertical="center" wrapText="1"/>
    </xf>
    <xf numFmtId="0" fontId="17" fillId="0" borderId="222" xfId="10" applyFont="1" applyFill="1" applyBorder="1" applyAlignment="1">
      <alignment horizontal="left" vertical="center" wrapText="1"/>
    </xf>
    <xf numFmtId="38" fontId="22" fillId="0" borderId="25" xfId="3" applyFont="1" applyFill="1" applyBorder="1" applyAlignment="1">
      <alignment horizontal="right" vertical="center" wrapText="1" shrinkToFit="1"/>
    </xf>
    <xf numFmtId="0" fontId="17" fillId="0" borderId="1241" xfId="10" applyFont="1" applyFill="1" applyBorder="1" applyAlignment="1">
      <alignment horizontal="left" vertical="center" wrapText="1"/>
    </xf>
    <xf numFmtId="0" fontId="17" fillId="0" borderId="1242" xfId="10" applyFont="1" applyFill="1" applyBorder="1" applyAlignment="1">
      <alignment horizontal="left" vertical="center" wrapText="1"/>
    </xf>
    <xf numFmtId="38" fontId="16" fillId="0" borderId="1240" xfId="3" applyFont="1" applyFill="1" applyBorder="1" applyAlignment="1">
      <alignment horizontal="right" vertical="center" shrinkToFit="1"/>
    </xf>
    <xf numFmtId="38" fontId="16" fillId="0" borderId="1186" xfId="3" applyFont="1" applyFill="1" applyBorder="1" applyAlignment="1">
      <alignment horizontal="right" vertical="center" shrinkToFit="1"/>
    </xf>
    <xf numFmtId="38" fontId="16" fillId="0" borderId="1195" xfId="3" applyFont="1" applyFill="1" applyBorder="1" applyAlignment="1">
      <alignment horizontal="right" vertical="center" shrinkToFit="1"/>
    </xf>
    <xf numFmtId="58" fontId="22" fillId="0" borderId="1187" xfId="3" applyNumberFormat="1" applyFont="1" applyFill="1" applyBorder="1" applyAlignment="1">
      <alignment horizontal="right" vertical="center" wrapText="1" shrinkToFit="1"/>
    </xf>
    <xf numFmtId="0" fontId="22" fillId="0" borderId="1187" xfId="3" applyNumberFormat="1" applyFont="1" applyFill="1" applyBorder="1" applyAlignment="1">
      <alignment horizontal="right" vertical="center" shrinkToFit="1"/>
    </xf>
    <xf numFmtId="0" fontId="17" fillId="0" borderId="1238" xfId="10" applyFont="1" applyFill="1" applyBorder="1" applyAlignment="1">
      <alignment horizontal="left" vertical="center" wrapText="1"/>
    </xf>
    <xf numFmtId="0" fontId="17" fillId="0" borderId="1239" xfId="10" applyFont="1" applyFill="1" applyBorder="1" applyAlignment="1">
      <alignment horizontal="left" vertical="center" wrapText="1"/>
    </xf>
    <xf numFmtId="38" fontId="16" fillId="0" borderId="215" xfId="3" applyFont="1" applyFill="1" applyBorder="1" applyAlignment="1">
      <alignment horizontal="right" vertical="center"/>
    </xf>
    <xf numFmtId="38" fontId="16" fillId="0" borderId="798" xfId="3" applyFont="1" applyFill="1" applyBorder="1" applyAlignment="1">
      <alignment horizontal="right" vertical="center" shrinkToFit="1"/>
    </xf>
    <xf numFmtId="38" fontId="16" fillId="0" borderId="802" xfId="3" applyFont="1" applyFill="1" applyBorder="1" applyAlignment="1">
      <alignment horizontal="right" vertical="center" shrinkToFit="1"/>
    </xf>
    <xf numFmtId="38" fontId="16" fillId="0" borderId="1188" xfId="3" applyFont="1" applyFill="1" applyBorder="1" applyAlignment="1">
      <alignment horizontal="right" vertical="center" shrinkToFit="1"/>
    </xf>
    <xf numFmtId="176" fontId="17" fillId="0" borderId="798" xfId="10" applyNumberFormat="1" applyFont="1" applyFill="1" applyBorder="1" applyAlignment="1">
      <alignment horizontal="left" vertical="center" wrapText="1"/>
    </xf>
    <xf numFmtId="176" fontId="17" fillId="0" borderId="802" xfId="10" applyNumberFormat="1" applyFont="1" applyFill="1" applyBorder="1" applyAlignment="1">
      <alignment horizontal="left" vertical="center" wrapText="1"/>
    </xf>
    <xf numFmtId="176" fontId="17" fillId="0" borderId="1188" xfId="10" applyNumberFormat="1" applyFont="1" applyFill="1" applyBorder="1" applyAlignment="1">
      <alignment horizontal="left" vertical="center" wrapText="1"/>
    </xf>
    <xf numFmtId="38" fontId="16" fillId="0" borderId="1237" xfId="3" applyFont="1" applyFill="1" applyBorder="1" applyAlignment="1">
      <alignment horizontal="right" vertical="center" shrinkToFit="1"/>
    </xf>
    <xf numFmtId="38" fontId="16" fillId="0" borderId="1187" xfId="3" applyFont="1" applyFill="1" applyBorder="1" applyAlignment="1">
      <alignment horizontal="right" vertical="center" shrinkToFit="1"/>
    </xf>
    <xf numFmtId="38" fontId="16" fillId="0" borderId="1196" xfId="3" applyFont="1" applyFill="1" applyBorder="1" applyAlignment="1">
      <alignment horizontal="right" vertical="center" shrinkToFit="1"/>
    </xf>
    <xf numFmtId="176" fontId="17" fillId="0" borderId="181" xfId="10" applyNumberFormat="1" applyFont="1" applyFill="1" applyBorder="1" applyAlignment="1">
      <alignment horizontal="left" vertical="center" wrapText="1"/>
    </xf>
    <xf numFmtId="0" fontId="17" fillId="0" borderId="1157" xfId="11" applyFont="1" applyFill="1" applyBorder="1" applyAlignment="1" applyProtection="1">
      <alignment horizontal="left" vertical="top" wrapText="1"/>
      <protection locked="0"/>
    </xf>
    <xf numFmtId="0" fontId="17" fillId="0" borderId="54" xfId="11" applyFont="1" applyFill="1" applyBorder="1" applyAlignment="1" applyProtection="1">
      <alignment horizontal="left" vertical="top" wrapText="1"/>
      <protection locked="0"/>
    </xf>
    <xf numFmtId="0" fontId="17" fillId="0" borderId="777" xfId="11" applyFont="1" applyFill="1" applyBorder="1" applyAlignment="1" applyProtection="1">
      <alignment horizontal="left" vertical="top" wrapText="1"/>
      <protection locked="0"/>
    </xf>
    <xf numFmtId="0" fontId="21" fillId="4" borderId="1157" xfId="10" applyFont="1" applyFill="1" applyBorder="1" applyAlignment="1">
      <alignment horizontal="center" vertical="center" wrapText="1"/>
    </xf>
    <xf numFmtId="0" fontId="21" fillId="4" borderId="54" xfId="10" applyFont="1" applyFill="1" applyBorder="1" applyAlignment="1">
      <alignment horizontal="center" vertical="center" wrapText="1"/>
    </xf>
    <xf numFmtId="0" fontId="21" fillId="4" borderId="777" xfId="10" applyFont="1" applyFill="1" applyBorder="1" applyAlignment="1">
      <alignment horizontal="center" vertical="center" wrapText="1"/>
    </xf>
    <xf numFmtId="0" fontId="17" fillId="0" borderId="105" xfId="11" applyFont="1" applyFill="1" applyBorder="1" applyAlignment="1" applyProtection="1">
      <alignment horizontal="left" vertical="top" wrapText="1"/>
      <protection locked="0"/>
    </xf>
    <xf numFmtId="0" fontId="17" fillId="0" borderId="57" xfId="11" applyFont="1" applyFill="1" applyBorder="1" applyAlignment="1" applyProtection="1">
      <alignment horizontal="left" vertical="top" wrapText="1"/>
      <protection locked="0"/>
    </xf>
    <xf numFmtId="0" fontId="21" fillId="4" borderId="228" xfId="11" applyFont="1" applyFill="1" applyBorder="1" applyAlignment="1">
      <alignment horizontal="center" vertical="center" wrapText="1"/>
    </xf>
    <xf numFmtId="0" fontId="21" fillId="4" borderId="8" xfId="11" applyFont="1" applyFill="1" applyBorder="1" applyAlignment="1">
      <alignment horizontal="center" vertical="center" wrapText="1"/>
    </xf>
    <xf numFmtId="0" fontId="21" fillId="4" borderId="784" xfId="11" applyFont="1" applyFill="1" applyBorder="1" applyAlignment="1">
      <alignment horizontal="center" vertical="center" wrapText="1"/>
    </xf>
    <xf numFmtId="0" fontId="21" fillId="4" borderId="91" xfId="11" applyFont="1" applyFill="1" applyBorder="1" applyAlignment="1">
      <alignment horizontal="center" vertical="center" wrapText="1"/>
    </xf>
    <xf numFmtId="0" fontId="26" fillId="4" borderId="837" xfId="11" applyFont="1" applyFill="1" applyBorder="1" applyAlignment="1">
      <alignment horizontal="center" vertical="top" textRotation="255" wrapText="1"/>
    </xf>
    <xf numFmtId="0" fontId="26" fillId="4" borderId="2" xfId="11" applyFont="1" applyFill="1" applyBorder="1" applyAlignment="1">
      <alignment horizontal="center" vertical="top" textRotation="255" wrapText="1"/>
    </xf>
    <xf numFmtId="0" fontId="26" fillId="4" borderId="690" xfId="11" applyFont="1" applyFill="1" applyBorder="1" applyAlignment="1">
      <alignment horizontal="center" vertical="top" textRotation="255" wrapText="1"/>
    </xf>
    <xf numFmtId="0" fontId="17" fillId="0" borderId="57" xfId="11" applyFont="1" applyFill="1" applyBorder="1" applyAlignment="1" applyProtection="1">
      <alignment horizontal="center" vertical="center" wrapText="1"/>
      <protection locked="0"/>
    </xf>
    <xf numFmtId="0" fontId="17" fillId="0" borderId="54" xfId="11" applyFont="1" applyFill="1" applyBorder="1" applyAlignment="1" applyProtection="1">
      <alignment horizontal="center" vertical="center" wrapText="1"/>
      <protection locked="0"/>
    </xf>
    <xf numFmtId="0" fontId="17" fillId="0" borderId="105" xfId="11" applyFont="1" applyFill="1" applyBorder="1" applyAlignment="1" applyProtection="1">
      <alignment horizontal="center" vertical="center" wrapText="1"/>
      <protection locked="0"/>
    </xf>
    <xf numFmtId="0" fontId="17" fillId="0" borderId="57" xfId="11" applyFont="1" applyFill="1" applyBorder="1" applyAlignment="1">
      <alignment horizontal="center" vertical="center" wrapText="1"/>
    </xf>
    <xf numFmtId="0" fontId="17" fillId="0" borderId="54" xfId="11" applyFont="1" applyFill="1" applyBorder="1" applyAlignment="1">
      <alignment horizontal="center" vertical="center" wrapText="1"/>
    </xf>
    <xf numFmtId="0" fontId="17" fillId="0" borderId="105" xfId="11" applyFont="1" applyFill="1" applyBorder="1" applyAlignment="1">
      <alignment horizontal="center" vertical="center" wrapText="1"/>
    </xf>
    <xf numFmtId="0" fontId="17" fillId="0" borderId="57" xfId="11" applyFont="1" applyFill="1" applyBorder="1" applyAlignment="1">
      <alignment horizontal="center" vertical="center" textRotation="255" wrapText="1"/>
    </xf>
    <xf numFmtId="0" fontId="17" fillId="0" borderId="54" xfId="11" applyFont="1" applyFill="1" applyBorder="1" applyAlignment="1">
      <alignment horizontal="center" vertical="center" textRotation="255" wrapText="1"/>
    </xf>
    <xf numFmtId="0" fontId="17" fillId="0" borderId="105" xfId="11" applyFont="1" applyFill="1" applyBorder="1" applyAlignment="1">
      <alignment horizontal="center" vertical="center" textRotation="255" wrapText="1"/>
    </xf>
    <xf numFmtId="0" fontId="17" fillId="0" borderId="54" xfId="9" applyNumberFormat="1" applyFont="1" applyFill="1" applyBorder="1" applyAlignment="1" applyProtection="1">
      <alignment horizontal="left" vertical="center" wrapText="1"/>
    </xf>
    <xf numFmtId="0" fontId="17" fillId="0" borderId="113" xfId="9" applyNumberFormat="1" applyFont="1" applyFill="1" applyBorder="1" applyAlignment="1" applyProtection="1">
      <alignment horizontal="left" vertical="center" wrapText="1"/>
    </xf>
    <xf numFmtId="38" fontId="17" fillId="0" borderId="1" xfId="3" applyFont="1" applyFill="1" applyBorder="1" applyAlignment="1">
      <alignment horizontal="right" vertical="center" shrinkToFit="1"/>
    </xf>
    <xf numFmtId="38" fontId="17" fillId="0" borderId="2" xfId="3" applyFont="1" applyFill="1" applyBorder="1" applyAlignment="1">
      <alignment horizontal="right" vertical="center" shrinkToFit="1"/>
    </xf>
    <xf numFmtId="49" fontId="17" fillId="0" borderId="137" xfId="11" applyNumberFormat="1" applyFont="1" applyFill="1" applyBorder="1" applyAlignment="1">
      <alignment horizontal="left" vertical="center" wrapText="1"/>
    </xf>
    <xf numFmtId="49" fontId="17" fillId="0" borderId="54" xfId="11" applyNumberFormat="1" applyFont="1" applyFill="1" applyBorder="1" applyAlignment="1">
      <alignment horizontal="left" vertical="center" wrapText="1"/>
    </xf>
    <xf numFmtId="58" fontId="17" fillId="0" borderId="57" xfId="11" applyNumberFormat="1" applyFont="1" applyFill="1" applyBorder="1" applyAlignment="1">
      <alignment horizontal="center" vertical="center" shrinkToFit="1"/>
    </xf>
    <xf numFmtId="58" fontId="17" fillId="0" borderId="54" xfId="11" applyNumberFormat="1" applyFont="1" applyFill="1" applyBorder="1" applyAlignment="1">
      <alignment horizontal="center" vertical="center" shrinkToFit="1"/>
    </xf>
    <xf numFmtId="58" fontId="17" fillId="0" borderId="105" xfId="11" applyNumberFormat="1" applyFont="1" applyFill="1" applyBorder="1" applyAlignment="1">
      <alignment horizontal="center" vertical="center" shrinkToFit="1"/>
    </xf>
    <xf numFmtId="49" fontId="17" fillId="0" borderId="137" xfId="11" applyNumberFormat="1" applyFont="1" applyFill="1" applyBorder="1" applyAlignment="1">
      <alignment vertical="center" wrapText="1"/>
    </xf>
    <xf numFmtId="49" fontId="17" fillId="0" borderId="105" xfId="11" applyNumberFormat="1" applyFont="1" applyFill="1" applyBorder="1" applyAlignment="1">
      <alignment vertical="center" wrapText="1"/>
    </xf>
    <xf numFmtId="0" fontId="17" fillId="0" borderId="57" xfId="9" applyNumberFormat="1" applyFont="1" applyFill="1" applyBorder="1" applyAlignment="1" applyProtection="1">
      <alignment vertical="center" wrapText="1"/>
    </xf>
    <xf numFmtId="0" fontId="17" fillId="0" borderId="113" xfId="9" applyNumberFormat="1" applyFont="1" applyFill="1" applyBorder="1" applyAlignment="1" applyProtection="1">
      <alignment vertical="center" wrapText="1"/>
    </xf>
    <xf numFmtId="38" fontId="17" fillId="0" borderId="55" xfId="3" applyFont="1" applyFill="1" applyBorder="1" applyAlignment="1">
      <alignment horizontal="right" vertical="center" shrinkToFit="1"/>
    </xf>
    <xf numFmtId="38" fontId="17" fillId="0" borderId="106" xfId="3" applyFont="1" applyFill="1" applyBorder="1" applyAlignment="1">
      <alignment horizontal="right" vertical="center" shrinkToFit="1"/>
    </xf>
    <xf numFmtId="38" fontId="17" fillId="0" borderId="837" xfId="3" applyFont="1" applyFill="1" applyBorder="1" applyAlignment="1">
      <alignment horizontal="right" vertical="center" shrinkToFit="1"/>
    </xf>
    <xf numFmtId="38" fontId="17" fillId="0" borderId="149" xfId="3" applyFont="1" applyFill="1" applyBorder="1" applyAlignment="1">
      <alignment horizontal="right" vertical="center" shrinkToFit="1"/>
    </xf>
    <xf numFmtId="38" fontId="17" fillId="0" borderId="57" xfId="3" applyFont="1" applyFill="1" applyBorder="1" applyAlignment="1">
      <alignment horizontal="right" vertical="center" shrinkToFit="1"/>
    </xf>
    <xf numFmtId="0" fontId="7" fillId="0" borderId="54" xfId="0" applyFont="1" applyFill="1" applyBorder="1" applyAlignment="1">
      <alignment horizontal="right" vertical="center" shrinkToFit="1"/>
    </xf>
    <xf numFmtId="0" fontId="7" fillId="0" borderId="105" xfId="0" applyFont="1" applyFill="1" applyBorder="1" applyAlignment="1">
      <alignment horizontal="right" vertical="center" shrinkToFit="1"/>
    </xf>
    <xf numFmtId="38" fontId="17" fillId="0" borderId="57" xfId="3" applyFont="1" applyFill="1" applyBorder="1" applyAlignment="1" applyProtection="1">
      <alignment horizontal="right" vertical="center" shrinkToFit="1"/>
      <protection locked="0"/>
    </xf>
    <xf numFmtId="38" fontId="17" fillId="0" borderId="54" xfId="3" applyFont="1" applyFill="1" applyBorder="1" applyAlignment="1" applyProtection="1">
      <alignment horizontal="right" vertical="center" shrinkToFit="1"/>
      <protection locked="0"/>
    </xf>
    <xf numFmtId="38" fontId="17" fillId="0" borderId="105" xfId="3" applyFont="1" applyFill="1" applyBorder="1" applyAlignment="1" applyProtection="1">
      <alignment horizontal="right" vertical="center" shrinkToFit="1"/>
      <protection locked="0"/>
    </xf>
    <xf numFmtId="49" fontId="17" fillId="0" borderId="57" xfId="11" applyNumberFormat="1" applyFont="1" applyFill="1" applyBorder="1" applyAlignment="1" applyProtection="1">
      <alignment horizontal="left" vertical="center" wrapText="1"/>
      <protection locked="0"/>
    </xf>
    <xf numFmtId="49" fontId="17" fillId="0" borderId="54" xfId="11" applyNumberFormat="1" applyFont="1" applyFill="1" applyBorder="1" applyAlignment="1" applyProtection="1">
      <alignment horizontal="left" vertical="center" wrapText="1"/>
      <protection locked="0"/>
    </xf>
    <xf numFmtId="49" fontId="17" fillId="0" borderId="105" xfId="11" applyNumberFormat="1" applyFont="1" applyFill="1" applyBorder="1" applyAlignment="1" applyProtection="1">
      <alignment horizontal="left" vertical="center" wrapText="1"/>
      <protection locked="0"/>
    </xf>
    <xf numFmtId="49" fontId="17" fillId="0" borderId="57" xfId="11" applyNumberFormat="1" applyFont="1" applyFill="1" applyBorder="1" applyAlignment="1">
      <alignment horizontal="center" vertical="center" shrinkToFit="1"/>
    </xf>
    <xf numFmtId="0" fontId="7" fillId="0" borderId="54" xfId="0" applyFont="1" applyFill="1" applyBorder="1" applyAlignment="1">
      <alignment vertical="center" shrinkToFit="1"/>
    </xf>
    <xf numFmtId="0" fontId="7" fillId="0" borderId="105" xfId="0" applyFont="1" applyFill="1" applyBorder="1" applyAlignment="1">
      <alignment vertical="center" shrinkToFit="1"/>
    </xf>
    <xf numFmtId="0" fontId="17" fillId="0" borderId="57" xfId="11" applyFont="1" applyFill="1" applyBorder="1" applyAlignment="1">
      <alignment horizontal="left" vertical="center" wrapText="1"/>
    </xf>
    <xf numFmtId="0" fontId="17" fillId="0" borderId="54" xfId="11" applyFont="1" applyFill="1" applyBorder="1" applyAlignment="1">
      <alignment horizontal="left" vertical="center" wrapText="1"/>
    </xf>
    <xf numFmtId="0" fontId="17" fillId="0" borderId="113" xfId="11" applyFont="1" applyFill="1" applyBorder="1" applyAlignment="1">
      <alignment horizontal="left" vertical="center" wrapText="1"/>
    </xf>
    <xf numFmtId="0" fontId="17" fillId="0" borderId="105" xfId="11" applyFont="1" applyFill="1" applyBorder="1" applyAlignment="1">
      <alignment horizontal="left" vertical="center" wrapText="1"/>
    </xf>
    <xf numFmtId="49" fontId="17" fillId="0" borderId="105" xfId="11" applyNumberFormat="1" applyFont="1" applyFill="1" applyBorder="1" applyAlignment="1">
      <alignment horizontal="left" vertical="center" wrapText="1"/>
    </xf>
    <xf numFmtId="49" fontId="17" fillId="0" borderId="54" xfId="11" applyNumberFormat="1" applyFont="1" applyFill="1" applyBorder="1" applyAlignment="1">
      <alignment horizontal="center" vertical="center" shrinkToFit="1"/>
    </xf>
    <xf numFmtId="49" fontId="17" fillId="0" borderId="777" xfId="11" applyNumberFormat="1" applyFont="1" applyFill="1" applyBorder="1" applyAlignment="1">
      <alignment horizontal="center" vertical="center" shrinkToFit="1"/>
    </xf>
    <xf numFmtId="0" fontId="17" fillId="0" borderId="777" xfId="11" applyFont="1" applyFill="1" applyBorder="1" applyAlignment="1">
      <alignment horizontal="left" vertical="center" wrapText="1"/>
    </xf>
    <xf numFmtId="0" fontId="17" fillId="0" borderId="777" xfId="11" applyFont="1" applyFill="1" applyBorder="1" applyAlignment="1" applyProtection="1">
      <alignment horizontal="center" vertical="center" wrapText="1"/>
      <protection locked="0"/>
    </xf>
    <xf numFmtId="0" fontId="17" fillId="0" borderId="777" xfId="11" applyFont="1" applyFill="1" applyBorder="1" applyAlignment="1">
      <alignment horizontal="center" vertical="center" wrapText="1"/>
    </xf>
    <xf numFmtId="0" fontId="17" fillId="0" borderId="777" xfId="11" applyFont="1" applyFill="1" applyBorder="1" applyAlignment="1">
      <alignment horizontal="center" vertical="center" textRotation="255" wrapText="1"/>
    </xf>
    <xf numFmtId="38" fontId="17" fillId="0" borderId="782" xfId="3" applyFont="1" applyFill="1" applyBorder="1" applyAlignment="1">
      <alignment horizontal="right" vertical="center" shrinkToFit="1"/>
    </xf>
    <xf numFmtId="38" fontId="17" fillId="0" borderId="690" xfId="3" applyFont="1" applyFill="1" applyBorder="1" applyAlignment="1">
      <alignment horizontal="right" vertical="center" shrinkToFit="1"/>
    </xf>
    <xf numFmtId="0" fontId="7" fillId="0" borderId="777" xfId="0" applyFont="1" applyFill="1" applyBorder="1" applyAlignment="1">
      <alignment horizontal="right" vertical="center" shrinkToFit="1"/>
    </xf>
    <xf numFmtId="38" fontId="17" fillId="0" borderId="777" xfId="3" applyFont="1" applyFill="1" applyBorder="1" applyAlignment="1" applyProtection="1">
      <alignment horizontal="right" vertical="center" shrinkToFit="1"/>
      <protection locked="0"/>
    </xf>
    <xf numFmtId="49" fontId="7" fillId="0" borderId="54" xfId="11" applyNumberFormat="1" applyFont="1" applyFill="1" applyBorder="1" applyAlignment="1">
      <alignment horizontal="center" vertical="center" shrinkToFit="1"/>
    </xf>
    <xf numFmtId="49" fontId="17" fillId="0" borderId="105" xfId="11" applyNumberFormat="1" applyFont="1" applyFill="1" applyBorder="1" applyAlignment="1">
      <alignment horizontal="center" vertical="center" shrinkToFit="1"/>
    </xf>
    <xf numFmtId="0" fontId="17" fillId="0" borderId="57" xfId="11" applyFont="1" applyFill="1" applyBorder="1" applyAlignment="1">
      <alignment horizontal="left" vertical="top" wrapText="1"/>
    </xf>
    <xf numFmtId="0" fontId="17" fillId="0" borderId="113" xfId="11" applyFont="1" applyFill="1" applyBorder="1" applyAlignment="1">
      <alignment horizontal="left" vertical="top" wrapText="1"/>
    </xf>
    <xf numFmtId="0" fontId="17" fillId="0" borderId="57" xfId="11" applyFont="1" applyFill="1" applyBorder="1" applyAlignment="1" applyProtection="1">
      <alignment horizontal="left" vertical="center" wrapText="1"/>
      <protection locked="0"/>
    </xf>
    <xf numFmtId="0" fontId="17" fillId="0" borderId="54" xfId="11" applyNumberFormat="1" applyFont="1" applyFill="1" applyBorder="1" applyAlignment="1">
      <alignment horizontal="left" vertical="center" wrapText="1"/>
    </xf>
    <xf numFmtId="0" fontId="24" fillId="0" borderId="54" xfId="11" applyFont="1" applyFill="1" applyBorder="1" applyAlignment="1">
      <alignment horizontal="center" vertical="center" wrapText="1"/>
    </xf>
    <xf numFmtId="0" fontId="17" fillId="0" borderId="54" xfId="11" applyFont="1" applyFill="1" applyBorder="1" applyAlignment="1" applyProtection="1">
      <alignment horizontal="left" vertical="center" wrapText="1"/>
      <protection locked="0"/>
    </xf>
    <xf numFmtId="0" fontId="17" fillId="0" borderId="105" xfId="11" applyFont="1" applyFill="1" applyBorder="1" applyAlignment="1" applyProtection="1">
      <alignment horizontal="left" vertical="center" wrapText="1"/>
      <protection locked="0"/>
    </xf>
    <xf numFmtId="38" fontId="17" fillId="0" borderId="769" xfId="3" applyFont="1" applyFill="1" applyBorder="1" applyAlignment="1">
      <alignment horizontal="right" vertical="center" shrinkToFit="1"/>
    </xf>
    <xf numFmtId="0" fontId="17" fillId="0" borderId="54" xfId="9" applyNumberFormat="1" applyFont="1" applyFill="1" applyBorder="1" applyAlignment="1" applyProtection="1">
      <alignment horizontal="center" vertical="center" wrapText="1"/>
    </xf>
    <xf numFmtId="0" fontId="17" fillId="0" borderId="113" xfId="9" applyNumberFormat="1" applyFont="1" applyFill="1" applyBorder="1" applyAlignment="1" applyProtection="1">
      <alignment horizontal="center" vertical="center" wrapText="1"/>
    </xf>
    <xf numFmtId="0" fontId="17" fillId="0" borderId="54" xfId="11" applyNumberFormat="1" applyFont="1" applyFill="1" applyBorder="1" applyAlignment="1">
      <alignment horizontal="center" vertical="center" wrapText="1"/>
    </xf>
    <xf numFmtId="49" fontId="17" fillId="0" borderId="54" xfId="11" applyNumberFormat="1" applyFont="1" applyFill="1" applyBorder="1" applyAlignment="1">
      <alignment vertical="center" wrapText="1"/>
    </xf>
    <xf numFmtId="0" fontId="17" fillId="0" borderId="57" xfId="11" applyFont="1" applyFill="1" applyBorder="1" applyAlignment="1">
      <alignment vertical="center" wrapText="1"/>
    </xf>
    <xf numFmtId="0" fontId="17" fillId="0" borderId="113" xfId="11" applyFont="1" applyFill="1" applyBorder="1" applyAlignment="1">
      <alignment vertical="center" wrapText="1"/>
    </xf>
    <xf numFmtId="38" fontId="17" fillId="0" borderId="57" xfId="3" applyFont="1" applyFill="1" applyBorder="1" applyAlignment="1">
      <alignment horizontal="right" vertical="center" wrapText="1" shrinkToFit="1"/>
    </xf>
    <xf numFmtId="0" fontId="16" fillId="0" borderId="79" xfId="11" applyFont="1" applyFill="1" applyBorder="1" applyAlignment="1" applyProtection="1">
      <alignment horizontal="left" vertical="top" shrinkToFit="1"/>
      <protection locked="0"/>
    </xf>
    <xf numFmtId="58" fontId="17" fillId="0" borderId="777" xfId="11" applyNumberFormat="1" applyFont="1" applyFill="1" applyBorder="1" applyAlignment="1">
      <alignment horizontal="center" vertical="center" shrinkToFit="1"/>
    </xf>
    <xf numFmtId="49" fontId="17" fillId="0" borderId="777" xfId="11" applyNumberFormat="1" applyFont="1" applyFill="1" applyBorder="1" applyAlignment="1">
      <alignment horizontal="left" vertical="center" wrapText="1"/>
    </xf>
    <xf numFmtId="38" fontId="17" fillId="0" borderId="1" xfId="3" applyFont="1" applyFill="1" applyBorder="1" applyAlignment="1">
      <alignment horizontal="center" vertical="center" shrinkToFit="1"/>
    </xf>
    <xf numFmtId="38" fontId="17" fillId="0" borderId="782" xfId="3" applyFont="1" applyFill="1" applyBorder="1" applyAlignment="1">
      <alignment horizontal="center" vertical="center" shrinkToFit="1"/>
    </xf>
    <xf numFmtId="38" fontId="17" fillId="0" borderId="54" xfId="3" applyFont="1" applyFill="1" applyBorder="1" applyAlignment="1" applyProtection="1">
      <alignment horizontal="center" vertical="center" shrinkToFit="1"/>
      <protection locked="0"/>
    </xf>
    <xf numFmtId="38" fontId="17" fillId="0" borderId="777" xfId="3" applyFont="1" applyFill="1" applyBorder="1" applyAlignment="1" applyProtection="1">
      <alignment horizontal="center" vertical="center" shrinkToFit="1"/>
      <protection locked="0"/>
    </xf>
    <xf numFmtId="49" fontId="17" fillId="0" borderId="54" xfId="11" applyNumberFormat="1" applyFont="1" applyFill="1" applyBorder="1" applyAlignment="1" applyProtection="1">
      <alignment horizontal="center" vertical="center" wrapText="1"/>
      <protection locked="0"/>
    </xf>
    <xf numFmtId="49" fontId="17" fillId="0" borderId="777" xfId="11" applyNumberFormat="1" applyFont="1" applyFill="1" applyBorder="1" applyAlignment="1" applyProtection="1">
      <alignment horizontal="center" vertical="center" wrapText="1"/>
      <protection locked="0"/>
    </xf>
    <xf numFmtId="38" fontId="17" fillId="0" borderId="54" xfId="3" applyFont="1" applyFill="1" applyBorder="1" applyAlignment="1">
      <alignment horizontal="right" vertical="center" shrinkToFit="1"/>
    </xf>
    <xf numFmtId="38" fontId="17" fillId="0" borderId="777" xfId="3" applyFont="1" applyFill="1" applyBorder="1" applyAlignment="1">
      <alignment horizontal="right" vertical="center" shrinkToFit="1"/>
    </xf>
    <xf numFmtId="180" fontId="49" fillId="0" borderId="54" xfId="3" applyNumberFormat="1" applyFont="1" applyFill="1" applyBorder="1" applyAlignment="1">
      <alignment horizontal="right" vertical="center" wrapText="1" shrinkToFit="1"/>
    </xf>
    <xf numFmtId="180" fontId="49" fillId="0" borderId="54" xfId="3" applyNumberFormat="1" applyFont="1" applyFill="1" applyBorder="1" applyAlignment="1">
      <alignment horizontal="right" vertical="center" shrinkToFit="1"/>
    </xf>
    <xf numFmtId="180" fontId="49" fillId="0" borderId="777" xfId="3" applyNumberFormat="1" applyFont="1" applyFill="1" applyBorder="1" applyAlignment="1">
      <alignment horizontal="right" vertical="center" shrinkToFit="1"/>
    </xf>
    <xf numFmtId="38" fontId="16" fillId="0" borderId="1162" xfId="3" applyFont="1" applyFill="1" applyBorder="1" applyAlignment="1">
      <alignment horizontal="right" vertical="center" shrinkToFit="1"/>
    </xf>
    <xf numFmtId="38" fontId="16" fillId="0" borderId="104" xfId="3" applyFont="1" applyFill="1" applyBorder="1" applyAlignment="1">
      <alignment horizontal="right" vertical="center" shrinkToFit="1"/>
    </xf>
    <xf numFmtId="38" fontId="16" fillId="0" borderId="228" xfId="3" applyFont="1" applyFill="1" applyBorder="1" applyAlignment="1">
      <alignment horizontal="right" vertical="center" shrinkToFit="1"/>
    </xf>
    <xf numFmtId="38" fontId="16" fillId="0" borderId="634" xfId="3" applyFont="1" applyFill="1" applyBorder="1" applyAlignment="1">
      <alignment horizontal="right" vertical="center" shrinkToFit="1"/>
    </xf>
    <xf numFmtId="38" fontId="16" fillId="0" borderId="280" xfId="3" applyFont="1" applyFill="1" applyBorder="1" applyAlignment="1">
      <alignment horizontal="right" vertical="center" shrinkToFit="1"/>
    </xf>
    <xf numFmtId="38" fontId="16" fillId="0" borderId="784" xfId="3" applyFont="1" applyFill="1" applyBorder="1" applyAlignment="1">
      <alignment horizontal="right" vertical="center" shrinkToFit="1"/>
    </xf>
    <xf numFmtId="38" fontId="16" fillId="0" borderId="482" xfId="3" applyFont="1" applyFill="1" applyBorder="1" applyAlignment="1">
      <alignment horizontal="right" vertical="center" shrinkToFit="1"/>
    </xf>
    <xf numFmtId="38" fontId="16" fillId="0" borderId="365" xfId="3" applyFont="1" applyFill="1" applyBorder="1" applyAlignment="1">
      <alignment horizontal="right" vertical="center" shrinkToFit="1"/>
    </xf>
    <xf numFmtId="38" fontId="16" fillId="0" borderId="382" xfId="3" applyFont="1" applyFill="1" applyBorder="1" applyAlignment="1">
      <alignment horizontal="right" vertical="center" shrinkToFit="1"/>
    </xf>
    <xf numFmtId="38" fontId="16" fillId="0" borderId="274" xfId="3" applyFont="1" applyFill="1" applyBorder="1" applyAlignment="1">
      <alignment horizontal="right" vertical="center" shrinkToFit="1"/>
    </xf>
    <xf numFmtId="38" fontId="16" fillId="0" borderId="57" xfId="3" applyFont="1" applyFill="1" applyBorder="1" applyAlignment="1">
      <alignment horizontal="center" vertical="center" shrinkToFit="1"/>
    </xf>
    <xf numFmtId="38" fontId="16" fillId="0" borderId="54" xfId="3" applyFont="1" applyFill="1" applyBorder="1" applyAlignment="1">
      <alignment horizontal="center" vertical="center" shrinkToFit="1"/>
    </xf>
    <xf numFmtId="38" fontId="16" fillId="0" borderId="777" xfId="3" applyFont="1" applyFill="1" applyBorder="1" applyAlignment="1">
      <alignment horizontal="center" vertical="center" shrinkToFit="1"/>
    </xf>
    <xf numFmtId="38" fontId="16" fillId="0" borderId="257" xfId="3" applyFont="1" applyFill="1" applyBorder="1" applyAlignment="1">
      <alignment horizontal="right" vertical="center" shrinkToFit="1"/>
    </xf>
    <xf numFmtId="38" fontId="16" fillId="0" borderId="672" xfId="3" applyFont="1" applyFill="1" applyBorder="1" applyAlignment="1">
      <alignment horizontal="right" vertical="center" shrinkToFit="1"/>
    </xf>
    <xf numFmtId="38" fontId="16" fillId="0" borderId="1112" xfId="3" applyFont="1" applyFill="1" applyBorder="1" applyAlignment="1">
      <alignment horizontal="right" vertical="center" shrinkToFit="1"/>
    </xf>
    <xf numFmtId="38" fontId="16" fillId="0" borderId="1111" xfId="3" applyFont="1" applyFill="1" applyBorder="1" applyAlignment="1">
      <alignment horizontal="right" vertical="center" shrinkToFit="1"/>
    </xf>
    <xf numFmtId="38" fontId="16" fillId="0" borderId="1251" xfId="3" applyFont="1" applyFill="1" applyBorder="1" applyAlignment="1">
      <alignment horizontal="right" vertical="center" shrinkToFit="1"/>
    </xf>
    <xf numFmtId="38" fontId="16" fillId="0" borderId="1257" xfId="3" applyFont="1" applyFill="1" applyBorder="1" applyAlignment="1">
      <alignment horizontal="right" vertical="center" shrinkToFit="1"/>
    </xf>
    <xf numFmtId="38" fontId="16" fillId="0" borderId="273" xfId="3" applyFont="1" applyFill="1" applyBorder="1" applyAlignment="1">
      <alignment horizontal="right" vertical="center" shrinkToFit="1"/>
    </xf>
    <xf numFmtId="38" fontId="16" fillId="0" borderId="105" xfId="3" applyFont="1" applyFill="1" applyBorder="1" applyAlignment="1">
      <alignment horizontal="right" vertical="center" shrinkToFit="1"/>
    </xf>
    <xf numFmtId="38" fontId="16" fillId="0" borderId="265" xfId="3" applyFont="1" applyFill="1" applyBorder="1" applyAlignment="1">
      <alignment horizontal="right" vertical="center" shrinkToFit="1"/>
    </xf>
    <xf numFmtId="38" fontId="16" fillId="0" borderId="1110" xfId="3" applyFont="1" applyFill="1" applyBorder="1" applyAlignment="1">
      <alignment horizontal="right" vertical="center" shrinkToFit="1"/>
    </xf>
    <xf numFmtId="38" fontId="16" fillId="0" borderId="57" xfId="3" applyFont="1" applyFill="1" applyBorder="1" applyAlignment="1">
      <alignment horizontal="right" vertical="center" shrinkToFit="1"/>
    </xf>
    <xf numFmtId="38" fontId="16" fillId="0" borderId="777" xfId="3" applyFont="1" applyFill="1" applyBorder="1" applyAlignment="1">
      <alignment horizontal="right" vertical="center" shrinkToFit="1"/>
    </xf>
    <xf numFmtId="38" fontId="24" fillId="0" borderId="57" xfId="3" applyFont="1" applyFill="1" applyBorder="1" applyAlignment="1">
      <alignment horizontal="right" vertical="center" wrapText="1"/>
    </xf>
    <xf numFmtId="38" fontId="24" fillId="0" borderId="54" xfId="3" applyFont="1" applyFill="1" applyBorder="1" applyAlignment="1">
      <alignment horizontal="right" vertical="center"/>
    </xf>
    <xf numFmtId="38" fontId="24" fillId="0" borderId="271" xfId="3" applyFont="1" applyFill="1" applyBorder="1" applyAlignment="1">
      <alignment horizontal="right" vertical="center"/>
    </xf>
    <xf numFmtId="38" fontId="24" fillId="0" borderId="57" xfId="3" applyFont="1" applyFill="1" applyBorder="1" applyAlignment="1">
      <alignment horizontal="right" vertical="center"/>
    </xf>
    <xf numFmtId="38" fontId="24" fillId="0" borderId="105" xfId="3" applyFont="1" applyFill="1" applyBorder="1" applyAlignment="1">
      <alignment horizontal="right" vertical="center"/>
    </xf>
    <xf numFmtId="38" fontId="24" fillId="0" borderId="777" xfId="3" applyFont="1" applyFill="1" applyBorder="1" applyAlignment="1">
      <alignment horizontal="right" vertical="center"/>
    </xf>
    <xf numFmtId="38" fontId="24" fillId="0" borderId="1158" xfId="3" applyFont="1" applyFill="1" applyBorder="1" applyAlignment="1">
      <alignment horizontal="right" vertical="center"/>
    </xf>
    <xf numFmtId="38" fontId="24" fillId="0" borderId="29" xfId="3" applyFont="1" applyFill="1" applyBorder="1" applyAlignment="1">
      <alignment horizontal="right" vertical="center"/>
    </xf>
    <xf numFmtId="49" fontId="24" fillId="0" borderId="29" xfId="3" applyNumberFormat="1" applyFont="1" applyFill="1" applyBorder="1" applyAlignment="1">
      <alignment horizontal="right" vertical="center" wrapText="1"/>
    </xf>
    <xf numFmtId="49" fontId="24" fillId="0" borderId="57" xfId="3" applyNumberFormat="1" applyFont="1" applyFill="1" applyBorder="1" applyAlignment="1">
      <alignment horizontal="right" vertical="center" wrapText="1"/>
    </xf>
    <xf numFmtId="49" fontId="24" fillId="0" borderId="54" xfId="3" applyNumberFormat="1" applyFont="1" applyFill="1" applyBorder="1" applyAlignment="1">
      <alignment horizontal="right" vertical="center" wrapText="1"/>
    </xf>
    <xf numFmtId="49" fontId="24" fillId="0" borderId="105" xfId="3" applyNumberFormat="1" applyFont="1" applyFill="1" applyBorder="1" applyAlignment="1">
      <alignment horizontal="right" vertical="center" wrapText="1"/>
    </xf>
    <xf numFmtId="49" fontId="24" fillId="0" borderId="777" xfId="3" applyNumberFormat="1" applyFont="1" applyFill="1" applyBorder="1" applyAlignment="1">
      <alignment horizontal="right" vertical="center" wrapText="1"/>
    </xf>
    <xf numFmtId="38" fontId="24" fillId="0" borderId="1157" xfId="3" applyFont="1" applyFill="1" applyBorder="1" applyAlignment="1">
      <alignment horizontal="right" vertical="center" wrapText="1"/>
    </xf>
    <xf numFmtId="14" fontId="24" fillId="0" borderId="1157" xfId="3" applyNumberFormat="1" applyFont="1" applyFill="1" applyBorder="1" applyAlignment="1">
      <alignment horizontal="right" vertical="center" wrapText="1"/>
    </xf>
    <xf numFmtId="14" fontId="24" fillId="0" borderId="54" xfId="3" applyNumberFormat="1" applyFont="1" applyFill="1" applyBorder="1" applyAlignment="1">
      <alignment horizontal="right" vertical="center"/>
    </xf>
    <xf numFmtId="14" fontId="24" fillId="0" borderId="777" xfId="3" applyNumberFormat="1" applyFont="1" applyFill="1" applyBorder="1" applyAlignment="1">
      <alignment horizontal="right" vertical="center"/>
    </xf>
    <xf numFmtId="38" fontId="24" fillId="0" borderId="1157" xfId="3" applyFont="1" applyFill="1" applyBorder="1" applyAlignment="1">
      <alignment horizontal="right" vertical="center"/>
    </xf>
    <xf numFmtId="57" fontId="24" fillId="0" borderId="57" xfId="3" applyNumberFormat="1" applyFont="1" applyFill="1" applyBorder="1" applyAlignment="1">
      <alignment horizontal="right" vertical="center" wrapText="1"/>
    </xf>
    <xf numFmtId="57" fontId="24" fillId="0" borderId="54" xfId="3" applyNumberFormat="1" applyFont="1" applyFill="1" applyBorder="1" applyAlignment="1">
      <alignment horizontal="right" vertical="center" wrapText="1"/>
    </xf>
    <xf numFmtId="57" fontId="24" fillId="0" borderId="105" xfId="3" applyNumberFormat="1" applyFont="1" applyFill="1" applyBorder="1" applyAlignment="1">
      <alignment horizontal="right" vertical="center" wrapText="1"/>
    </xf>
    <xf numFmtId="49" fontId="24" fillId="0" borderId="1157" xfId="3" applyNumberFormat="1" applyFont="1" applyFill="1" applyBorder="1" applyAlignment="1">
      <alignment horizontal="right" vertical="center" wrapText="1"/>
    </xf>
    <xf numFmtId="49" fontId="24" fillId="0" borderId="54" xfId="3" applyNumberFormat="1" applyFont="1" applyFill="1" applyBorder="1" applyAlignment="1">
      <alignment horizontal="right" vertical="center"/>
    </xf>
    <xf numFmtId="49" fontId="24" fillId="0" borderId="105" xfId="3" applyNumberFormat="1" applyFont="1" applyFill="1" applyBorder="1" applyAlignment="1">
      <alignment horizontal="right" vertical="center"/>
    </xf>
    <xf numFmtId="49" fontId="24" fillId="0" borderId="777" xfId="3" applyNumberFormat="1" applyFont="1" applyFill="1" applyBorder="1" applyAlignment="1">
      <alignment horizontal="right" vertical="center"/>
    </xf>
    <xf numFmtId="38" fontId="24" fillId="0" borderId="526" xfId="3" applyFont="1" applyFill="1" applyBorder="1" applyAlignment="1">
      <alignment horizontal="right" vertical="center"/>
    </xf>
    <xf numFmtId="38" fontId="24" fillId="0" borderId="54" xfId="3" applyFont="1" applyFill="1" applyBorder="1" applyAlignment="1">
      <alignment horizontal="right" vertical="center" wrapText="1"/>
    </xf>
    <xf numFmtId="183" fontId="24" fillId="0" borderId="57" xfId="3" applyNumberFormat="1" applyFont="1" applyFill="1" applyBorder="1" applyAlignment="1">
      <alignment horizontal="right" vertical="center" wrapText="1"/>
    </xf>
    <xf numFmtId="183" fontId="24" fillId="0" borderId="54" xfId="3" applyNumberFormat="1" applyFont="1" applyFill="1" applyBorder="1" applyAlignment="1">
      <alignment horizontal="right" vertical="center"/>
    </xf>
    <xf numFmtId="183" fontId="24" fillId="0" borderId="777" xfId="3" applyNumberFormat="1" applyFont="1" applyFill="1" applyBorder="1" applyAlignment="1">
      <alignment horizontal="right" vertical="center"/>
    </xf>
    <xf numFmtId="177" fontId="24" fillId="0" borderId="1157" xfId="3" applyNumberFormat="1" applyFont="1" applyFill="1" applyBorder="1" applyAlignment="1">
      <alignment horizontal="right" vertical="center" wrapText="1"/>
    </xf>
    <xf numFmtId="177" fontId="24" fillId="0" borderId="54" xfId="3" applyNumberFormat="1" applyFont="1" applyFill="1" applyBorder="1" applyAlignment="1">
      <alignment horizontal="right" vertical="center"/>
    </xf>
    <xf numFmtId="177" fontId="24" fillId="0" borderId="777" xfId="3" applyNumberFormat="1" applyFont="1" applyFill="1" applyBorder="1" applyAlignment="1">
      <alignment horizontal="right" vertical="center"/>
    </xf>
    <xf numFmtId="0" fontId="24" fillId="0" borderId="54" xfId="3" applyNumberFormat="1" applyFont="1" applyFill="1" applyBorder="1" applyAlignment="1">
      <alignment horizontal="right" vertical="center"/>
    </xf>
    <xf numFmtId="0" fontId="24" fillId="0" borderId="777" xfId="3" applyNumberFormat="1" applyFont="1" applyFill="1" applyBorder="1" applyAlignment="1">
      <alignment horizontal="right" vertical="center"/>
    </xf>
    <xf numFmtId="58" fontId="24" fillId="0" borderId="1157" xfId="3" applyNumberFormat="1" applyFont="1" applyFill="1" applyBorder="1" applyAlignment="1">
      <alignment horizontal="right" vertical="center" wrapText="1"/>
    </xf>
    <xf numFmtId="0" fontId="24" fillId="0" borderId="105" xfId="3" applyNumberFormat="1" applyFont="1" applyFill="1" applyBorder="1" applyAlignment="1">
      <alignment horizontal="right" vertical="center"/>
    </xf>
    <xf numFmtId="58" fontId="24" fillId="0" borderId="57" xfId="3" applyNumberFormat="1" applyFont="1" applyFill="1" applyBorder="1" applyAlignment="1">
      <alignment horizontal="right" vertical="center" wrapText="1"/>
    </xf>
    <xf numFmtId="0" fontId="24" fillId="0" borderId="57" xfId="3" applyNumberFormat="1" applyFont="1" applyFill="1" applyBorder="1" applyAlignment="1">
      <alignment horizontal="right" vertical="center" wrapText="1"/>
    </xf>
    <xf numFmtId="0" fontId="24" fillId="0" borderId="271" xfId="3" applyNumberFormat="1" applyFont="1" applyFill="1" applyBorder="1" applyAlignment="1">
      <alignment horizontal="right" vertical="center"/>
    </xf>
    <xf numFmtId="58" fontId="24" fillId="0" borderId="273" xfId="3" applyNumberFormat="1" applyFont="1" applyFill="1" applyBorder="1" applyAlignment="1">
      <alignment horizontal="right" vertical="center" wrapText="1"/>
    </xf>
    <xf numFmtId="57" fontId="24" fillId="0" borderId="273" xfId="3" applyNumberFormat="1" applyFont="1" applyFill="1" applyBorder="1" applyAlignment="1">
      <alignment horizontal="right" vertical="center" wrapText="1"/>
    </xf>
    <xf numFmtId="38" fontId="24" fillId="0" borderId="105" xfId="3" applyFont="1" applyFill="1" applyBorder="1" applyAlignment="1">
      <alignment horizontal="right" vertical="center" wrapText="1"/>
    </xf>
    <xf numFmtId="38" fontId="24" fillId="0" borderId="777" xfId="3" applyFont="1" applyFill="1" applyBorder="1" applyAlignment="1">
      <alignment horizontal="right" vertical="center" wrapText="1"/>
    </xf>
    <xf numFmtId="183" fontId="24" fillId="0" borderId="1157" xfId="3" applyNumberFormat="1" applyFont="1" applyFill="1" applyBorder="1" applyAlignment="1">
      <alignment horizontal="right" vertical="center" wrapText="1"/>
    </xf>
    <xf numFmtId="183" fontId="24" fillId="0" borderId="54" xfId="3" applyNumberFormat="1" applyFont="1" applyFill="1" applyBorder="1" applyAlignment="1">
      <alignment horizontal="right" vertical="center" wrapText="1"/>
    </xf>
    <xf numFmtId="183" fontId="24" fillId="0" borderId="777" xfId="3" applyNumberFormat="1" applyFont="1" applyFill="1" applyBorder="1" applyAlignment="1">
      <alignment horizontal="right" vertical="center" wrapText="1"/>
    </xf>
    <xf numFmtId="38" fontId="24" fillId="0" borderId="317" xfId="3" applyFont="1" applyFill="1" applyBorder="1" applyAlignment="1">
      <alignment horizontal="right" vertical="center" wrapText="1"/>
    </xf>
    <xf numFmtId="38" fontId="24" fillId="0" borderId="277" xfId="3" applyFont="1" applyFill="1" applyBorder="1" applyAlignment="1">
      <alignment horizontal="right" vertical="center" wrapText="1"/>
    </xf>
    <xf numFmtId="38" fontId="24" fillId="0" borderId="135" xfId="3" applyFont="1" applyFill="1" applyBorder="1" applyAlignment="1">
      <alignment horizontal="right" vertical="center" wrapText="1"/>
    </xf>
    <xf numFmtId="38" fontId="24" fillId="0" borderId="134" xfId="3" applyFont="1" applyFill="1" applyBorder="1" applyAlignment="1">
      <alignment horizontal="right" vertical="center"/>
    </xf>
    <xf numFmtId="38" fontId="24" fillId="0" borderId="273" xfId="3" applyFont="1" applyFill="1" applyBorder="1" applyAlignment="1">
      <alignment horizontal="right" vertical="center" wrapText="1"/>
    </xf>
    <xf numFmtId="38" fontId="24" fillId="0" borderId="271" xfId="3" applyFont="1" applyFill="1" applyBorder="1" applyAlignment="1">
      <alignment horizontal="right" vertical="center" wrapText="1"/>
    </xf>
    <xf numFmtId="183" fontId="24" fillId="0" borderId="273" xfId="3" applyNumberFormat="1" applyFont="1" applyFill="1" applyBorder="1" applyAlignment="1">
      <alignment horizontal="right" vertical="center" wrapText="1"/>
    </xf>
    <xf numFmtId="183" fontId="24" fillId="0" borderId="105" xfId="3" applyNumberFormat="1" applyFont="1" applyFill="1" applyBorder="1" applyAlignment="1">
      <alignment horizontal="right" vertical="center"/>
    </xf>
    <xf numFmtId="57" fontId="24" fillId="0" borderId="1157" xfId="3" applyNumberFormat="1" applyFont="1" applyFill="1" applyBorder="1" applyAlignment="1">
      <alignment horizontal="right" vertical="center" wrapText="1"/>
    </xf>
    <xf numFmtId="38" fontId="16" fillId="0" borderId="1157" xfId="3" applyFont="1" applyFill="1" applyBorder="1" applyAlignment="1">
      <alignment horizontal="right" vertical="center" shrinkToFit="1"/>
    </xf>
    <xf numFmtId="0" fontId="17" fillId="0" borderId="137" xfId="9" applyFont="1" applyFill="1" applyBorder="1" applyAlignment="1" applyProtection="1">
      <alignment horizontal="left" vertical="center" wrapText="1"/>
    </xf>
    <xf numFmtId="0" fontId="17" fillId="0" borderId="54" xfId="12" applyFont="1" applyFill="1" applyBorder="1" applyAlignment="1">
      <alignment horizontal="left" vertical="center" wrapText="1"/>
    </xf>
    <xf numFmtId="180" fontId="17" fillId="0" borderId="54" xfId="12" applyNumberFormat="1" applyFont="1" applyFill="1" applyBorder="1" applyAlignment="1" applyProtection="1">
      <alignment horizontal="left" vertical="top" wrapText="1"/>
      <protection locked="0"/>
    </xf>
    <xf numFmtId="180" fontId="17" fillId="0" borderId="105" xfId="12" applyNumberFormat="1" applyFont="1" applyFill="1" applyBorder="1" applyAlignment="1" applyProtection="1">
      <alignment horizontal="left" vertical="top" wrapText="1"/>
      <protection locked="0"/>
    </xf>
    <xf numFmtId="180" fontId="17" fillId="0" borderId="54" xfId="12" applyNumberFormat="1" applyFont="1" applyFill="1" applyBorder="1" applyAlignment="1">
      <alignment horizontal="left" vertical="top" wrapText="1" shrinkToFit="1"/>
    </xf>
    <xf numFmtId="180" fontId="17" fillId="0" borderId="105" xfId="12" applyNumberFormat="1" applyFont="1" applyFill="1" applyBorder="1" applyAlignment="1">
      <alignment horizontal="left" vertical="top" wrapText="1" shrinkToFit="1"/>
    </xf>
    <xf numFmtId="0" fontId="16" fillId="0" borderId="1157" xfId="12" applyFont="1" applyFill="1" applyBorder="1" applyAlignment="1">
      <alignment horizontal="center" vertical="center" wrapText="1"/>
    </xf>
    <xf numFmtId="0" fontId="16" fillId="0" borderId="54" xfId="12" applyFont="1" applyFill="1" applyBorder="1" applyAlignment="1">
      <alignment horizontal="center" vertical="center" wrapText="1"/>
    </xf>
    <xf numFmtId="0" fontId="16" fillId="0" borderId="777" xfId="12" applyFont="1" applyFill="1" applyBorder="1" applyAlignment="1">
      <alignment horizontal="center" vertical="center" wrapText="1"/>
    </xf>
    <xf numFmtId="0" fontId="17" fillId="0" borderId="1157" xfId="0" applyFont="1" applyFill="1" applyBorder="1" applyAlignment="1">
      <alignment horizontal="left" vertical="center" wrapText="1"/>
    </xf>
    <xf numFmtId="0" fontId="17" fillId="0" borderId="113" xfId="0" applyFont="1" applyFill="1" applyBorder="1" applyAlignment="1">
      <alignment horizontal="left" vertical="center" wrapText="1"/>
    </xf>
    <xf numFmtId="38" fontId="16" fillId="0" borderId="41" xfId="3" applyFont="1" applyFill="1" applyBorder="1" applyAlignment="1">
      <alignment horizontal="right" vertical="center" shrinkToFit="1"/>
    </xf>
    <xf numFmtId="38" fontId="16" fillId="0" borderId="1" xfId="3" applyFont="1" applyFill="1" applyBorder="1" applyAlignment="1">
      <alignment horizontal="right" vertical="center" shrinkToFit="1"/>
    </xf>
    <xf numFmtId="38" fontId="16" fillId="0" borderId="782" xfId="3" applyFont="1" applyFill="1" applyBorder="1" applyAlignment="1">
      <alignment horizontal="right" vertical="center" shrinkToFit="1"/>
    </xf>
    <xf numFmtId="38" fontId="16" fillId="0" borderId="772" xfId="3" applyFont="1" applyFill="1" applyBorder="1" applyAlignment="1">
      <alignment horizontal="right" vertical="center" shrinkToFit="1"/>
    </xf>
    <xf numFmtId="38" fontId="16" fillId="0" borderId="114" xfId="3" applyFont="1" applyFill="1" applyBorder="1" applyAlignment="1">
      <alignment horizontal="right" vertical="center" shrinkToFit="1"/>
    </xf>
    <xf numFmtId="38" fontId="16" fillId="0" borderId="778" xfId="3" applyFont="1" applyFill="1" applyBorder="1" applyAlignment="1">
      <alignment horizontal="right" vertical="center" shrinkToFit="1"/>
    </xf>
    <xf numFmtId="38" fontId="16" fillId="0" borderId="775" xfId="3" applyFont="1" applyFill="1" applyBorder="1" applyAlignment="1">
      <alignment horizontal="right" vertical="center" shrinkToFit="1"/>
    </xf>
    <xf numFmtId="38" fontId="16" fillId="0" borderId="776" xfId="3" applyFont="1" applyFill="1" applyBorder="1" applyAlignment="1">
      <alignment horizontal="right" vertical="center" shrinkToFit="1"/>
    </xf>
    <xf numFmtId="38" fontId="16" fillId="0" borderId="779" xfId="3" applyFont="1" applyFill="1" applyBorder="1" applyAlignment="1">
      <alignment horizontal="right" vertical="center" shrinkToFit="1"/>
    </xf>
    <xf numFmtId="38" fontId="16" fillId="0" borderId="233" xfId="3" applyFont="1" applyFill="1" applyBorder="1" applyAlignment="1">
      <alignment horizontal="right" vertical="center" shrinkToFit="1"/>
    </xf>
    <xf numFmtId="38" fontId="16" fillId="0" borderId="4" xfId="3" applyFont="1" applyFill="1" applyBorder="1" applyAlignment="1">
      <alignment horizontal="right" vertical="center" shrinkToFit="1"/>
    </xf>
    <xf numFmtId="38" fontId="16" fillId="0" borderId="685" xfId="3" applyFont="1" applyFill="1" applyBorder="1" applyAlignment="1">
      <alignment horizontal="right" vertical="center" shrinkToFit="1"/>
    </xf>
    <xf numFmtId="38" fontId="16" fillId="0" borderId="42" xfId="3" applyFont="1" applyFill="1" applyBorder="1" applyAlignment="1">
      <alignment horizontal="right" vertical="center" shrinkToFit="1"/>
    </xf>
    <xf numFmtId="38" fontId="16" fillId="0" borderId="2" xfId="3" applyFont="1" applyFill="1" applyBorder="1" applyAlignment="1">
      <alignment horizontal="right" vertical="center" shrinkToFit="1"/>
    </xf>
    <xf numFmtId="38" fontId="16" fillId="0" borderId="690" xfId="3" applyFont="1" applyFill="1" applyBorder="1" applyAlignment="1">
      <alignment horizontal="right" vertical="center" shrinkToFit="1"/>
    </xf>
    <xf numFmtId="180" fontId="17" fillId="0" borderId="1157" xfId="12" applyNumberFormat="1" applyFont="1" applyFill="1" applyBorder="1" applyAlignment="1">
      <alignment horizontal="left" vertical="center" wrapText="1" shrinkToFit="1"/>
    </xf>
    <xf numFmtId="180" fontId="17" fillId="0" borderId="54" xfId="12" applyNumberFormat="1" applyFont="1" applyFill="1" applyBorder="1" applyAlignment="1">
      <alignment horizontal="left" vertical="center" wrapText="1" shrinkToFit="1"/>
    </xf>
    <xf numFmtId="180" fontId="17" fillId="0" borderId="777" xfId="12" applyNumberFormat="1" applyFont="1" applyFill="1" applyBorder="1" applyAlignment="1">
      <alignment horizontal="left" vertical="center" wrapText="1" shrinkToFit="1"/>
    </xf>
    <xf numFmtId="0" fontId="16" fillId="0" borderId="75" xfId="12" applyFont="1" applyFill="1" applyBorder="1" applyAlignment="1">
      <alignment horizontal="center" vertical="center" wrapText="1"/>
    </xf>
    <xf numFmtId="0" fontId="16" fillId="0" borderId="72" xfId="12" applyFont="1" applyFill="1" applyBorder="1" applyAlignment="1">
      <alignment horizontal="center" vertical="center" wrapText="1"/>
    </xf>
    <xf numFmtId="0" fontId="16" fillId="0" borderId="74" xfId="12" applyFont="1" applyFill="1" applyBorder="1" applyAlignment="1">
      <alignment horizontal="center" vertical="center" wrapText="1"/>
    </xf>
    <xf numFmtId="0" fontId="16" fillId="0" borderId="128" xfId="12" applyFont="1" applyFill="1" applyBorder="1" applyAlignment="1">
      <alignment horizontal="center" vertical="center" wrapText="1"/>
    </xf>
    <xf numFmtId="0" fontId="17" fillId="0" borderId="8" xfId="9" applyFont="1" applyFill="1" applyBorder="1" applyAlignment="1" applyProtection="1">
      <alignment horizontal="center" vertical="center" wrapText="1"/>
    </xf>
    <xf numFmtId="0" fontId="17" fillId="0" borderId="231" xfId="12" applyFont="1" applyFill="1" applyBorder="1" applyAlignment="1">
      <alignment horizontal="center" vertical="center" wrapText="1"/>
    </xf>
    <xf numFmtId="0" fontId="17" fillId="0" borderId="8" xfId="12" applyFont="1" applyFill="1" applyBorder="1" applyAlignment="1">
      <alignment horizontal="left" vertical="center" wrapText="1"/>
    </xf>
    <xf numFmtId="0" fontId="17" fillId="0" borderId="784" xfId="12" applyFont="1" applyFill="1" applyBorder="1" applyAlignment="1">
      <alignment horizontal="left"/>
    </xf>
    <xf numFmtId="0" fontId="17" fillId="0" borderId="8" xfId="12" applyFont="1" applyFill="1" applyBorder="1" applyAlignment="1">
      <alignment horizontal="center" vertical="center" wrapText="1"/>
    </xf>
    <xf numFmtId="0" fontId="17" fillId="0" borderId="784" xfId="12" applyFont="1" applyFill="1" applyBorder="1" applyAlignment="1">
      <alignment horizontal="center" vertical="center" wrapText="1"/>
    </xf>
    <xf numFmtId="0" fontId="17" fillId="0" borderId="54" xfId="12" applyFont="1" applyFill="1" applyBorder="1" applyAlignment="1">
      <alignment horizontal="center" vertical="center" wrapText="1"/>
    </xf>
    <xf numFmtId="0" fontId="17" fillId="0" borderId="113" xfId="12" applyFont="1" applyFill="1" applyBorder="1" applyAlignment="1">
      <alignment horizontal="center"/>
    </xf>
    <xf numFmtId="0" fontId="16" fillId="0" borderId="121" xfId="12" applyFont="1" applyFill="1" applyBorder="1" applyAlignment="1">
      <alignment horizontal="center" vertical="center" wrapText="1"/>
    </xf>
    <xf numFmtId="0" fontId="17" fillId="0" borderId="228" xfId="12" applyFont="1" applyFill="1" applyBorder="1" applyAlignment="1">
      <alignment horizontal="left" vertical="center" wrapText="1"/>
    </xf>
    <xf numFmtId="0" fontId="17" fillId="0" borderId="231" xfId="12" applyFont="1" applyFill="1" applyBorder="1" applyAlignment="1">
      <alignment horizontal="left" vertical="center" wrapText="1"/>
    </xf>
    <xf numFmtId="38" fontId="16" fillId="0" borderId="55" xfId="3" applyFont="1" applyFill="1" applyBorder="1" applyAlignment="1">
      <alignment horizontal="right" vertical="center" shrinkToFit="1"/>
    </xf>
    <xf numFmtId="38" fontId="16" fillId="0" borderId="106" xfId="3" applyFont="1" applyFill="1" applyBorder="1" applyAlignment="1">
      <alignment horizontal="right" vertical="center" shrinkToFit="1"/>
    </xf>
    <xf numFmtId="38" fontId="16" fillId="0" borderId="124" xfId="3" applyFont="1" applyFill="1" applyBorder="1" applyAlignment="1">
      <alignment horizontal="right" vertical="center" shrinkToFit="1"/>
    </xf>
    <xf numFmtId="38" fontId="16" fillId="0" borderId="107" xfId="3" applyFont="1" applyFill="1" applyBorder="1" applyAlignment="1">
      <alignment horizontal="right" vertical="center" shrinkToFit="1"/>
    </xf>
    <xf numFmtId="38" fontId="16" fillId="0" borderId="125" xfId="3" applyFont="1" applyFill="1" applyBorder="1" applyAlignment="1">
      <alignment horizontal="right" vertical="center" shrinkToFit="1"/>
    </xf>
    <xf numFmtId="38" fontId="16" fillId="0" borderId="109" xfId="3" applyFont="1" applyFill="1" applyBorder="1" applyAlignment="1">
      <alignment horizontal="right" vertical="center" shrinkToFit="1"/>
    </xf>
    <xf numFmtId="38" fontId="16" fillId="0" borderId="834" xfId="3" applyFont="1" applyFill="1" applyBorder="1" applyAlignment="1">
      <alignment horizontal="right" vertical="center" shrinkToFit="1"/>
    </xf>
    <xf numFmtId="38" fontId="16" fillId="0" borderId="148" xfId="3" applyFont="1" applyFill="1" applyBorder="1" applyAlignment="1">
      <alignment horizontal="right" vertical="center" shrinkToFit="1"/>
    </xf>
    <xf numFmtId="38" fontId="16" fillId="0" borderId="837" xfId="3" applyFont="1" applyFill="1" applyBorder="1" applyAlignment="1">
      <alignment horizontal="right" vertical="center" shrinkToFit="1"/>
    </xf>
    <xf numFmtId="38" fontId="16" fillId="0" borderId="149" xfId="3" applyFont="1" applyFill="1" applyBorder="1" applyAlignment="1">
      <alignment horizontal="right" vertical="center" shrinkToFit="1"/>
    </xf>
    <xf numFmtId="180" fontId="17" fillId="0" borderId="57" xfId="12" applyNumberFormat="1" applyFont="1" applyFill="1" applyBorder="1" applyAlignment="1">
      <alignment horizontal="left" vertical="center" wrapText="1" shrinkToFit="1"/>
    </xf>
    <xf numFmtId="180" fontId="17" fillId="0" borderId="105" xfId="12" applyNumberFormat="1" applyFont="1" applyFill="1" applyBorder="1" applyAlignment="1">
      <alignment horizontal="left" vertical="center" wrapText="1" shrinkToFit="1"/>
    </xf>
    <xf numFmtId="0" fontId="17" fillId="0" borderId="141" xfId="12" applyFont="1" applyFill="1" applyBorder="1" applyAlignment="1">
      <alignment horizontal="left" vertical="center" wrapText="1"/>
    </xf>
    <xf numFmtId="0" fontId="17" fillId="0" borderId="242" xfId="12" applyFont="1" applyFill="1" applyBorder="1" applyAlignment="1">
      <alignment horizontal="left" vertical="center" wrapText="1"/>
    </xf>
    <xf numFmtId="38" fontId="16" fillId="0" borderId="271" xfId="3" applyFont="1" applyFill="1" applyBorder="1" applyAlignment="1">
      <alignment horizontal="right" vertical="center" shrinkToFit="1"/>
    </xf>
    <xf numFmtId="38" fontId="16" fillId="0" borderId="281" xfId="3" applyFont="1" applyFill="1" applyBorder="1" applyAlignment="1">
      <alignment horizontal="right" vertical="center" shrinkToFit="1"/>
    </xf>
    <xf numFmtId="38" fontId="16" fillId="0" borderId="557" xfId="3" applyFont="1" applyFill="1" applyBorder="1" applyAlignment="1">
      <alignment horizontal="right" vertical="center" shrinkToFit="1"/>
    </xf>
    <xf numFmtId="0" fontId="17" fillId="0" borderId="280" xfId="12" applyFont="1" applyFill="1" applyBorder="1" applyAlignment="1">
      <alignment horizontal="left" vertical="center" wrapText="1"/>
    </xf>
    <xf numFmtId="0" fontId="17" fillId="0" borderId="228" xfId="9" applyFont="1" applyFill="1" applyBorder="1" applyAlignment="1" applyProtection="1">
      <alignment horizontal="center" vertical="center" wrapText="1"/>
    </xf>
    <xf numFmtId="0" fontId="17" fillId="0" borderId="137" xfId="0" applyFont="1" applyFill="1" applyBorder="1" applyAlignment="1">
      <alignment vertical="center" wrapText="1"/>
    </xf>
    <xf numFmtId="0" fontId="17" fillId="0" borderId="105" xfId="0" applyFont="1" applyFill="1" applyBorder="1" applyAlignment="1">
      <alignment vertical="center" wrapText="1"/>
    </xf>
    <xf numFmtId="38" fontId="16" fillId="0" borderId="323" xfId="3" applyFont="1" applyFill="1" applyBorder="1" applyAlignment="1">
      <alignment horizontal="right" vertical="center" shrinkToFit="1"/>
    </xf>
    <xf numFmtId="38" fontId="16" fillId="0" borderId="1002" xfId="3" applyFont="1" applyFill="1" applyBorder="1" applyAlignment="1">
      <alignment horizontal="right" vertical="center" shrinkToFit="1"/>
    </xf>
    <xf numFmtId="38" fontId="7" fillId="0" borderId="54" xfId="3" applyFont="1" applyFill="1" applyBorder="1" applyAlignment="1">
      <alignment horizontal="right" vertical="center" shrinkToFit="1"/>
    </xf>
    <xf numFmtId="0" fontId="17" fillId="0" borderId="104" xfId="12" applyFont="1" applyFill="1" applyBorder="1" applyAlignment="1">
      <alignment horizontal="left" vertical="center" wrapText="1"/>
    </xf>
    <xf numFmtId="0" fontId="17" fillId="0" borderId="57" xfId="9" applyFont="1" applyFill="1" applyBorder="1" applyAlignment="1" applyProtection="1">
      <alignment horizontal="left" vertical="center" wrapText="1"/>
    </xf>
    <xf numFmtId="0" fontId="17" fillId="0" borderId="113" xfId="9" applyFont="1" applyFill="1" applyBorder="1" applyAlignment="1" applyProtection="1">
      <alignment horizontal="left" vertical="center" wrapText="1"/>
    </xf>
    <xf numFmtId="38" fontId="16" fillId="0" borderId="902" xfId="3" applyFont="1" applyFill="1" applyBorder="1" applyAlignment="1">
      <alignment horizontal="right" vertical="center" shrinkToFit="1"/>
    </xf>
    <xf numFmtId="38" fontId="16" fillId="0" borderId="1000" xfId="3" applyFont="1" applyFill="1" applyBorder="1" applyAlignment="1">
      <alignment horizontal="right" vertical="center" shrinkToFit="1"/>
    </xf>
    <xf numFmtId="38" fontId="16" fillId="0" borderId="1001" xfId="3" applyFont="1" applyFill="1" applyBorder="1" applyAlignment="1">
      <alignment horizontal="right" vertical="center" shrinkToFit="1"/>
    </xf>
    <xf numFmtId="0" fontId="17" fillId="0" borderId="317" xfId="0" applyFont="1" applyFill="1" applyBorder="1" applyAlignment="1">
      <alignment vertical="center" wrapText="1"/>
    </xf>
    <xf numFmtId="38" fontId="16" fillId="0" borderId="995" xfId="3" applyFont="1" applyFill="1" applyBorder="1" applyAlignment="1">
      <alignment horizontal="right" vertical="center" shrinkToFit="1"/>
    </xf>
    <xf numFmtId="38" fontId="16" fillId="0" borderId="996" xfId="3" applyFont="1" applyFill="1" applyBorder="1" applyAlignment="1">
      <alignment horizontal="right" vertical="center" shrinkToFit="1"/>
    </xf>
    <xf numFmtId="38" fontId="16" fillId="0" borderId="997" xfId="3" applyFont="1" applyFill="1" applyBorder="1" applyAlignment="1">
      <alignment horizontal="right" vertical="center" shrinkToFit="1"/>
    </xf>
    <xf numFmtId="0" fontId="17" fillId="0" borderId="137" xfId="12" applyFont="1" applyFill="1" applyBorder="1" applyAlignment="1">
      <alignment horizontal="center" vertical="center" wrapText="1"/>
    </xf>
    <xf numFmtId="0" fontId="17" fillId="0" borderId="777" xfId="12" applyFont="1" applyFill="1" applyBorder="1" applyAlignment="1">
      <alignment horizontal="center" vertical="center" wrapText="1"/>
    </xf>
    <xf numFmtId="0" fontId="17" fillId="0" borderId="54" xfId="0" applyFont="1" applyFill="1" applyBorder="1" applyAlignment="1">
      <alignment vertical="center" wrapText="1"/>
    </xf>
    <xf numFmtId="0" fontId="17" fillId="0" borderId="113" xfId="0" applyFont="1" applyFill="1" applyBorder="1" applyAlignment="1">
      <alignment vertical="center" wrapText="1"/>
    </xf>
    <xf numFmtId="38" fontId="16" fillId="0" borderId="344" xfId="3" applyFont="1" applyFill="1" applyBorder="1" applyAlignment="1">
      <alignment horizontal="right" vertical="center" shrinkToFit="1"/>
    </xf>
    <xf numFmtId="38" fontId="16" fillId="0" borderId="342" xfId="3" applyFont="1" applyFill="1" applyBorder="1" applyAlignment="1">
      <alignment horizontal="right" vertical="center" shrinkToFit="1"/>
    </xf>
    <xf numFmtId="0" fontId="17" fillId="0" borderId="121" xfId="12" applyFont="1" applyFill="1" applyBorder="1" applyAlignment="1">
      <alignment horizontal="center" vertical="center" wrapText="1"/>
    </xf>
    <xf numFmtId="0" fontId="17" fillId="0" borderId="72" xfId="12" applyFont="1" applyFill="1" applyBorder="1" applyAlignment="1">
      <alignment horizontal="center" vertical="center" wrapText="1"/>
    </xf>
    <xf numFmtId="0" fontId="17" fillId="0" borderId="128" xfId="12" applyFont="1" applyFill="1" applyBorder="1" applyAlignment="1">
      <alignment horizontal="center" vertical="center" wrapText="1"/>
    </xf>
    <xf numFmtId="38" fontId="16" fillId="0" borderId="57" xfId="3" applyFont="1" applyFill="1" applyBorder="1" applyAlignment="1">
      <alignment horizontal="right" vertical="center"/>
    </xf>
    <xf numFmtId="0" fontId="7" fillId="0" borderId="54" xfId="0" applyFont="1" applyFill="1" applyBorder="1" applyAlignment="1">
      <alignment horizontal="right" vertical="center"/>
    </xf>
    <xf numFmtId="0" fontId="7" fillId="0" borderId="105" xfId="0" applyFont="1" applyFill="1" applyBorder="1" applyAlignment="1">
      <alignment horizontal="right" vertical="center"/>
    </xf>
    <xf numFmtId="0" fontId="17" fillId="0" borderId="104" xfId="12" applyFont="1" applyFill="1" applyBorder="1" applyAlignment="1">
      <alignment horizontal="center" vertical="center" wrapText="1"/>
    </xf>
    <xf numFmtId="180" fontId="17" fillId="0" borderId="277" xfId="12" applyNumberFormat="1" applyFont="1" applyFill="1" applyBorder="1" applyAlignment="1">
      <alignment horizontal="left" vertical="center" wrapText="1" shrinkToFit="1"/>
    </xf>
    <xf numFmtId="180" fontId="17" fillId="0" borderId="317" xfId="12" applyNumberFormat="1" applyFont="1" applyFill="1" applyBorder="1" applyAlignment="1">
      <alignment horizontal="left" vertical="center" wrapText="1" shrinkToFit="1"/>
    </xf>
    <xf numFmtId="0" fontId="21" fillId="4" borderId="103" xfId="12" applyFont="1" applyFill="1" applyBorder="1" applyAlignment="1">
      <alignment horizontal="center" vertical="center" wrapText="1"/>
    </xf>
    <xf numFmtId="0" fontId="21" fillId="4" borderId="9" xfId="12" applyFont="1" applyFill="1" applyBorder="1" applyAlignment="1">
      <alignment horizontal="center" vertical="center" wrapText="1"/>
    </xf>
    <xf numFmtId="0" fontId="21" fillId="4" borderId="539" xfId="12" applyFont="1" applyFill="1" applyBorder="1" applyAlignment="1">
      <alignment horizontal="center" vertical="center" wrapText="1"/>
    </xf>
    <xf numFmtId="0" fontId="21" fillId="4" borderId="91" xfId="12" applyFont="1" applyFill="1" applyBorder="1" applyAlignment="1">
      <alignment horizontal="center" vertical="center"/>
    </xf>
    <xf numFmtId="0" fontId="21" fillId="4" borderId="29" xfId="12" applyFont="1" applyFill="1" applyBorder="1" applyAlignment="1">
      <alignment horizontal="center" vertical="center"/>
    </xf>
    <xf numFmtId="0" fontId="21" fillId="4" borderId="43" xfId="12" applyFont="1" applyFill="1" applyBorder="1" applyAlignment="1">
      <alignment horizontal="center" vertical="center"/>
    </xf>
    <xf numFmtId="0" fontId="21" fillId="4" borderId="52" xfId="12" applyFont="1" applyFill="1" applyBorder="1" applyAlignment="1">
      <alignment horizontal="center" vertical="center" wrapText="1"/>
    </xf>
    <xf numFmtId="0" fontId="21" fillId="4" borderId="53" xfId="12" applyFont="1" applyFill="1" applyBorder="1" applyAlignment="1">
      <alignment horizontal="center" vertical="center" wrapText="1"/>
    </xf>
    <xf numFmtId="0" fontId="21" fillId="4" borderId="10" xfId="12" applyFont="1" applyFill="1" applyBorder="1" applyAlignment="1">
      <alignment horizontal="center" vertical="center" wrapText="1"/>
    </xf>
    <xf numFmtId="0" fontId="21" fillId="4" borderId="14" xfId="12" applyFont="1" applyFill="1" applyBorder="1" applyAlignment="1">
      <alignment horizontal="center" vertical="center" wrapText="1"/>
    </xf>
    <xf numFmtId="0" fontId="21" fillId="4" borderId="45" xfId="12" applyFont="1" applyFill="1" applyBorder="1" applyAlignment="1">
      <alignment horizontal="center" vertical="center" wrapText="1"/>
    </xf>
    <xf numFmtId="0" fontId="21" fillId="4" borderId="46" xfId="12" applyFont="1" applyFill="1" applyBorder="1" applyAlignment="1">
      <alignment horizontal="center" vertical="center" wrapText="1"/>
    </xf>
    <xf numFmtId="0" fontId="21" fillId="4" borderId="49" xfId="12" applyFont="1" applyFill="1" applyBorder="1" applyAlignment="1">
      <alignment horizontal="center" vertical="center" wrapText="1"/>
    </xf>
    <xf numFmtId="0" fontId="21" fillId="4" borderId="54" xfId="12" applyFont="1" applyFill="1" applyBorder="1" applyAlignment="1">
      <alignment horizontal="center" vertical="center" wrapText="1"/>
    </xf>
    <xf numFmtId="0" fontId="21" fillId="4" borderId="65" xfId="12" applyFont="1" applyFill="1" applyBorder="1" applyAlignment="1">
      <alignment horizontal="center" vertical="center" wrapText="1"/>
    </xf>
    <xf numFmtId="0" fontId="21" fillId="4" borderId="112" xfId="12" applyFont="1" applyFill="1" applyBorder="1" applyAlignment="1">
      <alignment horizontal="center" vertical="center" wrapText="1"/>
    </xf>
    <xf numFmtId="38" fontId="21" fillId="4" borderId="91" xfId="3" applyFont="1" applyFill="1" applyBorder="1" applyAlignment="1">
      <alignment horizontal="center" vertical="center" textRotation="255" wrapText="1"/>
    </xf>
    <xf numFmtId="38" fontId="21" fillId="4" borderId="29" xfId="3" applyFont="1" applyFill="1" applyBorder="1" applyAlignment="1">
      <alignment horizontal="center" vertical="center" textRotation="255" wrapText="1"/>
    </xf>
    <xf numFmtId="38" fontId="21" fillId="4" borderId="43" xfId="3" applyFont="1" applyFill="1" applyBorder="1" applyAlignment="1">
      <alignment horizontal="center" vertical="center" textRotation="255" wrapText="1"/>
    </xf>
    <xf numFmtId="0" fontId="16" fillId="0" borderId="5" xfId="12" applyFont="1" applyFill="1" applyBorder="1" applyAlignment="1">
      <alignment horizontal="center" vertical="center" wrapText="1"/>
    </xf>
    <xf numFmtId="0" fontId="16" fillId="0" borderId="8" xfId="12" applyFont="1" applyFill="1" applyBorder="1" applyAlignment="1">
      <alignment horizontal="center" vertical="center" wrapText="1"/>
    </xf>
    <xf numFmtId="0" fontId="17" fillId="0" borderId="75" xfId="12" applyFont="1" applyFill="1" applyBorder="1" applyAlignment="1">
      <alignment horizontal="center" vertical="center" wrapText="1"/>
    </xf>
    <xf numFmtId="0" fontId="17" fillId="0" borderId="74" xfId="12" applyFont="1" applyFill="1" applyBorder="1" applyAlignment="1">
      <alignment horizontal="center" vertical="center" wrapText="1"/>
    </xf>
    <xf numFmtId="38" fontId="16" fillId="0" borderId="105" xfId="3" applyFont="1" applyFill="1" applyBorder="1" applyAlignment="1">
      <alignment horizontal="center" vertical="center" shrinkToFit="1"/>
    </xf>
    <xf numFmtId="0" fontId="21" fillId="4" borderId="229" xfId="12" applyFont="1" applyFill="1" applyBorder="1" applyAlignment="1">
      <alignment horizontal="center" vertical="center" wrapText="1"/>
    </xf>
    <xf numFmtId="0" fontId="21" fillId="4" borderId="230" xfId="12" applyFont="1" applyFill="1" applyBorder="1" applyAlignment="1">
      <alignment horizontal="center" vertical="center" wrapText="1"/>
    </xf>
    <xf numFmtId="0" fontId="21" fillId="4" borderId="556" xfId="12" applyFont="1" applyFill="1" applyBorder="1" applyAlignment="1">
      <alignment horizontal="center" vertical="center" wrapText="1"/>
    </xf>
    <xf numFmtId="0" fontId="21" fillId="4" borderId="91" xfId="12" applyFont="1" applyFill="1" applyBorder="1" applyAlignment="1">
      <alignment horizontal="center" vertical="center" textRotation="255" shrinkToFit="1"/>
    </xf>
    <xf numFmtId="0" fontId="21" fillId="4" borderId="29" xfId="12" applyFont="1" applyFill="1" applyBorder="1" applyAlignment="1">
      <alignment horizontal="center" vertical="center" textRotation="255" shrinkToFit="1"/>
    </xf>
    <xf numFmtId="0" fontId="21" fillId="4" borderId="43" xfId="12" applyFont="1" applyFill="1" applyBorder="1" applyAlignment="1">
      <alignment horizontal="center" vertical="center" textRotation="255" shrinkToFit="1"/>
    </xf>
    <xf numFmtId="0" fontId="21" fillId="4" borderId="13" xfId="12" applyFont="1" applyFill="1" applyBorder="1" applyAlignment="1">
      <alignment horizontal="center" vertical="center" textRotation="255" wrapText="1"/>
    </xf>
    <xf numFmtId="0" fontId="21" fillId="4" borderId="44" xfId="12" applyFont="1" applyFill="1" applyBorder="1" applyAlignment="1">
      <alignment horizontal="center" vertical="center" textRotation="255" wrapText="1"/>
    </xf>
    <xf numFmtId="0" fontId="23" fillId="4" borderId="11" xfId="12" applyFont="1" applyFill="1" applyBorder="1" applyAlignment="1">
      <alignment horizontal="center" vertical="center" wrapText="1"/>
    </xf>
    <xf numFmtId="0" fontId="23" fillId="4" borderId="12" xfId="12" applyFont="1" applyFill="1" applyBorder="1" applyAlignment="1">
      <alignment horizontal="center" vertical="center" wrapText="1"/>
    </xf>
    <xf numFmtId="0" fontId="21" fillId="4" borderId="11" xfId="12" applyFont="1" applyFill="1" applyBorder="1" applyAlignment="1">
      <alignment horizontal="center" vertical="center" wrapText="1"/>
    </xf>
    <xf numFmtId="0" fontId="21" fillId="4" borderId="11" xfId="12" applyFont="1" applyFill="1" applyBorder="1" applyAlignment="1">
      <alignment horizontal="center" vertical="center" textRotation="255" wrapText="1"/>
    </xf>
    <xf numFmtId="0" fontId="21" fillId="4" borderId="244" xfId="12" applyFont="1" applyFill="1" applyBorder="1" applyAlignment="1">
      <alignment horizontal="center" vertical="center" textRotation="255" wrapText="1"/>
    </xf>
    <xf numFmtId="0" fontId="21" fillId="4" borderId="12" xfId="12" applyFont="1" applyFill="1" applyBorder="1" applyAlignment="1">
      <alignment horizontal="center" vertical="center" textRotation="255" shrinkToFit="1"/>
    </xf>
    <xf numFmtId="0" fontId="21" fillId="4" borderId="47" xfId="12" applyFont="1" applyFill="1" applyBorder="1" applyAlignment="1">
      <alignment horizontal="center" vertical="center" textRotation="255" shrinkToFit="1"/>
    </xf>
    <xf numFmtId="180" fontId="17" fillId="0" borderId="57" xfId="12" applyNumberFormat="1" applyFont="1" applyFill="1" applyBorder="1" applyAlignment="1">
      <alignment horizontal="center" vertical="center" wrapText="1" shrinkToFit="1"/>
    </xf>
    <xf numFmtId="180" fontId="17" fillId="0" borderId="54" xfId="12" applyNumberFormat="1" applyFont="1" applyFill="1" applyBorder="1" applyAlignment="1">
      <alignment horizontal="center" vertical="center" wrapText="1" shrinkToFit="1"/>
    </xf>
    <xf numFmtId="180" fontId="17" fillId="0" borderId="105" xfId="12" applyNumberFormat="1" applyFont="1" applyFill="1" applyBorder="1" applyAlignment="1">
      <alignment horizontal="center" vertical="center" wrapText="1" shrinkToFit="1"/>
    </xf>
    <xf numFmtId="0" fontId="16" fillId="0" borderId="1162" xfId="12" applyFont="1" applyFill="1" applyBorder="1" applyAlignment="1">
      <alignment horizontal="center" vertical="center" wrapText="1"/>
    </xf>
    <xf numFmtId="0" fontId="16" fillId="0" borderId="784" xfId="12" applyFont="1" applyFill="1" applyBorder="1" applyAlignment="1">
      <alignment horizontal="center" vertical="center" wrapText="1"/>
    </xf>
    <xf numFmtId="0" fontId="17" fillId="0" borderId="1157" xfId="12" applyFont="1" applyFill="1" applyBorder="1" applyAlignment="1">
      <alignment horizontal="center" vertical="center" wrapText="1"/>
    </xf>
    <xf numFmtId="0" fontId="17" fillId="0" borderId="1157" xfId="9" applyFont="1" applyFill="1" applyBorder="1" applyAlignment="1" applyProtection="1">
      <alignment horizontal="left" vertical="center" wrapText="1"/>
    </xf>
    <xf numFmtId="0" fontId="17" fillId="0" borderId="777" xfId="9" applyFont="1" applyFill="1" applyBorder="1" applyAlignment="1" applyProtection="1">
      <alignment horizontal="left" vertical="center" wrapText="1"/>
    </xf>
    <xf numFmtId="0" fontId="17" fillId="0" borderId="277" xfId="9" applyFont="1" applyFill="1" applyBorder="1" applyAlignment="1" applyProtection="1">
      <alignment horizontal="left" vertical="center" wrapText="1"/>
    </xf>
    <xf numFmtId="180" fontId="17" fillId="0" borderId="271" xfId="12" applyNumberFormat="1" applyFont="1" applyFill="1" applyBorder="1" applyAlignment="1">
      <alignment horizontal="left" vertical="center" wrapText="1" shrinkToFit="1"/>
    </xf>
    <xf numFmtId="0" fontId="16" fillId="0" borderId="365" xfId="12" applyFont="1" applyFill="1" applyBorder="1" applyAlignment="1">
      <alignment horizontal="center" vertical="center" wrapText="1"/>
    </xf>
    <xf numFmtId="0" fontId="16" fillId="0" borderId="105" xfId="12" applyFont="1" applyFill="1" applyBorder="1" applyAlignment="1">
      <alignment horizontal="center" vertical="center" wrapText="1"/>
    </xf>
    <xf numFmtId="0" fontId="17" fillId="0" borderId="113" xfId="12" applyFont="1" applyFill="1" applyBorder="1" applyAlignment="1">
      <alignment horizontal="left" vertical="center" wrapText="1"/>
    </xf>
    <xf numFmtId="38" fontId="16" fillId="0" borderId="603" xfId="3" applyFont="1" applyFill="1" applyBorder="1" applyAlignment="1">
      <alignment horizontal="right" vertical="center" shrinkToFit="1"/>
    </xf>
    <xf numFmtId="38" fontId="16" fillId="0" borderId="602" xfId="3" applyFont="1" applyFill="1" applyBorder="1" applyAlignment="1">
      <alignment horizontal="right" vertical="center" shrinkToFit="1"/>
    </xf>
    <xf numFmtId="38" fontId="16" fillId="0" borderId="601" xfId="3" applyFont="1" applyFill="1" applyBorder="1" applyAlignment="1">
      <alignment horizontal="right" vertical="center" shrinkToFit="1"/>
    </xf>
    <xf numFmtId="0" fontId="17" fillId="0" borderId="228" xfId="9" applyFont="1" applyFill="1" applyBorder="1" applyAlignment="1" applyProtection="1">
      <alignment horizontal="left" vertical="center" wrapText="1"/>
    </xf>
    <xf numFmtId="0" fontId="17" fillId="0" borderId="57" xfId="12" applyFont="1" applyFill="1" applyBorder="1" applyAlignment="1">
      <alignment horizontal="center" vertical="center" wrapText="1"/>
    </xf>
    <xf numFmtId="0" fontId="17" fillId="0" borderId="105" xfId="12" applyFont="1" applyFill="1" applyBorder="1" applyAlignment="1">
      <alignment horizontal="center" vertical="center" wrapText="1"/>
    </xf>
    <xf numFmtId="38" fontId="16" fillId="0" borderId="612" xfId="3" applyFont="1" applyFill="1" applyBorder="1" applyAlignment="1">
      <alignment horizontal="right" vertical="center" shrinkToFit="1"/>
    </xf>
    <xf numFmtId="38" fontId="16" fillId="0" borderId="611" xfId="3" applyFont="1" applyFill="1" applyBorder="1" applyAlignment="1">
      <alignment horizontal="right" vertical="center" shrinkToFit="1"/>
    </xf>
    <xf numFmtId="180" fontId="17" fillId="0" borderId="273" xfId="12" applyNumberFormat="1" applyFont="1" applyFill="1" applyBorder="1" applyAlignment="1">
      <alignment horizontal="left" vertical="center" wrapText="1" shrinkToFit="1"/>
    </xf>
    <xf numFmtId="0" fontId="17" fillId="0" borderId="113" xfId="12" applyFont="1" applyFill="1" applyBorder="1" applyAlignment="1">
      <alignment horizontal="center" vertical="center" wrapText="1"/>
    </xf>
    <xf numFmtId="38" fontId="16" fillId="0" borderId="610" xfId="3" applyFont="1" applyFill="1" applyBorder="1" applyAlignment="1">
      <alignment horizontal="right" vertical="center" shrinkToFit="1"/>
    </xf>
    <xf numFmtId="38" fontId="16" fillId="0" borderId="609" xfId="3" applyFont="1" applyFill="1" applyBorder="1" applyAlignment="1">
      <alignment horizontal="right" vertical="center" shrinkToFit="1"/>
    </xf>
    <xf numFmtId="38" fontId="16" fillId="0" borderId="608" xfId="3" applyFont="1" applyFill="1" applyBorder="1" applyAlignment="1">
      <alignment horizontal="right" vertical="center" shrinkToFit="1"/>
    </xf>
    <xf numFmtId="0" fontId="17" fillId="0" borderId="274" xfId="12" applyFont="1" applyFill="1" applyBorder="1" applyAlignment="1">
      <alignment horizontal="left" vertical="center" wrapText="1"/>
    </xf>
    <xf numFmtId="0" fontId="17" fillId="0" borderId="137" xfId="12" applyFont="1" applyFill="1" applyBorder="1" applyAlignment="1">
      <alignment horizontal="left" vertical="center" wrapText="1"/>
    </xf>
    <xf numFmtId="0" fontId="17" fillId="0" borderId="105" xfId="12" applyFont="1" applyFill="1" applyBorder="1" applyAlignment="1">
      <alignment horizontal="left" vertical="center" wrapText="1"/>
    </xf>
    <xf numFmtId="38" fontId="16" fillId="0" borderId="254" xfId="3" applyFont="1" applyFill="1" applyBorder="1" applyAlignment="1">
      <alignment horizontal="right" vertical="center" shrinkToFit="1"/>
    </xf>
    <xf numFmtId="38" fontId="16" fillId="0" borderId="264" xfId="3" applyFont="1" applyFill="1" applyBorder="1" applyAlignment="1">
      <alignment horizontal="right" vertical="center" shrinkToFit="1"/>
    </xf>
    <xf numFmtId="38" fontId="16" fillId="0" borderId="256" xfId="3" applyFont="1" applyFill="1" applyBorder="1" applyAlignment="1">
      <alignment horizontal="right" vertical="center" shrinkToFit="1"/>
    </xf>
    <xf numFmtId="176" fontId="17" fillId="0" borderId="54" xfId="12" applyNumberFormat="1" applyFont="1" applyFill="1" applyBorder="1" applyAlignment="1">
      <alignment horizontal="left" vertical="center" wrapText="1" shrinkToFit="1"/>
    </xf>
    <xf numFmtId="176" fontId="17" fillId="0" borderId="105" xfId="12" applyNumberFormat="1" applyFont="1" applyFill="1" applyBorder="1" applyAlignment="1">
      <alignment horizontal="left" vertical="center" wrapText="1" shrinkToFit="1"/>
    </xf>
    <xf numFmtId="38" fontId="16" fillId="0" borderId="150" xfId="3" applyFont="1" applyFill="1" applyBorder="1" applyAlignment="1">
      <alignment horizontal="right" vertical="center" shrinkToFit="1"/>
    </xf>
    <xf numFmtId="38" fontId="16" fillId="0" borderId="255" xfId="3" applyFont="1" applyFill="1" applyBorder="1" applyAlignment="1">
      <alignment horizontal="right" vertical="center" shrinkToFit="1"/>
    </xf>
    <xf numFmtId="38" fontId="16" fillId="0" borderId="250" xfId="3" applyFont="1" applyFill="1" applyBorder="1" applyAlignment="1">
      <alignment horizontal="right" vertical="center" shrinkToFit="1"/>
    </xf>
    <xf numFmtId="38" fontId="16" fillId="0" borderId="251" xfId="3" applyFont="1" applyFill="1" applyBorder="1" applyAlignment="1">
      <alignment horizontal="right" vertical="center" shrinkToFit="1"/>
    </xf>
    <xf numFmtId="38" fontId="16" fillId="0" borderId="252" xfId="3" applyFont="1" applyFill="1" applyBorder="1" applyAlignment="1">
      <alignment horizontal="right" vertical="center" shrinkToFit="1"/>
    </xf>
    <xf numFmtId="0" fontId="17" fillId="0" borderId="249" xfId="12" applyFont="1" applyFill="1" applyBorder="1" applyAlignment="1">
      <alignment horizontal="center" vertical="center" wrapText="1"/>
    </xf>
    <xf numFmtId="0" fontId="17" fillId="0" borderId="152" xfId="12" applyFont="1" applyFill="1" applyBorder="1" applyAlignment="1">
      <alignment horizontal="center"/>
    </xf>
    <xf numFmtId="38" fontId="16" fillId="0" borderId="262" xfId="3" applyFont="1" applyFill="1" applyBorder="1" applyAlignment="1">
      <alignment horizontal="right" vertical="center" shrinkToFit="1"/>
    </xf>
    <xf numFmtId="38" fontId="16" fillId="0" borderId="199" xfId="3" applyFont="1" applyFill="1" applyBorder="1" applyAlignment="1">
      <alignment horizontal="right" vertical="center" shrinkToFit="1"/>
    </xf>
    <xf numFmtId="176" fontId="17" fillId="0" borderId="57" xfId="12" applyNumberFormat="1" applyFont="1" applyFill="1" applyBorder="1" applyAlignment="1">
      <alignment horizontal="left" vertical="center" wrapText="1" shrinkToFit="1"/>
    </xf>
    <xf numFmtId="176" fontId="17" fillId="0" borderId="134" xfId="12" applyNumberFormat="1" applyFont="1" applyFill="1" applyBorder="1" applyAlignment="1">
      <alignment horizontal="left" vertical="center" wrapText="1" shrinkToFit="1"/>
    </xf>
    <xf numFmtId="38" fontId="16" fillId="0" borderId="263" xfId="3" applyFont="1" applyFill="1" applyBorder="1" applyAlignment="1">
      <alignment horizontal="right" vertical="center" shrinkToFit="1"/>
    </xf>
    <xf numFmtId="38" fontId="16" fillId="0" borderId="247" xfId="3" applyFont="1" applyFill="1" applyBorder="1" applyAlignment="1">
      <alignment horizontal="right" vertical="center" shrinkToFit="1"/>
    </xf>
    <xf numFmtId="0" fontId="17" fillId="0" borderId="1144" xfId="12" applyFont="1" applyFill="1" applyBorder="1" applyAlignment="1">
      <alignment horizontal="center" vertical="center" wrapText="1"/>
    </xf>
    <xf numFmtId="0" fontId="17" fillId="0" borderId="1142" xfId="12" applyFont="1" applyFill="1" applyBorder="1" applyAlignment="1">
      <alignment horizontal="center" vertical="center" wrapText="1"/>
    </xf>
    <xf numFmtId="0" fontId="17" fillId="0" borderId="248" xfId="12" applyFont="1" applyFill="1" applyBorder="1" applyAlignment="1">
      <alignment horizontal="center" vertical="center" wrapText="1"/>
    </xf>
    <xf numFmtId="0" fontId="17" fillId="0" borderId="257" xfId="12" applyFont="1" applyFill="1" applyBorder="1" applyAlignment="1">
      <alignment horizontal="center" vertical="center" wrapText="1"/>
    </xf>
    <xf numFmtId="0" fontId="17" fillId="0" borderId="246" xfId="12" applyFont="1" applyFill="1" applyBorder="1" applyAlignment="1">
      <alignment horizontal="center"/>
    </xf>
    <xf numFmtId="38" fontId="16" fillId="0" borderId="258" xfId="3" applyFont="1" applyFill="1" applyBorder="1" applyAlignment="1">
      <alignment horizontal="right" vertical="center" shrinkToFit="1"/>
    </xf>
    <xf numFmtId="38" fontId="16" fillId="0" borderId="259" xfId="3" applyFont="1" applyFill="1" applyBorder="1" applyAlignment="1">
      <alignment horizontal="right" vertical="center" shrinkToFit="1"/>
    </xf>
    <xf numFmtId="38" fontId="16" fillId="0" borderId="202" xfId="3" applyFont="1" applyFill="1" applyBorder="1" applyAlignment="1">
      <alignment horizontal="right" vertical="center" shrinkToFit="1"/>
    </xf>
    <xf numFmtId="38" fontId="16" fillId="0" borderId="260" xfId="3" applyFont="1" applyFill="1" applyBorder="1" applyAlignment="1">
      <alignment horizontal="right" vertical="center" shrinkToFit="1"/>
    </xf>
    <xf numFmtId="0" fontId="17" fillId="0" borderId="152" xfId="12" applyFont="1" applyFill="1" applyBorder="1" applyAlignment="1">
      <alignment horizontal="center" vertical="center" wrapText="1"/>
    </xf>
    <xf numFmtId="0" fontId="16" fillId="0" borderId="1142" xfId="12" applyFont="1" applyFill="1" applyBorder="1" applyAlignment="1">
      <alignment horizontal="center" vertical="center" wrapText="1"/>
    </xf>
    <xf numFmtId="0" fontId="16" fillId="0" borderId="1143" xfId="12" applyFont="1" applyFill="1" applyBorder="1" applyAlignment="1">
      <alignment horizontal="center" vertical="center" wrapText="1"/>
    </xf>
    <xf numFmtId="0" fontId="17" fillId="0" borderId="161" xfId="12" applyFont="1" applyFill="1" applyBorder="1" applyAlignment="1">
      <alignment horizontal="center" vertical="center" wrapText="1"/>
    </xf>
    <xf numFmtId="38" fontId="16" fillId="0" borderId="197" xfId="3" applyFont="1" applyFill="1" applyBorder="1" applyAlignment="1">
      <alignment horizontal="right" vertical="center" shrinkToFit="1"/>
    </xf>
    <xf numFmtId="38" fontId="16" fillId="0" borderId="198" xfId="3" applyFont="1" applyFill="1" applyBorder="1" applyAlignment="1">
      <alignment horizontal="right" vertical="center" shrinkToFit="1"/>
    </xf>
    <xf numFmtId="176" fontId="17" fillId="0" borderId="135" xfId="12" applyNumberFormat="1" applyFont="1" applyFill="1" applyBorder="1" applyAlignment="1">
      <alignment horizontal="left" vertical="center" wrapText="1" shrinkToFit="1"/>
    </xf>
    <xf numFmtId="38" fontId="16" fillId="0" borderId="248" xfId="3" applyFont="1" applyFill="1" applyBorder="1" applyAlignment="1">
      <alignment horizontal="right" vertical="center" shrinkToFit="1"/>
    </xf>
    <xf numFmtId="0" fontId="17" fillId="0" borderId="249" xfId="12" applyFont="1" applyFill="1" applyBorder="1" applyAlignment="1">
      <alignment vertical="center" wrapText="1"/>
    </xf>
    <xf numFmtId="0" fontId="17" fillId="0" borderId="265" xfId="12" applyFont="1" applyFill="1" applyBorder="1" applyAlignment="1"/>
    <xf numFmtId="38" fontId="16" fillId="0" borderId="253" xfId="3" applyFont="1" applyFill="1" applyBorder="1" applyAlignment="1">
      <alignment horizontal="right" vertical="center" shrinkToFit="1"/>
    </xf>
    <xf numFmtId="0" fontId="17" fillId="0" borderId="161" xfId="9" applyNumberFormat="1" applyFont="1" applyFill="1" applyBorder="1" applyAlignment="1" applyProtection="1">
      <alignment horizontal="left" vertical="center" wrapText="1"/>
    </xf>
    <xf numFmtId="0" fontId="17" fillId="0" borderId="246" xfId="12" applyNumberFormat="1" applyFont="1" applyFill="1" applyBorder="1" applyAlignment="1">
      <alignment horizontal="left"/>
    </xf>
    <xf numFmtId="38" fontId="16" fillId="0" borderId="261" xfId="3" applyFont="1" applyFill="1" applyBorder="1" applyAlignment="1">
      <alignment horizontal="right" vertical="center" shrinkToFit="1"/>
    </xf>
    <xf numFmtId="0" fontId="16" fillId="0" borderId="247" xfId="12" applyFont="1" applyFill="1" applyBorder="1" applyAlignment="1">
      <alignment horizontal="center" vertical="center" wrapText="1"/>
    </xf>
    <xf numFmtId="0" fontId="17" fillId="0" borderId="152" xfId="9" applyNumberFormat="1" applyFont="1" applyFill="1" applyBorder="1" applyAlignment="1" applyProtection="1">
      <alignment horizontal="left" vertical="center" wrapText="1"/>
    </xf>
    <xf numFmtId="0" fontId="17" fillId="0" borderId="159" xfId="12" applyNumberFormat="1" applyFont="1" applyFill="1" applyBorder="1" applyAlignment="1">
      <alignment horizontal="left"/>
    </xf>
    <xf numFmtId="0" fontId="17" fillId="0" borderId="247" xfId="12" applyFont="1" applyFill="1" applyBorder="1" applyAlignment="1">
      <alignment horizontal="center" vertical="center" wrapText="1"/>
    </xf>
    <xf numFmtId="0" fontId="17" fillId="0" borderId="161" xfId="9" applyFont="1" applyFill="1" applyBorder="1" applyAlignment="1" applyProtection="1">
      <alignment horizontal="left" vertical="center" wrapText="1"/>
    </xf>
    <xf numFmtId="0" fontId="17" fillId="0" borderId="246" xfId="12" applyFont="1" applyFill="1" applyBorder="1" applyAlignment="1">
      <alignment horizontal="left"/>
    </xf>
    <xf numFmtId="176" fontId="17" fillId="0" borderId="257" xfId="12" applyNumberFormat="1" applyFont="1" applyFill="1" applyBorder="1" applyAlignment="1">
      <alignment horizontal="left" vertical="center" wrapText="1" shrinkToFit="1"/>
    </xf>
    <xf numFmtId="176" fontId="17" fillId="0" borderId="152" xfId="12" applyNumberFormat="1" applyFont="1" applyFill="1" applyBorder="1" applyAlignment="1">
      <alignment horizontal="left" vertical="center" wrapText="1" shrinkToFit="1"/>
    </xf>
    <xf numFmtId="176" fontId="17" fillId="0" borderId="159" xfId="12" applyNumberFormat="1" applyFont="1" applyFill="1" applyBorder="1" applyAlignment="1">
      <alignment horizontal="left" vertical="center" wrapText="1" shrinkToFit="1"/>
    </xf>
    <xf numFmtId="176" fontId="17" fillId="0" borderId="161" xfId="12" applyNumberFormat="1" applyFont="1" applyFill="1" applyBorder="1" applyAlignment="1">
      <alignment horizontal="left" vertical="center" wrapText="1" shrinkToFit="1"/>
    </xf>
    <xf numFmtId="0" fontId="17" fillId="0" borderId="159" xfId="12" applyFont="1" applyFill="1" applyBorder="1" applyAlignment="1">
      <alignment horizontal="center"/>
    </xf>
    <xf numFmtId="0" fontId="17" fillId="0" borderId="133" xfId="12" applyFont="1" applyFill="1" applyBorder="1" applyAlignment="1">
      <alignment horizontal="center" vertical="center" wrapText="1"/>
    </xf>
    <xf numFmtId="38" fontId="16" fillId="0" borderId="1255" xfId="3" applyFont="1" applyFill="1" applyBorder="1" applyAlignment="1">
      <alignment horizontal="right" vertical="center" shrinkToFit="1"/>
    </xf>
    <xf numFmtId="38" fontId="16" fillId="0" borderId="1256" xfId="3" applyFont="1" applyFill="1" applyBorder="1" applyAlignment="1">
      <alignment horizontal="right" vertical="center" shrinkToFit="1"/>
    </xf>
    <xf numFmtId="176" fontId="17" fillId="0" borderId="1251" xfId="12" applyNumberFormat="1" applyFont="1" applyFill="1" applyBorder="1" applyAlignment="1">
      <alignment horizontal="left" vertical="center" wrapText="1" shrinkToFit="1"/>
    </xf>
    <xf numFmtId="0" fontId="17" fillId="0" borderId="1251" xfId="12" applyFont="1" applyFill="1" applyBorder="1" applyAlignment="1">
      <alignment horizontal="center"/>
    </xf>
    <xf numFmtId="49" fontId="17" fillId="0" borderId="161" xfId="9" applyNumberFormat="1" applyFont="1" applyFill="1" applyBorder="1" applyAlignment="1" applyProtection="1">
      <alignment horizontal="left" vertical="center" wrapText="1"/>
    </xf>
    <xf numFmtId="49" fontId="17" fillId="0" borderId="246" xfId="12" applyNumberFormat="1" applyFont="1" applyFill="1" applyBorder="1" applyAlignment="1">
      <alignment horizontal="left"/>
    </xf>
    <xf numFmtId="38" fontId="16" fillId="0" borderId="1252" xfId="3" applyFont="1" applyFill="1" applyBorder="1" applyAlignment="1">
      <alignment horizontal="right" vertical="center" shrinkToFit="1"/>
    </xf>
    <xf numFmtId="38" fontId="16" fillId="0" borderId="1253" xfId="3" applyFont="1" applyFill="1" applyBorder="1" applyAlignment="1">
      <alignment horizontal="right" vertical="center" shrinkToFit="1"/>
    </xf>
    <xf numFmtId="38" fontId="16" fillId="0" borderId="1254" xfId="3" applyFont="1" applyFill="1" applyBorder="1" applyAlignment="1">
      <alignment horizontal="right" vertical="center" shrinkToFit="1"/>
    </xf>
    <xf numFmtId="38" fontId="16" fillId="0" borderId="1249" xfId="3" applyFont="1" applyFill="1" applyBorder="1" applyAlignment="1">
      <alignment horizontal="right" vertical="center" wrapText="1"/>
    </xf>
    <xf numFmtId="38" fontId="16" fillId="0" borderId="605" xfId="3" applyFont="1" applyFill="1" applyBorder="1" applyAlignment="1">
      <alignment horizontal="right" vertical="center" wrapText="1"/>
    </xf>
    <xf numFmtId="38" fontId="16" fillId="0" borderId="632" xfId="3" applyFont="1" applyFill="1" applyBorder="1" applyAlignment="1">
      <alignment horizontal="right" vertical="center" wrapText="1"/>
    </xf>
    <xf numFmtId="0" fontId="17" fillId="0" borderId="273" xfId="12" applyFont="1" applyFill="1" applyBorder="1" applyAlignment="1">
      <alignment horizontal="center" vertical="center" wrapText="1"/>
    </xf>
    <xf numFmtId="0" fontId="17" fillId="0" borderId="132" xfId="12" applyFont="1" applyFill="1" applyBorder="1" applyAlignment="1">
      <alignment horizontal="center"/>
    </xf>
    <xf numFmtId="0" fontId="16" fillId="0" borderId="1245" xfId="3" applyNumberFormat="1" applyFont="1" applyFill="1" applyBorder="1" applyAlignment="1">
      <alignment horizontal="right" vertical="center" wrapText="1"/>
    </xf>
    <xf numFmtId="0" fontId="16" fillId="0" borderId="266" xfId="3" applyNumberFormat="1" applyFont="1" applyFill="1" applyBorder="1" applyAlignment="1">
      <alignment horizontal="right" vertical="center" wrapText="1"/>
    </xf>
    <xf numFmtId="0" fontId="16" fillId="0" borderId="629" xfId="3" applyNumberFormat="1" applyFont="1" applyFill="1" applyBorder="1" applyAlignment="1">
      <alignment horizontal="right" vertical="center" wrapText="1"/>
    </xf>
    <xf numFmtId="38" fontId="16" fillId="0" borderId="1246" xfId="3" applyFont="1" applyFill="1" applyBorder="1" applyAlignment="1">
      <alignment horizontal="right" vertical="center" wrapText="1"/>
    </xf>
    <xf numFmtId="38" fontId="16" fillId="0" borderId="298" xfId="3" applyFont="1" applyFill="1" applyBorder="1" applyAlignment="1">
      <alignment horizontal="right" vertical="center" wrapText="1"/>
    </xf>
    <xf numFmtId="38" fontId="16" fillId="0" borderId="630" xfId="3" applyFont="1" applyFill="1" applyBorder="1" applyAlignment="1">
      <alignment horizontal="right" vertical="center" wrapText="1"/>
    </xf>
    <xf numFmtId="38" fontId="16" fillId="0" borderId="1247" xfId="3" applyFont="1" applyFill="1" applyBorder="1" applyAlignment="1">
      <alignment horizontal="right" vertical="center" wrapText="1"/>
    </xf>
    <xf numFmtId="38" fontId="16" fillId="0" borderId="267" xfId="3" applyFont="1" applyFill="1" applyBorder="1" applyAlignment="1">
      <alignment horizontal="right" vertical="center" wrapText="1"/>
    </xf>
    <xf numFmtId="38" fontId="16" fillId="0" borderId="520" xfId="3" applyFont="1" applyFill="1" applyBorder="1" applyAlignment="1">
      <alignment horizontal="right" vertical="center" wrapText="1"/>
    </xf>
    <xf numFmtId="38" fontId="16" fillId="0" borderId="1248" xfId="3" applyFont="1" applyFill="1" applyBorder="1" applyAlignment="1">
      <alignment horizontal="right" vertical="center" wrapText="1"/>
    </xf>
    <xf numFmtId="38" fontId="16" fillId="0" borderId="319" xfId="3" applyFont="1" applyFill="1" applyBorder="1" applyAlignment="1">
      <alignment horizontal="right" vertical="center" wrapText="1"/>
    </xf>
    <xf numFmtId="38" fontId="16" fillId="0" borderId="631" xfId="3" applyFont="1" applyFill="1" applyBorder="1" applyAlignment="1">
      <alignment horizontal="right" vertical="center" wrapText="1"/>
    </xf>
    <xf numFmtId="176" fontId="17" fillId="0" borderId="273" xfId="12" applyNumberFormat="1" applyFont="1" applyFill="1" applyBorder="1" applyAlignment="1">
      <alignment horizontal="left" vertical="center" wrapText="1" shrinkToFit="1"/>
    </xf>
    <xf numFmtId="0" fontId="17" fillId="0" borderId="137" xfId="9" applyFont="1" applyFill="1" applyBorder="1" applyAlignment="1" applyProtection="1">
      <alignment vertical="center" wrapText="1"/>
    </xf>
    <xf numFmtId="0" fontId="17" fillId="0" borderId="105" xfId="12" applyFont="1" applyFill="1" applyBorder="1" applyAlignment="1">
      <alignment vertical="center" wrapText="1"/>
    </xf>
    <xf numFmtId="0" fontId="17" fillId="0" borderId="271" xfId="12" applyFont="1" applyFill="1" applyBorder="1" applyAlignment="1">
      <alignment vertical="center" wrapText="1"/>
    </xf>
    <xf numFmtId="0" fontId="20" fillId="0" borderId="8" xfId="12" applyFont="1" applyFill="1" applyBorder="1" applyAlignment="1">
      <alignment horizontal="center" vertical="center" wrapText="1"/>
    </xf>
    <xf numFmtId="0" fontId="17" fillId="0" borderId="5" xfId="12" applyFont="1" applyFill="1" applyBorder="1" applyAlignment="1">
      <alignment horizontal="center" vertical="center" wrapText="1"/>
    </xf>
    <xf numFmtId="0" fontId="17" fillId="0" borderId="1157" xfId="12" applyFont="1" applyFill="1" applyBorder="1" applyAlignment="1">
      <alignment horizontal="left" vertical="center" wrapText="1"/>
    </xf>
    <xf numFmtId="0" fontId="17" fillId="0" borderId="777" xfId="12" applyFont="1" applyFill="1" applyBorder="1" applyAlignment="1">
      <alignment horizontal="left" vertical="center" wrapText="1"/>
    </xf>
    <xf numFmtId="0" fontId="16" fillId="0" borderId="57" xfId="12" applyFont="1" applyFill="1" applyBorder="1" applyAlignment="1">
      <alignment horizontal="center" vertical="center" wrapText="1"/>
    </xf>
    <xf numFmtId="0" fontId="24" fillId="0" borderId="8" xfId="12" applyFont="1" applyFill="1" applyBorder="1" applyAlignment="1">
      <alignment horizontal="center" vertical="center" wrapText="1"/>
    </xf>
    <xf numFmtId="0" fontId="24" fillId="0" borderId="784" xfId="12" applyFont="1" applyFill="1" applyBorder="1" applyAlignment="1">
      <alignment horizontal="center" vertical="center" wrapText="1"/>
    </xf>
    <xf numFmtId="0" fontId="17" fillId="0" borderId="68" xfId="9" applyFont="1" applyFill="1" applyBorder="1" applyAlignment="1" applyProtection="1">
      <alignment horizontal="left" vertical="center" wrapText="1"/>
    </xf>
    <xf numFmtId="0" fontId="17" fillId="0" borderId="285" xfId="12" applyFont="1" applyFill="1" applyBorder="1" applyAlignment="1">
      <alignment horizontal="left" vertical="center" wrapText="1"/>
    </xf>
    <xf numFmtId="38" fontId="16" fillId="0" borderId="613" xfId="3" applyFont="1" applyFill="1" applyBorder="1" applyAlignment="1">
      <alignment horizontal="right" vertical="center" shrinkToFit="1"/>
    </xf>
    <xf numFmtId="38" fontId="16" fillId="0" borderId="614" xfId="3" applyFont="1" applyFill="1" applyBorder="1" applyAlignment="1">
      <alignment horizontal="right" vertical="center" shrinkToFit="1"/>
    </xf>
    <xf numFmtId="38" fontId="16" fillId="0" borderId="615" xfId="3" applyFont="1" applyFill="1" applyBorder="1" applyAlignment="1">
      <alignment horizontal="right" vertical="center" shrinkToFit="1"/>
    </xf>
    <xf numFmtId="0" fontId="17" fillId="0" borderId="286" xfId="12" applyFont="1" applyFill="1" applyBorder="1" applyAlignment="1">
      <alignment horizontal="left" vertical="top" wrapText="1"/>
    </xf>
    <xf numFmtId="0" fontId="17" fillId="0" borderId="287" xfId="12" applyFont="1" applyFill="1" applyBorder="1" applyAlignment="1">
      <alignment horizontal="left" vertical="top" wrapText="1"/>
    </xf>
    <xf numFmtId="0" fontId="17" fillId="0" borderId="1162" xfId="12" applyFont="1" applyFill="1" applyBorder="1" applyAlignment="1">
      <alignment horizontal="center" vertical="center" wrapText="1"/>
    </xf>
    <xf numFmtId="0" fontId="17" fillId="0" borderId="1157" xfId="12" applyFont="1" applyFill="1" applyBorder="1" applyAlignment="1">
      <alignment vertical="center" wrapText="1"/>
    </xf>
    <xf numFmtId="0" fontId="17" fillId="0" borderId="54" xfId="12" applyFont="1" applyFill="1" applyBorder="1" applyAlignment="1">
      <alignment vertical="center" wrapText="1"/>
    </xf>
    <xf numFmtId="0" fontId="17" fillId="0" borderId="104" xfId="12" applyFont="1" applyFill="1" applyBorder="1" applyAlignment="1">
      <alignment horizontal="center"/>
    </xf>
    <xf numFmtId="38" fontId="16" fillId="0" borderId="294" xfId="3" applyFont="1" applyFill="1" applyBorder="1" applyAlignment="1">
      <alignment horizontal="right" vertical="center" shrinkToFit="1"/>
    </xf>
    <xf numFmtId="38" fontId="16" fillId="0" borderId="288" xfId="3" applyFont="1" applyFill="1" applyBorder="1" applyAlignment="1">
      <alignment horizontal="right" vertical="center" shrinkToFit="1"/>
    </xf>
    <xf numFmtId="38" fontId="16" fillId="0" borderId="307" xfId="3" applyFont="1" applyFill="1" applyBorder="1" applyAlignment="1">
      <alignment horizontal="right" vertical="center" shrinkToFit="1"/>
    </xf>
    <xf numFmtId="180" fontId="24" fillId="0" borderId="1157" xfId="12" applyNumberFormat="1" applyFont="1" applyFill="1" applyBorder="1" applyAlignment="1">
      <alignment horizontal="left" vertical="center" wrapText="1" shrinkToFit="1"/>
    </xf>
    <xf numFmtId="180" fontId="24" fillId="0" borderId="54" xfId="12" applyNumberFormat="1" applyFont="1" applyFill="1" applyBorder="1" applyAlignment="1">
      <alignment horizontal="left" vertical="center" wrapText="1" shrinkToFit="1"/>
    </xf>
    <xf numFmtId="180" fontId="24" fillId="0" borderId="777" xfId="12" applyNumberFormat="1" applyFont="1" applyFill="1" applyBorder="1" applyAlignment="1">
      <alignment horizontal="left" vertical="center" wrapText="1" shrinkToFit="1"/>
    </xf>
    <xf numFmtId="0" fontId="17" fillId="0" borderId="294" xfId="12" applyFont="1" applyFill="1" applyBorder="1" applyAlignment="1">
      <alignment vertical="center" wrapText="1"/>
    </xf>
    <xf numFmtId="0" fontId="17" fillId="0" borderId="289" xfId="12" applyFont="1" applyFill="1" applyBorder="1" applyAlignment="1">
      <alignment vertical="center" wrapText="1"/>
    </xf>
    <xf numFmtId="38" fontId="16" fillId="0" borderId="616" xfId="3" applyFont="1" applyFill="1" applyBorder="1" applyAlignment="1">
      <alignment horizontal="right" vertical="center" shrinkToFit="1"/>
    </xf>
    <xf numFmtId="38" fontId="16" fillId="0" borderId="617" xfId="3" applyFont="1" applyFill="1" applyBorder="1" applyAlignment="1">
      <alignment horizontal="right" vertical="center" shrinkToFit="1"/>
    </xf>
    <xf numFmtId="38" fontId="16" fillId="0" borderId="618" xfId="3" applyFont="1" applyFill="1" applyBorder="1" applyAlignment="1">
      <alignment horizontal="right" vertical="center" shrinkToFit="1"/>
    </xf>
    <xf numFmtId="0" fontId="17" fillId="0" borderId="714" xfId="0" applyFont="1" applyFill="1" applyBorder="1" applyAlignment="1">
      <alignment vertical="center" wrapText="1"/>
    </xf>
    <xf numFmtId="0" fontId="17" fillId="0" borderId="541" xfId="0" applyFont="1" applyFill="1" applyBorder="1" applyAlignment="1">
      <alignment vertical="center" wrapText="1"/>
    </xf>
    <xf numFmtId="38" fontId="16" fillId="0" borderId="606" xfId="3" applyFont="1" applyFill="1" applyBorder="1" applyAlignment="1">
      <alignment horizontal="right" vertical="center"/>
    </xf>
    <xf numFmtId="38" fontId="16" fillId="0" borderId="319" xfId="3" applyFont="1" applyFill="1" applyBorder="1" applyAlignment="1">
      <alignment horizontal="right" vertical="center"/>
    </xf>
    <xf numFmtId="38" fontId="16" fillId="0" borderId="715" xfId="3" applyFont="1" applyFill="1" applyBorder="1" applyAlignment="1">
      <alignment horizontal="right" vertical="center"/>
    </xf>
    <xf numFmtId="38" fontId="16" fillId="0" borderId="293" xfId="3" applyFont="1" applyFill="1" applyBorder="1" applyAlignment="1">
      <alignment horizontal="right" vertical="center"/>
    </xf>
    <xf numFmtId="38" fontId="16" fillId="0" borderId="300" xfId="3" applyFont="1" applyFill="1" applyBorder="1" applyAlignment="1">
      <alignment horizontal="right" vertical="center"/>
    </xf>
    <xf numFmtId="38" fontId="16" fillId="0" borderId="306" xfId="3" applyFont="1" applyFill="1" applyBorder="1" applyAlignment="1">
      <alignment horizontal="right" vertical="center"/>
    </xf>
    <xf numFmtId="176" fontId="17" fillId="0" borderId="295" xfId="12" applyNumberFormat="1" applyFont="1" applyFill="1" applyBorder="1" applyAlignment="1">
      <alignment horizontal="left" vertical="center" wrapText="1" shrinkToFit="1"/>
    </xf>
    <xf numFmtId="176" fontId="17" fillId="0" borderId="301" xfId="12" applyNumberFormat="1" applyFont="1" applyFill="1" applyBorder="1" applyAlignment="1">
      <alignment horizontal="left" vertical="center" wrapText="1" shrinkToFit="1"/>
    </xf>
    <xf numFmtId="176" fontId="17" fillId="0" borderId="308" xfId="12" applyNumberFormat="1" applyFont="1" applyFill="1" applyBorder="1" applyAlignment="1">
      <alignment horizontal="left" vertical="center" wrapText="1" shrinkToFit="1"/>
    </xf>
    <xf numFmtId="38" fontId="16" fillId="0" borderId="296" xfId="3" applyFont="1" applyFill="1" applyBorder="1" applyAlignment="1">
      <alignment horizontal="right" vertical="center" shrinkToFit="1"/>
    </xf>
    <xf numFmtId="38" fontId="16" fillId="0" borderId="68" xfId="3" applyFont="1" applyFill="1" applyBorder="1" applyAlignment="1">
      <alignment horizontal="right" vertical="center" shrinkToFit="1"/>
    </xf>
    <xf numFmtId="38" fontId="16" fillId="0" borderId="287" xfId="3" applyFont="1" applyFill="1" applyBorder="1" applyAlignment="1">
      <alignment horizontal="right" vertical="center" shrinkToFit="1"/>
    </xf>
    <xf numFmtId="0" fontId="16" fillId="0" borderId="8" xfId="12" applyFont="1" applyFill="1" applyBorder="1" applyAlignment="1">
      <alignment horizontal="center" vertical="center"/>
    </xf>
    <xf numFmtId="0" fontId="16" fillId="0" borderId="784" xfId="12" applyFont="1" applyFill="1" applyBorder="1" applyAlignment="1">
      <alignment horizontal="center" vertical="center"/>
    </xf>
    <xf numFmtId="0" fontId="17" fillId="0" borderId="54" xfId="12" applyFont="1" applyFill="1" applyBorder="1"/>
    <xf numFmtId="0" fontId="17" fillId="0" borderId="777" xfId="12" applyFont="1" applyFill="1" applyBorder="1"/>
    <xf numFmtId="0" fontId="17" fillId="0" borderId="290" xfId="12" applyFont="1" applyFill="1" applyBorder="1" applyAlignment="1">
      <alignment horizontal="left" vertical="center" wrapText="1"/>
    </xf>
    <xf numFmtId="0" fontId="17" fillId="0" borderId="297" xfId="12" applyFont="1" applyFill="1" applyBorder="1" applyAlignment="1">
      <alignment horizontal="left"/>
    </xf>
    <xf numFmtId="38" fontId="16" fillId="0" borderId="607" xfId="3" applyFont="1" applyFill="1" applyBorder="1" applyAlignment="1">
      <alignment horizontal="right" vertical="center" wrapText="1"/>
    </xf>
    <xf numFmtId="38" fontId="16" fillId="0" borderId="266" xfId="3" applyFont="1" applyFill="1" applyBorder="1" applyAlignment="1">
      <alignment horizontal="right" vertical="center" wrapText="1"/>
    </xf>
    <xf numFmtId="38" fontId="16" fillId="0" borderId="320" xfId="3" applyFont="1" applyFill="1" applyBorder="1" applyAlignment="1">
      <alignment horizontal="right" vertical="center" wrapText="1"/>
    </xf>
    <xf numFmtId="38" fontId="16" fillId="0" borderId="291" xfId="3" applyFont="1" applyFill="1" applyBorder="1" applyAlignment="1">
      <alignment horizontal="right" vertical="center" wrapText="1"/>
    </xf>
    <xf numFmtId="38" fontId="16" fillId="0" borderId="304" xfId="3" applyFont="1" applyFill="1" applyBorder="1" applyAlignment="1">
      <alignment horizontal="right" vertical="center" wrapText="1"/>
    </xf>
    <xf numFmtId="38" fontId="16" fillId="0" borderId="292" xfId="3" applyFont="1" applyFill="1" applyBorder="1" applyAlignment="1">
      <alignment horizontal="right" vertical="center" wrapText="1"/>
    </xf>
    <xf numFmtId="38" fontId="16" fillId="0" borderId="305" xfId="3" applyFont="1" applyFill="1" applyBorder="1" applyAlignment="1">
      <alignment horizontal="right" vertical="center" wrapText="1"/>
    </xf>
    <xf numFmtId="0" fontId="17" fillId="0" borderId="302" xfId="12" applyFont="1" applyFill="1" applyBorder="1" applyAlignment="1">
      <alignment horizontal="left" vertical="center" wrapText="1"/>
    </xf>
    <xf numFmtId="0" fontId="17" fillId="0" borderId="303" xfId="12" applyFont="1" applyFill="1" applyBorder="1" applyAlignment="1">
      <alignment horizontal="left"/>
    </xf>
    <xf numFmtId="38" fontId="16" fillId="0" borderId="1157" xfId="3" applyFont="1" applyFill="1" applyBorder="1" applyAlignment="1">
      <alignment vertical="center" shrinkToFit="1"/>
    </xf>
    <xf numFmtId="38" fontId="16" fillId="0" borderId="54" xfId="3" applyFont="1" applyFill="1" applyBorder="1" applyAlignment="1">
      <alignment vertical="center" shrinkToFit="1"/>
    </xf>
    <xf numFmtId="38" fontId="16" fillId="0" borderId="777" xfId="3" applyFont="1" applyFill="1" applyBorder="1" applyAlignment="1">
      <alignment vertical="center" shrinkToFit="1"/>
    </xf>
    <xf numFmtId="0" fontId="16" fillId="0" borderId="373" xfId="12" applyFont="1" applyFill="1" applyBorder="1" applyAlignment="1">
      <alignment horizontal="center" vertical="center" wrapText="1"/>
    </xf>
    <xf numFmtId="0" fontId="16" fillId="0" borderId="54" xfId="12" applyFont="1" applyFill="1" applyBorder="1"/>
    <xf numFmtId="0" fontId="16" fillId="0" borderId="317" xfId="12" applyFont="1" applyFill="1" applyBorder="1"/>
    <xf numFmtId="0" fontId="17" fillId="0" borderId="317" xfId="12" applyFont="1" applyFill="1" applyBorder="1" applyAlignment="1">
      <alignment horizontal="center"/>
    </xf>
    <xf numFmtId="180" fontId="17" fillId="0" borderId="1157" xfId="12" applyNumberFormat="1" applyFont="1" applyFill="1" applyBorder="1" applyAlignment="1">
      <alignment horizontal="left" vertical="center" wrapText="1"/>
    </xf>
    <xf numFmtId="180" fontId="17" fillId="0" borderId="54" xfId="12" applyNumberFormat="1" applyFont="1" applyFill="1" applyBorder="1" applyAlignment="1">
      <alignment horizontal="left" vertical="center" wrapText="1"/>
    </xf>
    <xf numFmtId="180" fontId="17" fillId="0" borderId="105" xfId="12" applyNumberFormat="1" applyFont="1" applyFill="1" applyBorder="1" applyAlignment="1">
      <alignment horizontal="left" vertical="center" wrapText="1"/>
    </xf>
    <xf numFmtId="0" fontId="24" fillId="0" borderId="1162" xfId="12" applyFont="1" applyFill="1" applyBorder="1" applyAlignment="1">
      <alignment horizontal="center" vertical="center" wrapText="1"/>
    </xf>
    <xf numFmtId="0" fontId="17" fillId="0" borderId="1157" xfId="12" applyFont="1" applyFill="1" applyBorder="1" applyAlignment="1">
      <alignment horizontal="center" vertical="center"/>
    </xf>
    <xf numFmtId="0" fontId="17" fillId="0" borderId="113" xfId="12" applyFont="1" applyFill="1" applyBorder="1" applyAlignment="1">
      <alignment horizontal="center" vertical="center"/>
    </xf>
    <xf numFmtId="180" fontId="17" fillId="0" borderId="57" xfId="12" applyNumberFormat="1" applyFont="1" applyFill="1" applyBorder="1" applyAlignment="1">
      <alignment horizontal="left" vertical="center" wrapText="1"/>
    </xf>
    <xf numFmtId="180" fontId="17" fillId="0" borderId="777" xfId="12" applyNumberFormat="1" applyFont="1" applyFill="1" applyBorder="1" applyAlignment="1">
      <alignment horizontal="left" vertical="center" wrapText="1"/>
    </xf>
    <xf numFmtId="0" fontId="17" fillId="0" borderId="228" xfId="12" applyFont="1" applyFill="1" applyBorder="1" applyAlignment="1">
      <alignment horizontal="center" vertical="center" wrapText="1"/>
    </xf>
    <xf numFmtId="0" fontId="17" fillId="0" borderId="231" xfId="12" applyFont="1" applyFill="1" applyBorder="1" applyAlignment="1">
      <alignment horizontal="center"/>
    </xf>
    <xf numFmtId="0" fontId="17" fillId="0" borderId="8" xfId="12" applyFont="1" applyFill="1" applyBorder="1" applyAlignment="1">
      <alignment horizontal="left" vertical="top" wrapText="1"/>
    </xf>
    <xf numFmtId="0" fontId="17" fillId="0" borderId="231" xfId="12" applyFont="1" applyFill="1" applyBorder="1" applyAlignment="1">
      <alignment horizontal="left" vertical="top" wrapText="1"/>
    </xf>
    <xf numFmtId="0" fontId="17" fillId="0" borderId="784" xfId="12" applyFont="1" applyFill="1" applyBorder="1" applyAlignment="1">
      <alignment horizontal="center"/>
    </xf>
    <xf numFmtId="0" fontId="17" fillId="0" borderId="784" xfId="12" applyFont="1" applyFill="1" applyBorder="1" applyAlignment="1">
      <alignment horizontal="left" vertical="center" wrapText="1"/>
    </xf>
    <xf numFmtId="0" fontId="17" fillId="0" borderId="228" xfId="12" applyFont="1" applyFill="1" applyBorder="1" applyAlignment="1">
      <alignment horizontal="left" vertical="top" wrapText="1"/>
    </xf>
    <xf numFmtId="176" fontId="17" fillId="0" borderId="1157" xfId="12" applyNumberFormat="1" applyFont="1" applyFill="1" applyBorder="1" applyAlignment="1">
      <alignment horizontal="left" vertical="center" wrapText="1" shrinkToFit="1"/>
    </xf>
    <xf numFmtId="0" fontId="17" fillId="0" borderId="8" xfId="12" applyFont="1" applyFill="1" applyBorder="1" applyAlignment="1">
      <alignment horizontal="center"/>
    </xf>
    <xf numFmtId="0" fontId="17" fillId="0" borderId="309" xfId="12" applyFont="1" applyFill="1" applyBorder="1" applyAlignment="1">
      <alignment horizontal="center" vertical="center" wrapText="1"/>
    </xf>
    <xf numFmtId="180" fontId="17" fillId="0" borderId="1157" xfId="0" applyNumberFormat="1" applyFont="1" applyFill="1" applyBorder="1" applyAlignment="1">
      <alignment horizontal="left" vertical="center" wrapText="1" shrinkToFit="1"/>
    </xf>
    <xf numFmtId="180" fontId="17" fillId="0" borderId="54" xfId="0" applyNumberFormat="1" applyFont="1" applyFill="1" applyBorder="1" applyAlignment="1">
      <alignment horizontal="left" vertical="center" wrapText="1" shrinkToFit="1"/>
    </xf>
    <xf numFmtId="180" fontId="17" fillId="0" borderId="105" xfId="0" applyNumberFormat="1" applyFont="1" applyFill="1" applyBorder="1" applyAlignment="1">
      <alignment horizontal="left" vertical="center" wrapText="1" shrinkToFit="1"/>
    </xf>
    <xf numFmtId="176" fontId="17" fillId="0" borderId="777" xfId="12" applyNumberFormat="1" applyFont="1" applyFill="1" applyBorder="1" applyAlignment="1">
      <alignment horizontal="left" vertical="center" wrapText="1" shrinkToFit="1"/>
    </xf>
    <xf numFmtId="38" fontId="16" fillId="0" borderId="1158" xfId="3" applyFont="1" applyFill="1" applyBorder="1" applyAlignment="1">
      <alignment horizontal="right" vertical="center" shrinkToFit="1"/>
    </xf>
    <xf numFmtId="38" fontId="16" fillId="0" borderId="29" xfId="3" applyFont="1" applyFill="1" applyBorder="1" applyAlignment="1">
      <alignment horizontal="right" vertical="center" shrinkToFit="1"/>
    </xf>
    <xf numFmtId="0" fontId="17" fillId="0" borderId="105" xfId="12" applyFont="1" applyFill="1" applyBorder="1" applyAlignment="1">
      <alignment horizontal="center"/>
    </xf>
    <xf numFmtId="38" fontId="16" fillId="0" borderId="43" xfId="3" applyFont="1" applyFill="1" applyBorder="1" applyAlignment="1">
      <alignment horizontal="right" vertical="center" shrinkToFit="1"/>
    </xf>
    <xf numFmtId="180" fontId="17" fillId="0" borderId="57" xfId="0" applyNumberFormat="1" applyFont="1" applyFill="1" applyBorder="1" applyAlignment="1">
      <alignment horizontal="left" vertical="center" wrapText="1" shrinkToFit="1"/>
    </xf>
    <xf numFmtId="180" fontId="17" fillId="0" borderId="777" xfId="0" applyNumberFormat="1" applyFont="1" applyFill="1" applyBorder="1" applyAlignment="1">
      <alignment horizontal="left" vertical="center" wrapText="1" shrinkToFit="1"/>
    </xf>
    <xf numFmtId="0" fontId="17" fillId="0" borderId="137" xfId="0" applyFont="1" applyFill="1" applyBorder="1" applyAlignment="1">
      <alignment horizontal="center" vertical="center" wrapText="1"/>
    </xf>
    <xf numFmtId="0" fontId="17" fillId="0" borderId="105" xfId="0" applyFont="1" applyFill="1" applyBorder="1" applyAlignment="1">
      <alignment horizontal="center" vertical="center" wrapText="1"/>
    </xf>
    <xf numFmtId="0" fontId="17" fillId="0" borderId="57" xfId="0" applyFont="1" applyFill="1" applyBorder="1" applyAlignment="1">
      <alignment horizontal="center" vertical="center" wrapText="1"/>
    </xf>
    <xf numFmtId="0" fontId="17" fillId="0" borderId="113" xfId="0" applyFont="1" applyFill="1" applyBorder="1" applyAlignment="1">
      <alignment horizontal="center" vertical="center" wrapText="1"/>
    </xf>
    <xf numFmtId="0" fontId="17" fillId="0" borderId="777" xfId="0" applyFont="1" applyFill="1" applyBorder="1" applyAlignment="1">
      <alignment horizontal="center" vertical="center" wrapText="1"/>
    </xf>
    <xf numFmtId="0" fontId="16" fillId="0" borderId="54" xfId="0" applyFont="1" applyFill="1" applyBorder="1" applyAlignment="1">
      <alignment horizontal="center" vertical="center" wrapText="1"/>
    </xf>
    <xf numFmtId="0" fontId="17" fillId="0" borderId="54" xfId="0" applyFont="1" applyFill="1" applyBorder="1" applyAlignment="1">
      <alignment horizontal="left" vertical="center" wrapText="1"/>
    </xf>
    <xf numFmtId="0" fontId="17" fillId="0" borderId="137" xfId="0" applyFont="1" applyFill="1" applyBorder="1" applyAlignment="1">
      <alignment horizontal="left" vertical="center" wrapText="1"/>
    </xf>
    <xf numFmtId="0" fontId="17" fillId="0" borderId="105" xfId="0" applyFont="1" applyFill="1" applyBorder="1" applyAlignment="1">
      <alignment horizontal="left" vertical="center" wrapText="1"/>
    </xf>
    <xf numFmtId="38" fontId="16" fillId="0" borderId="638" xfId="3" applyFont="1" applyFill="1" applyBorder="1" applyAlignment="1">
      <alignment horizontal="right" vertical="center" shrinkToFit="1"/>
    </xf>
    <xf numFmtId="38" fontId="16" fillId="0" borderId="639" xfId="3" applyFont="1" applyFill="1" applyBorder="1" applyAlignment="1">
      <alignment horizontal="right" vertical="center" shrinkToFit="1"/>
    </xf>
    <xf numFmtId="0" fontId="16" fillId="0" borderId="57" xfId="0" applyFont="1" applyFill="1" applyBorder="1" applyAlignment="1">
      <alignment horizontal="center" vertical="center" wrapText="1"/>
    </xf>
    <xf numFmtId="0" fontId="16" fillId="0" borderId="105" xfId="0" applyFont="1" applyFill="1" applyBorder="1" applyAlignment="1">
      <alignment horizontal="center" vertical="center" wrapText="1"/>
    </xf>
    <xf numFmtId="38" fontId="16" fillId="0" borderId="635" xfId="3" applyFont="1" applyFill="1" applyBorder="1" applyAlignment="1">
      <alignment horizontal="right" vertical="center" shrinkToFit="1"/>
    </xf>
    <xf numFmtId="38" fontId="16" fillId="0" borderId="636" xfId="3" applyFont="1" applyFill="1" applyBorder="1" applyAlignment="1">
      <alignment horizontal="right" vertical="center" shrinkToFit="1"/>
    </xf>
    <xf numFmtId="38" fontId="16" fillId="0" borderId="637" xfId="3" applyFont="1" applyFill="1" applyBorder="1" applyAlignment="1">
      <alignment horizontal="right" vertical="center" shrinkToFit="1"/>
    </xf>
    <xf numFmtId="0" fontId="16" fillId="0" borderId="777" xfId="0" applyFont="1" applyFill="1" applyBorder="1" applyAlignment="1">
      <alignment horizontal="center" vertical="center" wrapText="1"/>
    </xf>
    <xf numFmtId="0" fontId="9" fillId="0" borderId="482" xfId="12" applyFont="1" applyFill="1" applyBorder="1" applyAlignment="1">
      <alignment horizontal="center" vertical="center" shrinkToFit="1"/>
    </xf>
    <xf numFmtId="0" fontId="9" fillId="0" borderId="365" xfId="12" applyFont="1" applyFill="1" applyBorder="1" applyAlignment="1">
      <alignment horizontal="center" vertical="center" shrinkToFit="1"/>
    </xf>
    <xf numFmtId="38" fontId="16" fillId="0" borderId="20" xfId="3" applyFont="1" applyFill="1" applyBorder="1" applyAlignment="1">
      <alignment horizontal="right" vertical="center" shrinkToFit="1"/>
    </xf>
    <xf numFmtId="38" fontId="16" fillId="0" borderId="311" xfId="3" applyFont="1" applyFill="1" applyBorder="1" applyAlignment="1">
      <alignment horizontal="right" vertical="center" shrinkToFit="1"/>
    </xf>
    <xf numFmtId="38" fontId="16" fillId="0" borderId="97" xfId="3" applyFont="1" applyFill="1" applyBorder="1" applyAlignment="1">
      <alignment horizontal="right" vertical="center" shrinkToFit="1"/>
    </xf>
    <xf numFmtId="38" fontId="16" fillId="0" borderId="312" xfId="3" applyFont="1" applyFill="1" applyBorder="1" applyAlignment="1">
      <alignment horizontal="right" vertical="center" shrinkToFit="1"/>
    </xf>
    <xf numFmtId="0" fontId="10" fillId="0" borderId="0" xfId="12" applyFont="1" applyFill="1" applyBorder="1" applyAlignment="1">
      <alignment vertical="center"/>
    </xf>
    <xf numFmtId="0" fontId="17" fillId="0" borderId="0" xfId="12" applyFont="1" applyFill="1" applyBorder="1" applyAlignment="1">
      <alignment horizontal="center" vertical="center" wrapText="1"/>
    </xf>
    <xf numFmtId="0" fontId="17" fillId="0" borderId="270" xfId="12" applyFont="1" applyFill="1" applyBorder="1" applyAlignment="1">
      <alignment horizontal="center"/>
    </xf>
    <xf numFmtId="38" fontId="16" fillId="0" borderId="11" xfId="3" applyFont="1" applyFill="1" applyBorder="1" applyAlignment="1">
      <alignment horizontal="right" vertical="center" shrinkToFit="1"/>
    </xf>
    <xf numFmtId="38" fontId="16" fillId="0" borderId="313" xfId="3" applyFont="1" applyFill="1" applyBorder="1" applyAlignment="1">
      <alignment horizontal="right" vertical="center" shrinkToFit="1"/>
    </xf>
    <xf numFmtId="38" fontId="16" fillId="0" borderId="12" xfId="3" applyFont="1" applyFill="1" applyBorder="1" applyAlignment="1">
      <alignment horizontal="right" vertical="center" shrinkToFit="1"/>
    </xf>
    <xf numFmtId="38" fontId="16" fillId="0" borderId="314" xfId="3" applyFont="1" applyFill="1" applyBorder="1" applyAlignment="1">
      <alignment horizontal="right" vertical="center" shrinkToFit="1"/>
    </xf>
    <xf numFmtId="38" fontId="16" fillId="0" borderId="526" xfId="3" applyFont="1" applyFill="1" applyBorder="1" applyAlignment="1">
      <alignment horizontal="right" vertical="center" shrinkToFit="1"/>
    </xf>
    <xf numFmtId="0" fontId="16" fillId="0" borderId="526" xfId="12" applyFont="1" applyFill="1" applyBorder="1" applyAlignment="1">
      <alignment horizontal="center" vertical="center" wrapText="1"/>
    </xf>
    <xf numFmtId="0" fontId="17" fillId="0" borderId="316" xfId="12" applyFont="1" applyFill="1" applyBorder="1" applyAlignment="1">
      <alignment horizontal="center"/>
    </xf>
    <xf numFmtId="0" fontId="17" fillId="0" borderId="634" xfId="12" applyFont="1" applyFill="1" applyBorder="1" applyAlignment="1">
      <alignment horizontal="center"/>
    </xf>
    <xf numFmtId="0" fontId="16" fillId="0" borderId="271" xfId="12" applyFont="1" applyFill="1" applyBorder="1" applyAlignment="1">
      <alignment horizontal="center" vertical="center" wrapText="1"/>
    </xf>
    <xf numFmtId="0" fontId="17" fillId="0" borderId="205" xfId="12" applyFont="1" applyFill="1" applyBorder="1" applyAlignment="1">
      <alignment horizontal="center"/>
    </xf>
    <xf numFmtId="38" fontId="16" fillId="0" borderId="13" xfId="3" applyFont="1" applyFill="1" applyBorder="1" applyAlignment="1">
      <alignment horizontal="right" vertical="center" shrinkToFit="1"/>
    </xf>
    <xf numFmtId="38" fontId="16" fillId="0" borderId="44" xfId="3" applyFont="1" applyFill="1" applyBorder="1" applyAlignment="1">
      <alignment horizontal="right" vertical="center" shrinkToFit="1"/>
    </xf>
    <xf numFmtId="176" fontId="17" fillId="0" borderId="264" xfId="12" applyNumberFormat="1" applyFont="1" applyFill="1" applyBorder="1" applyAlignment="1">
      <alignment horizontal="left" vertical="center" wrapText="1" shrinkToFit="1"/>
    </xf>
    <xf numFmtId="176" fontId="17" fillId="0" borderId="194" xfId="12" applyNumberFormat="1" applyFont="1" applyFill="1" applyBorder="1" applyAlignment="1">
      <alignment horizontal="left" vertical="center" wrapText="1" shrinkToFit="1"/>
    </xf>
    <xf numFmtId="176" fontId="17" fillId="0" borderId="318" xfId="12" applyNumberFormat="1" applyFont="1" applyFill="1" applyBorder="1" applyAlignment="1">
      <alignment horizontal="left" vertical="center" wrapText="1" shrinkToFit="1"/>
    </xf>
    <xf numFmtId="176" fontId="17" fillId="0" borderId="526" xfId="12" applyNumberFormat="1" applyFont="1" applyFill="1" applyBorder="1" applyAlignment="1">
      <alignment horizontal="left" vertical="center" wrapText="1" shrinkToFit="1"/>
    </xf>
    <xf numFmtId="0" fontId="17" fillId="0" borderId="274" xfId="12" applyFont="1" applyFill="1" applyBorder="1" applyAlignment="1">
      <alignment horizontal="center" vertical="center" wrapText="1"/>
    </xf>
    <xf numFmtId="0" fontId="16" fillId="0" borderId="370" xfId="12" applyFont="1" applyFill="1" applyBorder="1" applyAlignment="1">
      <alignment horizontal="center" vertical="center" wrapText="1"/>
    </xf>
    <xf numFmtId="0" fontId="17" fillId="0" borderId="1250" xfId="12" applyFont="1" applyFill="1" applyBorder="1" applyAlignment="1">
      <alignment horizontal="center" vertical="center" wrapText="1"/>
    </xf>
    <xf numFmtId="0" fontId="17" fillId="0" borderId="271" xfId="12" applyFont="1" applyFill="1" applyBorder="1" applyAlignment="1">
      <alignment horizontal="center" vertical="center" wrapText="1"/>
    </xf>
    <xf numFmtId="0" fontId="17" fillId="0" borderId="77" xfId="12" applyFont="1" applyFill="1" applyBorder="1" applyAlignment="1">
      <alignment horizontal="center" vertical="center" wrapText="1"/>
    </xf>
    <xf numFmtId="0" fontId="16" fillId="0" borderId="430" xfId="12" applyFont="1" applyFill="1" applyBorder="1" applyAlignment="1">
      <alignment horizontal="center" vertical="center" wrapText="1"/>
    </xf>
    <xf numFmtId="0" fontId="17" fillId="0" borderId="277" xfId="12" applyFont="1" applyFill="1" applyBorder="1" applyAlignment="1">
      <alignment horizontal="center" vertical="center" wrapText="1"/>
    </xf>
    <xf numFmtId="0" fontId="16" fillId="0" borderId="273" xfId="12" applyFont="1" applyFill="1" applyBorder="1" applyAlignment="1">
      <alignment horizontal="center" vertical="center" wrapText="1"/>
    </xf>
    <xf numFmtId="0" fontId="16" fillId="0" borderId="277" xfId="12" applyFont="1" applyFill="1" applyBorder="1" applyAlignment="1">
      <alignment horizontal="center" vertical="center" wrapText="1"/>
    </xf>
    <xf numFmtId="0" fontId="16" fillId="0" borderId="317" xfId="12" applyFont="1" applyFill="1" applyBorder="1" applyAlignment="1">
      <alignment horizontal="center" vertical="center" wrapText="1"/>
    </xf>
    <xf numFmtId="0" fontId="16" fillId="0" borderId="272" xfId="12" applyFont="1" applyFill="1" applyBorder="1" applyAlignment="1">
      <alignment horizontal="center" vertical="center" wrapText="1"/>
    </xf>
    <xf numFmtId="0" fontId="16" fillId="0" borderId="235" xfId="12" applyFont="1" applyFill="1" applyBorder="1" applyAlignment="1">
      <alignment horizontal="center" vertical="center" wrapText="1"/>
    </xf>
    <xf numFmtId="0" fontId="16" fillId="0" borderId="279" xfId="12" applyFont="1" applyFill="1" applyBorder="1" applyAlignment="1">
      <alignment horizontal="center" vertical="center" wrapText="1"/>
    </xf>
    <xf numFmtId="0" fontId="17" fillId="0" borderId="265" xfId="12" applyFont="1" applyFill="1" applyBorder="1" applyAlignment="1">
      <alignment horizontal="center"/>
    </xf>
    <xf numFmtId="0" fontId="16" fillId="0" borderId="607" xfId="3" applyNumberFormat="1" applyFont="1" applyFill="1" applyBorder="1" applyAlignment="1">
      <alignment horizontal="right" vertical="center" wrapText="1"/>
    </xf>
    <xf numFmtId="0" fontId="16" fillId="0" borderId="291" xfId="3" applyNumberFormat="1" applyFont="1" applyFill="1" applyBorder="1" applyAlignment="1">
      <alignment horizontal="right" vertical="center" wrapText="1"/>
    </xf>
    <xf numFmtId="0" fontId="16" fillId="0" borderId="298" xfId="3" applyNumberFormat="1" applyFont="1" applyFill="1" applyBorder="1" applyAlignment="1">
      <alignment horizontal="right" vertical="center" wrapText="1"/>
    </xf>
    <xf numFmtId="0" fontId="16" fillId="0" borderId="630" xfId="3" applyNumberFormat="1" applyFont="1" applyFill="1" applyBorder="1" applyAlignment="1">
      <alignment horizontal="right" vertical="center" wrapText="1"/>
    </xf>
    <xf numFmtId="0" fontId="16" fillId="0" borderId="292" xfId="3" applyNumberFormat="1" applyFont="1" applyFill="1" applyBorder="1" applyAlignment="1">
      <alignment horizontal="right" vertical="center" wrapText="1"/>
    </xf>
    <xf numFmtId="0" fontId="16" fillId="0" borderId="267" xfId="3" applyNumberFormat="1" applyFont="1" applyFill="1" applyBorder="1" applyAlignment="1">
      <alignment horizontal="right" vertical="center" wrapText="1"/>
    </xf>
    <xf numFmtId="0" fontId="16" fillId="0" borderId="520" xfId="3" applyNumberFormat="1" applyFont="1" applyFill="1" applyBorder="1" applyAlignment="1">
      <alignment horizontal="right" vertical="center" wrapText="1"/>
    </xf>
    <xf numFmtId="0" fontId="16" fillId="0" borderId="606" xfId="3" applyNumberFormat="1" applyFont="1" applyFill="1" applyBorder="1" applyAlignment="1">
      <alignment horizontal="right" vertical="center" wrapText="1"/>
    </xf>
    <xf numFmtId="0" fontId="16" fillId="0" borderId="319" xfId="3" applyNumberFormat="1" applyFont="1" applyFill="1" applyBorder="1" applyAlignment="1">
      <alignment horizontal="right" vertical="center" wrapText="1"/>
    </xf>
    <xf numFmtId="0" fontId="16" fillId="0" borderId="631" xfId="3" applyNumberFormat="1" applyFont="1" applyFill="1" applyBorder="1" applyAlignment="1">
      <alignment horizontal="right" vertical="center" wrapText="1"/>
    </xf>
    <xf numFmtId="0" fontId="16" fillId="0" borderId="604" xfId="3" applyNumberFormat="1" applyFont="1" applyFill="1" applyBorder="1" applyAlignment="1">
      <alignment horizontal="right" vertical="center" wrapText="1"/>
    </xf>
    <xf numFmtId="0" fontId="16" fillId="0" borderId="605" xfId="3" applyNumberFormat="1" applyFont="1" applyFill="1" applyBorder="1" applyAlignment="1">
      <alignment horizontal="right" vertical="center" wrapText="1"/>
    </xf>
    <xf numFmtId="0" fontId="16" fillId="0" borderId="632" xfId="3" applyNumberFormat="1" applyFont="1" applyFill="1" applyBorder="1" applyAlignment="1">
      <alignment horizontal="right" vertical="center" wrapText="1"/>
    </xf>
    <xf numFmtId="0" fontId="17" fillId="0" borderId="57" xfId="0" applyFont="1" applyFill="1" applyBorder="1" applyAlignment="1">
      <alignment horizontal="left" vertical="center" wrapText="1"/>
    </xf>
    <xf numFmtId="0" fontId="17" fillId="0" borderId="284" xfId="12" applyFont="1" applyFill="1" applyBorder="1" applyAlignment="1">
      <alignment horizontal="left" vertical="center" wrapText="1"/>
    </xf>
    <xf numFmtId="0" fontId="24" fillId="0" borderId="54" xfId="0" applyFont="1" applyFill="1" applyBorder="1" applyAlignment="1">
      <alignment vertical="top" wrapText="1"/>
    </xf>
    <xf numFmtId="0" fontId="24" fillId="0" borderId="777" xfId="0" applyFont="1" applyFill="1" applyBorder="1" applyAlignment="1">
      <alignment vertical="top" wrapText="1"/>
    </xf>
    <xf numFmtId="0" fontId="12" fillId="3" borderId="50" xfId="13" applyFont="1" applyFill="1" applyBorder="1" applyAlignment="1">
      <alignment horizontal="center" vertical="center"/>
    </xf>
    <xf numFmtId="0" fontId="12" fillId="3" borderId="112" xfId="13" applyFont="1" applyFill="1" applyBorder="1" applyAlignment="1">
      <alignment horizontal="center" vertical="center"/>
    </xf>
    <xf numFmtId="0" fontId="12" fillId="3" borderId="51" xfId="13" applyFont="1" applyFill="1" applyBorder="1" applyAlignment="1">
      <alignment horizontal="center" vertical="center"/>
    </xf>
    <xf numFmtId="0" fontId="12" fillId="3" borderId="229" xfId="13" applyFont="1" applyFill="1" applyBorder="1" applyAlignment="1">
      <alignment horizontal="center" vertical="center" textRotation="255" wrapText="1"/>
    </xf>
    <xf numFmtId="0" fontId="12" fillId="3" borderId="230" xfId="13" applyFont="1" applyFill="1" applyBorder="1"/>
    <xf numFmtId="0" fontId="12" fillId="3" borderId="556" xfId="13" applyFont="1" applyFill="1" applyBorder="1"/>
    <xf numFmtId="0" fontId="12" fillId="3" borderId="103" xfId="13" applyFont="1" applyFill="1" applyBorder="1" applyAlignment="1">
      <alignment horizontal="center" vertical="center" textRotation="255" wrapText="1"/>
    </xf>
    <xf numFmtId="0" fontId="12" fillId="3" borderId="13" xfId="13" applyFont="1" applyFill="1" applyBorder="1" applyAlignment="1">
      <alignment horizontal="center" vertical="center" textRotation="255" wrapText="1"/>
    </xf>
    <xf numFmtId="0" fontId="12" fillId="3" borderId="44" xfId="13" applyFont="1" applyFill="1" applyBorder="1" applyAlignment="1">
      <alignment horizontal="center" vertical="center" textRotation="255" wrapText="1"/>
    </xf>
    <xf numFmtId="0" fontId="12" fillId="3" borderId="149" xfId="13" applyFont="1" applyFill="1" applyBorder="1" applyAlignment="1">
      <alignment horizontal="center" vertical="center" wrapText="1"/>
    </xf>
    <xf numFmtId="0" fontId="12" fillId="3" borderId="12" xfId="13" applyFont="1" applyFill="1" applyBorder="1" applyAlignment="1">
      <alignment horizontal="center" vertical="center" wrapText="1"/>
    </xf>
    <xf numFmtId="0" fontId="12" fillId="3" borderId="47" xfId="13" applyFont="1" applyFill="1" applyBorder="1" applyAlignment="1">
      <alignment horizontal="center" vertical="center" wrapText="1"/>
    </xf>
    <xf numFmtId="0" fontId="12" fillId="3" borderId="896" xfId="13" applyFont="1" applyFill="1" applyBorder="1" applyAlignment="1">
      <alignment horizontal="center" vertical="center" textRotation="255"/>
    </xf>
    <xf numFmtId="0" fontId="12" fillId="3" borderId="810" xfId="13" applyFont="1" applyFill="1" applyBorder="1" applyAlignment="1">
      <alignment horizontal="center" vertical="center" textRotation="255"/>
    </xf>
    <xf numFmtId="0" fontId="12" fillId="3" borderId="898" xfId="13" applyFont="1" applyFill="1" applyBorder="1" applyAlignment="1">
      <alignment horizontal="center" vertical="center" textRotation="255"/>
    </xf>
    <xf numFmtId="0" fontId="12" fillId="3" borderId="811" xfId="13" applyFont="1" applyFill="1" applyBorder="1" applyAlignment="1">
      <alignment horizontal="center" vertical="center" textRotation="255"/>
    </xf>
    <xf numFmtId="0" fontId="12" fillId="4" borderId="485" xfId="13" applyFont="1" applyFill="1" applyBorder="1" applyAlignment="1">
      <alignment horizontal="center" vertical="center" wrapText="1"/>
    </xf>
    <xf numFmtId="0" fontId="12" fillId="4" borderId="833" xfId="13" applyFont="1" applyFill="1" applyBorder="1" applyAlignment="1">
      <alignment horizontal="center" vertical="center" wrapText="1"/>
    </xf>
    <xf numFmtId="0" fontId="12" fillId="4" borderId="843" xfId="13" applyFont="1" applyFill="1" applyBorder="1" applyAlignment="1">
      <alignment horizontal="center" vertical="center" textRotation="255" wrapText="1"/>
    </xf>
    <xf numFmtId="0" fontId="12" fillId="4" borderId="832" xfId="13" applyFont="1" applyFill="1" applyBorder="1" applyAlignment="1">
      <alignment horizontal="center" vertical="center" textRotation="255" wrapText="1"/>
    </xf>
    <xf numFmtId="0" fontId="12" fillId="3" borderId="146" xfId="13" applyFont="1" applyFill="1" applyBorder="1" applyAlignment="1">
      <alignment horizontal="center" vertical="center" textRotation="255"/>
    </xf>
    <xf numFmtId="0" fontId="12" fillId="3" borderId="10" xfId="13" applyFont="1" applyFill="1" applyBorder="1" applyAlignment="1">
      <alignment horizontal="center" vertical="center" textRotation="255"/>
    </xf>
    <xf numFmtId="0" fontId="12" fillId="3" borderId="45" xfId="13" applyFont="1" applyFill="1" applyBorder="1" applyAlignment="1">
      <alignment horizontal="center" vertical="center" textRotation="255"/>
    </xf>
    <xf numFmtId="0" fontId="12" fillId="3" borderId="928" xfId="13" applyFont="1" applyFill="1" applyBorder="1" applyAlignment="1">
      <alignment horizontal="center" vertical="center"/>
    </xf>
    <xf numFmtId="0" fontId="12" fillId="3" borderId="147" xfId="13" applyFont="1" applyFill="1" applyBorder="1" applyAlignment="1">
      <alignment horizontal="center" vertical="center" textRotation="255" wrapText="1"/>
    </xf>
    <xf numFmtId="0" fontId="12" fillId="3" borderId="14" xfId="13" applyFont="1" applyFill="1" applyBorder="1" applyAlignment="1">
      <alignment horizontal="center" vertical="center" textRotation="255" wrapText="1"/>
    </xf>
    <xf numFmtId="0" fontId="12" fillId="3" borderId="46" xfId="13" applyFont="1" applyFill="1" applyBorder="1" applyAlignment="1">
      <alignment horizontal="center" vertical="center" textRotation="255" wrapText="1"/>
    </xf>
    <xf numFmtId="0" fontId="12" fillId="3" borderId="104" xfId="13" applyFont="1" applyFill="1" applyBorder="1" applyAlignment="1">
      <alignment horizontal="center" vertical="center" textRotation="255" wrapText="1"/>
    </xf>
    <xf numFmtId="0" fontId="12" fillId="3" borderId="9" xfId="13" applyFont="1" applyFill="1" applyBorder="1" applyAlignment="1">
      <alignment horizontal="center" vertical="center" textRotation="255" wrapText="1"/>
    </xf>
    <xf numFmtId="0" fontId="12" fillId="3" borderId="539" xfId="13" applyFont="1" applyFill="1" applyBorder="1" applyAlignment="1">
      <alignment horizontal="center" vertical="center" textRotation="255" wrapText="1"/>
    </xf>
    <xf numFmtId="0" fontId="12" fillId="3" borderId="12" xfId="13" applyFont="1" applyFill="1" applyBorder="1" applyAlignment="1">
      <alignment horizontal="center" vertical="center" textRotation="255" wrapText="1"/>
    </xf>
    <xf numFmtId="0" fontId="12" fillId="3" borderId="47" xfId="13" applyFont="1" applyFill="1" applyBorder="1" applyAlignment="1">
      <alignment horizontal="center" vertical="center" textRotation="255" wrapText="1"/>
    </xf>
    <xf numFmtId="0" fontId="12" fillId="4" borderId="830" xfId="13" applyFont="1" applyFill="1" applyBorder="1" applyAlignment="1">
      <alignment horizontal="center" vertical="center" wrapText="1"/>
    </xf>
    <xf numFmtId="0" fontId="12" fillId="4" borderId="831" xfId="13" applyFont="1" applyFill="1" applyBorder="1" applyAlignment="1">
      <alignment horizontal="center" vertical="center" wrapText="1"/>
    </xf>
    <xf numFmtId="0" fontId="12" fillId="4" borderId="9" xfId="13" applyFont="1" applyFill="1" applyBorder="1" applyAlignment="1">
      <alignment horizontal="center" vertical="center" wrapText="1"/>
    </xf>
    <xf numFmtId="0" fontId="12" fillId="4" borderId="230" xfId="13" applyFont="1" applyFill="1" applyBorder="1" applyAlignment="1">
      <alignment horizontal="center" vertical="center" wrapText="1"/>
    </xf>
    <xf numFmtId="0" fontId="12" fillId="4" borderId="63" xfId="13" applyFont="1" applyFill="1" applyBorder="1" applyAlignment="1">
      <alignment horizontal="center" vertical="center" wrapText="1"/>
    </xf>
    <xf numFmtId="0" fontId="12" fillId="3" borderId="103" xfId="13" applyFont="1" applyFill="1" applyBorder="1" applyAlignment="1">
      <alignment horizontal="center" vertical="center" wrapText="1"/>
    </xf>
    <xf numFmtId="0" fontId="12" fillId="3" borderId="229" xfId="13" applyFont="1" applyFill="1" applyBorder="1" applyAlignment="1">
      <alignment horizontal="center" vertical="center" wrapText="1"/>
    </xf>
    <xf numFmtId="0" fontId="12" fillId="3" borderId="94" xfId="13" applyFont="1" applyFill="1" applyBorder="1" applyAlignment="1">
      <alignment horizontal="center" vertical="center" wrapText="1"/>
    </xf>
    <xf numFmtId="0" fontId="21" fillId="4" borderId="57" xfId="13" applyFont="1" applyFill="1" applyBorder="1" applyAlignment="1">
      <alignment horizontal="center" vertical="center" textRotation="255" wrapText="1"/>
    </xf>
    <xf numFmtId="0" fontId="21" fillId="4" borderId="777" xfId="13" applyFont="1" applyFill="1" applyBorder="1" applyAlignment="1">
      <alignment horizontal="center" vertical="center" textRotation="255" wrapText="1"/>
    </xf>
    <xf numFmtId="0" fontId="12" fillId="3" borderId="50" xfId="13" applyFont="1" applyFill="1" applyBorder="1" applyAlignment="1">
      <alignment horizontal="center" vertical="center" wrapText="1"/>
    </xf>
    <xf numFmtId="0" fontId="12" fillId="3" borderId="112" xfId="13" applyFont="1" applyFill="1" applyBorder="1" applyAlignment="1">
      <alignment horizontal="center" vertical="center" wrapText="1"/>
    </xf>
    <xf numFmtId="0" fontId="12" fillId="3" borderId="51" xfId="13" applyFont="1" applyFill="1" applyBorder="1" applyAlignment="1">
      <alignment horizontal="center" vertical="center" wrapText="1"/>
    </xf>
    <xf numFmtId="0" fontId="12" fillId="3" borderId="106" xfId="13" applyFont="1" applyFill="1" applyBorder="1" applyAlignment="1">
      <alignment horizontal="center" vertical="center" textRotation="255" wrapText="1"/>
    </xf>
    <xf numFmtId="0" fontId="12" fillId="3" borderId="148" xfId="13" applyFont="1" applyFill="1" applyBorder="1" applyAlignment="1">
      <alignment horizontal="center" vertical="center" wrapText="1"/>
    </xf>
    <xf numFmtId="0" fontId="12" fillId="3" borderId="11" xfId="13" applyFont="1" applyFill="1" applyBorder="1" applyAlignment="1">
      <alignment horizontal="center" vertical="center" wrapText="1"/>
    </xf>
    <xf numFmtId="0" fontId="12" fillId="3" borderId="244" xfId="13" applyFont="1" applyFill="1" applyBorder="1" applyAlignment="1">
      <alignment horizontal="center" vertical="center" wrapText="1"/>
    </xf>
    <xf numFmtId="0" fontId="42" fillId="5" borderId="884" xfId="23" applyFont="1" applyFill="1" applyBorder="1" applyAlignment="1">
      <alignment horizontal="center" vertical="center" shrinkToFit="1"/>
    </xf>
    <xf numFmtId="0" fontId="42" fillId="5" borderId="844" xfId="23" applyFont="1" applyFill="1" applyBorder="1" applyAlignment="1">
      <alignment horizontal="center" vertical="center" shrinkToFit="1"/>
    </xf>
    <xf numFmtId="0" fontId="42" fillId="5" borderId="845" xfId="23" applyFont="1" applyFill="1" applyBorder="1" applyAlignment="1">
      <alignment horizontal="center" vertical="center" shrinkToFit="1"/>
    </xf>
    <xf numFmtId="0" fontId="42" fillId="6" borderId="884" xfId="23" applyFont="1" applyFill="1" applyBorder="1" applyAlignment="1">
      <alignment horizontal="center" vertical="center" shrinkToFit="1"/>
    </xf>
    <xf numFmtId="0" fontId="42" fillId="6" borderId="844" xfId="23" applyFont="1" applyFill="1" applyBorder="1" applyAlignment="1">
      <alignment horizontal="center" vertical="center" shrinkToFit="1"/>
    </xf>
    <xf numFmtId="0" fontId="42" fillId="6" borderId="845" xfId="23" applyFont="1" applyFill="1" applyBorder="1" applyAlignment="1">
      <alignment horizontal="center" vertical="center" shrinkToFit="1"/>
    </xf>
    <xf numFmtId="0" fontId="42" fillId="6" borderId="877" xfId="23" applyFont="1" applyFill="1" applyBorder="1" applyAlignment="1">
      <alignment horizontal="center" vertical="center" shrinkToFit="1"/>
    </xf>
    <xf numFmtId="0" fontId="42" fillId="0" borderId="870" xfId="23" applyFont="1" applyBorder="1" applyAlignment="1">
      <alignment horizontal="center" vertical="center"/>
    </xf>
    <xf numFmtId="0" fontId="42" fillId="0" borderId="871" xfId="23" applyFont="1" applyBorder="1" applyAlignment="1">
      <alignment horizontal="center" vertical="center"/>
    </xf>
    <xf numFmtId="0" fontId="42" fillId="0" borderId="872" xfId="23" applyFont="1" applyBorder="1" applyAlignment="1">
      <alignment horizontal="center" vertical="center"/>
    </xf>
    <xf numFmtId="0" fontId="42" fillId="0" borderId="848" xfId="23" applyFont="1" applyBorder="1" applyAlignment="1">
      <alignment horizontal="center" vertical="center" textRotation="255" shrinkToFit="1"/>
    </xf>
    <xf numFmtId="0" fontId="42" fillId="0" borderId="853" xfId="23" applyFont="1" applyBorder="1" applyAlignment="1">
      <alignment horizontal="center" vertical="center" textRotation="255" shrinkToFit="1"/>
    </xf>
    <xf numFmtId="0" fontId="42" fillId="0" borderId="850" xfId="23" applyFont="1" applyBorder="1" applyAlignment="1">
      <alignment horizontal="center" vertical="center" shrinkToFit="1"/>
    </xf>
    <xf numFmtId="0" fontId="42" fillId="0" borderId="851" xfId="23" applyFont="1" applyBorder="1" applyAlignment="1">
      <alignment horizontal="center" vertical="center" shrinkToFit="1"/>
    </xf>
    <xf numFmtId="0" fontId="43" fillId="6" borderId="852" xfId="23" applyFont="1" applyFill="1" applyBorder="1" applyAlignment="1">
      <alignment horizontal="center" vertical="center" wrapText="1" shrinkToFit="1"/>
    </xf>
    <xf numFmtId="0" fontId="43" fillId="6" borderId="885" xfId="23" applyFont="1" applyFill="1" applyBorder="1" applyAlignment="1">
      <alignment horizontal="center" vertical="center" shrinkToFit="1"/>
    </xf>
    <xf numFmtId="0" fontId="42" fillId="6" borderId="849" xfId="23" applyFont="1" applyFill="1" applyBorder="1" applyAlignment="1">
      <alignment horizontal="center" vertical="center" textRotation="255" shrinkToFit="1"/>
    </xf>
    <xf numFmtId="0" fontId="42" fillId="6" borderId="854" xfId="23" applyFont="1" applyFill="1" applyBorder="1" applyAlignment="1">
      <alignment horizontal="center" vertical="center" textRotation="255" shrinkToFit="1"/>
    </xf>
    <xf numFmtId="0" fontId="43" fillId="6" borderId="879" xfId="23" applyFont="1" applyFill="1" applyBorder="1" applyAlignment="1">
      <alignment horizontal="center" vertical="center" wrapText="1" shrinkToFit="1"/>
    </xf>
    <xf numFmtId="0" fontId="43" fillId="6" borderId="880" xfId="23" applyFont="1" applyFill="1" applyBorder="1" applyAlignment="1">
      <alignment horizontal="center" vertical="center" shrinkToFit="1"/>
    </xf>
    <xf numFmtId="0" fontId="42" fillId="0" borderId="846" xfId="23" applyFont="1" applyBorder="1" applyAlignment="1">
      <alignment horizontal="center" vertical="center" shrinkToFit="1"/>
    </xf>
    <xf numFmtId="0" fontId="42" fillId="0" borderId="847" xfId="23" applyFont="1" applyBorder="1" applyAlignment="1">
      <alignment horizontal="center" vertical="center" shrinkToFit="1"/>
    </xf>
    <xf numFmtId="0" fontId="42" fillId="6" borderId="878" xfId="23" applyFont="1" applyFill="1" applyBorder="1" applyAlignment="1">
      <alignment horizontal="center" vertical="center" shrinkToFit="1"/>
    </xf>
    <xf numFmtId="0" fontId="42" fillId="6" borderId="846" xfId="23" applyFont="1" applyFill="1" applyBorder="1" applyAlignment="1">
      <alignment horizontal="center" vertical="center" shrinkToFit="1"/>
    </xf>
    <xf numFmtId="0" fontId="42" fillId="6" borderId="857" xfId="23" applyFont="1" applyFill="1" applyBorder="1" applyAlignment="1">
      <alignment horizontal="center" vertical="center" shrinkToFit="1"/>
    </xf>
    <xf numFmtId="0" fontId="44" fillId="6" borderId="849" xfId="23" applyFont="1" applyFill="1" applyBorder="1" applyAlignment="1">
      <alignment horizontal="center" vertical="center" textRotation="255" wrapText="1" shrinkToFit="1"/>
    </xf>
    <xf numFmtId="0" fontId="44" fillId="6" borderId="854" xfId="23" applyFont="1" applyFill="1" applyBorder="1" applyAlignment="1">
      <alignment horizontal="center" vertical="center" textRotation="255" shrinkToFit="1"/>
    </xf>
    <xf numFmtId="0" fontId="42" fillId="5" borderId="857" xfId="23" applyFont="1" applyFill="1" applyBorder="1" applyAlignment="1">
      <alignment horizontal="center" vertical="center" shrinkToFit="1"/>
    </xf>
    <xf numFmtId="0" fontId="42" fillId="5" borderId="846" xfId="23" applyFont="1" applyFill="1" applyBorder="1" applyAlignment="1">
      <alignment horizontal="center" vertical="center" shrinkToFit="1"/>
    </xf>
    <xf numFmtId="0" fontId="43" fillId="5" borderId="852" xfId="23" applyFont="1" applyFill="1" applyBorder="1" applyAlignment="1">
      <alignment horizontal="center" vertical="center" wrapText="1" shrinkToFit="1"/>
    </xf>
    <xf numFmtId="0" fontId="43" fillId="5" borderId="885" xfId="23" applyFont="1" applyFill="1" applyBorder="1" applyAlignment="1">
      <alignment horizontal="center" vertical="center" shrinkToFit="1"/>
    </xf>
    <xf numFmtId="0" fontId="42" fillId="5" borderId="849" xfId="23" applyFont="1" applyFill="1" applyBorder="1" applyAlignment="1">
      <alignment horizontal="center" vertical="center" textRotation="255" shrinkToFit="1"/>
    </xf>
    <xf numFmtId="0" fontId="42" fillId="5" borderId="854" xfId="23" applyFont="1" applyFill="1" applyBorder="1" applyAlignment="1">
      <alignment horizontal="center" vertical="center" textRotation="255" shrinkToFit="1"/>
    </xf>
    <xf numFmtId="0" fontId="10" fillId="0" borderId="1157" xfId="14" applyFont="1" applyFill="1" applyBorder="1" applyAlignment="1">
      <alignment horizontal="center" vertical="top" textRotation="255" shrinkToFit="1"/>
    </xf>
    <xf numFmtId="0" fontId="10" fillId="0" borderId="54" xfId="14" applyFont="1" applyFill="1" applyBorder="1" applyAlignment="1">
      <alignment horizontal="center" vertical="top" textRotation="255" shrinkToFit="1"/>
    </xf>
    <xf numFmtId="0" fontId="10" fillId="0" borderId="1157" xfId="14" applyFont="1" applyFill="1" applyBorder="1" applyAlignment="1">
      <alignment horizontal="center" vertical="top" textRotation="255" wrapText="1" shrinkToFit="1"/>
    </xf>
    <xf numFmtId="0" fontId="10" fillId="0" borderId="54" xfId="14" applyFont="1" applyFill="1" applyBorder="1" applyAlignment="1">
      <alignment horizontal="center" vertical="top" textRotation="255" wrapText="1" shrinkToFit="1"/>
    </xf>
    <xf numFmtId="0" fontId="17" fillId="0" borderId="337" xfId="14" applyFont="1" applyFill="1" applyBorder="1" applyAlignment="1">
      <alignment vertical="center" wrapText="1"/>
    </xf>
    <xf numFmtId="0" fontId="17" fillId="0" borderId="338" xfId="14" applyFont="1" applyFill="1" applyBorder="1" applyAlignment="1">
      <alignment vertical="center" wrapText="1"/>
    </xf>
    <xf numFmtId="0" fontId="16" fillId="0" borderId="330" xfId="14" applyFont="1" applyFill="1" applyBorder="1" applyAlignment="1">
      <alignment horizontal="center" vertical="center" wrapText="1" shrinkToFit="1"/>
    </xf>
    <xf numFmtId="0" fontId="16" fillId="0" borderId="324" xfId="14" applyFont="1" applyFill="1" applyBorder="1" applyAlignment="1">
      <alignment horizontal="center" vertical="center" wrapText="1" shrinkToFit="1"/>
    </xf>
    <xf numFmtId="0" fontId="16" fillId="0" borderId="328" xfId="14" applyFont="1" applyFill="1" applyBorder="1" applyAlignment="1">
      <alignment horizontal="center" vertical="center" wrapText="1" shrinkToFit="1"/>
    </xf>
    <xf numFmtId="0" fontId="17" fillId="0" borderId="333" xfId="14" applyFont="1" applyFill="1" applyBorder="1" applyAlignment="1">
      <alignment vertical="center" wrapText="1"/>
    </xf>
    <xf numFmtId="0" fontId="17" fillId="0" borderId="334" xfId="14" applyFont="1" applyFill="1" applyBorder="1" applyAlignment="1">
      <alignment vertical="center" wrapText="1"/>
    </xf>
    <xf numFmtId="49" fontId="17" fillId="0" borderId="353" xfId="14" applyNumberFormat="1" applyFont="1" applyFill="1" applyBorder="1" applyAlignment="1">
      <alignment vertical="center" wrapText="1"/>
    </xf>
    <xf numFmtId="49" fontId="17" fillId="0" borderId="354" xfId="14" applyNumberFormat="1" applyFont="1" applyFill="1" applyBorder="1" applyAlignment="1">
      <alignment vertical="center" wrapText="1"/>
    </xf>
    <xf numFmtId="49" fontId="17" fillId="0" borderId="633" xfId="14" applyNumberFormat="1" applyFont="1" applyFill="1" applyBorder="1" applyAlignment="1">
      <alignment vertical="center" wrapText="1"/>
    </xf>
    <xf numFmtId="0" fontId="16" fillId="0" borderId="55" xfId="14" applyFont="1" applyFill="1" applyBorder="1" applyAlignment="1">
      <alignment horizontal="center" vertical="center" wrapText="1" shrinkToFit="1"/>
    </xf>
    <xf numFmtId="0" fontId="16" fillId="0" borderId="1" xfId="14" applyFont="1" applyFill="1" applyBorder="1" applyAlignment="1">
      <alignment horizontal="center" vertical="center" wrapText="1" shrinkToFit="1"/>
    </xf>
    <xf numFmtId="0" fontId="16" fillId="0" borderId="106" xfId="14" applyFont="1" applyFill="1" applyBorder="1" applyAlignment="1">
      <alignment horizontal="center" vertical="center" wrapText="1" shrinkToFit="1"/>
    </xf>
    <xf numFmtId="0" fontId="17" fillId="0" borderId="1263" xfId="14" applyFont="1" applyFill="1" applyBorder="1" applyAlignment="1">
      <alignment vertical="center" wrapText="1"/>
    </xf>
    <xf numFmtId="0" fontId="17" fillId="0" borderId="813" xfId="14" applyFont="1" applyFill="1" applyBorder="1" applyAlignment="1">
      <alignment vertical="center" wrapText="1"/>
    </xf>
    <xf numFmtId="49" fontId="17" fillId="0" borderId="349" xfId="14" applyNumberFormat="1" applyFont="1" applyFill="1" applyBorder="1" applyAlignment="1">
      <alignment vertical="center" wrapText="1"/>
    </xf>
    <xf numFmtId="49" fontId="17" fillId="0" borderId="705" xfId="14" applyNumberFormat="1" applyFont="1" applyFill="1" applyBorder="1" applyAlignment="1">
      <alignment vertical="center" wrapText="1"/>
    </xf>
    <xf numFmtId="0" fontId="17" fillId="0" borderId="349" xfId="14" applyFont="1" applyFill="1" applyBorder="1" applyAlignment="1">
      <alignment vertical="center" wrapText="1"/>
    </xf>
    <xf numFmtId="49" fontId="17" fillId="0" borderId="340" xfId="14" applyNumberFormat="1" applyFont="1" applyFill="1" applyBorder="1" applyAlignment="1">
      <alignment vertical="center" wrapText="1"/>
    </xf>
    <xf numFmtId="0" fontId="17" fillId="0" borderId="341" xfId="14" applyFont="1" applyFill="1" applyBorder="1" applyAlignment="1">
      <alignment vertical="center" wrapText="1"/>
    </xf>
    <xf numFmtId="49" fontId="17" fillId="0" borderId="1004" xfId="14" applyNumberFormat="1" applyFont="1" applyFill="1" applyBorder="1" applyAlignment="1">
      <alignment vertical="center" wrapText="1"/>
    </xf>
    <xf numFmtId="49" fontId="17" fillId="0" borderId="146" xfId="14" applyNumberFormat="1" applyFont="1" applyFill="1" applyBorder="1" applyAlignment="1">
      <alignment vertical="center" wrapText="1"/>
    </xf>
    <xf numFmtId="49" fontId="17" fillId="0" borderId="703" xfId="14" applyNumberFormat="1" applyFont="1" applyFill="1" applyBorder="1" applyAlignment="1">
      <alignment vertical="center" wrapText="1" shrinkToFit="1"/>
    </xf>
    <xf numFmtId="0" fontId="17" fillId="0" borderId="703" xfId="14" applyFont="1" applyFill="1" applyBorder="1" applyAlignment="1">
      <alignment vertical="center" wrapText="1" shrinkToFit="1"/>
    </xf>
    <xf numFmtId="38" fontId="10" fillId="0" borderId="834" xfId="3" applyFont="1" applyFill="1" applyBorder="1" applyAlignment="1">
      <alignment horizontal="center" vertical="center" shrinkToFit="1"/>
    </xf>
    <xf numFmtId="38" fontId="10" fillId="0" borderId="4" xfId="3" applyFont="1" applyFill="1" applyBorder="1" applyAlignment="1">
      <alignment horizontal="center" vertical="center" shrinkToFit="1"/>
    </xf>
    <xf numFmtId="38" fontId="10" fillId="0" borderId="685" xfId="3" applyFont="1" applyFill="1" applyBorder="1" applyAlignment="1">
      <alignment horizontal="center" vertical="center" shrinkToFit="1"/>
    </xf>
    <xf numFmtId="38" fontId="10" fillId="0" borderId="835" xfId="3" applyFont="1" applyFill="1" applyBorder="1" applyAlignment="1">
      <alignment horizontal="center" vertical="center" shrinkToFit="1"/>
    </xf>
    <xf numFmtId="38" fontId="10" fillId="0" borderId="836" xfId="3" applyFont="1" applyFill="1" applyBorder="1" applyAlignment="1">
      <alignment horizontal="center" vertical="center" shrinkToFit="1"/>
    </xf>
    <xf numFmtId="38" fontId="10" fillId="0" borderId="488" xfId="3" applyFont="1" applyFill="1" applyBorder="1" applyAlignment="1">
      <alignment horizontal="center" vertical="center" shrinkToFit="1"/>
    </xf>
    <xf numFmtId="38" fontId="10" fillId="0" borderId="703" xfId="3" applyFont="1" applyFill="1" applyBorder="1" applyAlignment="1">
      <alignment horizontal="center" vertical="center" shrinkToFit="1"/>
    </xf>
    <xf numFmtId="38" fontId="10" fillId="0" borderId="835" xfId="3" applyFont="1" applyFill="1" applyBorder="1" applyAlignment="1">
      <alignment vertical="center" shrinkToFit="1"/>
    </xf>
    <xf numFmtId="38" fontId="10" fillId="0" borderId="836" xfId="3" applyFont="1" applyFill="1" applyBorder="1" applyAlignment="1">
      <alignment vertical="center" shrinkToFit="1"/>
    </xf>
    <xf numFmtId="38" fontId="10" fillId="0" borderId="812" xfId="3" applyFont="1" applyFill="1" applyBorder="1" applyAlignment="1">
      <alignment vertical="center" shrinkToFit="1"/>
    </xf>
    <xf numFmtId="38" fontId="10" fillId="0" borderId="813" xfId="3" applyFont="1" applyFill="1" applyBorder="1" applyAlignment="1">
      <alignment vertical="center" shrinkToFit="1"/>
    </xf>
    <xf numFmtId="38" fontId="10" fillId="0" borderId="812" xfId="3" applyFont="1" applyFill="1" applyBorder="1" applyAlignment="1">
      <alignment horizontal="center" vertical="center" shrinkToFit="1"/>
    </xf>
    <xf numFmtId="38" fontId="10" fillId="0" borderId="813" xfId="3" applyFont="1" applyFill="1" applyBorder="1" applyAlignment="1">
      <alignment horizontal="center" vertical="center" shrinkToFit="1"/>
    </xf>
    <xf numFmtId="38" fontId="10" fillId="0" borderId="837" xfId="3" applyFont="1" applyFill="1" applyBorder="1" applyAlignment="1">
      <alignment horizontal="center" vertical="center" shrinkToFit="1"/>
    </xf>
    <xf numFmtId="38" fontId="10" fillId="0" borderId="822" xfId="3" applyFont="1" applyFill="1" applyBorder="1" applyAlignment="1">
      <alignment horizontal="center" vertical="center" shrinkToFit="1"/>
    </xf>
    <xf numFmtId="38" fontId="10" fillId="0" borderId="114" xfId="3" applyFont="1" applyFill="1" applyBorder="1" applyAlignment="1">
      <alignment horizontal="center" vertical="center" shrinkToFit="1"/>
    </xf>
    <xf numFmtId="38" fontId="10" fillId="0" borderId="778" xfId="3" applyFont="1" applyFill="1" applyBorder="1" applyAlignment="1">
      <alignment horizontal="center" vertical="center" shrinkToFit="1"/>
    </xf>
    <xf numFmtId="38" fontId="10" fillId="0" borderId="817" xfId="3" applyFont="1" applyFill="1" applyBorder="1" applyAlignment="1">
      <alignment horizontal="center" vertical="center" shrinkToFit="1"/>
    </xf>
    <xf numFmtId="38" fontId="10" fillId="0" borderId="779" xfId="3" applyFont="1" applyFill="1" applyBorder="1" applyAlignment="1">
      <alignment horizontal="center" vertical="center" shrinkToFit="1"/>
    </xf>
    <xf numFmtId="38" fontId="10" fillId="0" borderId="820" xfId="3" applyFont="1" applyFill="1" applyBorder="1" applyAlignment="1">
      <alignment horizontal="center" vertical="center" shrinkToFit="1"/>
    </xf>
    <xf numFmtId="38" fontId="10" fillId="0" borderId="817" xfId="14" applyNumberFormat="1" applyFont="1" applyFill="1" applyBorder="1" applyAlignment="1">
      <alignment horizontal="center" vertical="center" shrinkToFit="1"/>
    </xf>
    <xf numFmtId="0" fontId="10" fillId="0" borderId="779" xfId="14" applyFont="1" applyFill="1" applyBorder="1" applyAlignment="1">
      <alignment horizontal="center" vertical="center" shrinkToFit="1"/>
    </xf>
    <xf numFmtId="38" fontId="10" fillId="0" borderId="817" xfId="3" applyFont="1" applyFill="1" applyBorder="1" applyAlignment="1">
      <alignment vertical="center" shrinkToFit="1"/>
    </xf>
    <xf numFmtId="38" fontId="10" fillId="0" borderId="779" xfId="3" applyFont="1" applyFill="1" applyBorder="1" applyAlignment="1">
      <alignment vertical="center" shrinkToFit="1"/>
    </xf>
    <xf numFmtId="38" fontId="17" fillId="0" borderId="821" xfId="3" applyFont="1" applyFill="1" applyBorder="1" applyAlignment="1">
      <alignment vertical="center" wrapText="1" shrinkToFit="1"/>
    </xf>
    <xf numFmtId="38" fontId="17" fillId="0" borderId="690" xfId="3" applyFont="1" applyFill="1" applyBorder="1" applyAlignment="1">
      <alignment vertical="center" wrapText="1" shrinkToFit="1"/>
    </xf>
    <xf numFmtId="38" fontId="10" fillId="0" borderId="233" xfId="3" applyFont="1" applyFill="1" applyBorder="1" applyAlignment="1">
      <alignment horizontal="center" vertical="center" shrinkToFit="1"/>
    </xf>
    <xf numFmtId="38" fontId="10" fillId="0" borderId="708" xfId="3" applyFont="1" applyFill="1" applyBorder="1" applyAlignment="1">
      <alignment horizontal="center" vertical="center" shrinkToFit="1"/>
    </xf>
    <xf numFmtId="38" fontId="10" fillId="0" borderId="709" xfId="3" applyFont="1" applyFill="1" applyBorder="1" applyAlignment="1">
      <alignment horizontal="center" vertical="center" shrinkToFit="1"/>
    </xf>
    <xf numFmtId="38" fontId="10" fillId="0" borderId="708" xfId="3" applyFont="1" applyFill="1" applyBorder="1" applyAlignment="1">
      <alignment vertical="center" shrinkToFit="1"/>
    </xf>
    <xf numFmtId="38" fontId="10" fillId="0" borderId="709" xfId="3" applyFont="1" applyFill="1" applyBorder="1" applyAlignment="1">
      <alignment vertical="center" shrinkToFit="1"/>
    </xf>
    <xf numFmtId="38" fontId="10" fillId="0" borderId="42" xfId="3" applyFont="1" applyFill="1" applyBorder="1" applyAlignment="1">
      <alignment horizontal="center" vertical="center" shrinkToFit="1"/>
    </xf>
    <xf numFmtId="38" fontId="17" fillId="0" borderId="149" xfId="3" applyFont="1" applyFill="1" applyBorder="1" applyAlignment="1">
      <alignment vertical="center" wrapText="1" shrinkToFit="1"/>
    </xf>
    <xf numFmtId="38" fontId="10" fillId="0" borderId="148" xfId="3" applyFont="1" applyFill="1" applyBorder="1" applyAlignment="1">
      <alignment horizontal="center" vertical="center" shrinkToFit="1"/>
    </xf>
    <xf numFmtId="38" fontId="10" fillId="0" borderId="107" xfId="3" applyFont="1" applyFill="1" applyBorder="1" applyAlignment="1">
      <alignment horizontal="center" vertical="center" shrinkToFit="1"/>
    </xf>
    <xf numFmtId="38" fontId="10" fillId="0" borderId="109" xfId="3" applyFont="1" applyFill="1" applyBorder="1" applyAlignment="1">
      <alignment horizontal="center" vertical="center" shrinkToFit="1"/>
    </xf>
    <xf numFmtId="0" fontId="10" fillId="0" borderId="109" xfId="14" applyFont="1" applyFill="1" applyBorder="1" applyAlignment="1">
      <alignment horizontal="center" vertical="center" shrinkToFit="1"/>
    </xf>
    <xf numFmtId="38" fontId="10" fillId="0" borderId="109" xfId="3" applyFont="1" applyFill="1" applyBorder="1" applyAlignment="1">
      <alignment vertical="center" shrinkToFit="1"/>
    </xf>
    <xf numFmtId="38" fontId="10" fillId="0" borderId="488" xfId="3" applyFont="1" applyFill="1" applyBorder="1" applyAlignment="1">
      <alignment vertical="center" shrinkToFit="1"/>
    </xf>
    <xf numFmtId="38" fontId="10" fillId="0" borderId="703" xfId="3" applyFont="1" applyFill="1" applyBorder="1" applyAlignment="1">
      <alignment vertical="center" shrinkToFit="1"/>
    </xf>
    <xf numFmtId="38" fontId="10" fillId="0" borderId="2" xfId="3" applyFont="1" applyFill="1" applyBorder="1" applyAlignment="1">
      <alignment horizontal="center" vertical="center" shrinkToFit="1"/>
    </xf>
    <xf numFmtId="38" fontId="10" fillId="0" borderId="776" xfId="3" applyFont="1" applyFill="1" applyBorder="1" applyAlignment="1">
      <alignment horizontal="center" vertical="center" shrinkToFit="1"/>
    </xf>
    <xf numFmtId="0" fontId="10" fillId="0" borderId="776" xfId="14" applyFont="1" applyFill="1" applyBorder="1" applyAlignment="1">
      <alignment horizontal="center" vertical="center" shrinkToFit="1"/>
    </xf>
    <xf numFmtId="38" fontId="49" fillId="0" borderId="820" xfId="3" applyFont="1" applyFill="1" applyBorder="1" applyAlignment="1">
      <alignment horizontal="center" vertical="center" wrapText="1" shrinkToFit="1"/>
    </xf>
    <xf numFmtId="38" fontId="49" fillId="0" borderId="114" xfId="3" applyFont="1" applyFill="1" applyBorder="1" applyAlignment="1">
      <alignment horizontal="center" vertical="center" shrinkToFit="1"/>
    </xf>
    <xf numFmtId="38" fontId="10" fillId="0" borderId="776" xfId="3" applyFont="1" applyFill="1" applyBorder="1" applyAlignment="1">
      <alignment vertical="center" shrinkToFit="1"/>
    </xf>
    <xf numFmtId="38" fontId="17" fillId="0" borderId="2" xfId="3" applyFont="1" applyFill="1" applyBorder="1" applyAlignment="1">
      <alignment vertical="center" wrapText="1" shrinkToFit="1"/>
    </xf>
    <xf numFmtId="38" fontId="17" fillId="0" borderId="820" xfId="3" applyFont="1" applyFill="1" applyBorder="1" applyAlignment="1">
      <alignment horizontal="center" vertical="center" wrapText="1" shrinkToFit="1"/>
    </xf>
    <xf numFmtId="38" fontId="17" fillId="0" borderId="107" xfId="3" applyFont="1" applyFill="1" applyBorder="1" applyAlignment="1">
      <alignment horizontal="center" vertical="center" shrinkToFit="1"/>
    </xf>
    <xf numFmtId="38" fontId="49" fillId="0" borderId="107" xfId="3" applyFont="1" applyFill="1" applyBorder="1" applyAlignment="1">
      <alignment horizontal="center" vertical="center" shrinkToFit="1"/>
    </xf>
    <xf numFmtId="38" fontId="10" fillId="0" borderId="109" xfId="14" applyNumberFormat="1" applyFont="1" applyFill="1" applyBorder="1" applyAlignment="1">
      <alignment horizontal="center" vertical="center" shrinkToFit="1"/>
    </xf>
    <xf numFmtId="38" fontId="10" fillId="0" borderId="838" xfId="3" applyFont="1" applyFill="1" applyBorder="1" applyAlignment="1">
      <alignment horizontal="center" vertical="center" shrinkToFit="1"/>
    </xf>
    <xf numFmtId="38" fontId="10" fillId="0" borderId="123" xfId="3" applyFont="1" applyFill="1" applyBorder="1" applyAlignment="1">
      <alignment horizontal="center" vertical="center" shrinkToFit="1"/>
    </xf>
    <xf numFmtId="38" fontId="10" fillId="0" borderId="0" xfId="3" applyFont="1" applyFill="1" applyBorder="1" applyAlignment="1">
      <alignment horizontal="center" vertical="center" shrinkToFit="1"/>
    </xf>
    <xf numFmtId="38" fontId="10" fillId="0" borderId="79" xfId="3" applyFont="1" applyFill="1" applyBorder="1" applyAlignment="1">
      <alignment horizontal="center" vertical="center" shrinkToFit="1"/>
    </xf>
    <xf numFmtId="38" fontId="10" fillId="0" borderId="721" xfId="3" applyFont="1" applyFill="1" applyBorder="1" applyAlignment="1">
      <alignment horizontal="center" vertical="center" shrinkToFit="1"/>
    </xf>
    <xf numFmtId="38" fontId="10" fillId="0" borderId="785" xfId="3" applyFont="1" applyFill="1" applyBorder="1" applyAlignment="1">
      <alignment horizontal="center" vertical="center" shrinkToFit="1"/>
    </xf>
    <xf numFmtId="38" fontId="10" fillId="0" borderId="786" xfId="3" applyFont="1" applyFill="1" applyBorder="1" applyAlignment="1">
      <alignment horizontal="center" vertical="center" shrinkToFit="1"/>
    </xf>
    <xf numFmtId="38" fontId="10" fillId="0" borderId="779" xfId="14" applyNumberFormat="1" applyFont="1" applyFill="1" applyBorder="1" applyAlignment="1">
      <alignment horizontal="center" vertical="center" shrinkToFit="1"/>
    </xf>
    <xf numFmtId="38" fontId="10" fillId="0" borderId="147" xfId="3" applyFont="1" applyFill="1" applyBorder="1" applyAlignment="1">
      <alignment horizontal="center" vertical="center" shrinkToFit="1"/>
    </xf>
    <xf numFmtId="38" fontId="10" fillId="0" borderId="129" xfId="3" applyFont="1" applyFill="1" applyBorder="1" applyAlignment="1">
      <alignment horizontal="center" vertical="center" shrinkToFit="1"/>
    </xf>
    <xf numFmtId="38" fontId="10" fillId="0" borderId="110" xfId="3" applyFont="1" applyFill="1" applyBorder="1" applyAlignment="1">
      <alignment horizontal="center" vertical="center" shrinkToFit="1"/>
    </xf>
    <xf numFmtId="38" fontId="10" fillId="0" borderId="776" xfId="14" applyNumberFormat="1" applyFont="1" applyFill="1" applyBorder="1" applyAlignment="1">
      <alignment horizontal="center" vertical="center" shrinkToFit="1"/>
    </xf>
    <xf numFmtId="0" fontId="49" fillId="0" borderId="708" xfId="3" applyNumberFormat="1" applyFont="1" applyFill="1" applyBorder="1" applyAlignment="1">
      <alignment horizontal="center" vertical="center" wrapText="1" shrinkToFit="1"/>
    </xf>
    <xf numFmtId="0" fontId="49" fillId="0" borderId="111" xfId="3" applyNumberFormat="1" applyFont="1" applyFill="1" applyBorder="1" applyAlignment="1">
      <alignment horizontal="center" vertical="center" wrapText="1" shrinkToFit="1"/>
    </xf>
    <xf numFmtId="0" fontId="49" fillId="0" borderId="1152" xfId="3" applyNumberFormat="1" applyFont="1" applyFill="1" applyBorder="1" applyAlignment="1">
      <alignment horizontal="center" vertical="center" wrapText="1" shrinkToFit="1"/>
    </xf>
    <xf numFmtId="0" fontId="49" fillId="0" borderId="488" xfId="3" applyNumberFormat="1" applyFont="1" applyFill="1" applyBorder="1" applyAlignment="1">
      <alignment horizontal="center" vertical="center" wrapText="1" shrinkToFit="1"/>
    </xf>
    <xf numFmtId="0" fontId="49" fillId="0" borderId="0" xfId="3" applyNumberFormat="1" applyFont="1" applyFill="1" applyBorder="1" applyAlignment="1">
      <alignment horizontal="center" vertical="center" wrapText="1" shrinkToFit="1"/>
    </xf>
    <xf numFmtId="0" fontId="49" fillId="0" borderId="79" xfId="3" applyNumberFormat="1" applyFont="1" applyFill="1" applyBorder="1" applyAlignment="1">
      <alignment horizontal="center" vertical="center" wrapText="1" shrinkToFit="1"/>
    </xf>
    <xf numFmtId="0" fontId="49" fillId="0" borderId="147" xfId="3" applyNumberFormat="1" applyFont="1" applyFill="1" applyBorder="1" applyAlignment="1">
      <alignment horizontal="center" vertical="center" wrapText="1" shrinkToFit="1"/>
    </xf>
    <xf numFmtId="0" fontId="49" fillId="0" borderId="129" xfId="3" applyNumberFormat="1" applyFont="1" applyFill="1" applyBorder="1" applyAlignment="1">
      <alignment horizontal="center" vertical="center" wrapText="1" shrinkToFit="1"/>
    </xf>
    <xf numFmtId="0" fontId="49" fillId="0" borderId="110" xfId="3" applyNumberFormat="1" applyFont="1" applyFill="1" applyBorder="1" applyAlignment="1">
      <alignment horizontal="center" vertical="center" wrapText="1" shrinkToFit="1"/>
    </xf>
    <xf numFmtId="38" fontId="17" fillId="0" borderId="821" xfId="3" applyFont="1" applyFill="1" applyBorder="1" applyAlignment="1">
      <alignment horizontal="center" vertical="center" wrapText="1" shrinkToFit="1"/>
    </xf>
    <xf numFmtId="38" fontId="17" fillId="0" borderId="149" xfId="3" applyFont="1" applyFill="1" applyBorder="1" applyAlignment="1">
      <alignment horizontal="center" vertical="center" wrapText="1" shrinkToFit="1"/>
    </xf>
    <xf numFmtId="38" fontId="17" fillId="0" borderId="690" xfId="3" applyFont="1" applyFill="1" applyBorder="1" applyAlignment="1">
      <alignment horizontal="center" vertical="center" wrapText="1" shrinkToFit="1"/>
    </xf>
    <xf numFmtId="38" fontId="17" fillId="0" borderId="2" xfId="3" applyFont="1" applyFill="1" applyBorder="1" applyAlignment="1">
      <alignment horizontal="center" vertical="center" wrapText="1" shrinkToFit="1"/>
    </xf>
    <xf numFmtId="38" fontId="10" fillId="0" borderId="834" xfId="3" quotePrefix="1" applyFont="1" applyFill="1" applyBorder="1" applyAlignment="1">
      <alignment horizontal="center" vertical="center" shrinkToFit="1"/>
    </xf>
    <xf numFmtId="38" fontId="17" fillId="0" borderId="835" xfId="3" applyFont="1" applyFill="1" applyBorder="1" applyAlignment="1">
      <alignment vertical="center" wrapText="1" shrinkToFit="1"/>
    </xf>
    <xf numFmtId="38" fontId="17" fillId="0" borderId="836" xfId="3" applyFont="1" applyFill="1" applyBorder="1" applyAlignment="1">
      <alignment vertical="center" shrinkToFit="1"/>
    </xf>
    <xf numFmtId="38" fontId="17" fillId="0" borderId="812" xfId="3" applyFont="1" applyFill="1" applyBorder="1" applyAlignment="1">
      <alignment vertical="center" shrinkToFit="1"/>
    </xf>
    <xf numFmtId="38" fontId="17" fillId="0" borderId="813" xfId="3" applyFont="1" applyFill="1" applyBorder="1" applyAlignment="1">
      <alignment vertical="center" shrinkToFit="1"/>
    </xf>
    <xf numFmtId="38" fontId="49" fillId="0" borderId="835" xfId="3" applyFont="1" applyFill="1" applyBorder="1" applyAlignment="1">
      <alignment vertical="center" wrapText="1" shrinkToFit="1"/>
    </xf>
    <xf numFmtId="38" fontId="49" fillId="0" borderId="836" xfId="3" applyFont="1" applyFill="1" applyBorder="1" applyAlignment="1">
      <alignment vertical="center" shrinkToFit="1"/>
    </xf>
    <xf numFmtId="38" fontId="49" fillId="0" borderId="812" xfId="3" applyFont="1" applyFill="1" applyBorder="1" applyAlignment="1">
      <alignment vertical="center" shrinkToFit="1"/>
    </xf>
    <xf numFmtId="38" fontId="49" fillId="0" borderId="813" xfId="3" applyFont="1" applyFill="1" applyBorder="1" applyAlignment="1">
      <alignment vertical="center" shrinkToFit="1"/>
    </xf>
    <xf numFmtId="38" fontId="10" fillId="0" borderId="321" xfId="3" applyFont="1" applyFill="1" applyBorder="1" applyAlignment="1">
      <alignment horizontal="center" vertical="center" shrinkToFit="1"/>
    </xf>
    <xf numFmtId="38" fontId="10" fillId="0" borderId="39" xfId="3" applyFont="1" applyFill="1" applyBorder="1" applyAlignment="1">
      <alignment horizontal="center" vertical="center" shrinkToFit="1"/>
    </xf>
    <xf numFmtId="38" fontId="10" fillId="0" borderId="37" xfId="3" applyFont="1" applyFill="1" applyBorder="1" applyAlignment="1">
      <alignment horizontal="center" vertical="center" shrinkToFit="1"/>
    </xf>
    <xf numFmtId="38" fontId="10" fillId="0" borderId="39" xfId="3" applyFont="1" applyFill="1" applyBorder="1" applyAlignment="1">
      <alignment vertical="center" shrinkToFit="1"/>
    </xf>
    <xf numFmtId="38" fontId="10" fillId="0" borderId="37" xfId="3" applyFont="1" applyFill="1" applyBorder="1" applyAlignment="1">
      <alignment vertical="center" shrinkToFit="1"/>
    </xf>
    <xf numFmtId="38" fontId="10" fillId="0" borderId="1032" xfId="3" applyFont="1" applyFill="1" applyBorder="1" applyAlignment="1">
      <alignment vertical="center" shrinkToFit="1"/>
    </xf>
    <xf numFmtId="38" fontId="10" fillId="0" borderId="1033" xfId="3" applyFont="1" applyFill="1" applyBorder="1" applyAlignment="1">
      <alignment vertical="center" shrinkToFit="1"/>
    </xf>
    <xf numFmtId="38" fontId="10" fillId="0" borderId="1032" xfId="3" applyFont="1" applyFill="1" applyBorder="1" applyAlignment="1">
      <alignment horizontal="center" vertical="center" shrinkToFit="1"/>
    </xf>
    <xf numFmtId="38" fontId="10" fillId="0" borderId="1033" xfId="3" applyFont="1" applyFill="1" applyBorder="1" applyAlignment="1">
      <alignment horizontal="center" vertical="center" shrinkToFit="1"/>
    </xf>
    <xf numFmtId="38" fontId="17" fillId="0" borderId="38" xfId="3" applyFont="1" applyFill="1" applyBorder="1" applyAlignment="1">
      <alignment horizontal="center" vertical="center" wrapText="1" shrinkToFit="1"/>
    </xf>
    <xf numFmtId="38" fontId="17" fillId="0" borderId="1037" xfId="3" applyFont="1" applyFill="1" applyBorder="1" applyAlignment="1">
      <alignment horizontal="center" vertical="center" shrinkToFit="1"/>
    </xf>
    <xf numFmtId="38" fontId="10" fillId="0" borderId="244" xfId="3" applyFont="1" applyFill="1" applyBorder="1" applyAlignment="1">
      <alignment horizontal="center" vertical="center" shrinkToFit="1"/>
    </xf>
    <xf numFmtId="38" fontId="10" fillId="0" borderId="590" xfId="3" applyFont="1" applyFill="1" applyBorder="1" applyAlignment="1">
      <alignment horizontal="center" vertical="center" shrinkToFit="1"/>
    </xf>
    <xf numFmtId="38" fontId="10" fillId="0" borderId="811" xfId="3" applyFont="1" applyFill="1" applyBorder="1" applyAlignment="1">
      <alignment horizontal="center" vertical="center" shrinkToFit="1"/>
    </xf>
    <xf numFmtId="38" fontId="10" fillId="0" borderId="591" xfId="3" applyFont="1" applyFill="1" applyBorder="1" applyAlignment="1">
      <alignment horizontal="center" vertical="center" shrinkToFit="1"/>
    </xf>
    <xf numFmtId="38" fontId="10" fillId="0" borderId="810" xfId="3" applyFont="1" applyFill="1" applyBorder="1" applyAlignment="1">
      <alignment horizontal="center" vertical="center" shrinkToFit="1"/>
    </xf>
    <xf numFmtId="38" fontId="10" fillId="0" borderId="811" xfId="14" applyNumberFormat="1" applyFont="1" applyFill="1" applyBorder="1" applyAlignment="1">
      <alignment horizontal="center" vertical="center" shrinkToFit="1"/>
    </xf>
    <xf numFmtId="0" fontId="10" fillId="0" borderId="591" xfId="14" applyFont="1" applyFill="1" applyBorder="1" applyAlignment="1">
      <alignment horizontal="center" vertical="center" shrinkToFit="1"/>
    </xf>
    <xf numFmtId="38" fontId="10" fillId="0" borderId="811" xfId="3" applyFont="1" applyFill="1" applyBorder="1" applyAlignment="1">
      <alignment vertical="center" shrinkToFit="1"/>
    </xf>
    <xf numFmtId="38" fontId="10" fillId="0" borderId="591" xfId="3" applyFont="1" applyFill="1" applyBorder="1" applyAlignment="1">
      <alignment vertical="center" shrinkToFit="1"/>
    </xf>
    <xf numFmtId="38" fontId="17" fillId="0" borderId="816" xfId="3" applyFont="1" applyFill="1" applyBorder="1" applyAlignment="1">
      <alignment horizontal="center" vertical="center" wrapText="1" shrinkToFit="1"/>
    </xf>
    <xf numFmtId="38" fontId="24" fillId="0" borderId="835" xfId="3" applyFont="1" applyFill="1" applyBorder="1" applyAlignment="1">
      <alignment vertical="center" wrapText="1" shrinkToFit="1"/>
    </xf>
    <xf numFmtId="38" fontId="24" fillId="0" borderId="836" xfId="3" applyFont="1" applyFill="1" applyBorder="1" applyAlignment="1">
      <alignment vertical="center" shrinkToFit="1"/>
    </xf>
    <xf numFmtId="38" fontId="24" fillId="0" borderId="812" xfId="3" applyFont="1" applyFill="1" applyBorder="1" applyAlignment="1">
      <alignment vertical="center" shrinkToFit="1"/>
    </xf>
    <xf numFmtId="38" fontId="24" fillId="0" borderId="813" xfId="3" applyFont="1" applyFill="1" applyBorder="1" applyAlignment="1">
      <alignment vertical="center" shrinkToFit="1"/>
    </xf>
    <xf numFmtId="0" fontId="10" fillId="0" borderId="1001" xfId="14" applyFont="1" applyFill="1" applyBorder="1" applyAlignment="1">
      <alignment horizontal="center" vertical="center" shrinkToFit="1"/>
    </xf>
    <xf numFmtId="38" fontId="50" fillId="0" borderId="820" xfId="3" applyFont="1" applyFill="1" applyBorder="1" applyAlignment="1">
      <alignment vertical="center" wrapText="1" shrinkToFit="1"/>
    </xf>
    <xf numFmtId="38" fontId="50" fillId="0" borderId="107" xfId="3" applyFont="1" applyFill="1" applyBorder="1" applyAlignment="1">
      <alignment vertical="center" shrinkToFit="1"/>
    </xf>
    <xf numFmtId="38" fontId="10" fillId="0" borderId="1000" xfId="3" applyFont="1" applyFill="1" applyBorder="1" applyAlignment="1">
      <alignment horizontal="center" vertical="center" shrinkToFit="1"/>
    </xf>
    <xf numFmtId="38" fontId="10" fillId="0" borderId="1004" xfId="14" applyNumberFormat="1" applyFont="1" applyFill="1" applyBorder="1" applyAlignment="1">
      <alignment horizontal="center" vertical="center" shrinkToFit="1"/>
    </xf>
    <xf numFmtId="38" fontId="10" fillId="0" borderId="146" xfId="14" applyNumberFormat="1" applyFont="1" applyFill="1" applyBorder="1" applyAlignment="1">
      <alignment horizontal="center" vertical="center" shrinkToFit="1"/>
    </xf>
    <xf numFmtId="38" fontId="50" fillId="0" borderId="778" xfId="3" applyFont="1" applyFill="1" applyBorder="1" applyAlignment="1">
      <alignment vertical="center" shrinkToFit="1"/>
    </xf>
    <xf numFmtId="38" fontId="24" fillId="0" borderId="488" xfId="3" applyFont="1" applyFill="1" applyBorder="1" applyAlignment="1">
      <alignment vertical="center" wrapText="1" shrinkToFit="1"/>
    </xf>
    <xf numFmtId="38" fontId="24" fillId="0" borderId="703" xfId="3" applyFont="1" applyFill="1" applyBorder="1" applyAlignment="1">
      <alignment vertical="center" shrinkToFit="1"/>
    </xf>
    <xf numFmtId="38" fontId="17" fillId="0" borderId="822" xfId="3" applyFont="1" applyFill="1" applyBorder="1" applyAlignment="1">
      <alignment horizontal="center" vertical="center" shrinkToFit="1"/>
    </xf>
    <xf numFmtId="38" fontId="10" fillId="0" borderId="233" xfId="3" applyFont="1" applyFill="1" applyBorder="1" applyAlignment="1">
      <alignment vertical="center" shrinkToFit="1"/>
    </xf>
    <xf numFmtId="38" fontId="10" fillId="0" borderId="4" xfId="3" applyFont="1" applyFill="1" applyBorder="1" applyAlignment="1">
      <alignment vertical="center" shrinkToFit="1"/>
    </xf>
    <xf numFmtId="38" fontId="10" fillId="0" borderId="148" xfId="3" applyFont="1" applyFill="1" applyBorder="1" applyAlignment="1">
      <alignment vertical="center" shrinkToFit="1"/>
    </xf>
    <xf numFmtId="38" fontId="10" fillId="0" borderId="114" xfId="3" applyFont="1" applyFill="1" applyBorder="1" applyAlignment="1">
      <alignment vertical="center" shrinkToFit="1"/>
    </xf>
    <xf numFmtId="38" fontId="10" fillId="0" borderId="107" xfId="3" applyFont="1" applyFill="1" applyBorder="1" applyAlignment="1">
      <alignment vertical="center" shrinkToFit="1"/>
    </xf>
    <xf numFmtId="38" fontId="10" fillId="0" borderId="820" xfId="3" applyFont="1" applyFill="1" applyBorder="1" applyAlignment="1">
      <alignment vertical="center" shrinkToFit="1"/>
    </xf>
    <xf numFmtId="38" fontId="10" fillId="0" borderId="817" xfId="14" applyNumberFormat="1" applyFont="1" applyFill="1" applyBorder="1" applyAlignment="1">
      <alignment vertical="center" shrinkToFit="1"/>
    </xf>
    <xf numFmtId="0" fontId="10" fillId="0" borderId="109" xfId="14" applyFont="1" applyFill="1" applyBorder="1" applyAlignment="1">
      <alignment vertical="center" shrinkToFit="1"/>
    </xf>
    <xf numFmtId="38" fontId="17" fillId="0" borderId="821" xfId="3" applyFont="1" applyFill="1" applyBorder="1" applyAlignment="1">
      <alignment horizontal="center" vertical="center" shrinkToFit="1"/>
    </xf>
    <xf numFmtId="38" fontId="17" fillId="0" borderId="149" xfId="3" applyFont="1" applyFill="1" applyBorder="1" applyAlignment="1">
      <alignment horizontal="center" vertical="center" shrinkToFit="1"/>
    </xf>
    <xf numFmtId="38" fontId="17" fillId="0" borderId="42" xfId="3" applyFont="1" applyFill="1" applyBorder="1" applyAlignment="1">
      <alignment horizontal="center" vertical="center" wrapText="1" shrinkToFit="1"/>
    </xf>
    <xf numFmtId="38" fontId="49" fillId="0" borderId="778" xfId="3" applyFont="1" applyFill="1" applyBorder="1" applyAlignment="1">
      <alignment horizontal="center" vertical="center" shrinkToFit="1"/>
    </xf>
    <xf numFmtId="38" fontId="24" fillId="0" borderId="835" xfId="3" applyFont="1" applyFill="1" applyBorder="1" applyAlignment="1">
      <alignment vertical="center" wrapText="1"/>
    </xf>
    <xf numFmtId="38" fontId="24" fillId="0" borderId="836" xfId="3" applyFont="1" applyFill="1" applyBorder="1" applyAlignment="1">
      <alignment vertical="center" wrapText="1"/>
    </xf>
    <xf numFmtId="38" fontId="24" fillId="0" borderId="812" xfId="3" applyFont="1" applyFill="1" applyBorder="1" applyAlignment="1">
      <alignment vertical="center" wrapText="1"/>
    </xf>
    <xf numFmtId="38" fontId="24" fillId="0" borderId="813" xfId="3" applyFont="1" applyFill="1" applyBorder="1" applyAlignment="1">
      <alignment vertical="center" wrapText="1"/>
    </xf>
    <xf numFmtId="38" fontId="24" fillId="0" borderId="836" xfId="3" applyFont="1" applyFill="1" applyBorder="1" applyAlignment="1">
      <alignment vertical="center" wrapText="1" shrinkToFit="1"/>
    </xf>
    <xf numFmtId="38" fontId="24" fillId="0" borderId="812" xfId="3" applyFont="1" applyFill="1" applyBorder="1" applyAlignment="1">
      <alignment vertical="center" wrapText="1" shrinkToFit="1"/>
    </xf>
    <xf numFmtId="38" fontId="24" fillId="0" borderId="813" xfId="3" applyFont="1" applyFill="1" applyBorder="1" applyAlignment="1">
      <alignment vertical="center" wrapText="1" shrinkToFit="1"/>
    </xf>
    <xf numFmtId="38" fontId="10" fillId="0" borderId="1180" xfId="3" applyFont="1" applyFill="1" applyBorder="1" applyAlignment="1">
      <alignment horizontal="center" vertical="center" shrinkToFit="1"/>
    </xf>
    <xf numFmtId="38" fontId="10" fillId="0" borderId="1181" xfId="3" applyFont="1" applyFill="1" applyBorder="1" applyAlignment="1">
      <alignment horizontal="center" vertical="center" shrinkToFit="1"/>
    </xf>
    <xf numFmtId="38" fontId="10" fillId="0" borderId="1183" xfId="3" applyFont="1" applyFill="1" applyBorder="1" applyAlignment="1">
      <alignment horizontal="center" vertical="center" shrinkToFit="1"/>
    </xf>
    <xf numFmtId="0" fontId="10" fillId="0" borderId="1183" xfId="14" applyFont="1" applyFill="1" applyBorder="1" applyAlignment="1">
      <alignment horizontal="center" vertical="center" shrinkToFit="1"/>
    </xf>
    <xf numFmtId="38" fontId="10" fillId="0" borderId="1183" xfId="3" applyFont="1" applyFill="1" applyBorder="1" applyAlignment="1">
      <alignment vertical="center" shrinkToFit="1"/>
    </xf>
    <xf numFmtId="0" fontId="21" fillId="4" borderId="41" xfId="14" applyFont="1" applyFill="1" applyBorder="1" applyAlignment="1">
      <alignment horizontal="center" vertical="center" textRotation="255"/>
    </xf>
    <xf numFmtId="0" fontId="29" fillId="0" borderId="1" xfId="0" applyFont="1" applyBorder="1" applyAlignment="1">
      <alignment horizontal="center" vertical="center" textRotation="255"/>
    </xf>
    <xf numFmtId="0" fontId="29" fillId="0" borderId="782" xfId="0" applyFont="1" applyBorder="1" applyAlignment="1">
      <alignment horizontal="center" vertical="center" textRotation="255"/>
    </xf>
    <xf numFmtId="0" fontId="12" fillId="4" borderId="112" xfId="14" applyFont="1" applyFill="1" applyBorder="1" applyAlignment="1">
      <alignment horizontal="center" vertical="center" wrapText="1" shrinkToFit="1"/>
    </xf>
    <xf numFmtId="0" fontId="13" fillId="0" borderId="11" xfId="0" applyFont="1" applyBorder="1" applyAlignment="1">
      <alignment horizontal="center" vertical="center"/>
    </xf>
    <xf numFmtId="0" fontId="13" fillId="0" borderId="244" xfId="0" applyFont="1" applyBorder="1" applyAlignment="1">
      <alignment horizontal="center" vertical="center"/>
    </xf>
    <xf numFmtId="0" fontId="0" fillId="0" borderId="11" xfId="0" applyFont="1" applyBorder="1" applyAlignment="1">
      <alignment horizontal="center" vertical="center"/>
    </xf>
    <xf numFmtId="0" fontId="0" fillId="0" borderId="244" xfId="0" applyFont="1" applyBorder="1" applyAlignment="1">
      <alignment horizontal="center" vertical="center"/>
    </xf>
    <xf numFmtId="0" fontId="12" fillId="4" borderId="233" xfId="2" applyFont="1" applyFill="1" applyBorder="1" applyAlignment="1">
      <alignment horizontal="center" vertical="center" textRotation="255" shrinkToFit="1"/>
    </xf>
    <xf numFmtId="0" fontId="0" fillId="4" borderId="4" xfId="0" applyFont="1" applyFill="1" applyBorder="1" applyAlignment="1">
      <alignment vertical="center" textRotation="255" shrinkToFit="1"/>
    </xf>
    <xf numFmtId="0" fontId="0" fillId="4" borderId="685" xfId="0" applyFont="1" applyFill="1" applyBorder="1" applyAlignment="1">
      <alignment vertical="center" textRotation="255" shrinkToFit="1"/>
    </xf>
    <xf numFmtId="0" fontId="12" fillId="4" borderId="11" xfId="2" applyFont="1" applyFill="1" applyBorder="1" applyAlignment="1">
      <alignment horizontal="center" vertical="center" textRotation="255" wrapText="1"/>
    </xf>
    <xf numFmtId="0" fontId="12" fillId="4" borderId="244" xfId="2" applyFont="1" applyFill="1" applyBorder="1" applyAlignment="1">
      <alignment horizontal="center" vertical="center" textRotation="255" wrapText="1"/>
    </xf>
    <xf numFmtId="0" fontId="21" fillId="4" borderId="97" xfId="2" applyFont="1" applyFill="1" applyBorder="1" applyAlignment="1">
      <alignment horizontal="center" vertical="center" textRotation="255" wrapText="1"/>
    </xf>
    <xf numFmtId="0" fontId="21" fillId="4" borderId="101" xfId="2" applyFont="1" applyFill="1" applyBorder="1" applyAlignment="1">
      <alignment horizontal="center" vertical="center" textRotation="255" wrapText="1"/>
    </xf>
    <xf numFmtId="0" fontId="21" fillId="4" borderId="11" xfId="10" applyFont="1" applyFill="1" applyBorder="1" applyAlignment="1">
      <alignment horizontal="center" vertical="center" textRotation="255" shrinkToFit="1"/>
    </xf>
    <xf numFmtId="0" fontId="21" fillId="4" borderId="244" xfId="10" applyFont="1" applyFill="1" applyBorder="1" applyAlignment="1">
      <alignment horizontal="center" vertical="center" textRotation="255" shrinkToFit="1"/>
    </xf>
    <xf numFmtId="38" fontId="10" fillId="0" borderId="772" xfId="3" applyFont="1" applyFill="1" applyBorder="1" applyAlignment="1">
      <alignment horizontal="right" vertical="center"/>
    </xf>
    <xf numFmtId="38" fontId="10" fillId="0" borderId="114" xfId="3" applyFont="1" applyFill="1" applyBorder="1" applyAlignment="1">
      <alignment horizontal="right" vertical="center"/>
    </xf>
    <xf numFmtId="38" fontId="10" fillId="0" borderId="773" xfId="3" applyFont="1" applyFill="1" applyBorder="1" applyAlignment="1">
      <alignment horizontal="right" vertical="center"/>
    </xf>
    <xf numFmtId="38" fontId="10" fillId="0" borderId="774" xfId="3" applyFont="1" applyFill="1" applyBorder="1" applyAlignment="1">
      <alignment horizontal="right" vertical="center"/>
    </xf>
    <xf numFmtId="38" fontId="10" fillId="0" borderId="775" xfId="3" applyFont="1" applyFill="1" applyBorder="1" applyAlignment="1">
      <alignment horizontal="right" vertical="center"/>
    </xf>
    <xf numFmtId="38" fontId="10" fillId="0" borderId="776" xfId="3" applyFont="1" applyFill="1" applyBorder="1" applyAlignment="1">
      <alignment horizontal="right" vertical="center"/>
    </xf>
    <xf numFmtId="38" fontId="10" fillId="0" borderId="233" xfId="3" applyFont="1" applyFill="1" applyBorder="1" applyAlignment="1">
      <alignment horizontal="right" vertical="center"/>
    </xf>
    <xf numFmtId="38" fontId="10" fillId="0" borderId="4" xfId="3" applyFont="1" applyFill="1" applyBorder="1" applyAlignment="1">
      <alignment horizontal="right" vertical="center"/>
    </xf>
    <xf numFmtId="0" fontId="10" fillId="0" borderId="1157" xfId="14" applyFont="1" applyFill="1" applyBorder="1" applyAlignment="1">
      <alignment horizontal="center" vertical="top" textRotation="255"/>
    </xf>
    <xf numFmtId="0" fontId="10" fillId="0" borderId="54" xfId="14" applyFont="1" applyFill="1" applyBorder="1" applyAlignment="1">
      <alignment horizontal="center" vertical="top" textRotation="255"/>
    </xf>
    <xf numFmtId="38" fontId="10" fillId="0" borderId="125" xfId="3" applyFont="1" applyFill="1" applyBorder="1" applyAlignment="1">
      <alignment horizontal="right" vertical="center"/>
    </xf>
    <xf numFmtId="38" fontId="10" fillId="0" borderId="109" xfId="3" applyFont="1" applyFill="1" applyBorder="1" applyAlignment="1">
      <alignment horizontal="right" vertical="center"/>
    </xf>
    <xf numFmtId="38" fontId="10" fillId="0" borderId="124" xfId="3" applyFont="1" applyFill="1" applyBorder="1" applyAlignment="1">
      <alignment horizontal="right" vertical="center"/>
    </xf>
    <xf numFmtId="38" fontId="10" fillId="0" borderId="107" xfId="3" applyFont="1" applyFill="1" applyBorder="1" applyAlignment="1">
      <alignment horizontal="right" vertical="center"/>
    </xf>
    <xf numFmtId="38" fontId="10" fillId="0" borderId="651" xfId="3" applyFont="1" applyFill="1" applyBorder="1" applyAlignment="1">
      <alignment horizontal="right" vertical="center"/>
    </xf>
    <xf numFmtId="38" fontId="10" fillId="0" borderId="570" xfId="3" applyFont="1" applyFill="1" applyBorder="1" applyAlignment="1">
      <alignment horizontal="right" vertical="center"/>
    </xf>
    <xf numFmtId="38" fontId="10" fillId="0" borderId="834" xfId="3" applyFont="1" applyFill="1" applyBorder="1" applyAlignment="1">
      <alignment horizontal="right" vertical="center"/>
    </xf>
    <xf numFmtId="38" fontId="10" fillId="0" borderId="148" xfId="3" applyFont="1" applyFill="1" applyBorder="1" applyAlignment="1">
      <alignment horizontal="right" vertical="center"/>
    </xf>
    <xf numFmtId="0" fontId="23" fillId="4" borderId="42" xfId="14" applyFont="1" applyFill="1" applyBorder="1" applyAlignment="1">
      <alignment horizontal="center" vertical="center" wrapText="1"/>
    </xf>
    <xf numFmtId="0" fontId="23" fillId="4" borderId="149" xfId="14" applyFont="1" applyFill="1" applyBorder="1" applyAlignment="1">
      <alignment horizontal="center" vertical="center" wrapText="1"/>
    </xf>
    <xf numFmtId="0" fontId="12" fillId="4" borderId="708" xfId="14" applyFont="1" applyFill="1" applyBorder="1" applyAlignment="1">
      <alignment horizontal="center" vertical="center" wrapText="1"/>
    </xf>
    <xf numFmtId="0" fontId="12" fillId="4" borderId="709" xfId="14" applyFont="1" applyFill="1" applyBorder="1" applyAlignment="1">
      <alignment horizontal="center" vertical="center" wrapText="1"/>
    </xf>
    <xf numFmtId="0" fontId="12" fillId="4" borderId="488" xfId="14" applyFont="1" applyFill="1" applyBorder="1" applyAlignment="1">
      <alignment horizontal="center" vertical="center" wrapText="1"/>
    </xf>
    <xf numFmtId="0" fontId="12" fillId="4" borderId="703" xfId="14" applyFont="1" applyFill="1" applyBorder="1" applyAlignment="1">
      <alignment horizontal="center" vertical="center" wrapText="1"/>
    </xf>
    <xf numFmtId="0" fontId="12" fillId="4" borderId="111" xfId="14" applyFont="1" applyFill="1" applyBorder="1" applyAlignment="1">
      <alignment horizontal="center" vertical="center" wrapText="1"/>
    </xf>
    <xf numFmtId="0" fontId="12" fillId="4" borderId="147" xfId="14" applyFont="1" applyFill="1" applyBorder="1" applyAlignment="1">
      <alignment horizontal="center" vertical="center" wrapText="1"/>
    </xf>
    <xf numFmtId="0" fontId="12" fillId="4" borderId="129" xfId="14" applyFont="1" applyFill="1" applyBorder="1" applyAlignment="1">
      <alignment horizontal="center" vertical="center" wrapText="1"/>
    </xf>
    <xf numFmtId="38" fontId="10" fillId="0" borderId="780" xfId="3" applyFont="1" applyFill="1" applyBorder="1" applyAlignment="1">
      <alignment horizontal="right" vertical="center"/>
    </xf>
    <xf numFmtId="38" fontId="10" fillId="0" borderId="779" xfId="3" applyFont="1" applyFill="1" applyBorder="1" applyAlignment="1">
      <alignment horizontal="right" vertical="center"/>
    </xf>
    <xf numFmtId="38" fontId="10" fillId="0" borderId="778" xfId="3" applyFont="1" applyFill="1" applyBorder="1" applyAlignment="1">
      <alignment horizontal="right" vertical="center"/>
    </xf>
    <xf numFmtId="38" fontId="10" fillId="0" borderId="685" xfId="3" applyFont="1" applyFill="1" applyBorder="1" applyAlignment="1">
      <alignment horizontal="right" vertical="center"/>
    </xf>
    <xf numFmtId="38" fontId="10" fillId="0" borderId="597" xfId="3" applyFont="1" applyFill="1" applyBorder="1" applyAlignment="1">
      <alignment horizontal="right" vertical="center"/>
    </xf>
    <xf numFmtId="38" fontId="10" fillId="0" borderId="595" xfId="3" applyFont="1" applyFill="1" applyBorder="1" applyAlignment="1">
      <alignment horizontal="right" vertical="center"/>
    </xf>
    <xf numFmtId="38" fontId="10" fillId="0" borderId="101" xfId="3" applyFont="1" applyFill="1" applyBorder="1" applyAlignment="1">
      <alignment horizontal="right" vertical="center"/>
    </xf>
    <xf numFmtId="38" fontId="10" fillId="0" borderId="591" xfId="3" applyFont="1" applyFill="1" applyBorder="1" applyAlignment="1">
      <alignment horizontal="right" vertical="center"/>
    </xf>
    <xf numFmtId="38" fontId="10" fillId="0" borderId="98" xfId="3" applyFont="1" applyFill="1" applyBorder="1" applyAlignment="1">
      <alignment horizontal="right" vertical="center"/>
    </xf>
    <xf numFmtId="38" fontId="10" fillId="0" borderId="590" xfId="3" applyFont="1" applyFill="1" applyBorder="1" applyAlignment="1">
      <alignment horizontal="right" vertical="center"/>
    </xf>
    <xf numFmtId="38" fontId="10" fillId="0" borderId="244" xfId="3" applyFont="1" applyFill="1" applyBorder="1" applyAlignment="1">
      <alignment horizontal="right" vertical="center"/>
    </xf>
    <xf numFmtId="38" fontId="10" fillId="0" borderId="321" xfId="3" applyFont="1" applyFill="1" applyBorder="1" applyAlignment="1">
      <alignment horizontal="right" vertical="center"/>
    </xf>
    <xf numFmtId="0" fontId="17" fillId="0" borderId="331" xfId="14" applyFont="1" applyFill="1" applyBorder="1" applyAlignment="1">
      <alignment horizontal="center" vertical="center" shrinkToFit="1"/>
    </xf>
    <xf numFmtId="0" fontId="17" fillId="0" borderId="838" xfId="14" applyFont="1" applyFill="1" applyBorder="1" applyAlignment="1">
      <alignment horizontal="center" vertical="center" shrinkToFit="1"/>
    </xf>
    <xf numFmtId="0" fontId="17" fillId="0" borderId="836" xfId="14" applyFont="1" applyFill="1" applyBorder="1" applyAlignment="1">
      <alignment horizontal="center" vertical="center" shrinkToFit="1"/>
    </xf>
    <xf numFmtId="0" fontId="17" fillId="0" borderId="325" xfId="14" applyFont="1" applyFill="1" applyBorder="1" applyAlignment="1">
      <alignment horizontal="center" vertical="center" shrinkToFit="1"/>
    </xf>
    <xf numFmtId="0" fontId="17" fillId="0" borderId="0" xfId="14" applyFont="1" applyFill="1" applyBorder="1" applyAlignment="1">
      <alignment horizontal="center" vertical="center" shrinkToFit="1"/>
    </xf>
    <xf numFmtId="0" fontId="17" fillId="0" borderId="703" xfId="14" applyFont="1" applyFill="1" applyBorder="1" applyAlignment="1">
      <alignment horizontal="center" vertical="center" shrinkToFit="1"/>
    </xf>
    <xf numFmtId="0" fontId="17" fillId="0" borderId="335" xfId="14" applyFont="1" applyFill="1" applyBorder="1" applyAlignment="1">
      <alignment horizontal="center" vertical="center" shrinkToFit="1"/>
    </xf>
    <xf numFmtId="0" fontId="17" fillId="0" borderId="129" xfId="14" applyFont="1" applyFill="1" applyBorder="1" applyAlignment="1">
      <alignment horizontal="center" vertical="center" shrinkToFit="1"/>
    </xf>
    <xf numFmtId="0" fontId="17" fillId="0" borderId="146" xfId="14" applyFont="1" applyFill="1" applyBorder="1" applyAlignment="1">
      <alignment horizontal="center" vertical="center" shrinkToFit="1"/>
    </xf>
    <xf numFmtId="38" fontId="10" fillId="0" borderId="773" xfId="3" applyFont="1" applyFill="1" applyBorder="1" applyAlignment="1">
      <alignment vertical="center" shrinkToFit="1"/>
    </xf>
    <xf numFmtId="38" fontId="10" fillId="0" borderId="774" xfId="3" applyFont="1" applyFill="1" applyBorder="1" applyAlignment="1">
      <alignment vertical="center" shrinkToFit="1"/>
    </xf>
    <xf numFmtId="38" fontId="10" fillId="0" borderId="570" xfId="3" applyFont="1" applyFill="1" applyBorder="1" applyAlignment="1">
      <alignment vertical="center" shrinkToFit="1"/>
    </xf>
    <xf numFmtId="38" fontId="10" fillId="0" borderId="775" xfId="3" applyFont="1" applyFill="1" applyBorder="1" applyAlignment="1">
      <alignment vertical="center" shrinkToFit="1"/>
    </xf>
    <xf numFmtId="38" fontId="10" fillId="0" borderId="772" xfId="3" applyFont="1" applyFill="1" applyBorder="1" applyAlignment="1">
      <alignment vertical="center" shrinkToFit="1"/>
    </xf>
    <xf numFmtId="38" fontId="10" fillId="0" borderId="1181" xfId="3" applyFont="1" applyFill="1" applyBorder="1" applyAlignment="1">
      <alignment horizontal="right" vertical="center"/>
    </xf>
    <xf numFmtId="38" fontId="10" fillId="0" borderId="1182" xfId="3" applyFont="1" applyFill="1" applyBorder="1" applyAlignment="1">
      <alignment horizontal="right" vertical="center"/>
    </xf>
    <xf numFmtId="38" fontId="10" fillId="0" borderId="1183" xfId="3" applyFont="1" applyFill="1" applyBorder="1" applyAlignment="1">
      <alignment horizontal="right" vertical="center"/>
    </xf>
    <xf numFmtId="38" fontId="10" fillId="0" borderId="1180" xfId="3" applyFont="1" applyFill="1" applyBorder="1" applyAlignment="1">
      <alignment horizontal="right" vertical="center"/>
    </xf>
    <xf numFmtId="0" fontId="17" fillId="0" borderId="333" xfId="14" applyFont="1" applyFill="1" applyBorder="1" applyAlignment="1">
      <alignment horizontal="center" vertical="center" wrapText="1"/>
    </xf>
    <xf numFmtId="0" fontId="17" fillId="0" borderId="334" xfId="14" applyFont="1" applyFill="1" applyBorder="1" applyAlignment="1">
      <alignment horizontal="center" vertical="center" wrapText="1"/>
    </xf>
    <xf numFmtId="0" fontId="17" fillId="0" borderId="146" xfId="14" applyFont="1" applyFill="1" applyBorder="1" applyAlignment="1">
      <alignment vertical="center" wrapText="1" shrinkToFit="1"/>
    </xf>
    <xf numFmtId="49" fontId="17" fillId="0" borderId="703" xfId="14" applyNumberFormat="1" applyFont="1" applyFill="1" applyBorder="1" applyAlignment="1">
      <alignment vertical="center" wrapText="1"/>
    </xf>
    <xf numFmtId="0" fontId="17" fillId="0" borderId="146" xfId="14" applyFont="1" applyFill="1" applyBorder="1" applyAlignment="1">
      <alignment vertical="center" wrapText="1"/>
    </xf>
    <xf numFmtId="0" fontId="17" fillId="0" borderId="703" xfId="14" applyFont="1" applyFill="1" applyBorder="1" applyAlignment="1">
      <alignment vertical="center" wrapText="1"/>
    </xf>
    <xf numFmtId="0" fontId="16" fillId="0" borderId="355" xfId="14" applyFont="1" applyFill="1" applyBorder="1" applyAlignment="1">
      <alignment horizontal="center" vertical="center" wrapText="1" shrinkToFit="1"/>
    </xf>
    <xf numFmtId="0" fontId="17" fillId="0" borderId="356" xfId="14" applyFont="1" applyFill="1" applyBorder="1" applyAlignment="1">
      <alignment vertical="center" wrapText="1"/>
    </xf>
    <xf numFmtId="0" fontId="17" fillId="0" borderId="326" xfId="14" applyFont="1" applyFill="1" applyBorder="1" applyAlignment="1">
      <alignment vertical="center" wrapText="1"/>
    </xf>
    <xf numFmtId="38" fontId="10" fillId="0" borderId="359" xfId="3" applyFont="1" applyFill="1" applyBorder="1" applyAlignment="1">
      <alignment horizontal="right" vertical="center"/>
    </xf>
    <xf numFmtId="38" fontId="10" fillId="0" borderId="327" xfId="3" applyFont="1" applyFill="1" applyBorder="1" applyAlignment="1">
      <alignment horizontal="right" vertical="center"/>
    </xf>
    <xf numFmtId="38" fontId="10" fillId="0" borderId="329" xfId="3" applyFont="1" applyFill="1" applyBorder="1" applyAlignment="1">
      <alignment horizontal="right" vertical="center"/>
    </xf>
    <xf numFmtId="0" fontId="17" fillId="0" borderId="353" xfId="0" applyFont="1" applyFill="1" applyBorder="1" applyAlignment="1">
      <alignment vertical="center" wrapText="1"/>
    </xf>
    <xf numFmtId="0" fontId="17" fillId="0" borderId="354" xfId="0" applyFont="1" applyFill="1" applyBorder="1" applyAlignment="1">
      <alignment vertical="center" wrapText="1"/>
    </xf>
    <xf numFmtId="0" fontId="17" fillId="0" borderId="340" xfId="14" applyFont="1" applyFill="1" applyBorder="1" applyAlignment="1">
      <alignment vertical="center" wrapText="1"/>
    </xf>
    <xf numFmtId="0" fontId="17" fillId="0" borderId="343" xfId="14" applyFont="1" applyFill="1" applyBorder="1" applyAlignment="1">
      <alignment vertical="center" wrapText="1"/>
    </xf>
    <xf numFmtId="49" fontId="17" fillId="0" borderId="337" xfId="14" applyNumberFormat="1" applyFont="1" applyFill="1" applyBorder="1" applyAlignment="1">
      <alignment vertical="center" wrapText="1"/>
    </xf>
    <xf numFmtId="0" fontId="17" fillId="0" borderId="339" xfId="14" applyFont="1" applyFill="1" applyBorder="1" applyAlignment="1">
      <alignment vertical="center" wrapText="1"/>
    </xf>
    <xf numFmtId="0" fontId="17" fillId="0" borderId="352" xfId="14" applyFont="1" applyFill="1" applyBorder="1" applyAlignment="1">
      <alignment vertical="center" wrapText="1"/>
    </xf>
    <xf numFmtId="0" fontId="16" fillId="0" borderId="346" xfId="14" applyFont="1" applyFill="1" applyBorder="1" applyAlignment="1">
      <alignment horizontal="center" vertical="center" wrapText="1" shrinkToFit="1"/>
    </xf>
    <xf numFmtId="49" fontId="17" fillId="0" borderId="353" xfId="9" applyNumberFormat="1" applyFont="1" applyFill="1" applyBorder="1" applyAlignment="1" applyProtection="1">
      <alignment vertical="center" wrapText="1"/>
    </xf>
    <xf numFmtId="49" fontId="17" fillId="0" borderId="354" xfId="9" applyNumberFormat="1" applyFont="1" applyFill="1" applyBorder="1" applyAlignment="1" applyProtection="1">
      <alignment vertical="center" wrapText="1"/>
    </xf>
    <xf numFmtId="0" fontId="17" fillId="0" borderId="333" xfId="9" applyFont="1" applyFill="1" applyBorder="1" applyAlignment="1" applyProtection="1">
      <alignment vertical="center" wrapText="1"/>
    </xf>
    <xf numFmtId="0" fontId="17" fillId="0" borderId="334" xfId="9" applyFont="1" applyFill="1" applyBorder="1" applyAlignment="1" applyProtection="1">
      <alignment vertical="center" wrapText="1"/>
    </xf>
    <xf numFmtId="0" fontId="17" fillId="0" borderId="353" xfId="14" applyFont="1" applyFill="1" applyBorder="1" applyAlignment="1">
      <alignment vertical="center" wrapText="1" shrinkToFit="1"/>
    </xf>
    <xf numFmtId="0" fontId="17" fillId="0" borderId="354" xfId="14" applyFont="1" applyFill="1" applyBorder="1" applyAlignment="1">
      <alignment vertical="center" wrapText="1" shrinkToFit="1"/>
    </xf>
    <xf numFmtId="0" fontId="17" fillId="0" borderId="333" xfId="14" applyFont="1" applyFill="1" applyBorder="1" applyAlignment="1">
      <alignment vertical="center" wrapText="1" shrinkToFit="1"/>
    </xf>
    <xf numFmtId="0" fontId="17" fillId="0" borderId="334" xfId="14" applyFont="1" applyFill="1" applyBorder="1" applyAlignment="1">
      <alignment vertical="center" wrapText="1" shrinkToFit="1"/>
    </xf>
    <xf numFmtId="0" fontId="17" fillId="0" borderId="353" xfId="14" applyFont="1" applyFill="1" applyBorder="1" applyAlignment="1">
      <alignment vertical="center" wrapText="1"/>
    </xf>
    <xf numFmtId="0" fontId="17" fillId="0" borderId="354" xfId="14" applyFont="1" applyFill="1" applyBorder="1" applyAlignment="1">
      <alignment vertical="center" wrapText="1"/>
    </xf>
    <xf numFmtId="0" fontId="17" fillId="0" borderId="349" xfId="9" applyFont="1" applyFill="1" applyBorder="1" applyAlignment="1" applyProtection="1">
      <alignment vertical="center" wrapText="1"/>
    </xf>
    <xf numFmtId="179" fontId="17" fillId="0" borderId="353" xfId="9" applyNumberFormat="1" applyFont="1" applyFill="1" applyBorder="1" applyAlignment="1" applyProtection="1">
      <alignment vertical="center" wrapText="1"/>
    </xf>
    <xf numFmtId="179" fontId="17" fillId="0" borderId="354" xfId="9" applyNumberFormat="1" applyFont="1" applyFill="1" applyBorder="1" applyAlignment="1" applyProtection="1">
      <alignment vertical="center" wrapText="1"/>
    </xf>
    <xf numFmtId="0" fontId="10" fillId="0" borderId="769" xfId="14" applyFont="1" applyFill="1" applyBorder="1" applyAlignment="1">
      <alignment horizontal="center" vertical="top" textRotation="255" shrinkToFit="1"/>
    </xf>
    <xf numFmtId="0" fontId="20" fillId="0" borderId="54" xfId="14" applyFont="1" applyFill="1" applyBorder="1" applyAlignment="1">
      <alignment horizontal="center" vertical="top" textRotation="255" shrinkToFit="1"/>
    </xf>
    <xf numFmtId="0" fontId="17" fillId="0" borderId="358" xfId="14" applyFont="1" applyFill="1" applyBorder="1" applyAlignment="1">
      <alignment horizontal="center" vertical="center" wrapText="1" shrinkToFit="1"/>
    </xf>
    <xf numFmtId="0" fontId="17" fillId="0" borderId="334" xfId="14" applyFont="1" applyFill="1" applyBorder="1" applyAlignment="1">
      <alignment horizontal="center" vertical="center" wrapText="1" shrinkToFit="1"/>
    </xf>
    <xf numFmtId="0" fontId="17" fillId="0" borderId="358" xfId="14" applyFont="1" applyFill="1" applyBorder="1" applyAlignment="1">
      <alignment vertical="center" wrapText="1"/>
    </xf>
    <xf numFmtId="0" fontId="17" fillId="0" borderId="783" xfId="14" applyFont="1" applyFill="1" applyBorder="1" applyAlignment="1">
      <alignment vertical="center" wrapText="1" shrinkToFit="1"/>
    </xf>
    <xf numFmtId="49" fontId="17" fillId="0" borderId="703" xfId="14" applyNumberFormat="1" applyFont="1" applyFill="1" applyBorder="1" applyAlignment="1">
      <alignment horizontal="center" vertical="center" wrapText="1"/>
    </xf>
    <xf numFmtId="0" fontId="17" fillId="0" borderId="703" xfId="14" applyFont="1" applyFill="1" applyBorder="1" applyAlignment="1">
      <alignment horizontal="center" vertical="center" wrapText="1"/>
    </xf>
    <xf numFmtId="0" fontId="17" fillId="0" borderId="146" xfId="14" applyFont="1" applyFill="1" applyBorder="1" applyAlignment="1">
      <alignment horizontal="center" vertical="center" wrapText="1"/>
    </xf>
    <xf numFmtId="0" fontId="17" fillId="0" borderId="783" xfId="14" applyFont="1" applyFill="1" applyBorder="1" applyAlignment="1">
      <alignment horizontal="center" vertical="center" wrapText="1"/>
    </xf>
    <xf numFmtId="0" fontId="10" fillId="0" borderId="777" xfId="14" applyFont="1" applyFill="1" applyBorder="1" applyAlignment="1">
      <alignment horizontal="center" vertical="top" textRotation="255" shrinkToFit="1"/>
    </xf>
    <xf numFmtId="0" fontId="17" fillId="0" borderId="353" xfId="14" applyFont="1" applyFill="1" applyBorder="1" applyAlignment="1">
      <alignment vertical="center" shrinkToFit="1"/>
    </xf>
    <xf numFmtId="0" fontId="17" fillId="0" borderId="354" xfId="14" applyFont="1" applyFill="1" applyBorder="1" applyAlignment="1">
      <alignment vertical="center" shrinkToFit="1"/>
    </xf>
    <xf numFmtId="0" fontId="17" fillId="0" borderId="333" xfId="14" applyFont="1" applyFill="1" applyBorder="1" applyAlignment="1">
      <alignment horizontal="center" vertical="center" shrinkToFit="1"/>
    </xf>
    <xf numFmtId="0" fontId="17" fillId="0" borderId="334" xfId="14" applyFont="1" applyFill="1" applyBorder="1" applyAlignment="1">
      <alignment horizontal="center" vertical="center" shrinkToFit="1"/>
    </xf>
    <xf numFmtId="0" fontId="17" fillId="0" borderId="358" xfId="14" applyFont="1" applyFill="1" applyBorder="1" applyAlignment="1">
      <alignment horizontal="center" vertical="center" shrinkToFit="1"/>
    </xf>
    <xf numFmtId="0" fontId="17" fillId="0" borderId="337" xfId="14" applyFont="1" applyFill="1" applyBorder="1" applyAlignment="1">
      <alignment vertical="center" shrinkToFit="1"/>
    </xf>
    <xf numFmtId="0" fontId="17" fillId="0" borderId="339" xfId="14" applyFont="1" applyFill="1" applyBorder="1" applyAlignment="1">
      <alignment vertical="center" shrinkToFit="1"/>
    </xf>
    <xf numFmtId="0" fontId="17" fillId="0" borderId="338" xfId="14" applyFont="1" applyFill="1" applyBorder="1" applyAlignment="1">
      <alignment vertical="center" shrinkToFit="1"/>
    </xf>
    <xf numFmtId="0" fontId="17" fillId="0" borderId="1095" xfId="14" applyFont="1" applyFill="1" applyBorder="1" applyAlignment="1">
      <alignment vertical="center" shrinkToFit="1"/>
    </xf>
    <xf numFmtId="0" fontId="17" fillId="0" borderId="349" xfId="14" applyFont="1" applyFill="1" applyBorder="1" applyAlignment="1">
      <alignment horizontal="center" vertical="center" shrinkToFit="1"/>
    </xf>
    <xf numFmtId="0" fontId="17" fillId="0" borderId="337" xfId="14" applyFont="1" applyFill="1" applyBorder="1" applyAlignment="1">
      <alignment horizontal="center" vertical="center" shrinkToFit="1"/>
    </xf>
    <xf numFmtId="0" fontId="17" fillId="0" borderId="339" xfId="14" applyFont="1" applyFill="1" applyBorder="1" applyAlignment="1">
      <alignment horizontal="center" vertical="center" shrinkToFit="1"/>
    </xf>
    <xf numFmtId="0" fontId="20" fillId="0" borderId="777" xfId="14" applyFont="1" applyFill="1" applyBorder="1" applyAlignment="1">
      <alignment horizontal="center" vertical="top" textRotation="255" shrinkToFit="1"/>
    </xf>
    <xf numFmtId="0" fontId="17" fillId="0" borderId="353" xfId="0" applyFont="1" applyFill="1" applyBorder="1" applyAlignment="1">
      <alignment vertical="center" shrinkToFit="1"/>
    </xf>
    <xf numFmtId="0" fontId="17" fillId="0" borderId="354" xfId="0" applyFont="1" applyFill="1" applyBorder="1" applyAlignment="1">
      <alignment vertical="center" shrinkToFit="1"/>
    </xf>
    <xf numFmtId="0" fontId="17" fillId="0" borderId="349" xfId="0" applyFont="1" applyFill="1" applyBorder="1" applyAlignment="1">
      <alignment vertical="center" shrinkToFit="1"/>
    </xf>
    <xf numFmtId="0" fontId="17" fillId="0" borderId="338" xfId="14" applyFont="1" applyFill="1" applyBorder="1" applyAlignment="1">
      <alignment vertical="center"/>
    </xf>
    <xf numFmtId="0" fontId="17" fillId="0" borderId="353" xfId="0" applyFont="1" applyFill="1" applyBorder="1" applyAlignment="1">
      <alignment vertical="center" wrapText="1" shrinkToFit="1"/>
    </xf>
    <xf numFmtId="0" fontId="17" fillId="0" borderId="349" xfId="0" applyFont="1" applyFill="1" applyBorder="1" applyAlignment="1">
      <alignment vertical="center" wrapText="1" shrinkToFit="1"/>
    </xf>
    <xf numFmtId="0" fontId="17" fillId="0" borderId="349" xfId="14" applyFont="1" applyFill="1" applyBorder="1" applyAlignment="1">
      <alignment horizontal="center" vertical="center" wrapText="1"/>
    </xf>
    <xf numFmtId="0" fontId="17" fillId="0" borderId="353" xfId="0" applyFont="1" applyFill="1" applyBorder="1" applyAlignment="1">
      <alignment horizontal="center" vertical="center" wrapText="1" shrinkToFit="1"/>
    </xf>
    <xf numFmtId="0" fontId="17" fillId="0" borderId="354" xfId="0" applyFont="1" applyFill="1" applyBorder="1" applyAlignment="1">
      <alignment horizontal="center" vertical="center" wrapText="1" shrinkToFit="1"/>
    </xf>
    <xf numFmtId="0" fontId="17" fillId="0" borderId="783" xfId="14" applyFont="1" applyFill="1" applyBorder="1" applyAlignment="1">
      <alignment vertical="center" wrapText="1"/>
    </xf>
    <xf numFmtId="0" fontId="17" fillId="0" borderId="358" xfId="14" applyFont="1" applyFill="1" applyBorder="1" applyAlignment="1">
      <alignment horizontal="center" vertical="center" wrapText="1"/>
    </xf>
    <xf numFmtId="0" fontId="16" fillId="0" borderId="734" xfId="14" applyFont="1" applyFill="1" applyBorder="1" applyAlignment="1">
      <alignment horizontal="center" vertical="center" wrapText="1" shrinkToFit="1"/>
    </xf>
    <xf numFmtId="0" fontId="16" fillId="0" borderId="546" xfId="14" applyFont="1" applyFill="1" applyBorder="1" applyAlignment="1">
      <alignment horizontal="center" vertical="center" wrapText="1" shrinkToFit="1"/>
    </xf>
    <xf numFmtId="0" fontId="17" fillId="0" borderId="1243" xfId="14" applyFont="1" applyFill="1" applyBorder="1" applyAlignment="1">
      <alignment horizontal="center" vertical="center" wrapText="1"/>
    </xf>
    <xf numFmtId="0" fontId="17" fillId="0" borderId="736" xfId="14" applyFont="1" applyFill="1" applyBorder="1" applyAlignment="1">
      <alignment horizontal="center" vertical="center" wrapText="1"/>
    </xf>
    <xf numFmtId="49" fontId="17" fillId="0" borderId="735" xfId="14" applyNumberFormat="1" applyFont="1" applyFill="1" applyBorder="1" applyAlignment="1">
      <alignment vertical="center" wrapText="1"/>
    </xf>
    <xf numFmtId="0" fontId="17" fillId="0" borderId="1113" xfId="14" applyFont="1" applyFill="1" applyBorder="1" applyAlignment="1">
      <alignment vertical="center" wrapText="1"/>
    </xf>
    <xf numFmtId="49" fontId="17" fillId="0" borderId="743" xfId="14" applyNumberFormat="1" applyFont="1" applyFill="1" applyBorder="1" applyAlignment="1">
      <alignment vertical="center" wrapText="1"/>
    </xf>
    <xf numFmtId="0" fontId="17" fillId="0" borderId="972" xfId="14" applyFont="1" applyFill="1" applyBorder="1" applyAlignment="1">
      <alignment vertical="center" wrapText="1"/>
    </xf>
    <xf numFmtId="0" fontId="16" fillId="0" borderId="737" xfId="14" applyFont="1" applyFill="1" applyBorder="1" applyAlignment="1">
      <alignment horizontal="center" vertical="center" wrapText="1" shrinkToFit="1"/>
    </xf>
    <xf numFmtId="0" fontId="16" fillId="0" borderId="738" xfId="14" applyFont="1" applyFill="1" applyBorder="1" applyAlignment="1">
      <alignment horizontal="center" vertical="center" wrapText="1" shrinkToFit="1"/>
    </xf>
    <xf numFmtId="0" fontId="16" fillId="0" borderId="739" xfId="14" applyFont="1" applyFill="1" applyBorder="1" applyAlignment="1">
      <alignment horizontal="center" vertical="center" wrapText="1" shrinkToFit="1"/>
    </xf>
    <xf numFmtId="0" fontId="17" fillId="0" borderId="975" xfId="14" applyFont="1" applyFill="1" applyBorder="1" applyAlignment="1">
      <alignment horizontal="center" vertical="center" wrapText="1"/>
    </xf>
    <xf numFmtId="0" fontId="17" fillId="0" borderId="744" xfId="14" applyFont="1" applyFill="1" applyBorder="1" applyAlignment="1">
      <alignment horizontal="center" vertical="center" wrapText="1"/>
    </xf>
    <xf numFmtId="0" fontId="16" fillId="0" borderId="1244" xfId="14" applyFont="1" applyFill="1" applyBorder="1" applyAlignment="1">
      <alignment horizontal="center" vertical="center" wrapText="1" shrinkToFit="1"/>
    </xf>
    <xf numFmtId="0" fontId="16" fillId="0" borderId="971" xfId="14" applyFont="1" applyFill="1" applyBorder="1" applyAlignment="1">
      <alignment horizontal="center" vertical="center" wrapText="1" shrinkToFit="1"/>
    </xf>
    <xf numFmtId="0" fontId="16" fillId="0" borderId="540" xfId="14" applyFont="1" applyFill="1" applyBorder="1" applyAlignment="1">
      <alignment horizontal="center" vertical="center" wrapText="1" shrinkToFit="1"/>
    </xf>
    <xf numFmtId="0" fontId="16" fillId="0" borderId="332" xfId="14" applyFont="1" applyFill="1" applyBorder="1" applyAlignment="1">
      <alignment horizontal="center" vertical="center" wrapText="1" shrinkToFit="1"/>
    </xf>
    <xf numFmtId="0" fontId="16" fillId="0" borderId="701" xfId="14" applyFont="1" applyFill="1" applyBorder="1" applyAlignment="1">
      <alignment horizontal="center" vertical="center" wrapText="1" shrinkToFit="1"/>
    </xf>
    <xf numFmtId="0" fontId="16" fillId="0" borderId="336" xfId="14" applyFont="1" applyFill="1" applyBorder="1" applyAlignment="1">
      <alignment horizontal="center" vertical="center" wrapText="1" shrinkToFit="1"/>
    </xf>
    <xf numFmtId="0" fontId="17" fillId="0" borderId="705" xfId="14" applyFont="1" applyFill="1" applyBorder="1" applyAlignment="1">
      <alignment vertical="center" wrapText="1"/>
    </xf>
    <xf numFmtId="0" fontId="16" fillId="0" borderId="357" xfId="14" applyFont="1" applyFill="1" applyBorder="1" applyAlignment="1">
      <alignment horizontal="center" vertical="center" wrapText="1" shrinkToFit="1"/>
    </xf>
    <xf numFmtId="0" fontId="17" fillId="0" borderId="743" xfId="14" applyFont="1" applyFill="1" applyBorder="1" applyAlignment="1">
      <alignment horizontal="center" vertical="center" wrapText="1"/>
    </xf>
    <xf numFmtId="0" fontId="17" fillId="0" borderId="972" xfId="14" applyFont="1" applyFill="1" applyBorder="1" applyAlignment="1">
      <alignment horizontal="center" vertical="center" wrapText="1"/>
    </xf>
    <xf numFmtId="0" fontId="10" fillId="0" borderId="740" xfId="14" applyFont="1" applyFill="1" applyBorder="1" applyAlignment="1">
      <alignment horizontal="center" vertical="top" textRotation="255" shrinkToFit="1"/>
    </xf>
    <xf numFmtId="0" fontId="10" fillId="0" borderId="741" xfId="14" applyFont="1" applyFill="1" applyBorder="1" applyAlignment="1">
      <alignment horizontal="center" vertical="top" textRotation="255" shrinkToFit="1"/>
    </xf>
    <xf numFmtId="0" fontId="10" fillId="0" borderId="742" xfId="14" applyFont="1" applyFill="1" applyBorder="1" applyAlignment="1">
      <alignment horizontal="center" vertical="top" textRotation="255" shrinkToFit="1"/>
    </xf>
    <xf numFmtId="49" fontId="17" fillId="0" borderId="333" xfId="14" applyNumberFormat="1" applyFont="1" applyFill="1" applyBorder="1" applyAlignment="1">
      <alignment horizontal="center" vertical="center" wrapText="1" shrinkToFit="1"/>
    </xf>
    <xf numFmtId="49" fontId="17" fillId="0" borderId="334" xfId="14" applyNumberFormat="1" applyFont="1" applyFill="1" applyBorder="1" applyAlignment="1">
      <alignment horizontal="center" vertical="center" wrapText="1" shrinkToFit="1"/>
    </xf>
    <xf numFmtId="0" fontId="17" fillId="0" borderId="330" xfId="14" applyFont="1" applyFill="1" applyBorder="1" applyAlignment="1">
      <alignment horizontal="center" vertical="center" wrapText="1" shrinkToFit="1"/>
    </xf>
    <xf numFmtId="0" fontId="17" fillId="0" borderId="324" xfId="14" applyFont="1" applyFill="1" applyBorder="1" applyAlignment="1">
      <alignment horizontal="center" vertical="center" wrapText="1" shrinkToFit="1"/>
    </xf>
    <xf numFmtId="0" fontId="17" fillId="0" borderId="328" xfId="14" applyFont="1" applyFill="1" applyBorder="1" applyAlignment="1">
      <alignment horizontal="center" vertical="center" wrapText="1" shrinkToFit="1"/>
    </xf>
    <xf numFmtId="0" fontId="17" fillId="0" borderId="355" xfId="14" applyFont="1" applyFill="1" applyBorder="1" applyAlignment="1">
      <alignment horizontal="center" vertical="center" wrapText="1" shrinkToFit="1"/>
    </xf>
    <xf numFmtId="0" fontId="17" fillId="0" borderId="340" xfId="9" applyFont="1" applyFill="1" applyBorder="1" applyAlignment="1" applyProtection="1">
      <alignment vertical="center" wrapText="1"/>
    </xf>
    <xf numFmtId="0" fontId="17" fillId="0" borderId="346" xfId="14" applyFont="1" applyFill="1" applyBorder="1" applyAlignment="1">
      <alignment horizontal="center" vertical="center" wrapText="1" shrinkToFit="1"/>
    </xf>
    <xf numFmtId="0" fontId="10" fillId="0" borderId="1153" xfId="14" applyFont="1" applyFill="1" applyBorder="1" applyAlignment="1">
      <alignment horizontal="center" vertical="top" textRotation="255" shrinkToFit="1"/>
    </xf>
    <xf numFmtId="0" fontId="17" fillId="0" borderId="353" xfId="14" applyFont="1" applyFill="1" applyBorder="1" applyAlignment="1">
      <alignment horizontal="center" vertical="center" wrapText="1"/>
    </xf>
    <xf numFmtId="0" fontId="17" fillId="0" borderId="354" xfId="14" applyFont="1" applyFill="1" applyBorder="1" applyAlignment="1">
      <alignment horizontal="center" vertical="center" wrapText="1"/>
    </xf>
    <xf numFmtId="0" fontId="17" fillId="0" borderId="356" xfId="14" applyFont="1" applyFill="1" applyBorder="1" applyAlignment="1">
      <alignment horizontal="center" vertical="center" wrapText="1"/>
    </xf>
    <xf numFmtId="0" fontId="17" fillId="0" borderId="111" xfId="14" applyFont="1" applyFill="1" applyBorder="1" applyAlignment="1">
      <alignment horizontal="center" vertical="center" wrapText="1"/>
    </xf>
    <xf numFmtId="0" fontId="17" fillId="0" borderId="709" xfId="14" applyFont="1" applyFill="1" applyBorder="1" applyAlignment="1">
      <alignment horizontal="center" vertical="center" wrapText="1"/>
    </xf>
    <xf numFmtId="0" fontId="17" fillId="0" borderId="325" xfId="14" applyFont="1" applyFill="1" applyBorder="1" applyAlignment="1">
      <alignment horizontal="center" vertical="center" wrapText="1"/>
    </xf>
    <xf numFmtId="0" fontId="17" fillId="0" borderId="0" xfId="14" applyFont="1" applyFill="1" applyBorder="1" applyAlignment="1">
      <alignment horizontal="center" vertical="center" wrapText="1"/>
    </xf>
    <xf numFmtId="0" fontId="17" fillId="0" borderId="335" xfId="14" applyFont="1" applyFill="1" applyBorder="1" applyAlignment="1">
      <alignment horizontal="center" vertical="center" wrapText="1"/>
    </xf>
    <xf numFmtId="0" fontId="17" fillId="0" borderId="129" xfId="14" applyFont="1" applyFill="1" applyBorder="1" applyAlignment="1">
      <alignment horizontal="center" vertical="center" wrapText="1"/>
    </xf>
    <xf numFmtId="0" fontId="17" fillId="0" borderId="331" xfId="14" applyFont="1" applyFill="1" applyBorder="1" applyAlignment="1">
      <alignment horizontal="center" vertical="center" wrapText="1"/>
    </xf>
    <xf numFmtId="0" fontId="17" fillId="0" borderId="838" xfId="14" applyFont="1" applyFill="1" applyBorder="1" applyAlignment="1">
      <alignment horizontal="center" vertical="center" wrapText="1"/>
    </xf>
    <xf numFmtId="0" fontId="17" fillId="0" borderId="836" xfId="14" applyFont="1" applyFill="1" applyBorder="1" applyAlignment="1">
      <alignment horizontal="center" vertical="center" wrapText="1"/>
    </xf>
    <xf numFmtId="0" fontId="17" fillId="0" borderId="705" xfId="14" applyFont="1" applyFill="1" applyBorder="1" applyAlignment="1">
      <alignment horizontal="center" vertical="center" wrapText="1"/>
    </xf>
    <xf numFmtId="0" fontId="17" fillId="0" borderId="704" xfId="14" applyFont="1" applyFill="1" applyBorder="1" applyAlignment="1">
      <alignment horizontal="center" vertical="center" wrapText="1"/>
    </xf>
    <xf numFmtId="0" fontId="17" fillId="0" borderId="785" xfId="14" applyFont="1" applyFill="1" applyBorder="1" applyAlignment="1">
      <alignment horizontal="center" vertical="center" wrapText="1"/>
    </xf>
    <xf numFmtId="0" fontId="17" fillId="0" borderId="358" xfId="9" applyFont="1" applyFill="1" applyBorder="1" applyAlignment="1" applyProtection="1">
      <alignment horizontal="center" vertical="center" wrapText="1"/>
    </xf>
    <xf numFmtId="0" fontId="17" fillId="0" borderId="361" xfId="9" applyFont="1" applyFill="1" applyBorder="1" applyAlignment="1" applyProtection="1">
      <alignment vertical="center" wrapText="1"/>
    </xf>
    <xf numFmtId="0" fontId="17" fillId="0" borderId="534" xfId="14" applyFont="1" applyFill="1" applyBorder="1" applyAlignment="1">
      <alignment vertical="center" wrapText="1"/>
    </xf>
    <xf numFmtId="0" fontId="10" fillId="0" borderId="1162" xfId="14" applyFont="1" applyFill="1" applyBorder="1" applyAlignment="1">
      <alignment horizontal="center" vertical="top" textRotation="255" shrinkToFit="1"/>
    </xf>
    <xf numFmtId="0" fontId="20" fillId="0" borderId="8" xfId="14" applyFont="1" applyFill="1" applyBorder="1" applyAlignment="1">
      <alignment horizontal="center" vertical="top" textRotation="255" shrinkToFit="1"/>
    </xf>
    <xf numFmtId="0" fontId="17" fillId="0" borderId="358" xfId="9" applyFont="1" applyFill="1" applyBorder="1" applyAlignment="1" applyProtection="1">
      <alignment vertical="center" wrapText="1"/>
    </xf>
    <xf numFmtId="0" fontId="17" fillId="0" borderId="354" xfId="9" applyFont="1" applyFill="1" applyBorder="1" applyAlignment="1" applyProtection="1">
      <alignment vertical="center" wrapText="1"/>
    </xf>
    <xf numFmtId="0" fontId="17" fillId="0" borderId="705" xfId="9" applyFont="1" applyFill="1" applyBorder="1" applyAlignment="1" applyProtection="1">
      <alignment vertical="center" wrapText="1"/>
    </xf>
    <xf numFmtId="49" fontId="17" fillId="0" borderId="146" xfId="14" applyNumberFormat="1" applyFont="1" applyFill="1" applyBorder="1" applyAlignment="1">
      <alignment horizontal="center" vertical="center" wrapText="1"/>
    </xf>
    <xf numFmtId="0" fontId="24" fillId="0" borderId="333" xfId="14" applyFont="1" applyFill="1" applyBorder="1" applyAlignment="1">
      <alignment vertical="center" wrapText="1"/>
    </xf>
    <xf numFmtId="0" fontId="24" fillId="0" borderId="334" xfId="14" applyFont="1" applyFill="1" applyBorder="1" applyAlignment="1">
      <alignment vertical="center" wrapText="1"/>
    </xf>
    <xf numFmtId="49" fontId="17" fillId="0" borderId="783" xfId="14" applyNumberFormat="1" applyFont="1" applyFill="1" applyBorder="1" applyAlignment="1">
      <alignment horizontal="center" vertical="center" wrapText="1"/>
    </xf>
    <xf numFmtId="49" fontId="17" fillId="0" borderId="353" xfId="14" applyNumberFormat="1" applyFont="1" applyFill="1" applyBorder="1" applyAlignment="1">
      <alignment horizontal="center" vertical="center" wrapText="1"/>
    </xf>
    <xf numFmtId="49" fontId="17" fillId="0" borderId="705" xfId="14" applyNumberFormat="1" applyFont="1" applyFill="1" applyBorder="1" applyAlignment="1">
      <alignment horizontal="center" vertical="center" wrapText="1"/>
    </xf>
    <xf numFmtId="0" fontId="17" fillId="0" borderId="349" xfId="14" applyFont="1" applyFill="1" applyBorder="1" applyAlignment="1">
      <alignment horizontal="center" vertical="center" wrapText="1" shrinkToFit="1"/>
    </xf>
    <xf numFmtId="0" fontId="17" fillId="0" borderId="333" xfId="14" applyFont="1" applyFill="1" applyBorder="1" applyAlignment="1">
      <alignment horizontal="center" vertical="center" wrapText="1" shrinkToFit="1"/>
    </xf>
    <xf numFmtId="0" fontId="17" fillId="0" borderId="705" xfId="0" applyFont="1" applyFill="1" applyBorder="1" applyAlignment="1">
      <alignment horizontal="center" vertical="center" wrapText="1" shrinkToFit="1"/>
    </xf>
    <xf numFmtId="0" fontId="10" fillId="0" borderId="235" xfId="2" applyNumberFormat="1" applyFont="1" applyFill="1" applyBorder="1" applyAlignment="1">
      <alignment horizontal="center" vertical="center" wrapText="1"/>
    </xf>
    <xf numFmtId="38" fontId="10" fillId="0" borderId="97" xfId="3" applyFont="1" applyFill="1" applyBorder="1" applyAlignment="1">
      <alignment horizontal="right" vertical="center"/>
    </xf>
    <xf numFmtId="0" fontId="17" fillId="0" borderId="29" xfId="14" applyFont="1" applyFill="1" applyBorder="1" applyAlignment="1">
      <alignment horizontal="center" vertical="center" wrapText="1" shrinkToFit="1"/>
    </xf>
    <xf numFmtId="0" fontId="10" fillId="0" borderId="54" xfId="2" applyFont="1" applyFill="1" applyBorder="1" applyAlignment="1">
      <alignment horizontal="center" vertical="center" textRotation="255" shrinkToFit="1"/>
    </xf>
    <xf numFmtId="0" fontId="10" fillId="0" borderId="777" xfId="2" applyFont="1" applyFill="1" applyBorder="1" applyAlignment="1">
      <alignment horizontal="center" vertical="center" textRotation="255" shrinkToFit="1"/>
    </xf>
    <xf numFmtId="38" fontId="24" fillId="0" borderId="821" xfId="3" applyFont="1" applyFill="1" applyBorder="1" applyAlignment="1">
      <alignment horizontal="center" vertical="center" wrapText="1" shrinkToFit="1"/>
    </xf>
    <xf numFmtId="38" fontId="24" fillId="0" borderId="149" xfId="3" applyFont="1" applyFill="1" applyBorder="1" applyAlignment="1">
      <alignment horizontal="center" vertical="center" wrapText="1" shrinkToFit="1"/>
    </xf>
    <xf numFmtId="0" fontId="17" fillId="0" borderId="54" xfId="14" applyFont="1" applyFill="1" applyBorder="1" applyAlignment="1">
      <alignment horizontal="center" vertical="center" wrapText="1" shrinkToFit="1"/>
    </xf>
    <xf numFmtId="0" fontId="17" fillId="0" borderId="777" xfId="14" applyFont="1" applyFill="1" applyBorder="1" applyAlignment="1">
      <alignment horizontal="center" vertical="center" wrapText="1" shrinkToFit="1"/>
    </xf>
    <xf numFmtId="0" fontId="17" fillId="0" borderId="54" xfId="14" applyFont="1" applyFill="1" applyBorder="1" applyAlignment="1">
      <alignment horizontal="center" vertical="center" wrapText="1"/>
    </xf>
    <xf numFmtId="0" fontId="17" fillId="0" borderId="1129" xfId="14" applyFont="1" applyFill="1" applyBorder="1" applyAlignment="1">
      <alignment horizontal="center" vertical="center" wrapText="1"/>
    </xf>
    <xf numFmtId="38" fontId="10" fillId="0" borderId="703" xfId="3" applyFont="1" applyFill="1" applyBorder="1" applyAlignment="1">
      <alignment horizontal="right" vertical="center"/>
    </xf>
    <xf numFmtId="38" fontId="10" fillId="0" borderId="783" xfId="3" applyFont="1" applyFill="1" applyBorder="1" applyAlignment="1">
      <alignment horizontal="right" vertical="center"/>
    </xf>
    <xf numFmtId="38" fontId="24" fillId="0" borderId="2" xfId="3" applyFont="1" applyFill="1" applyBorder="1" applyAlignment="1">
      <alignment horizontal="center" vertical="center" wrapText="1" shrinkToFit="1"/>
    </xf>
    <xf numFmtId="38" fontId="24" fillId="0" borderId="822" xfId="3" applyFont="1" applyFill="1" applyBorder="1" applyAlignment="1">
      <alignment horizontal="center" vertical="center" wrapText="1" shrinkToFit="1"/>
    </xf>
    <xf numFmtId="49" fontId="17" fillId="0" borderId="54" xfId="14" applyNumberFormat="1" applyFont="1" applyFill="1" applyBorder="1" applyAlignment="1">
      <alignment horizontal="center" vertical="center" wrapText="1"/>
    </xf>
    <xf numFmtId="49" fontId="17" fillId="0" borderId="777" xfId="14" applyNumberFormat="1" applyFont="1" applyFill="1" applyBorder="1" applyAlignment="1">
      <alignment horizontal="center" vertical="center" wrapText="1"/>
    </xf>
    <xf numFmtId="38" fontId="24" fillId="0" borderId="690" xfId="3" applyFont="1" applyFill="1" applyBorder="1" applyAlignment="1">
      <alignment horizontal="center" vertical="center" wrapText="1" shrinkToFit="1"/>
    </xf>
    <xf numFmtId="0" fontId="17" fillId="0" borderId="1131" xfId="14" applyFont="1" applyFill="1" applyBorder="1" applyAlignment="1">
      <alignment horizontal="center" vertical="center" wrapText="1"/>
    </xf>
    <xf numFmtId="0" fontId="17" fillId="0" borderId="1132" xfId="14" applyFont="1" applyFill="1" applyBorder="1" applyAlignment="1">
      <alignment horizontal="center" vertical="center" wrapText="1"/>
    </xf>
    <xf numFmtId="38" fontId="10" fillId="0" borderId="10" xfId="3" applyFont="1" applyFill="1" applyBorder="1" applyAlignment="1">
      <alignment horizontal="right" vertical="center"/>
    </xf>
    <xf numFmtId="38" fontId="10" fillId="0" borderId="20" xfId="3" applyFont="1" applyFill="1" applyBorder="1" applyAlignment="1">
      <alignment horizontal="right" vertical="center"/>
    </xf>
    <xf numFmtId="38" fontId="10" fillId="0" borderId="95" xfId="3" applyFont="1" applyFill="1" applyBorder="1" applyAlignment="1">
      <alignment horizontal="right" vertical="center"/>
    </xf>
    <xf numFmtId="38" fontId="10" fillId="0" borderId="11" xfId="3" applyFont="1" applyFill="1" applyBorder="1" applyAlignment="1">
      <alignment horizontal="right" vertical="center"/>
    </xf>
    <xf numFmtId="38" fontId="10" fillId="0" borderId="11" xfId="3" applyFont="1" applyFill="1" applyBorder="1" applyAlignment="1">
      <alignment horizontal="center" vertical="center" shrinkToFit="1"/>
    </xf>
    <xf numFmtId="38" fontId="10" fillId="0" borderId="14" xfId="3" applyFont="1" applyFill="1" applyBorder="1" applyAlignment="1">
      <alignment horizontal="center" vertical="center" shrinkToFit="1"/>
    </xf>
    <xf numFmtId="38" fontId="10" fillId="0" borderId="10" xfId="3" applyFont="1" applyFill="1" applyBorder="1" applyAlignment="1">
      <alignment horizontal="center" vertical="center" shrinkToFit="1"/>
    </xf>
    <xf numFmtId="38" fontId="10" fillId="0" borderId="14" xfId="3" applyFont="1" applyFill="1" applyBorder="1" applyAlignment="1">
      <alignment vertical="center" shrinkToFit="1"/>
    </xf>
    <xf numFmtId="38" fontId="10" fillId="0" borderId="10" xfId="3" applyFont="1" applyFill="1" applyBorder="1" applyAlignment="1">
      <alignment vertical="center" shrinkToFit="1"/>
    </xf>
    <xf numFmtId="38" fontId="10" fillId="0" borderId="814" xfId="3" applyFont="1" applyFill="1" applyBorder="1" applyAlignment="1">
      <alignment vertical="center" shrinkToFit="1"/>
    </xf>
    <xf numFmtId="38" fontId="10" fillId="0" borderId="815" xfId="3" applyFont="1" applyFill="1" applyBorder="1" applyAlignment="1">
      <alignment vertical="center" shrinkToFit="1"/>
    </xf>
    <xf numFmtId="38" fontId="10" fillId="0" borderId="814" xfId="3" applyFont="1" applyFill="1" applyBorder="1" applyAlignment="1">
      <alignment horizontal="center" vertical="center" shrinkToFit="1"/>
    </xf>
    <xf numFmtId="38" fontId="10" fillId="0" borderId="815" xfId="3" applyFont="1" applyFill="1" applyBorder="1" applyAlignment="1">
      <alignment horizontal="center" vertical="center" shrinkToFit="1"/>
    </xf>
    <xf numFmtId="38" fontId="24" fillId="0" borderId="12" xfId="3" applyFont="1" applyFill="1" applyBorder="1" applyAlignment="1">
      <alignment horizontal="center" vertical="center" wrapText="1" shrinkToFit="1"/>
    </xf>
    <xf numFmtId="38" fontId="24" fillId="0" borderId="819" xfId="3" applyFont="1" applyFill="1" applyBorder="1" applyAlignment="1">
      <alignment horizontal="center" vertical="center" wrapText="1" shrinkToFit="1"/>
    </xf>
    <xf numFmtId="49" fontId="17" fillId="0" borderId="105" xfId="14" applyNumberFormat="1" applyFont="1" applyFill="1" applyBorder="1" applyAlignment="1">
      <alignment horizontal="center" vertical="center" wrapText="1"/>
    </xf>
    <xf numFmtId="38" fontId="10" fillId="0" borderId="146" xfId="3" applyFont="1" applyFill="1" applyBorder="1" applyAlignment="1">
      <alignment horizontal="right" vertical="center"/>
    </xf>
    <xf numFmtId="0" fontId="17" fillId="0" borderId="57" xfId="14" applyFont="1" applyFill="1" applyBorder="1" applyAlignment="1">
      <alignment horizontal="center" vertical="center" wrapText="1"/>
    </xf>
    <xf numFmtId="38" fontId="10" fillId="0" borderId="1001" xfId="3" applyFont="1" applyFill="1" applyBorder="1" applyAlignment="1">
      <alignment horizontal="center" vertical="center" shrinkToFit="1"/>
    </xf>
    <xf numFmtId="38" fontId="24" fillId="0" borderId="837" xfId="3" applyFont="1" applyFill="1" applyBorder="1" applyAlignment="1">
      <alignment horizontal="center" vertical="center" wrapText="1" shrinkToFit="1"/>
    </xf>
    <xf numFmtId="49" fontId="17" fillId="0" borderId="1130" xfId="14" applyNumberFormat="1" applyFont="1" applyFill="1" applyBorder="1" applyAlignment="1">
      <alignment horizontal="center" vertical="center" wrapText="1"/>
    </xf>
    <xf numFmtId="49" fontId="17" fillId="0" borderId="1131" xfId="14" applyNumberFormat="1" applyFont="1" applyFill="1" applyBorder="1" applyAlignment="1">
      <alignment horizontal="center" vertical="center" wrapText="1"/>
    </xf>
    <xf numFmtId="38" fontId="10" fillId="0" borderId="20" xfId="3" applyFont="1" applyFill="1" applyBorder="1" applyAlignment="1">
      <alignment horizontal="center" vertical="center" shrinkToFit="1"/>
    </xf>
    <xf numFmtId="38" fontId="10" fillId="0" borderId="1016" xfId="3" applyFont="1" applyFill="1" applyBorder="1" applyAlignment="1">
      <alignment horizontal="center" vertical="center" shrinkToFit="1"/>
    </xf>
    <xf numFmtId="38" fontId="10" fillId="0" borderId="97" xfId="3" applyFont="1" applyFill="1" applyBorder="1" applyAlignment="1">
      <alignment horizontal="center" vertical="center" shrinkToFit="1"/>
    </xf>
    <xf numFmtId="38" fontId="10" fillId="0" borderId="1017" xfId="3" applyFont="1" applyFill="1" applyBorder="1" applyAlignment="1">
      <alignment horizontal="center" vertical="center" shrinkToFit="1"/>
    </xf>
    <xf numFmtId="38" fontId="10" fillId="0" borderId="1016" xfId="14" applyNumberFormat="1" applyFont="1" applyFill="1" applyBorder="1" applyAlignment="1">
      <alignment horizontal="center" vertical="center" shrinkToFit="1"/>
    </xf>
    <xf numFmtId="0" fontId="10" fillId="0" borderId="97" xfId="14" applyFont="1" applyFill="1" applyBorder="1" applyAlignment="1">
      <alignment horizontal="center" vertical="center" shrinkToFit="1"/>
    </xf>
    <xf numFmtId="38" fontId="10" fillId="0" borderId="1016" xfId="3" applyFont="1" applyFill="1" applyBorder="1" applyAlignment="1">
      <alignment vertical="center" shrinkToFit="1"/>
    </xf>
    <xf numFmtId="38" fontId="10" fillId="0" borderId="97" xfId="3" applyFont="1" applyFill="1" applyBorder="1" applyAlignment="1">
      <alignment vertical="center" shrinkToFit="1"/>
    </xf>
    <xf numFmtId="38" fontId="24" fillId="0" borderId="1018" xfId="3" applyFont="1" applyFill="1" applyBorder="1" applyAlignment="1">
      <alignment horizontal="center" vertical="center" wrapText="1" shrinkToFit="1"/>
    </xf>
    <xf numFmtId="38" fontId="10" fillId="0" borderId="824" xfId="3" applyFont="1" applyFill="1" applyBorder="1" applyAlignment="1">
      <alignment horizontal="right" vertical="center"/>
    </xf>
    <xf numFmtId="38" fontId="10" fillId="0" borderId="961" xfId="3" applyFont="1" applyFill="1" applyBorder="1" applyAlignment="1">
      <alignment horizontal="right" vertical="center"/>
    </xf>
    <xf numFmtId="38" fontId="10" fillId="0" borderId="825" xfId="3" applyFont="1" applyFill="1" applyBorder="1" applyAlignment="1">
      <alignment horizontal="right" vertical="center"/>
    </xf>
    <xf numFmtId="38" fontId="10" fillId="0" borderId="962" xfId="3" applyFont="1" applyFill="1" applyBorder="1" applyAlignment="1">
      <alignment horizontal="right" vertical="center"/>
    </xf>
    <xf numFmtId="38" fontId="10" fillId="0" borderId="826" xfId="3" applyFont="1" applyFill="1" applyBorder="1" applyAlignment="1">
      <alignment horizontal="right" vertical="center"/>
    </xf>
    <xf numFmtId="38" fontId="10" fillId="0" borderId="963" xfId="3" applyFont="1" applyFill="1" applyBorder="1" applyAlignment="1">
      <alignment horizontal="right" vertical="center"/>
    </xf>
    <xf numFmtId="38" fontId="10" fillId="0" borderId="281" xfId="3" applyFont="1" applyFill="1" applyBorder="1" applyAlignment="1">
      <alignment horizontal="right" vertical="center"/>
    </xf>
    <xf numFmtId="38" fontId="10" fillId="0" borderId="281" xfId="3" applyFont="1" applyFill="1" applyBorder="1" applyAlignment="1">
      <alignment horizontal="center" vertical="center" shrinkToFit="1"/>
    </xf>
    <xf numFmtId="38" fontId="10" fillId="0" borderId="602" xfId="3" applyFont="1" applyFill="1" applyBorder="1" applyAlignment="1">
      <alignment horizontal="center" vertical="center" shrinkToFit="1"/>
    </xf>
    <xf numFmtId="38" fontId="10" fillId="0" borderId="601" xfId="3" applyFont="1" applyFill="1" applyBorder="1" applyAlignment="1">
      <alignment horizontal="center" vertical="center" shrinkToFit="1"/>
    </xf>
    <xf numFmtId="38" fontId="10" fillId="0" borderId="601" xfId="14" applyNumberFormat="1" applyFont="1" applyFill="1" applyBorder="1" applyAlignment="1">
      <alignment horizontal="center" vertical="center" shrinkToFit="1"/>
    </xf>
    <xf numFmtId="38" fontId="10" fillId="0" borderId="601" xfId="3" applyFont="1" applyFill="1" applyBorder="1" applyAlignment="1">
      <alignment vertical="center" shrinkToFit="1"/>
    </xf>
    <xf numFmtId="38" fontId="49" fillId="0" borderId="821" xfId="3" applyFont="1" applyFill="1" applyBorder="1" applyAlignment="1">
      <alignment horizontal="center" vertical="center" wrapText="1" shrinkToFit="1"/>
    </xf>
    <xf numFmtId="38" fontId="49" fillId="0" borderId="557" xfId="3" applyFont="1" applyFill="1" applyBorder="1" applyAlignment="1">
      <alignment horizontal="center" vertical="center" wrapText="1" shrinkToFit="1"/>
    </xf>
    <xf numFmtId="38" fontId="49" fillId="0" borderId="149" xfId="3" applyFont="1" applyFill="1" applyBorder="1" applyAlignment="1">
      <alignment horizontal="center" vertical="center" wrapText="1" shrinkToFit="1"/>
    </xf>
    <xf numFmtId="38" fontId="10" fillId="0" borderId="8" xfId="3" applyFont="1" applyFill="1" applyBorder="1" applyAlignment="1">
      <alignment horizontal="right" vertical="center"/>
    </xf>
    <xf numFmtId="38" fontId="10" fillId="0" borderId="636" xfId="3" applyFont="1" applyFill="1" applyBorder="1" applyAlignment="1">
      <alignment horizontal="right" vertical="center"/>
    </xf>
    <xf numFmtId="38" fontId="10" fillId="0" borderId="959" xfId="3" applyFont="1" applyFill="1" applyBorder="1" applyAlignment="1">
      <alignment horizontal="right" vertical="center"/>
    </xf>
    <xf numFmtId="38" fontId="10" fillId="0" borderId="637" xfId="3" applyFont="1" applyFill="1" applyBorder="1" applyAlignment="1">
      <alignment horizontal="right" vertical="center"/>
    </xf>
    <xf numFmtId="38" fontId="10" fillId="0" borderId="1204" xfId="3" applyFont="1" applyFill="1" applyBorder="1" applyAlignment="1">
      <alignment horizontal="right" vertical="center"/>
    </xf>
    <xf numFmtId="38" fontId="10" fillId="0" borderId="1205" xfId="3" applyFont="1" applyFill="1" applyBorder="1" applyAlignment="1">
      <alignment horizontal="right" vertical="center"/>
    </xf>
    <xf numFmtId="38" fontId="10" fillId="0" borderId="1206" xfId="3" applyFont="1" applyFill="1" applyBorder="1" applyAlignment="1">
      <alignment horizontal="right" vertical="center"/>
    </xf>
    <xf numFmtId="38" fontId="10" fillId="0" borderId="1259" xfId="3" applyFont="1" applyFill="1" applyBorder="1" applyAlignment="1">
      <alignment horizontal="right" vertical="center"/>
    </xf>
    <xf numFmtId="38" fontId="10" fillId="0" borderId="1047" xfId="3" applyFont="1" applyFill="1" applyBorder="1" applyAlignment="1">
      <alignment horizontal="right" vertical="center"/>
    </xf>
    <xf numFmtId="38" fontId="10" fillId="0" borderId="1260" xfId="3" applyFont="1" applyFill="1" applyBorder="1" applyAlignment="1">
      <alignment horizontal="right" vertical="center"/>
    </xf>
    <xf numFmtId="38" fontId="10" fillId="0" borderId="1210" xfId="3" applyFont="1" applyFill="1" applyBorder="1" applyAlignment="1">
      <alignment horizontal="right" vertical="center"/>
    </xf>
    <xf numFmtId="38" fontId="10" fillId="0" borderId="1262" xfId="3" applyFont="1" applyFill="1" applyBorder="1" applyAlignment="1">
      <alignment horizontal="right" vertical="center"/>
    </xf>
    <xf numFmtId="38" fontId="10" fillId="0" borderId="1261" xfId="3" applyFont="1" applyFill="1" applyBorder="1" applyAlignment="1">
      <alignment horizontal="right" vertical="center"/>
    </xf>
    <xf numFmtId="38" fontId="10" fillId="0" borderId="1049" xfId="3" applyFont="1" applyFill="1" applyBorder="1" applyAlignment="1">
      <alignment horizontal="right" vertical="center"/>
    </xf>
    <xf numFmtId="38" fontId="10" fillId="0" borderId="612" xfId="3" applyFont="1" applyFill="1" applyBorder="1" applyAlignment="1">
      <alignment horizontal="right" vertical="center"/>
    </xf>
    <xf numFmtId="38" fontId="10" fillId="0" borderId="612" xfId="3" applyFont="1" applyFill="1" applyBorder="1" applyAlignment="1">
      <alignment horizontal="center" vertical="center" shrinkToFit="1"/>
    </xf>
    <xf numFmtId="38" fontId="10" fillId="0" borderId="956" xfId="3" applyFont="1" applyFill="1" applyBorder="1" applyAlignment="1">
      <alignment horizontal="center" vertical="center" shrinkToFit="1"/>
    </xf>
    <xf numFmtId="38" fontId="10" fillId="0" borderId="957" xfId="3" applyFont="1" applyFill="1" applyBorder="1" applyAlignment="1">
      <alignment horizontal="center" vertical="center" shrinkToFit="1"/>
    </xf>
    <xf numFmtId="38" fontId="10" fillId="0" borderId="956" xfId="3" applyFont="1" applyFill="1" applyBorder="1" applyAlignment="1">
      <alignment vertical="center" shrinkToFit="1"/>
    </xf>
    <xf numFmtId="38" fontId="10" fillId="0" borderId="957" xfId="3" applyFont="1" applyFill="1" applyBorder="1" applyAlignment="1">
      <alignment vertical="center" shrinkToFit="1"/>
    </xf>
    <xf numFmtId="38" fontId="24" fillId="0" borderId="611" xfId="3" applyFont="1" applyFill="1" applyBorder="1" applyAlignment="1">
      <alignment horizontal="center" vertical="center" wrapText="1" shrinkToFit="1"/>
    </xf>
    <xf numFmtId="38" fontId="24" fillId="0" borderId="822" xfId="3" applyFont="1" applyFill="1" applyBorder="1" applyAlignment="1">
      <alignment horizontal="center" vertical="center" shrinkToFit="1"/>
    </xf>
    <xf numFmtId="0" fontId="10" fillId="0" borderId="601" xfId="14" applyFont="1" applyFill="1" applyBorder="1" applyAlignment="1">
      <alignment horizontal="center" vertical="center" shrinkToFit="1"/>
    </xf>
    <xf numFmtId="38" fontId="24" fillId="0" borderId="557" xfId="3" applyFont="1" applyFill="1" applyBorder="1" applyAlignment="1">
      <alignment horizontal="center" vertical="center" wrapText="1" shrinkToFit="1"/>
    </xf>
    <xf numFmtId="38" fontId="10" fillId="0" borderId="965" xfId="3" applyFont="1" applyFill="1" applyBorder="1" applyAlignment="1">
      <alignment horizontal="right" vertical="center"/>
    </xf>
    <xf numFmtId="38" fontId="10" fillId="0" borderId="966" xfId="3" applyFont="1" applyFill="1" applyBorder="1" applyAlignment="1">
      <alignment horizontal="right" vertical="center"/>
    </xf>
    <xf numFmtId="38" fontId="10" fillId="0" borderId="967" xfId="3" applyFont="1" applyFill="1" applyBorder="1" applyAlignment="1">
      <alignment horizontal="right" vertical="center"/>
    </xf>
    <xf numFmtId="38" fontId="17" fillId="0" borderId="114" xfId="3" applyFont="1" applyFill="1" applyBorder="1" applyAlignment="1">
      <alignment horizontal="center" vertical="center" shrinkToFit="1"/>
    </xf>
    <xf numFmtId="38" fontId="10" fillId="0" borderId="609" xfId="3" applyFont="1" applyFill="1" applyBorder="1" applyAlignment="1">
      <alignment horizontal="right" vertical="center"/>
    </xf>
    <xf numFmtId="38" fontId="10" fillId="0" borderId="602" xfId="3" applyFont="1" applyFill="1" applyBorder="1" applyAlignment="1">
      <alignment horizontal="right" vertical="center"/>
    </xf>
    <xf numFmtId="38" fontId="10" fillId="0" borderId="1008" xfId="3" applyFont="1" applyFill="1" applyBorder="1" applyAlignment="1">
      <alignment horizontal="right" vertical="center"/>
    </xf>
    <xf numFmtId="38" fontId="10" fillId="0" borderId="1003" xfId="3" applyFont="1" applyFill="1" applyBorder="1" applyAlignment="1">
      <alignment horizontal="right" vertical="center"/>
    </xf>
    <xf numFmtId="38" fontId="10" fillId="0" borderId="608" xfId="3" applyFont="1" applyFill="1" applyBorder="1" applyAlignment="1">
      <alignment horizontal="right" vertical="center"/>
    </xf>
    <xf numFmtId="38" fontId="10" fillId="0" borderId="601" xfId="3" applyFont="1" applyFill="1" applyBorder="1" applyAlignment="1">
      <alignment horizontal="right" vertical="center"/>
    </xf>
    <xf numFmtId="38" fontId="17" fillId="0" borderId="956" xfId="3" applyFont="1" applyFill="1" applyBorder="1" applyAlignment="1">
      <alignment vertical="center" wrapText="1" shrinkToFit="1"/>
    </xf>
    <xf numFmtId="38" fontId="17" fillId="0" borderId="957" xfId="3" applyFont="1" applyFill="1" applyBorder="1" applyAlignment="1">
      <alignment vertical="center" shrinkToFit="1"/>
    </xf>
    <xf numFmtId="38" fontId="10" fillId="0" borderId="611" xfId="3" applyFont="1" applyFill="1" applyBorder="1" applyAlignment="1">
      <alignment horizontal="center" vertical="center" shrinkToFit="1"/>
    </xf>
    <xf numFmtId="38" fontId="17" fillId="0" borderId="602" xfId="3" applyFont="1" applyFill="1" applyBorder="1" applyAlignment="1">
      <alignment horizontal="center" vertical="center" shrinkToFit="1"/>
    </xf>
    <xf numFmtId="38" fontId="17" fillId="0" borderId="557" xfId="3" applyFont="1" applyFill="1" applyBorder="1" applyAlignment="1">
      <alignment horizontal="center" vertical="center" wrapText="1" shrinkToFit="1"/>
    </xf>
    <xf numFmtId="38" fontId="10" fillId="0" borderId="1115" xfId="3" applyFont="1" applyFill="1" applyBorder="1" applyAlignment="1">
      <alignment horizontal="right" vertical="center"/>
    </xf>
    <xf numFmtId="38" fontId="10" fillId="0" borderId="953" xfId="3" applyFont="1" applyFill="1" applyBorder="1" applyAlignment="1">
      <alignment horizontal="right" vertical="center"/>
    </xf>
    <xf numFmtId="38" fontId="10" fillId="0" borderId="1116" xfId="3" applyFont="1" applyFill="1" applyBorder="1" applyAlignment="1">
      <alignment horizontal="right" vertical="center"/>
    </xf>
    <xf numFmtId="38" fontId="10" fillId="0" borderId="954" xfId="3" applyFont="1" applyFill="1" applyBorder="1" applyAlignment="1">
      <alignment horizontal="right" vertical="center"/>
    </xf>
    <xf numFmtId="38" fontId="10" fillId="0" borderId="1117" xfId="3" applyFont="1" applyFill="1" applyBorder="1" applyAlignment="1">
      <alignment horizontal="right" vertical="center"/>
    </xf>
    <xf numFmtId="38" fontId="10" fillId="0" borderId="955" xfId="3" applyFont="1" applyFill="1" applyBorder="1" applyAlignment="1">
      <alignment horizontal="right" vertical="center"/>
    </xf>
    <xf numFmtId="38" fontId="10" fillId="0" borderId="1118" xfId="3" applyFont="1" applyFill="1" applyBorder="1" applyAlignment="1">
      <alignment horizontal="right" vertical="center"/>
    </xf>
    <xf numFmtId="38" fontId="10" fillId="0" borderId="1119" xfId="3" applyFont="1" applyFill="1" applyBorder="1" applyAlignment="1">
      <alignment horizontal="right" vertical="center"/>
    </xf>
    <xf numFmtId="38" fontId="10" fillId="0" borderId="1118" xfId="3" applyFont="1" applyFill="1" applyBorder="1" applyAlignment="1">
      <alignment horizontal="center" vertical="center" shrinkToFit="1"/>
    </xf>
    <xf numFmtId="38" fontId="10" fillId="0" borderId="1119" xfId="3" applyFont="1" applyFill="1" applyBorder="1" applyAlignment="1">
      <alignment horizontal="center" vertical="center" shrinkToFit="1"/>
    </xf>
    <xf numFmtId="38" fontId="10" fillId="0" borderId="38" xfId="3" applyFont="1" applyFill="1" applyBorder="1" applyAlignment="1">
      <alignment horizontal="center" vertical="center" shrinkToFit="1"/>
    </xf>
    <xf numFmtId="38" fontId="10" fillId="0" borderId="1037" xfId="3" applyFont="1" applyFill="1" applyBorder="1" applyAlignment="1">
      <alignment horizontal="center" vertical="center" shrinkToFit="1"/>
    </xf>
    <xf numFmtId="38" fontId="10" fillId="0" borderId="313" xfId="3" applyFont="1" applyFill="1" applyBorder="1" applyAlignment="1">
      <alignment horizontal="right" vertical="center"/>
    </xf>
    <xf numFmtId="38" fontId="10" fillId="0" borderId="313" xfId="3" applyFont="1" applyFill="1" applyBorder="1" applyAlignment="1">
      <alignment horizontal="center" vertical="center" shrinkToFit="1"/>
    </xf>
    <xf numFmtId="38" fontId="24" fillId="0" borderId="820" xfId="3" applyFont="1" applyFill="1" applyBorder="1" applyAlignment="1">
      <alignment horizontal="center" vertical="center" wrapText="1" shrinkToFit="1"/>
    </xf>
    <xf numFmtId="38" fontId="24" fillId="0" borderId="107" xfId="3" applyFont="1" applyFill="1" applyBorder="1" applyAlignment="1">
      <alignment horizontal="center" vertical="center" shrinkToFit="1"/>
    </xf>
    <xf numFmtId="38" fontId="10" fillId="0" borderId="978" xfId="3" applyFont="1" applyFill="1" applyBorder="1" applyAlignment="1">
      <alignment horizontal="right" vertical="center"/>
    </xf>
    <xf numFmtId="38" fontId="10" fillId="0" borderId="979" xfId="3" applyFont="1" applyFill="1" applyBorder="1" applyAlignment="1">
      <alignment horizontal="right" vertical="center"/>
    </xf>
    <xf numFmtId="38" fontId="10" fillId="0" borderId="980" xfId="3" applyFont="1" applyFill="1" applyBorder="1" applyAlignment="1">
      <alignment horizontal="right" vertical="center"/>
    </xf>
    <xf numFmtId="38" fontId="24" fillId="0" borderId="602" xfId="3" applyFont="1" applyFill="1" applyBorder="1" applyAlignment="1">
      <alignment horizontal="center" vertical="center" shrinkToFit="1"/>
    </xf>
    <xf numFmtId="38" fontId="24" fillId="0" borderId="837" xfId="3" applyFont="1" applyFill="1" applyBorder="1" applyAlignment="1">
      <alignment horizontal="center" vertical="center" shrinkToFit="1"/>
    </xf>
    <xf numFmtId="38" fontId="49" fillId="0" borderId="488" xfId="3" applyFont="1" applyFill="1" applyBorder="1" applyAlignment="1">
      <alignment vertical="center" wrapText="1" shrinkToFit="1"/>
    </xf>
    <xf numFmtId="38" fontId="49" fillId="0" borderId="703" xfId="3" applyFont="1" applyFill="1" applyBorder="1" applyAlignment="1">
      <alignment vertical="center" shrinkToFit="1"/>
    </xf>
    <xf numFmtId="38" fontId="24" fillId="0" borderId="2" xfId="3" applyFont="1" applyFill="1" applyBorder="1" applyAlignment="1">
      <alignment horizontal="center" vertical="center" shrinkToFit="1"/>
    </xf>
    <xf numFmtId="38" fontId="10" fillId="0" borderId="1024" xfId="3" applyFont="1" applyFill="1" applyBorder="1" applyAlignment="1">
      <alignment horizontal="right" vertical="center"/>
    </xf>
    <xf numFmtId="38" fontId="10" fillId="0" borderId="1031" xfId="3" applyFont="1" applyFill="1" applyBorder="1" applyAlignment="1">
      <alignment horizontal="right" vertical="center"/>
    </xf>
    <xf numFmtId="38" fontId="10" fillId="0" borderId="1024" xfId="3" applyFont="1" applyFill="1" applyBorder="1" applyAlignment="1">
      <alignment horizontal="center" vertical="center" shrinkToFit="1"/>
    </xf>
    <xf numFmtId="38" fontId="10" fillId="0" borderId="1031" xfId="3" applyFont="1" applyFill="1" applyBorder="1" applyAlignment="1">
      <alignment horizontal="center" vertical="center" shrinkToFit="1"/>
    </xf>
    <xf numFmtId="38" fontId="24" fillId="0" borderId="12" xfId="3" applyFont="1" applyFill="1" applyBorder="1" applyAlignment="1">
      <alignment horizontal="center" vertical="center" shrinkToFit="1"/>
    </xf>
    <xf numFmtId="38" fontId="24" fillId="0" borderId="819" xfId="3" applyFont="1" applyFill="1" applyBorder="1" applyAlignment="1">
      <alignment horizontal="center" vertical="center" shrinkToFit="1"/>
    </xf>
    <xf numFmtId="38" fontId="10" fillId="0" borderId="1023" xfId="3" applyFont="1" applyFill="1" applyBorder="1" applyAlignment="1">
      <alignment horizontal="right" vertical="center"/>
    </xf>
    <xf numFmtId="38" fontId="10" fillId="0" borderId="1023" xfId="3" applyFont="1" applyFill="1" applyBorder="1" applyAlignment="1">
      <alignment horizontal="center" vertical="center" shrinkToFit="1"/>
    </xf>
    <xf numFmtId="38" fontId="17" fillId="0" borderId="488" xfId="3" applyFont="1" applyFill="1" applyBorder="1" applyAlignment="1">
      <alignment vertical="center" wrapText="1" shrinkToFit="1"/>
    </xf>
    <xf numFmtId="38" fontId="17" fillId="0" borderId="703" xfId="3" applyFont="1" applyFill="1" applyBorder="1" applyAlignment="1">
      <alignment vertical="center" shrinkToFit="1"/>
    </xf>
    <xf numFmtId="38" fontId="24" fillId="0" borderId="611" xfId="3" applyFont="1" applyFill="1" applyBorder="1" applyAlignment="1">
      <alignment horizontal="center" vertical="center" shrinkToFit="1"/>
    </xf>
    <xf numFmtId="38" fontId="10" fillId="0" borderId="996" xfId="3" applyFont="1" applyFill="1" applyBorder="1" applyAlignment="1">
      <alignment horizontal="right" vertical="center"/>
    </xf>
    <xf numFmtId="38" fontId="10" fillId="0" borderId="1010" xfId="3" applyFont="1" applyFill="1" applyBorder="1" applyAlignment="1">
      <alignment horizontal="right" vertical="center"/>
    </xf>
    <xf numFmtId="38" fontId="10" fillId="0" borderId="997" xfId="3" applyFont="1" applyFill="1" applyBorder="1" applyAlignment="1">
      <alignment horizontal="right" vertical="center"/>
    </xf>
    <xf numFmtId="38" fontId="10" fillId="0" borderId="344" xfId="3" applyFont="1" applyFill="1" applyBorder="1" applyAlignment="1">
      <alignment horizontal="right" vertical="center"/>
    </xf>
    <xf numFmtId="38" fontId="10" fillId="0" borderId="344" xfId="3" applyFont="1" applyFill="1" applyBorder="1" applyAlignment="1">
      <alignment horizontal="center" vertical="center" shrinkToFit="1"/>
    </xf>
    <xf numFmtId="38" fontId="10" fillId="0" borderId="345" xfId="3" applyFont="1" applyFill="1" applyBorder="1" applyAlignment="1">
      <alignment horizontal="center" vertical="center" shrinkToFit="1"/>
    </xf>
    <xf numFmtId="38" fontId="10" fillId="0" borderId="968" xfId="3" applyFont="1" applyFill="1" applyBorder="1" applyAlignment="1">
      <alignment horizontal="center" vertical="center" shrinkToFit="1"/>
    </xf>
    <xf numFmtId="38" fontId="17" fillId="0" borderId="345" xfId="3" applyFont="1" applyFill="1" applyBorder="1" applyAlignment="1">
      <alignment vertical="center" wrapText="1" shrinkToFit="1"/>
    </xf>
    <xf numFmtId="38" fontId="17" fillId="0" borderId="968" xfId="3" applyFont="1" applyFill="1" applyBorder="1" applyAlignment="1">
      <alignment vertical="center" shrinkToFit="1"/>
    </xf>
    <xf numFmtId="38" fontId="10" fillId="0" borderId="342" xfId="3" applyFont="1" applyFill="1" applyBorder="1" applyAlignment="1">
      <alignment horizontal="center" vertical="center" shrinkToFit="1"/>
    </xf>
    <xf numFmtId="38" fontId="10" fillId="0" borderId="1104" xfId="3" applyFont="1" applyFill="1" applyBorder="1" applyAlignment="1">
      <alignment horizontal="right" vertical="center"/>
    </xf>
    <xf numFmtId="38" fontId="10" fillId="0" borderId="1104" xfId="3" applyFont="1" applyFill="1" applyBorder="1" applyAlignment="1">
      <alignment horizontal="center" vertical="center" shrinkToFit="1"/>
    </xf>
    <xf numFmtId="38" fontId="10" fillId="0" borderId="97" xfId="14" applyNumberFormat="1" applyFont="1" applyFill="1" applyBorder="1" applyAlignment="1">
      <alignment horizontal="center" vertical="center" shrinkToFit="1"/>
    </xf>
    <xf numFmtId="38" fontId="17" fillId="0" borderId="1017" xfId="3" applyFont="1" applyFill="1" applyBorder="1" applyAlignment="1">
      <alignment horizontal="center" vertical="center" wrapText="1" shrinkToFit="1"/>
    </xf>
    <xf numFmtId="38" fontId="17" fillId="0" borderId="20" xfId="3" applyFont="1" applyFill="1" applyBorder="1" applyAlignment="1">
      <alignment horizontal="center" vertical="center" shrinkToFit="1"/>
    </xf>
    <xf numFmtId="38" fontId="49" fillId="0" borderId="1018" xfId="3" applyFont="1" applyFill="1" applyBorder="1" applyAlignment="1">
      <alignment horizontal="center" vertical="center" wrapText="1" shrinkToFit="1"/>
    </xf>
    <xf numFmtId="38" fontId="49" fillId="0" borderId="12" xfId="3" applyFont="1" applyFill="1" applyBorder="1" applyAlignment="1">
      <alignment horizontal="center" vertical="center" wrapText="1" shrinkToFit="1"/>
    </xf>
    <xf numFmtId="38" fontId="49" fillId="0" borderId="837" xfId="3" applyFont="1" applyFill="1" applyBorder="1" applyAlignment="1">
      <alignment horizontal="center" vertical="center" wrapText="1" shrinkToFit="1"/>
    </xf>
    <xf numFmtId="38" fontId="49" fillId="0" borderId="822" xfId="3" applyFont="1" applyFill="1" applyBorder="1" applyAlignment="1">
      <alignment horizontal="center" vertical="center" shrinkToFit="1"/>
    </xf>
    <xf numFmtId="38" fontId="17" fillId="0" borderId="810" xfId="3" applyFont="1" applyFill="1" applyBorder="1" applyAlignment="1">
      <alignment horizontal="center" vertical="center" wrapText="1" shrinkToFit="1"/>
    </xf>
    <xf numFmtId="38" fontId="17" fillId="0" borderId="590" xfId="3" applyFont="1" applyFill="1" applyBorder="1" applyAlignment="1">
      <alignment horizontal="center" vertical="center" shrinkToFit="1"/>
    </xf>
    <xf numFmtId="38" fontId="49" fillId="0" borderId="816" xfId="3" applyFont="1" applyFill="1" applyBorder="1" applyAlignment="1">
      <alignment horizontal="center" vertical="center" wrapText="1" shrinkToFit="1"/>
    </xf>
    <xf numFmtId="38" fontId="49" fillId="0" borderId="38" xfId="3" applyFont="1" applyFill="1" applyBorder="1" applyAlignment="1">
      <alignment horizontal="center" vertical="center" wrapText="1" shrinkToFit="1"/>
    </xf>
    <xf numFmtId="38" fontId="49" fillId="0" borderId="2" xfId="3" applyFont="1" applyFill="1" applyBorder="1" applyAlignment="1">
      <alignment horizontal="center" vertical="center" wrapText="1" shrinkToFit="1"/>
    </xf>
    <xf numFmtId="38" fontId="10" fillId="0" borderId="965" xfId="3" applyFont="1" applyFill="1" applyBorder="1" applyAlignment="1">
      <alignment horizontal="right" vertical="center" shrinkToFit="1"/>
    </xf>
    <xf numFmtId="38" fontId="10" fillId="0" borderId="114" xfId="3" applyFont="1" applyFill="1" applyBorder="1" applyAlignment="1">
      <alignment horizontal="right" vertical="center" shrinkToFit="1"/>
    </xf>
    <xf numFmtId="38" fontId="10" fillId="0" borderId="636" xfId="3" applyFont="1" applyFill="1" applyBorder="1" applyAlignment="1">
      <alignment horizontal="right" vertical="center" shrinkToFit="1"/>
    </xf>
    <xf numFmtId="38" fontId="10" fillId="0" borderId="966" xfId="3" applyFont="1" applyFill="1" applyBorder="1" applyAlignment="1">
      <alignment horizontal="right" vertical="center" shrinkToFit="1"/>
    </xf>
    <xf numFmtId="38" fontId="10" fillId="0" borderId="774" xfId="3" applyFont="1" applyFill="1" applyBorder="1" applyAlignment="1">
      <alignment horizontal="right" vertical="center" shrinkToFit="1"/>
    </xf>
    <xf numFmtId="38" fontId="10" fillId="0" borderId="959" xfId="3" applyFont="1" applyFill="1" applyBorder="1" applyAlignment="1">
      <alignment horizontal="right" vertical="center" shrinkToFit="1"/>
    </xf>
    <xf numFmtId="38" fontId="10" fillId="0" borderId="967" xfId="3" applyFont="1" applyFill="1" applyBorder="1" applyAlignment="1">
      <alignment horizontal="right" vertical="center" shrinkToFit="1"/>
    </xf>
    <xf numFmtId="38" fontId="10" fillId="0" borderId="776" xfId="3" applyFont="1" applyFill="1" applyBorder="1" applyAlignment="1">
      <alignment horizontal="right" vertical="center" shrinkToFit="1"/>
    </xf>
    <xf numFmtId="38" fontId="10" fillId="0" borderId="637" xfId="3" applyFont="1" applyFill="1" applyBorder="1" applyAlignment="1">
      <alignment horizontal="right" vertical="center" shrinkToFit="1"/>
    </xf>
    <xf numFmtId="38" fontId="10" fillId="0" borderId="834" xfId="3" applyFont="1" applyFill="1" applyBorder="1" applyAlignment="1">
      <alignment horizontal="right" vertical="center" shrinkToFit="1"/>
    </xf>
    <xf numFmtId="38" fontId="10" fillId="0" borderId="4" xfId="3" applyFont="1" applyFill="1" applyBorder="1" applyAlignment="1">
      <alignment horizontal="right" vertical="center" shrinkToFit="1"/>
    </xf>
    <xf numFmtId="38" fontId="10" fillId="0" borderId="148" xfId="3" applyFont="1" applyFill="1" applyBorder="1" applyAlignment="1">
      <alignment horizontal="right" vertical="center" shrinkToFit="1"/>
    </xf>
    <xf numFmtId="0" fontId="0" fillId="4" borderId="4" xfId="0" applyFill="1" applyBorder="1" applyAlignment="1">
      <alignment vertical="center" textRotation="255" shrinkToFit="1"/>
    </xf>
    <xf numFmtId="0" fontId="0" fillId="4" borderId="685" xfId="0" applyFill="1" applyBorder="1" applyAlignment="1">
      <alignment vertical="center" textRotation="255" shrinkToFit="1"/>
    </xf>
    <xf numFmtId="0" fontId="12" fillId="4" borderId="970" xfId="2" applyFont="1" applyFill="1" applyBorder="1" applyAlignment="1">
      <alignment horizontal="center" vertical="center" textRotation="255"/>
    </xf>
    <xf numFmtId="0" fontId="12" fillId="4" borderId="235" xfId="2" applyFont="1" applyFill="1" applyBorder="1" applyAlignment="1">
      <alignment horizontal="center" vertical="center" textRotation="255"/>
    </xf>
    <xf numFmtId="0" fontId="12" fillId="4" borderId="279" xfId="2" applyFont="1" applyFill="1" applyBorder="1" applyAlignment="1">
      <alignment horizontal="center" vertical="center" textRotation="255"/>
    </xf>
    <xf numFmtId="0" fontId="12" fillId="4" borderId="533" xfId="2" applyFont="1" applyFill="1" applyBorder="1" applyAlignment="1">
      <alignment horizontal="center" vertical="center" wrapText="1" shrinkToFit="1"/>
    </xf>
    <xf numFmtId="0" fontId="12" fillId="4" borderId="54" xfId="2" applyFont="1" applyFill="1" applyBorder="1" applyAlignment="1">
      <alignment horizontal="center" vertical="center" wrapText="1" shrinkToFit="1"/>
    </xf>
    <xf numFmtId="0" fontId="12" fillId="4" borderId="271" xfId="2" applyFont="1" applyFill="1" applyBorder="1" applyAlignment="1">
      <alignment horizontal="center" vertical="center" wrapText="1" shrinkToFit="1"/>
    </xf>
    <xf numFmtId="0" fontId="12" fillId="4" borderId="362" xfId="2" applyFont="1" applyFill="1" applyBorder="1" applyAlignment="1">
      <alignment horizontal="center" vertical="center" wrapText="1"/>
    </xf>
    <xf numFmtId="0" fontId="12" fillId="4" borderId="363" xfId="2" applyFont="1" applyFill="1" applyBorder="1" applyAlignment="1">
      <alignment horizontal="center" vertical="center" wrapText="1"/>
    </xf>
    <xf numFmtId="0" fontId="12" fillId="4" borderId="10" xfId="2" applyFont="1" applyFill="1" applyBorder="1" applyAlignment="1">
      <alignment horizontal="center" vertical="center" wrapText="1"/>
    </xf>
    <xf numFmtId="0" fontId="12" fillId="4" borderId="14" xfId="2" applyFont="1" applyFill="1" applyBorder="1" applyAlignment="1">
      <alignment horizontal="center" vertical="center" wrapText="1"/>
    </xf>
    <xf numFmtId="0" fontId="12" fillId="4" borderId="554" xfId="2" applyFont="1" applyFill="1" applyBorder="1" applyAlignment="1">
      <alignment horizontal="center" vertical="center" wrapText="1"/>
    </xf>
    <xf numFmtId="0" fontId="12" fillId="4" borderId="555" xfId="2" applyFont="1" applyFill="1" applyBorder="1" applyAlignment="1">
      <alignment horizontal="center" vertical="center" wrapText="1"/>
    </xf>
    <xf numFmtId="0" fontId="21" fillId="4" borderId="90" xfId="2" applyFont="1" applyFill="1" applyBorder="1" applyAlignment="1">
      <alignment horizontal="center" vertical="center" wrapText="1"/>
    </xf>
    <xf numFmtId="0" fontId="21" fillId="4" borderId="29" xfId="2" applyFont="1" applyFill="1" applyBorder="1" applyAlignment="1">
      <alignment horizontal="center" vertical="center" wrapText="1"/>
    </xf>
    <xf numFmtId="0" fontId="21" fillId="4" borderId="487" xfId="2" applyFont="1" applyFill="1" applyBorder="1" applyAlignment="1">
      <alignment horizontal="center" vertical="center" wrapText="1"/>
    </xf>
    <xf numFmtId="49" fontId="17" fillId="0" borderId="724" xfId="9" applyNumberFormat="1" applyFont="1" applyFill="1" applyBorder="1" applyAlignment="1" applyProtection="1">
      <alignment vertical="center" wrapText="1"/>
    </xf>
    <xf numFmtId="49" fontId="17" fillId="0" borderId="725" xfId="2" applyNumberFormat="1" applyFont="1" applyFill="1" applyBorder="1" applyAlignment="1">
      <alignment vertical="center" wrapText="1"/>
    </xf>
    <xf numFmtId="0" fontId="10" fillId="0" borderId="272" xfId="2" applyNumberFormat="1" applyFont="1" applyFill="1" applyBorder="1" applyAlignment="1">
      <alignment horizontal="center" vertical="center" wrapText="1"/>
    </xf>
    <xf numFmtId="0" fontId="22" fillId="0" borderId="274" xfId="2" applyFont="1" applyFill="1" applyBorder="1" applyAlignment="1">
      <alignment horizontal="center" vertical="center" wrapText="1" shrinkToFit="1"/>
    </xf>
    <xf numFmtId="0" fontId="22" fillId="0" borderId="8" xfId="2" applyFont="1" applyFill="1" applyBorder="1" applyAlignment="1">
      <alignment horizontal="center" vertical="center" shrinkToFit="1"/>
    </xf>
    <xf numFmtId="0" fontId="22" fillId="0" borderId="373" xfId="2" applyFont="1" applyFill="1" applyBorder="1" applyAlignment="1">
      <alignment horizontal="center" vertical="center" shrinkToFit="1"/>
    </xf>
    <xf numFmtId="49" fontId="17" fillId="0" borderId="723" xfId="9" applyNumberFormat="1" applyFont="1" applyFill="1" applyBorder="1" applyAlignment="1" applyProtection="1">
      <alignment vertical="center" wrapText="1"/>
    </xf>
    <xf numFmtId="49" fontId="17" fillId="0" borderId="724" xfId="2" applyNumberFormat="1" applyFont="1" applyFill="1" applyBorder="1" applyAlignment="1">
      <alignment vertical="center" wrapText="1"/>
    </xf>
    <xf numFmtId="38" fontId="10" fillId="0" borderId="952" xfId="3" applyFont="1" applyFill="1" applyBorder="1" applyAlignment="1">
      <alignment horizontal="right" vertical="center"/>
    </xf>
    <xf numFmtId="38" fontId="10" fillId="0" borderId="823" xfId="3" applyFont="1" applyFill="1" applyBorder="1" applyAlignment="1">
      <alignment horizontal="right" vertical="center"/>
    </xf>
    <xf numFmtId="0" fontId="10" fillId="0" borderId="279" xfId="2" applyNumberFormat="1" applyFont="1" applyFill="1" applyBorder="1" applyAlignment="1">
      <alignment horizontal="center" vertical="center" wrapText="1"/>
    </xf>
    <xf numFmtId="0" fontId="22" fillId="0" borderId="276" xfId="2" applyFont="1" applyFill="1" applyBorder="1" applyAlignment="1">
      <alignment horizontal="center" vertical="center" wrapText="1"/>
    </xf>
    <xf numFmtId="0" fontId="22" fillId="0" borderId="236" xfId="2" applyFont="1" applyFill="1" applyBorder="1" applyAlignment="1">
      <alignment horizontal="center" vertical="center" wrapText="1"/>
    </xf>
    <xf numFmtId="0" fontId="22" fillId="0" borderId="315" xfId="2" applyFont="1" applyFill="1" applyBorder="1" applyAlignment="1">
      <alignment horizontal="center" vertical="center" wrapText="1"/>
    </xf>
    <xf numFmtId="0" fontId="17" fillId="0" borderId="272" xfId="2" applyFont="1" applyFill="1" applyBorder="1" applyAlignment="1">
      <alignment vertical="center" wrapText="1"/>
    </xf>
    <xf numFmtId="0" fontId="17" fillId="0" borderId="716" xfId="2" applyFont="1" applyFill="1" applyBorder="1" applyAlignment="1">
      <alignment vertical="center" wrapText="1"/>
    </xf>
    <xf numFmtId="0" fontId="22" fillId="0" borderId="377" xfId="2" applyFont="1" applyFill="1" applyBorder="1" applyAlignment="1">
      <alignment horizontal="center" vertical="center" wrapText="1" shrinkToFit="1"/>
    </xf>
    <xf numFmtId="49" fontId="17" fillId="0" borderId="765" xfId="2" applyNumberFormat="1" applyFont="1" applyFill="1" applyBorder="1" applyAlignment="1">
      <alignment vertical="center" wrapText="1"/>
    </xf>
    <xf numFmtId="49" fontId="17" fillId="0" borderId="764" xfId="9" applyNumberFormat="1" applyFont="1" applyFill="1" applyBorder="1" applyAlignment="1" applyProtection="1">
      <alignment vertical="center" wrapText="1"/>
    </xf>
    <xf numFmtId="38" fontId="10" fillId="0" borderId="323" xfId="3" applyFont="1" applyFill="1" applyBorder="1" applyAlignment="1">
      <alignment horizontal="right" vertical="center"/>
    </xf>
    <xf numFmtId="38" fontId="10" fillId="0" borderId="964" xfId="3" applyFont="1" applyFill="1" applyBorder="1" applyAlignment="1">
      <alignment horizontal="right" vertical="center" shrinkToFit="1"/>
    </xf>
    <xf numFmtId="38" fontId="10" fillId="0" borderId="614" xfId="3" applyFont="1" applyFill="1" applyBorder="1" applyAlignment="1">
      <alignment horizontal="right" vertical="center" shrinkToFit="1"/>
    </xf>
    <xf numFmtId="38" fontId="10" fillId="0" borderId="958" xfId="3" applyFont="1" applyFill="1" applyBorder="1" applyAlignment="1">
      <alignment horizontal="right" vertical="center" shrinkToFit="1"/>
    </xf>
    <xf numFmtId="49" fontId="17" fillId="0" borderId="717" xfId="2" applyNumberFormat="1" applyFont="1" applyFill="1" applyBorder="1" applyAlignment="1">
      <alignment vertical="center" wrapText="1"/>
    </xf>
    <xf numFmtId="49" fontId="17" fillId="0" borderId="279" xfId="2" applyNumberFormat="1" applyFont="1" applyFill="1" applyBorder="1" applyAlignment="1">
      <alignment vertical="center" wrapText="1"/>
    </xf>
    <xf numFmtId="49" fontId="17" fillId="0" borderId="765" xfId="9" applyNumberFormat="1" applyFont="1" applyFill="1" applyBorder="1" applyAlignment="1" applyProtection="1">
      <alignment vertical="center" wrapText="1"/>
    </xf>
    <xf numFmtId="0" fontId="22" fillId="0" borderId="624" xfId="2" applyFont="1" applyFill="1" applyBorder="1" applyAlignment="1">
      <alignment horizontal="center" vertical="center" wrapText="1" shrinkToFit="1"/>
    </xf>
    <xf numFmtId="0" fontId="22" fillId="0" borderId="236" xfId="2" applyFont="1" applyFill="1" applyBorder="1" applyAlignment="1">
      <alignment horizontal="center" vertical="center" shrinkToFit="1"/>
    </xf>
    <xf numFmtId="0" fontId="22" fillId="0" borderId="625" xfId="2" applyFont="1" applyFill="1" applyBorder="1" applyAlignment="1">
      <alignment horizontal="center" vertical="center" shrinkToFit="1"/>
    </xf>
    <xf numFmtId="0" fontId="22" fillId="0" borderId="8" xfId="2" applyFont="1" applyFill="1" applyBorder="1" applyAlignment="1">
      <alignment horizontal="center" vertical="center" wrapText="1" shrinkToFit="1"/>
    </xf>
    <xf numFmtId="49" fontId="17" fillId="0" borderId="766" xfId="2" applyNumberFormat="1" applyFont="1" applyFill="1" applyBorder="1" applyAlignment="1">
      <alignment vertical="center" wrapText="1"/>
    </xf>
    <xf numFmtId="49" fontId="17" fillId="0" borderId="755" xfId="2" applyNumberFormat="1" applyFont="1" applyFill="1" applyBorder="1" applyAlignment="1">
      <alignment vertical="center" wrapText="1"/>
    </xf>
    <xf numFmtId="0" fontId="22" fillId="0" borderId="749" xfId="2" applyFont="1" applyFill="1" applyBorder="1" applyAlignment="1">
      <alignment horizontal="center" vertical="center" wrapText="1" shrinkToFit="1"/>
    </xf>
    <xf numFmtId="0" fontId="22" fillId="0" borderId="749" xfId="2" applyFont="1" applyFill="1" applyBorder="1" applyAlignment="1">
      <alignment horizontal="center" vertical="center" shrinkToFit="1"/>
    </xf>
    <xf numFmtId="0" fontId="22" fillId="0" borderId="750" xfId="2" applyFont="1" applyFill="1" applyBorder="1" applyAlignment="1">
      <alignment horizontal="center" vertical="center" shrinkToFit="1"/>
    </xf>
    <xf numFmtId="49" fontId="17" fillId="0" borderId="755" xfId="9" applyNumberFormat="1" applyFont="1" applyFill="1" applyBorder="1" applyAlignment="1" applyProtection="1">
      <alignment vertical="center" wrapText="1"/>
    </xf>
    <xf numFmtId="49" fontId="17" fillId="0" borderId="767" xfId="9" applyNumberFormat="1" applyFont="1" applyFill="1" applyBorder="1" applyAlignment="1" applyProtection="1">
      <alignment vertical="center" wrapText="1"/>
    </xf>
    <xf numFmtId="38" fontId="10" fillId="0" borderId="1114" xfId="3" applyFont="1" applyFill="1" applyBorder="1" applyAlignment="1">
      <alignment horizontal="right" vertical="center"/>
    </xf>
    <xf numFmtId="38" fontId="10" fillId="0" borderId="964" xfId="3" applyFont="1" applyFill="1" applyBorder="1" applyAlignment="1">
      <alignment horizontal="right" vertical="center"/>
    </xf>
    <xf numFmtId="0" fontId="17" fillId="0" borderId="285" xfId="2" applyFont="1" applyFill="1" applyBorder="1" applyAlignment="1">
      <alignment horizontal="center" vertical="center" wrapText="1" shrinkToFit="1"/>
    </xf>
    <xf numFmtId="0" fontId="17" fillId="0" borderId="390" xfId="2" applyFont="1" applyFill="1" applyBorder="1" applyAlignment="1">
      <alignment horizontal="center" vertical="center"/>
    </xf>
    <xf numFmtId="0" fontId="22" fillId="0" borderId="75" xfId="2" applyFont="1" applyFill="1" applyBorder="1" applyAlignment="1">
      <alignment horizontal="center" vertical="center" wrapText="1"/>
    </xf>
    <xf numFmtId="0" fontId="22" fillId="0" borderId="72" xfId="2" applyFont="1" applyFill="1" applyBorder="1" applyAlignment="1">
      <alignment horizontal="center" vertical="center" wrapText="1"/>
    </xf>
    <xf numFmtId="0" fontId="22" fillId="0" borderId="74" xfId="2" applyFont="1" applyFill="1" applyBorder="1" applyAlignment="1">
      <alignment horizontal="center" vertical="center" wrapText="1"/>
    </xf>
    <xf numFmtId="0" fontId="24" fillId="0" borderId="748" xfId="2" applyFont="1" applyFill="1" applyBorder="1" applyAlignment="1">
      <alignment horizontal="center" vertical="center" wrapText="1" shrinkToFit="1"/>
    </xf>
    <xf numFmtId="0" fontId="24" fillId="0" borderId="749" xfId="2" applyFont="1" applyFill="1" applyBorder="1" applyAlignment="1">
      <alignment horizontal="center" vertical="center" shrinkToFit="1"/>
    </xf>
    <xf numFmtId="38" fontId="10" fillId="0" borderId="960" xfId="3" applyFont="1" applyFill="1" applyBorder="1" applyAlignment="1">
      <alignment horizontal="right" vertical="center"/>
    </xf>
    <xf numFmtId="0" fontId="17" fillId="0" borderId="8" xfId="2" applyFont="1" applyFill="1" applyBorder="1" applyAlignment="1">
      <alignment horizontal="center" vertical="center" wrapText="1" shrinkToFit="1"/>
    </xf>
    <xf numFmtId="0" fontId="17" fillId="0" borderId="8" xfId="2" applyFont="1" applyFill="1" applyBorder="1" applyAlignment="1">
      <alignment horizontal="center" vertical="center" shrinkToFit="1"/>
    </xf>
    <xf numFmtId="0" fontId="17" fillId="0" borderId="373" xfId="2" applyFont="1" applyFill="1" applyBorder="1" applyAlignment="1">
      <alignment horizontal="center" vertical="center" shrinkToFit="1"/>
    </xf>
    <xf numFmtId="0" fontId="17" fillId="0" borderId="228" xfId="2" applyFont="1" applyFill="1" applyBorder="1" applyAlignment="1">
      <alignment horizontal="center" vertical="center" wrapText="1" shrinkToFit="1"/>
    </xf>
    <xf numFmtId="0" fontId="17" fillId="0" borderId="377" xfId="2" applyFont="1" applyFill="1" applyBorder="1" applyAlignment="1">
      <alignment horizontal="center" vertical="center" wrapText="1" shrinkToFit="1"/>
    </xf>
    <xf numFmtId="0" fontId="22" fillId="0" borderId="104" xfId="2" applyFont="1" applyFill="1" applyBorder="1" applyAlignment="1">
      <alignment horizontal="center" vertical="center" shrinkToFit="1"/>
    </xf>
    <xf numFmtId="49" fontId="17" fillId="0" borderId="768" xfId="2" applyNumberFormat="1" applyFont="1" applyFill="1" applyBorder="1" applyAlignment="1">
      <alignment vertical="center" wrapText="1"/>
    </xf>
    <xf numFmtId="0" fontId="10" fillId="0" borderId="388" xfId="2" applyNumberFormat="1" applyFont="1" applyFill="1" applyBorder="1" applyAlignment="1">
      <alignment horizontal="center" vertical="center" wrapText="1"/>
    </xf>
    <xf numFmtId="0" fontId="22" fillId="0" borderId="389" xfId="2" applyFont="1" applyFill="1" applyBorder="1" applyAlignment="1">
      <alignment horizontal="center" vertical="center" wrapText="1"/>
    </xf>
    <xf numFmtId="0" fontId="22" fillId="0" borderId="368" xfId="2" applyFont="1" applyFill="1" applyBorder="1" applyAlignment="1">
      <alignment horizontal="center" vertical="center" wrapText="1"/>
    </xf>
    <xf numFmtId="0" fontId="22" fillId="0" borderId="369" xfId="2" applyFont="1" applyFill="1" applyBorder="1" applyAlignment="1">
      <alignment horizontal="center" vertical="center" wrapText="1"/>
    </xf>
    <xf numFmtId="0" fontId="17" fillId="0" borderId="68" xfId="2" applyFont="1" applyFill="1" applyBorder="1" applyAlignment="1">
      <alignment vertical="center" wrapText="1"/>
    </xf>
    <xf numFmtId="0" fontId="17" fillId="0" borderId="372" xfId="2" applyFont="1" applyFill="1" applyBorder="1" applyAlignment="1">
      <alignment vertical="center" wrapText="1"/>
    </xf>
    <xf numFmtId="38" fontId="10" fillId="0" borderId="958" xfId="3" applyFont="1" applyFill="1" applyBorder="1" applyAlignment="1">
      <alignment horizontal="right" vertical="center"/>
    </xf>
    <xf numFmtId="0" fontId="17" fillId="0" borderId="377" xfId="2" applyFont="1" applyFill="1" applyBorder="1" applyAlignment="1">
      <alignment horizontal="center" vertical="center" wrapText="1"/>
    </xf>
    <xf numFmtId="0" fontId="17" fillId="0" borderId="8" xfId="2" applyFont="1" applyFill="1" applyBorder="1" applyAlignment="1">
      <alignment horizontal="center" vertical="center" wrapText="1"/>
    </xf>
    <xf numFmtId="0" fontId="17" fillId="0" borderId="784" xfId="2" applyFont="1" applyFill="1" applyBorder="1" applyAlignment="1">
      <alignment horizontal="center" vertical="center" wrapText="1"/>
    </xf>
    <xf numFmtId="49" fontId="17" fillId="0" borderId="390" xfId="2" applyNumberFormat="1" applyFont="1" applyFill="1" applyBorder="1" applyAlignment="1">
      <alignment horizontal="center" vertical="center" wrapText="1"/>
    </xf>
    <xf numFmtId="0" fontId="17" fillId="0" borderId="395" xfId="2" applyFont="1" applyFill="1" applyBorder="1" applyAlignment="1">
      <alignment horizontal="center" vertical="center" wrapText="1"/>
    </xf>
    <xf numFmtId="0" fontId="22" fillId="0" borderId="366" xfId="2" applyFont="1" applyFill="1" applyBorder="1" applyAlignment="1">
      <alignment horizontal="center" vertical="center" wrapText="1"/>
    </xf>
    <xf numFmtId="0" fontId="17" fillId="0" borderId="69" xfId="2" applyFont="1" applyFill="1" applyBorder="1" applyAlignment="1">
      <alignment vertical="center" wrapText="1"/>
    </xf>
    <xf numFmtId="0" fontId="22" fillId="0" borderId="391" xfId="2" applyFont="1" applyFill="1" applyBorder="1" applyAlignment="1">
      <alignment horizontal="center" vertical="center" wrapText="1"/>
    </xf>
    <xf numFmtId="0" fontId="22" fillId="0" borderId="394" xfId="2" applyFont="1" applyFill="1" applyBorder="1" applyAlignment="1">
      <alignment horizontal="center" vertical="center" wrapText="1"/>
    </xf>
    <xf numFmtId="0" fontId="17" fillId="0" borderId="286" xfId="2" applyFont="1" applyFill="1" applyBorder="1" applyAlignment="1">
      <alignment horizontal="center" vertical="center" wrapText="1"/>
    </xf>
    <xf numFmtId="49" fontId="17" fillId="0" borderId="417" xfId="2" applyNumberFormat="1" applyFont="1" applyFill="1" applyBorder="1" applyAlignment="1">
      <alignment horizontal="center" vertical="center" wrapText="1"/>
    </xf>
    <xf numFmtId="0" fontId="17" fillId="0" borderId="550" xfId="2" applyFont="1" applyFill="1" applyBorder="1" applyAlignment="1">
      <alignment horizontal="center" vertical="center" wrapText="1"/>
    </xf>
    <xf numFmtId="0" fontId="22" fillId="0" borderId="1121" xfId="2" applyFont="1" applyFill="1" applyBorder="1" applyAlignment="1">
      <alignment horizontal="center" vertical="center" wrapText="1"/>
    </xf>
    <xf numFmtId="0" fontId="22" fillId="0" borderId="729" xfId="2" applyFont="1" applyFill="1" applyBorder="1" applyAlignment="1">
      <alignment horizontal="center" vertical="center" wrapText="1"/>
    </xf>
    <xf numFmtId="0" fontId="17" fillId="0" borderId="550" xfId="2" applyFont="1" applyFill="1" applyBorder="1" applyAlignment="1">
      <alignment vertical="center" wrapText="1"/>
    </xf>
    <xf numFmtId="0" fontId="17" fillId="0" borderId="419" xfId="2" applyFont="1" applyFill="1" applyBorder="1" applyAlignment="1">
      <alignment vertical="center" wrapText="1"/>
    </xf>
    <xf numFmtId="0" fontId="22" fillId="0" borderId="1120" xfId="2" applyFont="1" applyFill="1" applyBorder="1" applyAlignment="1">
      <alignment horizontal="center" vertical="center" wrapText="1"/>
    </xf>
    <xf numFmtId="0" fontId="22" fillId="0" borderId="397" xfId="2" applyFont="1" applyFill="1" applyBorder="1" applyAlignment="1">
      <alignment horizontal="center" vertical="center" wrapText="1"/>
    </xf>
    <xf numFmtId="38" fontId="49" fillId="0" borderId="1037" xfId="3" applyFont="1" applyFill="1" applyBorder="1" applyAlignment="1">
      <alignment horizontal="center" vertical="center" shrinkToFit="1"/>
    </xf>
    <xf numFmtId="0" fontId="10" fillId="0" borderId="54" xfId="2" applyNumberFormat="1" applyFont="1" applyFill="1" applyBorder="1" applyAlignment="1">
      <alignment horizontal="center" vertical="center" wrapText="1"/>
    </xf>
    <xf numFmtId="0" fontId="17" fillId="0" borderId="398" xfId="2" applyFont="1" applyFill="1" applyBorder="1" applyAlignment="1">
      <alignment horizontal="center" vertical="center" wrapText="1"/>
    </xf>
    <xf numFmtId="0" fontId="22" fillId="0" borderId="524" xfId="2" applyFont="1" applyFill="1" applyBorder="1" applyAlignment="1">
      <alignment horizontal="center" vertical="center" wrapText="1"/>
    </xf>
    <xf numFmtId="0" fontId="22" fillId="0" borderId="29" xfId="2" applyFont="1" applyFill="1" applyBorder="1" applyAlignment="1">
      <alignment horizontal="center" vertical="center" wrapText="1"/>
    </xf>
    <xf numFmtId="0" fontId="17" fillId="0" borderId="391" xfId="2" applyFont="1" applyFill="1" applyBorder="1" applyAlignment="1">
      <alignment horizontal="center" vertical="center" wrapText="1"/>
    </xf>
    <xf numFmtId="0" fontId="17" fillId="0" borderId="368" xfId="2" applyFont="1" applyFill="1" applyBorder="1" applyAlignment="1">
      <alignment horizontal="center" vertical="center" wrapText="1"/>
    </xf>
    <xf numFmtId="0" fontId="17" fillId="0" borderId="369" xfId="2" applyFont="1" applyFill="1" applyBorder="1" applyAlignment="1">
      <alignment horizontal="center" vertical="center" wrapText="1"/>
    </xf>
    <xf numFmtId="49" fontId="17" fillId="0" borderId="286" xfId="2" applyNumberFormat="1" applyFont="1" applyFill="1" applyBorder="1" applyAlignment="1">
      <alignment vertical="center" wrapText="1"/>
    </xf>
    <xf numFmtId="49" fontId="17" fillId="0" borderId="68" xfId="2" applyNumberFormat="1" applyFont="1" applyFill="1" applyBorder="1" applyAlignment="1">
      <alignment vertical="center" wrapText="1"/>
    </xf>
    <xf numFmtId="49" fontId="17" fillId="0" borderId="390" xfId="2" applyNumberFormat="1" applyFont="1" applyFill="1" applyBorder="1" applyAlignment="1">
      <alignment vertical="center" wrapText="1"/>
    </xf>
    <xf numFmtId="0" fontId="17" fillId="0" borderId="398" xfId="2" applyFont="1" applyFill="1" applyBorder="1" applyAlignment="1">
      <alignment vertical="center" wrapText="1"/>
    </xf>
    <xf numFmtId="0" fontId="10" fillId="0" borderId="1096" xfId="2" applyNumberFormat="1" applyFont="1" applyFill="1" applyBorder="1" applyAlignment="1">
      <alignment horizontal="center" vertical="center" wrapText="1"/>
    </xf>
    <xf numFmtId="0" fontId="22" fillId="0" borderId="401" xfId="2" applyFont="1" applyFill="1" applyBorder="1" applyAlignment="1">
      <alignment horizontal="center" vertical="center" wrapText="1"/>
    </xf>
    <xf numFmtId="0" fontId="22" fillId="0" borderId="48" xfId="2" applyFont="1" applyFill="1" applyBorder="1" applyAlignment="1">
      <alignment horizontal="center" vertical="center" wrapText="1"/>
    </xf>
    <xf numFmtId="0" fontId="22" fillId="0" borderId="402" xfId="2" applyFont="1" applyFill="1" applyBorder="1" applyAlignment="1">
      <alignment horizontal="center" vertical="center" wrapText="1"/>
    </xf>
    <xf numFmtId="0" fontId="17" fillId="0" borderId="68" xfId="2" applyFont="1" applyFill="1" applyBorder="1" applyAlignment="1">
      <alignment horizontal="center" vertical="center" wrapText="1"/>
    </xf>
    <xf numFmtId="0" fontId="17" fillId="0" borderId="285" xfId="2" applyFont="1" applyFill="1" applyBorder="1" applyAlignment="1">
      <alignment horizontal="center" vertical="center" wrapText="1"/>
    </xf>
    <xf numFmtId="38" fontId="10" fillId="0" borderId="614" xfId="3" applyFont="1" applyFill="1" applyBorder="1" applyAlignment="1">
      <alignment horizontal="right" vertical="center"/>
    </xf>
    <xf numFmtId="49" fontId="17" fillId="0" borderId="395" xfId="2" applyNumberFormat="1" applyFont="1" applyFill="1" applyBorder="1" applyAlignment="1">
      <alignment horizontal="center" vertical="center" wrapText="1"/>
    </xf>
    <xf numFmtId="0" fontId="17" fillId="0" borderId="1045" xfId="2" applyFont="1" applyFill="1" applyBorder="1" applyAlignment="1">
      <alignment horizontal="center" vertical="center" wrapText="1"/>
    </xf>
    <xf numFmtId="0" fontId="22" fillId="0" borderId="0" xfId="2" applyFont="1" applyFill="1" applyBorder="1" applyAlignment="1">
      <alignment horizontal="center" vertical="center" wrapText="1"/>
    </xf>
    <xf numFmtId="0" fontId="22" fillId="0" borderId="375" xfId="2" applyFont="1" applyFill="1" applyBorder="1" applyAlignment="1">
      <alignment horizontal="center" vertical="center" wrapText="1"/>
    </xf>
    <xf numFmtId="0" fontId="17" fillId="0" borderId="390" xfId="2" applyFont="1" applyFill="1" applyBorder="1" applyAlignment="1">
      <alignment horizontal="center" vertical="center" wrapText="1"/>
    </xf>
    <xf numFmtId="49" fontId="17" fillId="0" borderId="287" xfId="2" applyNumberFormat="1" applyFont="1" applyFill="1" applyBorder="1" applyAlignment="1">
      <alignment vertical="center" wrapText="1"/>
    </xf>
    <xf numFmtId="0" fontId="22" fillId="0" borderId="1100" xfId="2" applyFont="1" applyFill="1" applyBorder="1" applyAlignment="1">
      <alignment horizontal="center" vertical="center" wrapText="1"/>
    </xf>
    <xf numFmtId="0" fontId="22" fillId="0" borderId="1101" xfId="2" applyFont="1" applyFill="1" applyBorder="1" applyAlignment="1">
      <alignment horizontal="center" vertical="center" wrapText="1"/>
    </xf>
    <xf numFmtId="0" fontId="17" fillId="0" borderId="296" xfId="2" applyFont="1" applyFill="1" applyBorder="1" applyAlignment="1">
      <alignment horizontal="center" vertical="center" wrapText="1"/>
    </xf>
    <xf numFmtId="38" fontId="10" fillId="0" borderId="613" xfId="3" applyFont="1" applyFill="1" applyBorder="1" applyAlignment="1">
      <alignment horizontal="right" vertical="center"/>
    </xf>
    <xf numFmtId="49" fontId="17" fillId="0" borderId="403" xfId="2" applyNumberFormat="1" applyFont="1" applyFill="1" applyBorder="1" applyAlignment="1">
      <alignment vertical="center" wrapText="1"/>
    </xf>
    <xf numFmtId="0" fontId="22" fillId="0" borderId="838" xfId="2" applyFont="1" applyFill="1" applyBorder="1" applyAlignment="1">
      <alignment horizontal="center" vertical="center" wrapText="1"/>
    </xf>
    <xf numFmtId="0" fontId="22" fillId="0" borderId="785" xfId="2" applyFont="1" applyFill="1" applyBorder="1" applyAlignment="1">
      <alignment horizontal="center" vertical="center" wrapText="1"/>
    </xf>
    <xf numFmtId="0" fontId="17" fillId="0" borderId="384" xfId="2" applyFont="1" applyFill="1" applyBorder="1" applyAlignment="1">
      <alignment horizontal="center" vertical="center" wrapText="1"/>
    </xf>
    <xf numFmtId="38" fontId="10" fillId="0" borderId="615" xfId="3" applyFont="1" applyFill="1" applyBorder="1" applyAlignment="1">
      <alignment horizontal="right" vertical="center"/>
    </xf>
    <xf numFmtId="0" fontId="22" fillId="0" borderId="129" xfId="2" applyFont="1" applyFill="1" applyBorder="1" applyAlignment="1">
      <alignment horizontal="center" vertical="center" wrapText="1"/>
    </xf>
    <xf numFmtId="0" fontId="17" fillId="0" borderId="69" xfId="2" applyFont="1" applyFill="1" applyBorder="1" applyAlignment="1">
      <alignment horizontal="center" vertical="center" wrapText="1"/>
    </xf>
    <xf numFmtId="0" fontId="22" fillId="0" borderId="123" xfId="2" applyFont="1" applyFill="1" applyBorder="1" applyAlignment="1">
      <alignment horizontal="center" vertical="center" wrapText="1"/>
    </xf>
    <xf numFmtId="0" fontId="22" fillId="0" borderId="79" xfId="2" applyFont="1" applyFill="1" applyBorder="1" applyAlignment="1">
      <alignment horizontal="center" vertical="center" wrapText="1"/>
    </xf>
    <xf numFmtId="0" fontId="22" fillId="0" borderId="110" xfId="2" applyFont="1" applyFill="1" applyBorder="1" applyAlignment="1">
      <alignment horizontal="center" vertical="center" wrapText="1"/>
    </xf>
    <xf numFmtId="49" fontId="17" fillId="0" borderId="642" xfId="2" applyNumberFormat="1" applyFont="1" applyFill="1" applyBorder="1" applyAlignment="1">
      <alignment vertical="center" wrapText="1"/>
    </xf>
    <xf numFmtId="49" fontId="17" fillId="0" borderId="722" xfId="2" applyNumberFormat="1" applyFont="1" applyFill="1" applyBorder="1" applyAlignment="1">
      <alignment vertical="center" wrapText="1"/>
    </xf>
    <xf numFmtId="0" fontId="22" fillId="0" borderId="1102" xfId="2" applyFont="1" applyFill="1" applyBorder="1" applyAlignment="1">
      <alignment horizontal="center" vertical="center" wrapText="1"/>
    </xf>
    <xf numFmtId="0" fontId="17" fillId="0" borderId="722" xfId="2" applyFont="1" applyFill="1" applyBorder="1" applyAlignment="1">
      <alignment horizontal="center" vertical="center" wrapText="1"/>
    </xf>
    <xf numFmtId="0" fontId="17" fillId="0" borderId="718" xfId="2" applyFont="1" applyFill="1" applyBorder="1" applyAlignment="1">
      <alignment horizontal="center" vertical="center" wrapText="1"/>
    </xf>
    <xf numFmtId="49" fontId="17" fillId="0" borderId="67" xfId="2" applyNumberFormat="1" applyFont="1" applyFill="1" applyBorder="1" applyAlignment="1">
      <alignment vertical="center" wrapText="1"/>
    </xf>
    <xf numFmtId="0" fontId="22" fillId="0" borderId="404" xfId="2" applyFont="1" applyFill="1" applyBorder="1" applyAlignment="1">
      <alignment horizontal="center" vertical="center" wrapText="1"/>
    </xf>
    <xf numFmtId="0" fontId="22" fillId="0" borderId="405" xfId="2" applyFont="1" applyFill="1" applyBorder="1" applyAlignment="1">
      <alignment horizontal="center" vertical="center" wrapText="1"/>
    </xf>
    <xf numFmtId="0" fontId="22" fillId="0" borderId="406" xfId="2" applyFont="1" applyFill="1" applyBorder="1" applyAlignment="1">
      <alignment horizontal="center" vertical="center" wrapText="1"/>
    </xf>
    <xf numFmtId="0" fontId="22" fillId="0" borderId="528" xfId="2" applyFont="1" applyFill="1" applyBorder="1" applyAlignment="1">
      <alignment horizontal="center" vertical="center" wrapText="1"/>
    </xf>
    <xf numFmtId="49" fontId="17" fillId="0" borderId="286" xfId="2" applyNumberFormat="1" applyFont="1" applyFill="1" applyBorder="1" applyAlignment="1">
      <alignment horizontal="center" vertical="center" wrapText="1"/>
    </xf>
    <xf numFmtId="49" fontId="17" fillId="0" borderId="67" xfId="2" applyNumberFormat="1" applyFont="1" applyFill="1" applyBorder="1" applyAlignment="1">
      <alignment horizontal="center" vertical="center" wrapText="1"/>
    </xf>
    <xf numFmtId="0" fontId="22" fillId="0" borderId="407" xfId="2" applyFont="1" applyFill="1" applyBorder="1" applyAlignment="1">
      <alignment horizontal="center" vertical="center" wrapText="1"/>
    </xf>
    <xf numFmtId="0" fontId="22" fillId="0" borderId="410" xfId="2" applyFont="1" applyFill="1" applyBorder="1" applyAlignment="1">
      <alignment horizontal="center" vertical="center" wrapText="1"/>
    </xf>
    <xf numFmtId="0" fontId="22" fillId="0" borderId="411" xfId="2" applyFont="1" applyFill="1" applyBorder="1" applyAlignment="1">
      <alignment horizontal="center" vertical="center" wrapText="1"/>
    </xf>
    <xf numFmtId="0" fontId="22" fillId="0" borderId="412" xfId="2" applyFont="1" applyFill="1" applyBorder="1" applyAlignment="1">
      <alignment horizontal="center" vertical="center" wrapText="1"/>
    </xf>
    <xf numFmtId="0" fontId="17" fillId="0" borderId="392" xfId="2" applyFont="1" applyFill="1" applyBorder="1" applyAlignment="1">
      <alignment horizontal="center" vertical="center" wrapText="1"/>
    </xf>
    <xf numFmtId="0" fontId="10" fillId="0" borderId="400" xfId="2" applyNumberFormat="1" applyFont="1" applyFill="1" applyBorder="1" applyAlignment="1">
      <alignment horizontal="center" vertical="center" wrapText="1"/>
    </xf>
    <xf numFmtId="0" fontId="22" fillId="0" borderId="529" xfId="2" applyFont="1" applyFill="1" applyBorder="1" applyAlignment="1">
      <alignment horizontal="center" vertical="center" wrapText="1"/>
    </xf>
    <xf numFmtId="0" fontId="22" fillId="0" borderId="408" xfId="2" applyFont="1" applyFill="1" applyBorder="1" applyAlignment="1">
      <alignment horizontal="center" vertical="center" wrapText="1"/>
    </xf>
    <xf numFmtId="0" fontId="22" fillId="0" borderId="409" xfId="2" applyFont="1" applyFill="1" applyBorder="1" applyAlignment="1">
      <alignment horizontal="center" vertical="center" wrapText="1"/>
    </xf>
    <xf numFmtId="0" fontId="17" fillId="0" borderId="417" xfId="2" applyFont="1" applyFill="1" applyBorder="1" applyAlignment="1">
      <alignment horizontal="center" vertical="center" wrapText="1"/>
    </xf>
    <xf numFmtId="0" fontId="22" fillId="0" borderId="414" xfId="2" applyFont="1" applyFill="1" applyBorder="1" applyAlignment="1">
      <alignment horizontal="center" vertical="center" wrapText="1"/>
    </xf>
    <xf numFmtId="49" fontId="17" fillId="0" borderId="642" xfId="2" applyNumberFormat="1" applyFont="1" applyFill="1" applyBorder="1" applyAlignment="1">
      <alignment horizontal="center" vertical="center" wrapText="1"/>
    </xf>
    <xf numFmtId="0" fontId="22" fillId="0" borderId="435" xfId="2" applyFont="1" applyFill="1" applyBorder="1" applyAlignment="1">
      <alignment horizontal="center" vertical="center" wrapText="1"/>
    </xf>
    <xf numFmtId="0" fontId="22" fillId="0" borderId="436" xfId="2" applyFont="1" applyFill="1" applyBorder="1" applyAlignment="1">
      <alignment horizontal="center" vertical="center" wrapText="1"/>
    </xf>
    <xf numFmtId="0" fontId="22" fillId="0" borderId="969" xfId="2" applyFont="1" applyFill="1" applyBorder="1" applyAlignment="1">
      <alignment horizontal="center" vertical="center" wrapText="1"/>
    </xf>
    <xf numFmtId="0" fontId="17" fillId="0" borderId="421" xfId="2" applyFont="1" applyFill="1" applyBorder="1" applyAlignment="1">
      <alignment horizontal="center" vertical="center" wrapText="1"/>
    </xf>
    <xf numFmtId="38" fontId="10" fillId="0" borderId="1009" xfId="3" applyFont="1" applyFill="1" applyBorder="1" applyAlignment="1">
      <alignment horizontal="right" vertical="center"/>
    </xf>
    <xf numFmtId="0" fontId="22" fillId="0" borderId="413" xfId="2" applyFont="1" applyFill="1" applyBorder="1" applyAlignment="1">
      <alignment horizontal="center" vertical="center" wrapText="1"/>
    </xf>
    <xf numFmtId="0" fontId="22" fillId="0" borderId="471" xfId="2" applyFont="1" applyFill="1" applyBorder="1" applyAlignment="1">
      <alignment horizontal="center" vertical="center" wrapText="1"/>
    </xf>
    <xf numFmtId="0" fontId="17" fillId="0" borderId="419" xfId="2" applyFont="1" applyFill="1" applyBorder="1" applyAlignment="1">
      <alignment horizontal="center" vertical="center" wrapText="1"/>
    </xf>
    <xf numFmtId="0" fontId="22" fillId="0" borderId="415" xfId="2" applyFont="1" applyFill="1" applyBorder="1" applyAlignment="1">
      <alignment horizontal="center" vertical="center" wrapText="1"/>
    </xf>
    <xf numFmtId="0" fontId="10" fillId="0" borderId="235" xfId="2" applyFont="1" applyFill="1" applyBorder="1" applyAlignment="1">
      <alignment horizontal="center" vertical="center"/>
    </xf>
    <xf numFmtId="0" fontId="22" fillId="0" borderId="420" xfId="2" applyFont="1" applyFill="1" applyBorder="1" applyAlignment="1">
      <alignment horizontal="center" vertical="center" wrapText="1"/>
    </xf>
    <xf numFmtId="0" fontId="17" fillId="0" borderId="390" xfId="2" applyFont="1" applyFill="1" applyBorder="1" applyAlignment="1">
      <alignment vertical="center" wrapText="1"/>
    </xf>
    <xf numFmtId="0" fontId="17" fillId="0" borderId="286" xfId="2" applyFont="1" applyFill="1" applyBorder="1" applyAlignment="1">
      <alignment vertical="center" wrapText="1"/>
    </xf>
    <xf numFmtId="0" fontId="10" fillId="0" borderId="272" xfId="2" applyFont="1" applyFill="1" applyBorder="1" applyAlignment="1">
      <alignment horizontal="center" vertical="center" wrapText="1"/>
    </xf>
    <xf numFmtId="0" fontId="20" fillId="0" borderId="235" xfId="2" applyFont="1" applyFill="1" applyBorder="1" applyAlignment="1">
      <alignment horizontal="center" vertical="center" wrapText="1"/>
    </xf>
    <xf numFmtId="0" fontId="17" fillId="0" borderId="418" xfId="2" applyFont="1" applyFill="1" applyBorder="1" applyAlignment="1">
      <alignment horizontal="center" vertical="center" wrapText="1"/>
    </xf>
    <xf numFmtId="0" fontId="17" fillId="0" borderId="411" xfId="2" applyFont="1" applyFill="1" applyBorder="1" applyAlignment="1">
      <alignment horizontal="center" vertical="center" wrapText="1"/>
    </xf>
    <xf numFmtId="0" fontId="17" fillId="0" borderId="412" xfId="2" applyFont="1" applyFill="1" applyBorder="1" applyAlignment="1">
      <alignment horizontal="center" vertical="center" wrapText="1"/>
    </xf>
    <xf numFmtId="0" fontId="17" fillId="0" borderId="642" xfId="2" applyFont="1" applyFill="1" applyBorder="1" applyAlignment="1">
      <alignment vertical="center" wrapText="1"/>
    </xf>
    <xf numFmtId="0" fontId="17" fillId="0" borderId="417" xfId="2" applyFont="1" applyFill="1" applyBorder="1" applyAlignment="1">
      <alignment vertical="center" wrapText="1"/>
    </xf>
    <xf numFmtId="0" fontId="10" fillId="0" borderId="235" xfId="2" applyFont="1" applyFill="1" applyBorder="1" applyAlignment="1">
      <alignment horizontal="center" vertical="center" wrapText="1"/>
    </xf>
    <xf numFmtId="0" fontId="17" fillId="0" borderId="414" xfId="2" applyFont="1" applyFill="1" applyBorder="1" applyAlignment="1">
      <alignment horizontal="center" vertical="center" wrapText="1"/>
    </xf>
    <xf numFmtId="0" fontId="17" fillId="0" borderId="641" xfId="2" applyFont="1" applyFill="1" applyBorder="1" applyAlignment="1">
      <alignment horizontal="center" vertical="center" wrapText="1"/>
    </xf>
    <xf numFmtId="0" fontId="20" fillId="0" borderId="279" xfId="2" applyFont="1" applyFill="1" applyBorder="1" applyAlignment="1">
      <alignment horizontal="center" vertical="center" wrapText="1"/>
    </xf>
    <xf numFmtId="0" fontId="17" fillId="0" borderId="410" xfId="2" applyFont="1" applyFill="1" applyBorder="1" applyAlignment="1">
      <alignment horizontal="center" vertical="center" wrapText="1"/>
    </xf>
    <xf numFmtId="0" fontId="17" fillId="0" borderId="416" xfId="2" applyFont="1" applyFill="1" applyBorder="1" applyAlignment="1">
      <alignment horizontal="center" vertical="center" wrapText="1"/>
    </xf>
    <xf numFmtId="0" fontId="17" fillId="0" borderId="722" xfId="2" applyFont="1" applyFill="1" applyBorder="1" applyAlignment="1">
      <alignment vertical="center" wrapText="1"/>
    </xf>
    <xf numFmtId="0" fontId="17" fillId="0" borderId="29" xfId="2" applyFont="1" applyFill="1" applyBorder="1" applyAlignment="1">
      <alignment horizontal="center" vertical="center" wrapText="1"/>
    </xf>
    <xf numFmtId="0" fontId="17" fillId="0" borderId="1030" xfId="2" applyFont="1" applyFill="1" applyBorder="1" applyAlignment="1">
      <alignment horizontal="center" vertical="center" wrapText="1"/>
    </xf>
    <xf numFmtId="0" fontId="17" fillId="0" borderId="395" xfId="2" applyFont="1" applyFill="1" applyBorder="1" applyAlignment="1">
      <alignment vertical="center" wrapText="1"/>
    </xf>
    <xf numFmtId="0" fontId="17" fillId="0" borderId="413" xfId="2" applyFont="1" applyFill="1" applyBorder="1" applyAlignment="1">
      <alignment horizontal="center" vertical="center" wrapText="1"/>
    </xf>
    <xf numFmtId="0" fontId="17" fillId="0" borderId="420" xfId="2" applyFont="1" applyFill="1" applyBorder="1" applyAlignment="1">
      <alignment horizontal="center" vertical="center" wrapText="1"/>
    </xf>
    <xf numFmtId="0" fontId="17" fillId="0" borderId="415" xfId="2" applyFont="1" applyFill="1" applyBorder="1" applyAlignment="1">
      <alignment horizontal="center" vertical="center" wrapText="1"/>
    </xf>
    <xf numFmtId="0" fontId="10" fillId="0" borderId="279" xfId="2" applyFont="1" applyFill="1" applyBorder="1" applyAlignment="1">
      <alignment horizontal="center" vertical="center" wrapText="1"/>
    </xf>
    <xf numFmtId="0" fontId="17" fillId="0" borderId="68" xfId="2" quotePrefix="1" applyFont="1" applyFill="1" applyBorder="1" applyAlignment="1">
      <alignment vertical="center" wrapText="1"/>
    </xf>
    <xf numFmtId="0" fontId="17" fillId="0" borderId="422" xfId="2" applyFont="1" applyFill="1" applyBorder="1" applyAlignment="1">
      <alignment horizontal="center" vertical="center" wrapText="1" shrinkToFit="1"/>
    </xf>
    <xf numFmtId="0" fontId="17" fillId="0" borderId="142" xfId="2" applyFont="1" applyFill="1" applyBorder="1" applyAlignment="1">
      <alignment horizontal="center" vertical="center" shrinkToFit="1"/>
    </xf>
    <xf numFmtId="0" fontId="17" fillId="0" borderId="242" xfId="2" applyFont="1" applyFill="1" applyBorder="1" applyAlignment="1">
      <alignment horizontal="center" vertical="center" shrinkToFit="1"/>
    </xf>
    <xf numFmtId="0" fontId="17" fillId="0" borderId="384" xfId="2" applyFont="1" applyFill="1" applyBorder="1" applyAlignment="1">
      <alignment horizontal="center" vertical="center" wrapText="1" shrinkToFit="1"/>
    </xf>
    <xf numFmtId="0" fontId="17" fillId="0" borderId="284" xfId="2" applyFont="1" applyFill="1" applyBorder="1" applyAlignment="1">
      <alignment horizontal="center" vertical="center" shrinkToFit="1"/>
    </xf>
    <xf numFmtId="0" fontId="17" fillId="0" borderId="286" xfId="2" quotePrefix="1" applyFont="1" applyFill="1" applyBorder="1" applyAlignment="1">
      <alignment vertical="center" shrinkToFit="1"/>
    </xf>
    <xf numFmtId="0" fontId="17" fillId="0" borderId="66" xfId="2" applyFont="1" applyFill="1" applyBorder="1" applyAlignment="1">
      <alignment vertical="center" shrinkToFit="1"/>
    </xf>
    <xf numFmtId="0" fontId="17" fillId="0" borderId="403" xfId="2" applyFont="1" applyFill="1" applyBorder="1" applyAlignment="1">
      <alignment vertical="center" wrapText="1"/>
    </xf>
    <xf numFmtId="0" fontId="17" fillId="0" borderId="423" xfId="2" applyFont="1" applyFill="1" applyBorder="1" applyAlignment="1">
      <alignment horizontal="center" vertical="center" wrapText="1"/>
    </xf>
    <xf numFmtId="0" fontId="17" fillId="0" borderId="425" xfId="2" applyFont="1" applyFill="1" applyBorder="1" applyAlignment="1">
      <alignment horizontal="center" vertical="center" wrapText="1"/>
    </xf>
    <xf numFmtId="0" fontId="17" fillId="0" borderId="530" xfId="2" applyFont="1" applyFill="1" applyBorder="1" applyAlignment="1">
      <alignment horizontal="center" vertical="center" wrapText="1"/>
    </xf>
    <xf numFmtId="0" fontId="17" fillId="0" borderId="68" xfId="2" applyFont="1" applyFill="1" applyBorder="1" applyAlignment="1">
      <alignment horizontal="center" vertical="center" wrapText="1" shrinkToFit="1"/>
    </xf>
    <xf numFmtId="0" fontId="22" fillId="0" borderId="121" xfId="2" applyFont="1" applyFill="1" applyBorder="1" applyAlignment="1">
      <alignment horizontal="center" vertical="center" wrapText="1"/>
    </xf>
    <xf numFmtId="0" fontId="22" fillId="0" borderId="128" xfId="2" applyFont="1" applyFill="1" applyBorder="1" applyAlignment="1">
      <alignment horizontal="center" vertical="center" wrapText="1"/>
    </xf>
    <xf numFmtId="0" fontId="17" fillId="0" borderId="392" xfId="2" applyFont="1" applyFill="1" applyBorder="1" applyAlignment="1">
      <alignment horizontal="center" vertical="center" wrapText="1" shrinkToFit="1"/>
    </xf>
    <xf numFmtId="0" fontId="17" fillId="0" borderId="390" xfId="2" applyFont="1" applyFill="1" applyBorder="1" applyAlignment="1">
      <alignment horizontal="center" vertical="center" wrapText="1" shrinkToFit="1"/>
    </xf>
    <xf numFmtId="0" fontId="22" fillId="0" borderId="427" xfId="2" applyFont="1" applyFill="1" applyBorder="1" applyAlignment="1">
      <alignment horizontal="center" vertical="center" wrapText="1"/>
    </xf>
    <xf numFmtId="0" fontId="22" fillId="0" borderId="428" xfId="2" applyFont="1" applyFill="1" applyBorder="1" applyAlignment="1">
      <alignment horizontal="center" vertical="center" wrapText="1"/>
    </xf>
    <xf numFmtId="0" fontId="17" fillId="0" borderId="421" xfId="2" applyFont="1" applyFill="1" applyBorder="1" applyAlignment="1">
      <alignment horizontal="center" vertical="center" wrapText="1" shrinkToFit="1"/>
    </xf>
    <xf numFmtId="49" fontId="17" fillId="0" borderId="395" xfId="2" applyNumberFormat="1" applyFont="1" applyFill="1" applyBorder="1" applyAlignment="1">
      <alignment vertical="center" wrapText="1"/>
    </xf>
    <xf numFmtId="49" fontId="17" fillId="0" borderId="417" xfId="2" applyNumberFormat="1" applyFont="1" applyFill="1" applyBorder="1" applyAlignment="1">
      <alignment vertical="center" wrapText="1"/>
    </xf>
    <xf numFmtId="0" fontId="22" fillId="0" borderId="1105" xfId="2" applyFont="1" applyFill="1" applyBorder="1" applyAlignment="1">
      <alignment horizontal="center" vertical="center" wrapText="1"/>
    </xf>
    <xf numFmtId="49" fontId="17" fillId="0" borderId="398" xfId="2" applyNumberFormat="1" applyFont="1" applyFill="1" applyBorder="1" applyAlignment="1">
      <alignment vertical="center" wrapText="1"/>
    </xf>
    <xf numFmtId="38" fontId="10" fillId="0" borderId="977" xfId="3" applyFont="1" applyFill="1" applyBorder="1" applyAlignment="1">
      <alignment horizontal="right" vertical="center"/>
    </xf>
    <xf numFmtId="0" fontId="22" fillId="0" borderId="976" xfId="2" applyFont="1" applyFill="1" applyBorder="1" applyAlignment="1">
      <alignment horizontal="center" vertical="center" wrapText="1"/>
    </xf>
    <xf numFmtId="0" fontId="17" fillId="0" borderId="718" xfId="2" applyFont="1" applyFill="1" applyBorder="1" applyAlignment="1">
      <alignment horizontal="center" vertical="center" wrapText="1" shrinkToFit="1"/>
    </xf>
    <xf numFmtId="0" fontId="17" fillId="0" borderId="722" xfId="2" applyFont="1" applyFill="1" applyBorder="1" applyAlignment="1">
      <alignment horizontal="center" vertical="center" wrapText="1" shrinkToFit="1"/>
    </xf>
    <xf numFmtId="0" fontId="17" fillId="0" borderId="718" xfId="2" applyFont="1" applyFill="1" applyBorder="1" applyAlignment="1">
      <alignment horizontal="center" vertical="center"/>
    </xf>
    <xf numFmtId="49" fontId="17" fillId="0" borderId="719" xfId="2" applyNumberFormat="1" applyFont="1" applyFill="1" applyBorder="1" applyAlignment="1">
      <alignment vertical="center" wrapText="1"/>
    </xf>
    <xf numFmtId="0" fontId="22" fillId="0" borderId="418" xfId="2" applyFont="1" applyFill="1" applyBorder="1" applyAlignment="1">
      <alignment horizontal="center" vertical="center" wrapText="1"/>
    </xf>
    <xf numFmtId="0" fontId="17" fillId="0" borderId="67" xfId="2" applyFont="1" applyFill="1" applyBorder="1" applyAlignment="1">
      <alignment vertical="center" wrapText="1"/>
    </xf>
    <xf numFmtId="0" fontId="17" fillId="0" borderId="400" xfId="2" applyNumberFormat="1" applyFont="1" applyFill="1" applyBorder="1" applyAlignment="1">
      <alignment horizontal="center" vertical="center" wrapText="1"/>
    </xf>
    <xf numFmtId="0" fontId="17" fillId="0" borderId="288" xfId="2" applyFont="1" applyFill="1" applyBorder="1" applyAlignment="1">
      <alignment horizontal="center" vertical="center" wrapText="1"/>
    </xf>
    <xf numFmtId="0" fontId="17" fillId="0" borderId="431" xfId="2" applyFont="1" applyFill="1" applyBorder="1" applyAlignment="1">
      <alignment vertical="center" wrapText="1"/>
    </xf>
    <xf numFmtId="0" fontId="17" fillId="0" borderId="476" xfId="2" applyNumberFormat="1" applyFont="1" applyFill="1" applyBorder="1" applyAlignment="1">
      <alignment horizontal="center" vertical="center" wrapText="1"/>
    </xf>
    <xf numFmtId="0" fontId="17" fillId="0" borderId="432" xfId="2" applyFont="1" applyFill="1" applyBorder="1" applyAlignment="1">
      <alignment horizontal="center" vertical="center" wrapText="1"/>
    </xf>
    <xf numFmtId="0" fontId="22" fillId="0" borderId="416" xfId="2" applyFont="1" applyFill="1" applyBorder="1" applyAlignment="1">
      <alignment horizontal="center" vertical="center" wrapText="1"/>
    </xf>
    <xf numFmtId="0" fontId="17" fillId="0" borderId="392" xfId="2" applyFont="1" applyFill="1" applyBorder="1" applyAlignment="1">
      <alignment vertical="center" wrapText="1"/>
    </xf>
    <xf numFmtId="0" fontId="17" fillId="0" borderId="433" xfId="2" applyFont="1" applyFill="1" applyBorder="1" applyAlignment="1">
      <alignment horizontal="center" vertical="center" wrapText="1"/>
    </xf>
    <xf numFmtId="0" fontId="17" fillId="0" borderId="434" xfId="2" applyFont="1" applyFill="1" applyBorder="1" applyAlignment="1">
      <alignment horizontal="center" vertical="center" wrapText="1"/>
    </xf>
    <xf numFmtId="0" fontId="17" fillId="0" borderId="66" xfId="2" applyFont="1" applyFill="1" applyBorder="1" applyAlignment="1">
      <alignment horizontal="center" vertical="center" wrapText="1"/>
    </xf>
    <xf numFmtId="0" fontId="17" fillId="0" borderId="1258" xfId="2" applyFont="1" applyFill="1" applyBorder="1" applyAlignment="1">
      <alignment horizontal="center" vertical="center" wrapText="1"/>
    </xf>
    <xf numFmtId="0" fontId="17" fillId="0" borderId="273" xfId="2" applyFont="1" applyFill="1" applyBorder="1" applyAlignment="1">
      <alignment horizontal="center" vertical="center" wrapText="1"/>
    </xf>
    <xf numFmtId="0" fontId="17" fillId="0" borderId="54" xfId="2" applyFont="1" applyFill="1" applyBorder="1" applyAlignment="1">
      <alignment horizontal="center" vertical="center" wrapText="1"/>
    </xf>
    <xf numFmtId="0" fontId="17" fillId="0" borderId="271" xfId="2" applyFont="1" applyFill="1" applyBorder="1" applyAlignment="1">
      <alignment horizontal="center" vertical="center" wrapText="1"/>
    </xf>
    <xf numFmtId="0" fontId="17" fillId="0" borderId="70" xfId="2" applyFont="1" applyFill="1" applyBorder="1" applyAlignment="1">
      <alignment horizontal="center" vertical="center" wrapText="1"/>
    </xf>
    <xf numFmtId="38" fontId="10" fillId="0" borderId="1007" xfId="3" applyFont="1" applyFill="1" applyBorder="1" applyAlignment="1">
      <alignment horizontal="right" vertical="center"/>
    </xf>
    <xf numFmtId="38" fontId="10" fillId="0" borderId="1011" xfId="3" applyFont="1" applyFill="1" applyBorder="1" applyAlignment="1">
      <alignment horizontal="right" vertical="center"/>
    </xf>
    <xf numFmtId="49" fontId="17" fillId="0" borderId="66" xfId="2" applyNumberFormat="1" applyFont="1" applyFill="1" applyBorder="1" applyAlignment="1">
      <alignment horizontal="center" vertical="center" wrapText="1"/>
    </xf>
    <xf numFmtId="0" fontId="17" fillId="0" borderId="68" xfId="2" applyFont="1" applyFill="1" applyBorder="1" applyAlignment="1">
      <alignment vertical="center"/>
    </xf>
    <xf numFmtId="0" fontId="20" fillId="0" borderId="400" xfId="2" applyFont="1" applyFill="1" applyBorder="1" applyAlignment="1">
      <alignment horizontal="center" vertical="center" wrapText="1"/>
    </xf>
    <xf numFmtId="0" fontId="20" fillId="0" borderId="437" xfId="2" applyFont="1" applyFill="1" applyBorder="1" applyAlignment="1">
      <alignment horizontal="center" vertical="center" wrapText="1"/>
    </xf>
    <xf numFmtId="0" fontId="17" fillId="0" borderId="435" xfId="2" applyFont="1" applyFill="1" applyBorder="1" applyAlignment="1">
      <alignment horizontal="center" vertical="center" wrapText="1"/>
    </xf>
    <xf numFmtId="0" fontId="17" fillId="0" borderId="436" xfId="2" applyFont="1" applyFill="1" applyBorder="1" applyAlignment="1">
      <alignment horizontal="center" vertical="center" wrapText="1"/>
    </xf>
    <xf numFmtId="0" fontId="17" fillId="0" borderId="438" xfId="2" applyFont="1" applyFill="1" applyBorder="1" applyAlignment="1">
      <alignment horizontal="center" vertical="center" wrapText="1"/>
    </xf>
    <xf numFmtId="0" fontId="17" fillId="0" borderId="429" xfId="2" applyFont="1" applyFill="1" applyBorder="1" applyAlignment="1">
      <alignment horizontal="center" vertical="center" wrapText="1"/>
    </xf>
    <xf numFmtId="0" fontId="22" fillId="0" borderId="54" xfId="2" applyFont="1" applyFill="1" applyBorder="1" applyAlignment="1">
      <alignment horizontal="center" vertical="center" wrapText="1"/>
    </xf>
    <xf numFmtId="0" fontId="22" fillId="0" borderId="105" xfId="2" applyFont="1" applyFill="1" applyBorder="1" applyAlignment="1">
      <alignment horizontal="center" vertical="center" wrapText="1"/>
    </xf>
    <xf numFmtId="0" fontId="10" fillId="0" borderId="439" xfId="2" applyNumberFormat="1" applyFont="1" applyFill="1" applyBorder="1" applyAlignment="1">
      <alignment horizontal="center" vertical="center" textRotation="255" shrinkToFit="1"/>
    </xf>
    <xf numFmtId="0" fontId="10" fillId="0" borderId="235" xfId="2" applyNumberFormat="1" applyFont="1" applyFill="1" applyBorder="1" applyAlignment="1">
      <alignment horizontal="center" vertical="center" textRotation="255" shrinkToFit="1"/>
    </xf>
    <xf numFmtId="0" fontId="10" fillId="0" borderId="243" xfId="2" applyNumberFormat="1" applyFont="1" applyFill="1" applyBorder="1" applyAlignment="1">
      <alignment horizontal="center" vertical="center" textRotation="255" shrinkToFit="1"/>
    </xf>
    <xf numFmtId="0" fontId="17" fillId="0" borderId="440" xfId="2" applyFont="1" applyFill="1" applyBorder="1" applyAlignment="1">
      <alignment horizontal="center" vertical="center" wrapText="1"/>
    </xf>
    <xf numFmtId="0" fontId="17" fillId="0" borderId="442" xfId="2" applyFont="1" applyFill="1" applyBorder="1" applyAlignment="1">
      <alignment horizontal="center" vertical="center" wrapText="1"/>
    </xf>
    <xf numFmtId="0" fontId="17" fillId="0" borderId="441" xfId="2" applyFont="1" applyFill="1" applyBorder="1" applyAlignment="1">
      <alignment horizontal="center" vertical="center" wrapText="1"/>
    </xf>
    <xf numFmtId="0" fontId="10" fillId="0" borderId="0" xfId="2" applyFont="1" applyFill="1" applyBorder="1" applyAlignment="1">
      <alignment vertical="center" shrinkToFit="1"/>
    </xf>
    <xf numFmtId="0" fontId="20" fillId="0" borderId="129" xfId="2" applyFont="1" applyFill="1" applyBorder="1" applyAlignment="1">
      <alignment vertical="center" shrinkToFit="1"/>
    </xf>
    <xf numFmtId="38" fontId="10" fillId="0" borderId="1203" xfId="3" applyFont="1" applyFill="1" applyBorder="1" applyAlignment="1">
      <alignment horizontal="right" vertical="center"/>
    </xf>
    <xf numFmtId="0" fontId="20" fillId="0" borderId="0" xfId="2" applyFont="1" applyFill="1" applyBorder="1" applyAlignment="1">
      <alignment vertical="center" shrinkToFit="1"/>
    </xf>
    <xf numFmtId="0" fontId="10" fillId="0" borderId="1019" xfId="2" applyFont="1" applyFill="1" applyBorder="1" applyAlignment="1">
      <alignment vertical="center" shrinkToFit="1"/>
    </xf>
    <xf numFmtId="0" fontId="20" fillId="0" borderId="1034" xfId="2" applyFont="1" applyFill="1" applyBorder="1" applyAlignment="1">
      <alignment vertical="center" shrinkToFit="1"/>
    </xf>
    <xf numFmtId="0" fontId="17" fillId="0" borderId="718" xfId="2" applyFont="1" applyFill="1" applyBorder="1" applyAlignment="1">
      <alignment vertical="center" wrapText="1"/>
    </xf>
    <xf numFmtId="0" fontId="17" fillId="0" borderId="285" xfId="2" applyFont="1" applyFill="1" applyBorder="1" applyAlignment="1">
      <alignment vertical="center" wrapText="1"/>
    </xf>
    <xf numFmtId="0" fontId="20" fillId="0" borderId="375" xfId="2" applyFont="1" applyFill="1" applyBorder="1" applyAlignment="1">
      <alignment vertical="center" shrinkToFit="1"/>
    </xf>
    <xf numFmtId="0" fontId="22" fillId="0" borderId="317" xfId="2" applyFont="1" applyFill="1" applyBorder="1" applyAlignment="1">
      <alignment horizontal="center" vertical="center" wrapText="1"/>
    </xf>
    <xf numFmtId="0" fontId="22" fillId="0" borderId="57" xfId="2" applyFont="1" applyFill="1" applyBorder="1" applyAlignment="1">
      <alignment horizontal="center" vertical="center" wrapText="1"/>
    </xf>
    <xf numFmtId="0" fontId="22" fillId="0" borderId="271" xfId="2" applyFont="1" applyFill="1" applyBorder="1" applyAlignment="1">
      <alignment horizontal="center" vertical="center" wrapText="1"/>
    </xf>
    <xf numFmtId="0" fontId="10" fillId="0" borderId="0" xfId="2" applyFont="1" applyFill="1" applyBorder="1" applyAlignment="1">
      <alignment vertical="center" wrapText="1" shrinkToFit="1"/>
    </xf>
    <xf numFmtId="0" fontId="20" fillId="0" borderId="270" xfId="2" applyFont="1" applyFill="1" applyBorder="1" applyAlignment="1">
      <alignment vertical="center" shrinkToFit="1"/>
    </xf>
    <xf numFmtId="0" fontId="10" fillId="0" borderId="746" xfId="2" applyNumberFormat="1" applyFont="1" applyFill="1" applyBorder="1" applyAlignment="1">
      <alignment horizontal="center" vertical="center" wrapText="1"/>
    </xf>
    <xf numFmtId="0" fontId="10" fillId="0" borderId="747" xfId="2" applyNumberFormat="1" applyFont="1" applyFill="1" applyBorder="1" applyAlignment="1">
      <alignment horizontal="center" vertical="center" wrapText="1"/>
    </xf>
    <xf numFmtId="0" fontId="10" fillId="0" borderId="1153" xfId="2" applyNumberFormat="1" applyFont="1" applyFill="1" applyBorder="1" applyAlignment="1">
      <alignment horizontal="center" vertical="center" wrapText="1"/>
    </xf>
    <xf numFmtId="0" fontId="10" fillId="0" borderId="1157" xfId="2" applyNumberFormat="1" applyFont="1" applyFill="1" applyBorder="1" applyAlignment="1">
      <alignment horizontal="center" vertical="center" wrapText="1"/>
    </xf>
    <xf numFmtId="0" fontId="10" fillId="0" borderId="1096" xfId="2" applyFont="1" applyFill="1" applyBorder="1" applyAlignment="1">
      <alignment horizontal="center" vertical="center"/>
    </xf>
    <xf numFmtId="0" fontId="10" fillId="0" borderId="1103" xfId="2" applyNumberFormat="1" applyFont="1" applyFill="1" applyBorder="1" applyAlignment="1">
      <alignment horizontal="center" vertical="center" wrapText="1"/>
    </xf>
    <xf numFmtId="0" fontId="10" fillId="0" borderId="476" xfId="2" applyNumberFormat="1" applyFont="1" applyFill="1" applyBorder="1" applyAlignment="1">
      <alignment horizontal="center" vertical="center" wrapText="1"/>
    </xf>
    <xf numFmtId="38" fontId="10" fillId="0" borderId="1026" xfId="3" applyFont="1" applyFill="1" applyBorder="1" applyAlignment="1">
      <alignment horizontal="right" vertical="center"/>
    </xf>
    <xf numFmtId="38" fontId="10" fillId="0" borderId="1027" xfId="3" applyFont="1" applyFill="1" applyBorder="1" applyAlignment="1">
      <alignment horizontal="right" vertical="center"/>
    </xf>
    <xf numFmtId="38" fontId="10" fillId="0" borderId="1028" xfId="3" applyFont="1" applyFill="1" applyBorder="1" applyAlignment="1">
      <alignment horizontal="right" vertical="center"/>
    </xf>
    <xf numFmtId="38" fontId="10" fillId="0" borderId="1029" xfId="3" applyFont="1" applyFill="1" applyBorder="1" applyAlignment="1">
      <alignment horizontal="right" vertical="center"/>
    </xf>
    <xf numFmtId="38" fontId="10" fillId="0" borderId="1029" xfId="3" applyFont="1" applyFill="1" applyBorder="1" applyAlignment="1">
      <alignment horizontal="center" vertical="center" shrinkToFit="1"/>
    </xf>
    <xf numFmtId="38" fontId="10" fillId="0" borderId="12" xfId="3" applyFont="1" applyFill="1" applyBorder="1" applyAlignment="1">
      <alignment horizontal="center" vertical="center" shrinkToFit="1"/>
    </xf>
    <xf numFmtId="38" fontId="10" fillId="0" borderId="819" xfId="3" applyFont="1" applyFill="1" applyBorder="1" applyAlignment="1">
      <alignment horizontal="center" vertical="center" shrinkToFit="1"/>
    </xf>
    <xf numFmtId="38" fontId="10" fillId="0" borderId="1001" xfId="14" applyNumberFormat="1" applyFont="1" applyFill="1" applyBorder="1" applyAlignment="1">
      <alignment horizontal="center" vertical="center" shrinkToFit="1"/>
    </xf>
    <xf numFmtId="38" fontId="10" fillId="0" borderId="1001" xfId="3" applyFont="1" applyFill="1" applyBorder="1" applyAlignment="1">
      <alignment vertical="center" shrinkToFit="1"/>
    </xf>
    <xf numFmtId="38" fontId="24" fillId="0" borderId="1002" xfId="3" applyFont="1" applyFill="1" applyBorder="1" applyAlignment="1">
      <alignment horizontal="center" vertical="center" wrapText="1" shrinkToFit="1"/>
    </xf>
    <xf numFmtId="0" fontId="22" fillId="0" borderId="1022" xfId="2" applyFont="1" applyFill="1" applyBorder="1" applyAlignment="1">
      <alignment horizontal="center" vertical="center" wrapText="1"/>
    </xf>
    <xf numFmtId="38" fontId="10" fillId="0" borderId="1025" xfId="3" applyFont="1" applyFill="1" applyBorder="1" applyAlignment="1">
      <alignment horizontal="right" vertical="center"/>
    </xf>
    <xf numFmtId="0" fontId="22" fillId="0" borderId="29" xfId="14" applyFont="1" applyFill="1" applyBorder="1" applyAlignment="1">
      <alignment horizontal="center" vertical="center" wrapText="1" shrinkToFit="1"/>
    </xf>
    <xf numFmtId="0" fontId="22" fillId="0" borderId="43" xfId="14" applyFont="1" applyFill="1" applyBorder="1" applyAlignment="1">
      <alignment horizontal="center" vertical="center" wrapText="1" shrinkToFit="1"/>
    </xf>
    <xf numFmtId="0" fontId="17" fillId="0" borderId="1125" xfId="14" applyFont="1" applyFill="1" applyBorder="1" applyAlignment="1">
      <alignment vertical="center" wrapText="1"/>
    </xf>
    <xf numFmtId="0" fontId="17" fillId="0" borderId="1126" xfId="14" applyFont="1" applyFill="1" applyBorder="1" applyAlignment="1">
      <alignment vertical="center" wrapText="1"/>
    </xf>
    <xf numFmtId="38" fontId="10" fillId="0" borderId="1122" xfId="3" applyFont="1" applyFill="1" applyBorder="1" applyAlignment="1">
      <alignment horizontal="right" vertical="center"/>
    </xf>
    <xf numFmtId="38" fontId="10" fillId="0" borderId="1123" xfId="3" applyFont="1" applyFill="1" applyBorder="1" applyAlignment="1">
      <alignment horizontal="right" vertical="center"/>
    </xf>
    <xf numFmtId="38" fontId="10" fillId="0" borderId="1048" xfId="3" applyFont="1" applyFill="1" applyBorder="1" applyAlignment="1">
      <alignment horizontal="right" vertical="center"/>
    </xf>
    <xf numFmtId="38" fontId="10" fillId="0" borderId="1046" xfId="3" applyFont="1" applyFill="1" applyBorder="1" applyAlignment="1">
      <alignment horizontal="right" vertical="center"/>
    </xf>
    <xf numFmtId="38" fontId="10" fillId="0" borderId="1046" xfId="3" applyFont="1" applyFill="1" applyBorder="1" applyAlignment="1">
      <alignment horizontal="center" vertical="center" shrinkToFit="1"/>
    </xf>
    <xf numFmtId="49" fontId="17" fillId="0" borderId="150" xfId="14" applyNumberFormat="1" applyFont="1" applyFill="1" applyBorder="1" applyAlignment="1">
      <alignment horizontal="center" vertical="center" wrapText="1"/>
    </xf>
    <xf numFmtId="0" fontId="17" fillId="0" borderId="180" xfId="14" applyFont="1" applyFill="1" applyBorder="1" applyAlignment="1">
      <alignment horizontal="center" vertical="center" wrapText="1"/>
    </xf>
    <xf numFmtId="38" fontId="10" fillId="0" borderId="98" xfId="3" applyFont="1" applyFill="1" applyBorder="1" applyAlignment="1">
      <alignment horizontal="center" vertical="center" shrinkToFit="1"/>
    </xf>
    <xf numFmtId="0" fontId="10" fillId="0" borderId="101" xfId="14" applyFont="1" applyFill="1" applyBorder="1" applyAlignment="1">
      <alignment horizontal="center" vertical="center" shrinkToFit="1"/>
    </xf>
    <xf numFmtId="38" fontId="17" fillId="0" borderId="98" xfId="3" applyFont="1" applyFill="1" applyBorder="1" applyAlignment="1">
      <alignment horizontal="center" vertical="center" shrinkToFit="1"/>
    </xf>
    <xf numFmtId="38" fontId="10" fillId="0" borderId="101" xfId="3" applyFont="1" applyFill="1" applyBorder="1" applyAlignment="1">
      <alignment vertical="center" shrinkToFit="1"/>
    </xf>
    <xf numFmtId="38" fontId="49" fillId="0" borderId="47" xfId="3" applyFont="1" applyFill="1" applyBorder="1" applyAlignment="1">
      <alignment horizontal="center" vertical="center" wrapText="1" shrinkToFit="1"/>
    </xf>
    <xf numFmtId="0" fontId="10" fillId="0" borderId="8" xfId="2" applyFont="1" applyFill="1" applyBorder="1" applyAlignment="1">
      <alignment horizontal="center" vertical="top" textRotation="255" shrinkToFit="1"/>
    </xf>
    <xf numFmtId="0" fontId="10" fillId="0" borderId="784" xfId="2" applyFont="1" applyFill="1" applyBorder="1" applyAlignment="1">
      <alignment horizontal="center" vertical="top" textRotation="255" shrinkToFit="1"/>
    </xf>
    <xf numFmtId="0" fontId="17" fillId="0" borderId="68" xfId="2" applyFont="1" applyFill="1" applyBorder="1" applyAlignment="1">
      <alignment horizontal="center" vertical="center"/>
    </xf>
    <xf numFmtId="0" fontId="17" fillId="0" borderId="403" xfId="2" applyFont="1" applyFill="1" applyBorder="1" applyAlignment="1">
      <alignment horizontal="center" vertical="center"/>
    </xf>
    <xf numFmtId="0" fontId="17" fillId="0" borderId="1207" xfId="2" applyFont="1" applyFill="1" applyBorder="1" applyAlignment="1">
      <alignment horizontal="center" vertical="center" wrapText="1"/>
    </xf>
    <xf numFmtId="0" fontId="17" fillId="0" borderId="1211" xfId="2" applyFont="1" applyFill="1" applyBorder="1" applyAlignment="1">
      <alignment horizontal="center" vertical="center" wrapText="1"/>
    </xf>
    <xf numFmtId="0" fontId="17" fillId="0" borderId="384" xfId="2" applyFont="1" applyFill="1" applyBorder="1" applyAlignment="1">
      <alignment vertical="center" wrapText="1"/>
    </xf>
    <xf numFmtId="0" fontId="17" fillId="0" borderId="1209" xfId="2" applyFont="1" applyFill="1" applyBorder="1" applyAlignment="1">
      <alignment vertical="center" wrapText="1"/>
    </xf>
    <xf numFmtId="38" fontId="10" fillId="0" borderId="1208" xfId="3" applyFont="1" applyFill="1" applyBorder="1" applyAlignment="1">
      <alignment horizontal="right" vertical="center"/>
    </xf>
    <xf numFmtId="38" fontId="10" fillId="0" borderId="1212" xfId="3" applyFont="1" applyFill="1" applyBorder="1" applyAlignment="1">
      <alignment horizontal="right" vertical="center"/>
    </xf>
    <xf numFmtId="38" fontId="17" fillId="0" borderId="1000" xfId="3" applyFont="1" applyFill="1" applyBorder="1" applyAlignment="1">
      <alignment horizontal="center" vertical="center" shrinkToFit="1"/>
    </xf>
    <xf numFmtId="38" fontId="17" fillId="0" borderId="1002" xfId="3" applyFont="1" applyFill="1" applyBorder="1" applyAlignment="1">
      <alignment horizontal="center" vertical="center" wrapText="1" shrinkToFit="1"/>
    </xf>
    <xf numFmtId="38" fontId="10" fillId="0" borderId="1213" xfId="3" applyFont="1" applyFill="1" applyBorder="1" applyAlignment="1">
      <alignment horizontal="right" vertical="center"/>
    </xf>
    <xf numFmtId="38" fontId="10" fillId="0" borderId="1214" xfId="3" applyFont="1" applyFill="1" applyBorder="1" applyAlignment="1">
      <alignment horizontal="right" vertical="center"/>
    </xf>
    <xf numFmtId="38" fontId="10" fillId="0" borderId="1215" xfId="3" applyFont="1" applyFill="1" applyBorder="1" applyAlignment="1">
      <alignment horizontal="right" vertical="center"/>
    </xf>
    <xf numFmtId="38" fontId="10" fillId="0" borderId="1216" xfId="3" applyFont="1" applyFill="1" applyBorder="1" applyAlignment="1">
      <alignment horizontal="right" vertical="center"/>
    </xf>
    <xf numFmtId="38" fontId="10" fillId="0" borderId="323" xfId="3" applyFont="1" applyFill="1" applyBorder="1" applyAlignment="1">
      <alignment horizontal="center" vertical="center" shrinkToFit="1"/>
    </xf>
    <xf numFmtId="38" fontId="10" fillId="0" borderId="345" xfId="3" applyFont="1" applyFill="1" applyBorder="1" applyAlignment="1">
      <alignment vertical="center" shrinkToFit="1"/>
    </xf>
    <xf numFmtId="38" fontId="10" fillId="0" borderId="968" xfId="3" applyFont="1" applyFill="1" applyBorder="1" applyAlignment="1">
      <alignment vertical="center" shrinkToFit="1"/>
    </xf>
    <xf numFmtId="38" fontId="10" fillId="0" borderId="1217" xfId="3" applyFont="1" applyFill="1" applyBorder="1" applyAlignment="1">
      <alignment horizontal="right" vertical="center"/>
    </xf>
    <xf numFmtId="38" fontId="10" fillId="0" borderId="1218" xfId="3" applyFont="1" applyFill="1" applyBorder="1" applyAlignment="1">
      <alignment horizontal="right" vertical="center"/>
    </xf>
    <xf numFmtId="0" fontId="17" fillId="0" borderId="384" xfId="2" applyFont="1" applyFill="1" applyBorder="1" applyAlignment="1">
      <alignment horizontal="center" vertical="center"/>
    </xf>
    <xf numFmtId="0" fontId="17" fillId="0" borderId="1219" xfId="2" applyFont="1" applyFill="1" applyBorder="1" applyAlignment="1">
      <alignment horizontal="center" vertical="center" wrapText="1"/>
    </xf>
    <xf numFmtId="0" fontId="17" fillId="0" borderId="69" xfId="2" applyFont="1" applyFill="1" applyBorder="1" applyAlignment="1">
      <alignment horizontal="center" vertical="center"/>
    </xf>
    <xf numFmtId="38" fontId="10" fillId="0" borderId="1221" xfId="3" applyFont="1" applyFill="1" applyBorder="1" applyAlignment="1">
      <alignment horizontal="right" vertical="center"/>
    </xf>
    <xf numFmtId="38" fontId="10" fillId="0" borderId="1222" xfId="3" applyFont="1" applyFill="1" applyBorder="1" applyAlignment="1">
      <alignment horizontal="right" vertical="center"/>
    </xf>
    <xf numFmtId="38" fontId="10" fillId="0" borderId="1223" xfId="3" applyFont="1" applyFill="1" applyBorder="1" applyAlignment="1">
      <alignment horizontal="right" vertical="center"/>
    </xf>
    <xf numFmtId="38" fontId="10" fillId="0" borderId="1224" xfId="3" applyFont="1" applyFill="1" applyBorder="1" applyAlignment="1">
      <alignment horizontal="right" vertical="center"/>
    </xf>
    <xf numFmtId="38" fontId="10" fillId="0" borderId="1225" xfId="3" applyFont="1" applyFill="1" applyBorder="1" applyAlignment="1">
      <alignment horizontal="right" vertical="center"/>
    </xf>
    <xf numFmtId="0" fontId="17" fillId="0" borderId="1220" xfId="2" applyFont="1" applyFill="1" applyBorder="1" applyAlignment="1">
      <alignment horizontal="center" vertical="center" wrapText="1"/>
    </xf>
    <xf numFmtId="38" fontId="10" fillId="0" borderId="1226" xfId="3" applyFont="1" applyFill="1" applyBorder="1" applyAlignment="1">
      <alignment horizontal="center" vertical="center" shrinkToFit="1"/>
    </xf>
    <xf numFmtId="38" fontId="10" fillId="0" borderId="1227" xfId="3" applyFont="1" applyFill="1" applyBorder="1" applyAlignment="1">
      <alignment horizontal="center" vertical="center" shrinkToFit="1"/>
    </xf>
    <xf numFmtId="0" fontId="10" fillId="0" borderId="1227" xfId="14" applyFont="1" applyFill="1" applyBorder="1" applyAlignment="1">
      <alignment horizontal="center" vertical="center" shrinkToFit="1"/>
    </xf>
    <xf numFmtId="38" fontId="17" fillId="0" borderId="1226" xfId="3" applyFont="1" applyFill="1" applyBorder="1" applyAlignment="1">
      <alignment horizontal="center" vertical="center" shrinkToFit="1"/>
    </xf>
    <xf numFmtId="38" fontId="10" fillId="0" borderId="1227" xfId="3" applyFont="1" applyFill="1" applyBorder="1" applyAlignment="1">
      <alignment vertical="center" shrinkToFit="1"/>
    </xf>
    <xf numFmtId="38" fontId="17" fillId="0" borderId="1228" xfId="3" applyFont="1" applyFill="1" applyBorder="1" applyAlignment="1">
      <alignment horizontal="center" vertical="center" wrapText="1" shrinkToFit="1"/>
    </xf>
    <xf numFmtId="38" fontId="10" fillId="0" borderId="330" xfId="1" applyFont="1" applyFill="1" applyBorder="1" applyAlignment="1">
      <alignment horizontal="center" vertical="center" shrinkToFit="1"/>
    </xf>
    <xf numFmtId="38" fontId="10" fillId="0" borderId="324" xfId="1" applyFont="1" applyFill="1" applyBorder="1" applyAlignment="1">
      <alignment horizontal="center" vertical="center" shrinkToFit="1"/>
    </xf>
    <xf numFmtId="38" fontId="10" fillId="0" borderId="328" xfId="1" applyFont="1" applyFill="1" applyBorder="1" applyAlignment="1">
      <alignment horizontal="center" vertical="center" shrinkToFit="1"/>
    </xf>
    <xf numFmtId="38" fontId="10" fillId="0" borderId="259" xfId="1" applyFont="1" applyFill="1" applyBorder="1" applyAlignment="1">
      <alignment horizontal="center" vertical="center" shrinkToFit="1"/>
    </xf>
    <xf numFmtId="38" fontId="10" fillId="0" borderId="200" xfId="1" applyFont="1" applyFill="1" applyBorder="1" applyAlignment="1">
      <alignment horizontal="center" vertical="center" shrinkToFit="1"/>
    </xf>
    <xf numFmtId="38" fontId="10" fillId="0" borderId="251" xfId="1" applyFont="1" applyFill="1" applyBorder="1" applyAlignment="1">
      <alignment horizontal="center" vertical="center" shrinkToFit="1"/>
    </xf>
    <xf numFmtId="38" fontId="10" fillId="0" borderId="1006" xfId="1" applyFont="1" applyFill="1" applyBorder="1" applyAlignment="1">
      <alignment horizontal="center" vertical="center" shrinkToFit="1"/>
    </xf>
    <xf numFmtId="38" fontId="10" fillId="0" borderId="948" xfId="1" applyFont="1" applyFill="1" applyBorder="1" applyAlignment="1">
      <alignment horizontal="center" vertical="center" shrinkToFit="1"/>
    </xf>
    <xf numFmtId="38" fontId="10" fillId="0" borderId="1005" xfId="1" applyFont="1" applyFill="1" applyBorder="1" applyAlignment="1">
      <alignment horizontal="center" vertical="center" shrinkToFit="1"/>
    </xf>
    <xf numFmtId="38" fontId="10" fillId="0" borderId="951" xfId="3" applyFont="1" applyFill="1" applyBorder="1" applyAlignment="1">
      <alignment horizontal="right" vertical="center"/>
    </xf>
    <xf numFmtId="38" fontId="10" fillId="0" borderId="903" xfId="3" applyFont="1" applyFill="1" applyBorder="1" applyAlignment="1">
      <alignment horizontal="right" vertical="center"/>
    </xf>
    <xf numFmtId="38" fontId="10" fillId="0" borderId="1106" xfId="3" applyFont="1" applyFill="1" applyBorder="1" applyAlignment="1">
      <alignment horizontal="right" vertical="center"/>
    </xf>
    <xf numFmtId="38" fontId="10" fillId="0" borderId="125" xfId="1" applyFont="1" applyFill="1" applyBorder="1" applyAlignment="1">
      <alignment horizontal="center" vertical="center" shrinkToFit="1"/>
    </xf>
    <xf numFmtId="38" fontId="10" fillId="0" borderId="776" xfId="1" applyFont="1" applyFill="1" applyBorder="1" applyAlignment="1">
      <alignment horizontal="center" vertical="center" shrinkToFit="1"/>
    </xf>
    <xf numFmtId="38" fontId="10" fillId="0" borderId="109" xfId="1" applyFont="1" applyFill="1" applyBorder="1" applyAlignment="1">
      <alignment horizontal="center" vertical="center" shrinkToFit="1"/>
    </xf>
    <xf numFmtId="38" fontId="10" fillId="0" borderId="124" xfId="1" applyFont="1" applyFill="1" applyBorder="1" applyAlignment="1">
      <alignment horizontal="center" vertical="center" shrinkToFit="1"/>
    </xf>
    <xf numFmtId="38" fontId="10" fillId="0" borderId="114" xfId="1" applyFont="1" applyFill="1" applyBorder="1" applyAlignment="1">
      <alignment horizontal="center" vertical="center" shrinkToFit="1"/>
    </xf>
    <xf numFmtId="38" fontId="10" fillId="0" borderId="107" xfId="1" applyFont="1" applyFill="1" applyBorder="1" applyAlignment="1">
      <alignment horizontal="center" vertical="center" shrinkToFit="1"/>
    </xf>
    <xf numFmtId="38" fontId="10" fillId="0" borderId="651" xfId="1" applyFont="1" applyFill="1" applyBorder="1" applyAlignment="1">
      <alignment horizontal="center" vertical="center" shrinkToFit="1"/>
    </xf>
    <xf numFmtId="38" fontId="10" fillId="0" borderId="774" xfId="1" applyFont="1" applyFill="1" applyBorder="1" applyAlignment="1">
      <alignment horizontal="center" vertical="center" shrinkToFit="1"/>
    </xf>
    <xf numFmtId="38" fontId="10" fillId="0" borderId="570" xfId="1" applyFont="1" applyFill="1" applyBorder="1" applyAlignment="1">
      <alignment horizontal="center" vertical="center" shrinkToFit="1"/>
    </xf>
    <xf numFmtId="38" fontId="10" fillId="0" borderId="55" xfId="3" applyFont="1" applyFill="1" applyBorder="1" applyAlignment="1">
      <alignment horizontal="right" vertical="center"/>
    </xf>
    <xf numFmtId="38" fontId="10" fillId="0" borderId="1" xfId="3" applyFont="1" applyFill="1" applyBorder="1" applyAlignment="1">
      <alignment horizontal="right" vertical="center"/>
    </xf>
    <xf numFmtId="38" fontId="10" fillId="0" borderId="106" xfId="3" applyFont="1" applyFill="1" applyBorder="1" applyAlignment="1">
      <alignment horizontal="right" vertical="center"/>
    </xf>
    <xf numFmtId="38" fontId="10" fillId="0" borderId="772" xfId="1" applyFont="1" applyFill="1" applyBorder="1" applyAlignment="1">
      <alignment horizontal="center" vertical="center" shrinkToFit="1"/>
    </xf>
    <xf numFmtId="38" fontId="10" fillId="0" borderId="773" xfId="1" applyFont="1" applyFill="1" applyBorder="1" applyAlignment="1">
      <alignment horizontal="center" vertical="center" shrinkToFit="1"/>
    </xf>
    <xf numFmtId="38" fontId="10" fillId="0" borderId="775" xfId="1" applyFont="1" applyFill="1" applyBorder="1" applyAlignment="1">
      <alignment horizontal="center" vertical="center" shrinkToFit="1"/>
    </xf>
    <xf numFmtId="38" fontId="10" fillId="0" borderId="233" xfId="3" applyFont="1" applyFill="1" applyBorder="1" applyAlignment="1">
      <alignment horizontal="center" vertical="center"/>
    </xf>
    <xf numFmtId="38" fontId="10" fillId="0" borderId="4" xfId="3" applyFont="1" applyFill="1" applyBorder="1" applyAlignment="1">
      <alignment horizontal="center" vertical="center"/>
    </xf>
    <xf numFmtId="38" fontId="10" fillId="0" borderId="148" xfId="3" applyFont="1" applyFill="1" applyBorder="1" applyAlignment="1">
      <alignment horizontal="center" vertical="center"/>
    </xf>
    <xf numFmtId="0" fontId="17" fillId="0" borderId="54" xfId="0" applyFont="1" applyFill="1" applyBorder="1" applyAlignment="1">
      <alignment horizontal="center" vertical="center" wrapText="1"/>
    </xf>
    <xf numFmtId="38" fontId="24" fillId="0" borderId="816" xfId="3" applyFont="1" applyFill="1" applyBorder="1" applyAlignment="1">
      <alignment horizontal="center" vertical="center" wrapText="1" shrinkToFit="1"/>
    </xf>
    <xf numFmtId="38" fontId="24" fillId="0" borderId="38" xfId="3" applyFont="1" applyFill="1" applyBorder="1" applyAlignment="1">
      <alignment horizontal="center" vertical="center" wrapText="1" shrinkToFit="1"/>
    </xf>
    <xf numFmtId="38" fontId="49" fillId="0" borderId="42" xfId="3" applyFont="1" applyFill="1" applyBorder="1" applyAlignment="1">
      <alignment horizontal="center" vertical="center" wrapText="1" shrinkToFit="1"/>
    </xf>
    <xf numFmtId="38" fontId="49" fillId="0" borderId="822" xfId="3" applyFont="1" applyFill="1" applyBorder="1" applyAlignment="1">
      <alignment horizontal="center" vertical="center" wrapText="1" shrinkToFit="1"/>
    </xf>
    <xf numFmtId="0" fontId="10" fillId="0" borderId="365" xfId="0" applyFont="1" applyFill="1" applyBorder="1" applyAlignment="1">
      <alignment horizontal="center" vertical="center" wrapText="1"/>
    </xf>
    <xf numFmtId="0" fontId="10" fillId="0" borderId="272" xfId="0" applyFont="1" applyFill="1" applyBorder="1" applyAlignment="1">
      <alignment horizontal="center" vertical="center" wrapText="1"/>
    </xf>
    <xf numFmtId="0" fontId="10" fillId="0" borderId="235" xfId="0" applyFont="1" applyFill="1" applyBorder="1" applyAlignment="1">
      <alignment horizontal="center" vertical="center" wrapText="1"/>
    </xf>
    <xf numFmtId="0" fontId="10" fillId="0" borderId="243" xfId="0" applyFont="1" applyFill="1" applyBorder="1" applyAlignment="1">
      <alignment horizontal="center" vertical="center" wrapText="1"/>
    </xf>
    <xf numFmtId="0" fontId="17" fillId="0" borderId="526" xfId="0" applyFont="1" applyFill="1" applyBorder="1" applyAlignment="1">
      <alignment horizontal="center" vertical="center" wrapText="1"/>
    </xf>
    <xf numFmtId="0" fontId="17" fillId="0" borderId="76" xfId="0" applyFont="1" applyFill="1" applyBorder="1" applyAlignment="1">
      <alignment horizontal="left" vertical="center" wrapText="1"/>
    </xf>
    <xf numFmtId="38" fontId="10" fillId="0" borderId="348" xfId="3" applyFont="1" applyFill="1" applyBorder="1" applyAlignment="1">
      <alignment horizontal="right" vertical="center"/>
    </xf>
    <xf numFmtId="49" fontId="17" fillId="0" borderId="0" xfId="0" applyNumberFormat="1" applyFont="1" applyFill="1" applyBorder="1" applyAlignment="1">
      <alignment horizontal="left" vertical="center" wrapText="1"/>
    </xf>
    <xf numFmtId="0" fontId="17" fillId="0" borderId="270" xfId="0" applyFont="1" applyFill="1" applyBorder="1" applyAlignment="1">
      <alignment horizontal="left" vertical="center" wrapText="1"/>
    </xf>
    <xf numFmtId="38" fontId="10" fillId="0" borderId="708" xfId="3" applyFont="1" applyFill="1" applyBorder="1" applyAlignment="1">
      <alignment vertical="center"/>
    </xf>
    <xf numFmtId="38" fontId="10" fillId="0" borderId="709" xfId="3" applyFont="1" applyFill="1" applyBorder="1" applyAlignment="1">
      <alignment vertical="center"/>
    </xf>
    <xf numFmtId="38" fontId="10" fillId="0" borderId="812" xfId="3" applyFont="1" applyFill="1" applyBorder="1" applyAlignment="1">
      <alignment vertical="center"/>
    </xf>
    <xf numFmtId="38" fontId="10" fillId="0" borderId="813" xfId="3" applyFont="1" applyFill="1" applyBorder="1" applyAlignment="1">
      <alignment vertical="center"/>
    </xf>
    <xf numFmtId="38" fontId="10" fillId="0" borderId="708" xfId="3" applyFont="1" applyFill="1" applyBorder="1" applyAlignment="1">
      <alignment horizontal="center" vertical="center"/>
    </xf>
    <xf numFmtId="38" fontId="10" fillId="0" borderId="709" xfId="3" applyFont="1" applyFill="1" applyBorder="1" applyAlignment="1">
      <alignment horizontal="center" vertical="center"/>
    </xf>
    <xf numFmtId="38" fontId="10" fillId="0" borderId="812" xfId="3" applyFont="1" applyFill="1" applyBorder="1" applyAlignment="1">
      <alignment horizontal="center" vertical="center"/>
    </xf>
    <xf numFmtId="38" fontId="10" fillId="0" borderId="813" xfId="3" applyFont="1" applyFill="1" applyBorder="1" applyAlignment="1">
      <alignment horizontal="center" vertical="center"/>
    </xf>
    <xf numFmtId="38" fontId="10" fillId="0" borderId="42" xfId="3" applyFont="1" applyFill="1" applyBorder="1" applyAlignment="1">
      <alignment horizontal="center" vertical="center"/>
    </xf>
    <xf numFmtId="38" fontId="10" fillId="0" borderId="822" xfId="3" applyFont="1" applyFill="1" applyBorder="1" applyAlignment="1">
      <alignment horizontal="center" vertical="center"/>
    </xf>
    <xf numFmtId="38" fontId="10" fillId="0" borderId="817" xfId="1" applyFont="1" applyFill="1" applyBorder="1" applyAlignment="1">
      <alignment horizontal="center" vertical="center" shrinkToFit="1"/>
    </xf>
    <xf numFmtId="38" fontId="10" fillId="0" borderId="601" xfId="1" applyFont="1" applyFill="1" applyBorder="1" applyAlignment="1">
      <alignment horizontal="center" vertical="center" shrinkToFit="1"/>
    </xf>
    <xf numFmtId="38" fontId="17" fillId="0" borderId="820" xfId="3" applyFont="1" applyFill="1" applyBorder="1" applyAlignment="1">
      <alignment horizontal="center" vertical="center" wrapText="1"/>
    </xf>
    <xf numFmtId="38" fontId="17" fillId="0" borderId="114" xfId="3" applyFont="1" applyFill="1" applyBorder="1" applyAlignment="1">
      <alignment horizontal="center" vertical="center"/>
    </xf>
    <xf numFmtId="38" fontId="10" fillId="0" borderId="817" xfId="3" applyFont="1" applyFill="1" applyBorder="1" applyAlignment="1">
      <alignment vertical="center"/>
    </xf>
    <xf numFmtId="38" fontId="10" fillId="0" borderId="776" xfId="3" applyFont="1" applyFill="1" applyBorder="1" applyAlignment="1">
      <alignment vertical="center"/>
    </xf>
    <xf numFmtId="38" fontId="10" fillId="0" borderId="821" xfId="3" applyFont="1" applyFill="1" applyBorder="1" applyAlignment="1">
      <alignment horizontal="center" vertical="center"/>
    </xf>
    <xf numFmtId="38" fontId="10" fillId="0" borderId="2" xfId="3" applyFont="1" applyFill="1" applyBorder="1" applyAlignment="1">
      <alignment horizontal="center" vertical="center"/>
    </xf>
    <xf numFmtId="0" fontId="10" fillId="0" borderId="439" xfId="0" applyFont="1" applyFill="1" applyBorder="1" applyAlignment="1">
      <alignment horizontal="center" vertical="center" wrapText="1"/>
    </xf>
    <xf numFmtId="0" fontId="10" fillId="0" borderId="279" xfId="0" applyFont="1" applyFill="1" applyBorder="1" applyAlignment="1">
      <alignment horizontal="center" vertical="center" wrapText="1"/>
    </xf>
    <xf numFmtId="0" fontId="17" fillId="0" borderId="1157" xfId="0" applyFont="1" applyFill="1" applyBorder="1" applyAlignment="1">
      <alignment horizontal="center" vertical="center" wrapText="1"/>
    </xf>
    <xf numFmtId="0" fontId="17" fillId="0" borderId="271" xfId="0" applyFont="1" applyFill="1" applyBorder="1" applyAlignment="1">
      <alignment horizontal="center" vertical="center" wrapText="1"/>
    </xf>
    <xf numFmtId="38" fontId="10" fillId="0" borderId="41" xfId="3" applyFont="1" applyFill="1" applyBorder="1" applyAlignment="1">
      <alignment horizontal="right" vertical="center"/>
    </xf>
    <xf numFmtId="38" fontId="10" fillId="0" borderId="603" xfId="3" applyFont="1" applyFill="1" applyBorder="1" applyAlignment="1">
      <alignment horizontal="right" vertical="center"/>
    </xf>
    <xf numFmtId="38" fontId="10" fillId="0" borderId="1007" xfId="3" applyFont="1" applyFill="1" applyBorder="1" applyAlignment="1">
      <alignment horizontal="right" vertical="center" shrinkToFit="1"/>
    </xf>
    <xf numFmtId="38" fontId="10" fillId="0" borderId="1011" xfId="3" applyFont="1" applyFill="1" applyBorder="1" applyAlignment="1">
      <alignment horizontal="right" vertical="center" shrinkToFit="1"/>
    </xf>
    <xf numFmtId="0" fontId="10" fillId="0" borderId="476" xfId="0" applyFont="1" applyFill="1" applyBorder="1" applyAlignment="1">
      <alignment horizontal="center" vertical="center" wrapText="1"/>
    </xf>
    <xf numFmtId="0" fontId="10" fillId="0" borderId="400" xfId="0" applyFont="1" applyFill="1" applyBorder="1" applyAlignment="1">
      <alignment horizontal="center" vertical="center"/>
    </xf>
    <xf numFmtId="0" fontId="10" fillId="0" borderId="480" xfId="0" applyFont="1" applyFill="1" applyBorder="1" applyAlignment="1">
      <alignment horizontal="center" vertical="center"/>
    </xf>
    <xf numFmtId="0" fontId="17" fillId="0" borderId="477" xfId="0" applyFont="1" applyFill="1" applyBorder="1" applyAlignment="1">
      <alignment horizontal="center" vertical="center" wrapText="1"/>
    </xf>
    <xf numFmtId="0" fontId="17" fillId="0" borderId="479" xfId="0" applyFont="1" applyFill="1" applyBorder="1" applyAlignment="1">
      <alignment horizontal="center" vertical="center" wrapText="1"/>
    </xf>
    <xf numFmtId="0" fontId="17" fillId="0" borderId="481" xfId="0" applyFont="1" applyFill="1" applyBorder="1" applyAlignment="1">
      <alignment horizontal="center" vertical="center" wrapText="1"/>
    </xf>
    <xf numFmtId="0" fontId="17" fillId="0" borderId="598" xfId="9" applyNumberFormat="1" applyFont="1" applyFill="1" applyBorder="1" applyAlignment="1" applyProtection="1">
      <alignment horizontal="left" vertical="center" wrapText="1" shrinkToFit="1"/>
    </xf>
    <xf numFmtId="0" fontId="17" fillId="0" borderId="509" xfId="0" applyNumberFormat="1" applyFont="1" applyFill="1" applyBorder="1" applyAlignment="1">
      <alignment horizontal="left" vertical="center" wrapText="1" shrinkToFit="1"/>
    </xf>
    <xf numFmtId="38" fontId="10" fillId="0" borderId="945" xfId="3" applyFont="1" applyFill="1" applyBorder="1" applyAlignment="1">
      <alignment horizontal="right" vertical="center"/>
    </xf>
    <xf numFmtId="38" fontId="10" fillId="0" borderId="946" xfId="3" applyFont="1" applyFill="1" applyBorder="1" applyAlignment="1">
      <alignment horizontal="right" vertical="center"/>
    </xf>
    <xf numFmtId="0" fontId="12" fillId="3" borderId="272" xfId="0" applyFont="1" applyFill="1" applyBorder="1" applyAlignment="1">
      <alignment horizontal="center" vertical="center" textRotation="255"/>
    </xf>
    <xf numFmtId="0" fontId="12" fillId="3" borderId="235" xfId="0" applyFont="1" applyFill="1" applyBorder="1" applyAlignment="1">
      <alignment horizontal="center" vertical="center" textRotation="255"/>
    </xf>
    <xf numFmtId="0" fontId="12" fillId="3" borderId="279" xfId="0" applyFont="1" applyFill="1" applyBorder="1" applyAlignment="1">
      <alignment horizontal="center" vertical="center" textRotation="255"/>
    </xf>
    <xf numFmtId="0" fontId="12" fillId="3" borderId="471" xfId="0" applyFont="1" applyFill="1" applyBorder="1" applyAlignment="1">
      <alignment horizontal="center" vertical="center"/>
    </xf>
    <xf numFmtId="0" fontId="12" fillId="3" borderId="29" xfId="0" applyFont="1" applyFill="1" applyBorder="1" applyAlignment="1">
      <alignment horizontal="center" vertical="center"/>
    </xf>
    <xf numFmtId="0" fontId="12" fillId="3" borderId="487" xfId="0" applyFont="1" applyFill="1" applyBorder="1" applyAlignment="1">
      <alignment horizontal="center" vertical="center"/>
    </xf>
    <xf numFmtId="0" fontId="12" fillId="3" borderId="472" xfId="0" applyFont="1" applyFill="1" applyBorder="1" applyAlignment="1">
      <alignment horizontal="center" vertical="center" wrapText="1"/>
    </xf>
    <xf numFmtId="0" fontId="12" fillId="3" borderId="473"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554" xfId="0" applyFont="1" applyFill="1" applyBorder="1" applyAlignment="1">
      <alignment horizontal="center" vertical="center"/>
    </xf>
    <xf numFmtId="0" fontId="12" fillId="3" borderId="555" xfId="0" applyFont="1" applyFill="1" applyBorder="1" applyAlignment="1">
      <alignment horizontal="center" vertical="center"/>
    </xf>
    <xf numFmtId="0" fontId="12" fillId="3" borderId="471"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487" xfId="0" applyFont="1" applyFill="1" applyBorder="1" applyAlignment="1">
      <alignment horizontal="center" vertical="center" wrapText="1"/>
    </xf>
    <xf numFmtId="0" fontId="17" fillId="0" borderId="1035" xfId="0" applyFont="1" applyFill="1" applyBorder="1" applyAlignment="1">
      <alignment horizontal="left" vertical="center" wrapText="1"/>
    </xf>
    <xf numFmtId="0" fontId="17" fillId="0" borderId="1036" xfId="0" applyFont="1" applyFill="1" applyBorder="1" applyAlignment="1">
      <alignment horizontal="left" vertical="center" wrapText="1"/>
    </xf>
    <xf numFmtId="0" fontId="10" fillId="0" borderId="482" xfId="0" applyFont="1" applyFill="1" applyBorder="1" applyAlignment="1">
      <alignment horizontal="center" vertical="center" wrapText="1"/>
    </xf>
    <xf numFmtId="0" fontId="10" fillId="0" borderId="365" xfId="0" applyFont="1" applyFill="1" applyBorder="1" applyAlignment="1">
      <alignment horizontal="center" vertical="center"/>
    </xf>
    <xf numFmtId="0" fontId="10" fillId="0" borderId="430" xfId="0" applyFont="1" applyFill="1" applyBorder="1" applyAlignment="1">
      <alignment horizontal="center" vertical="center"/>
    </xf>
    <xf numFmtId="0" fontId="17" fillId="0" borderId="443" xfId="0" applyFont="1" applyFill="1" applyBorder="1" applyAlignment="1">
      <alignment horizontal="center" vertical="center"/>
    </xf>
    <xf numFmtId="0" fontId="17" fillId="0" borderId="76" xfId="0" applyFont="1" applyFill="1" applyBorder="1" applyAlignment="1">
      <alignment horizontal="center" vertical="center"/>
    </xf>
    <xf numFmtId="0" fontId="10" fillId="0" borderId="382" xfId="0" applyFont="1" applyFill="1" applyBorder="1" applyAlignment="1">
      <alignment horizontal="center" vertical="center"/>
    </xf>
    <xf numFmtId="0" fontId="17" fillId="0" borderId="231" xfId="0" applyFont="1" applyFill="1" applyBorder="1" applyAlignment="1">
      <alignment horizontal="left" vertical="center" wrapText="1"/>
    </xf>
    <xf numFmtId="0" fontId="17" fillId="0" borderId="475" xfId="0" applyFont="1" applyFill="1" applyBorder="1" applyAlignment="1">
      <alignment horizontal="left" vertical="center" wrapText="1"/>
    </xf>
    <xf numFmtId="0" fontId="17" fillId="0" borderId="466" xfId="0" applyFont="1" applyFill="1" applyBorder="1" applyAlignment="1">
      <alignment horizontal="center" vertical="center" wrapText="1"/>
    </xf>
    <xf numFmtId="0" fontId="17" fillId="0" borderId="76" xfId="0" applyFont="1" applyFill="1" applyBorder="1" applyAlignment="1">
      <alignment horizontal="center" vertical="center" wrapText="1"/>
    </xf>
    <xf numFmtId="38" fontId="10" fillId="0" borderId="346" xfId="1" applyFont="1" applyFill="1" applyBorder="1" applyAlignment="1">
      <alignment horizontal="center" vertical="center" shrinkToFit="1"/>
    </xf>
    <xf numFmtId="38" fontId="10" fillId="0" borderId="828" xfId="1" applyFont="1" applyFill="1" applyBorder="1" applyAlignment="1">
      <alignment horizontal="center" vertical="center" shrinkToFit="1"/>
    </xf>
    <xf numFmtId="38" fontId="10" fillId="0" borderId="827" xfId="1" applyFont="1" applyFill="1" applyBorder="1" applyAlignment="1">
      <alignment horizontal="center" vertical="center" shrinkToFit="1"/>
    </xf>
    <xf numFmtId="0" fontId="17" fillId="0" borderId="483" xfId="0" applyFont="1" applyFill="1" applyBorder="1" applyAlignment="1">
      <alignment horizontal="left" vertical="center" wrapText="1"/>
    </xf>
    <xf numFmtId="0" fontId="17" fillId="0" borderId="467" xfId="0" applyFont="1" applyFill="1" applyBorder="1" applyAlignment="1">
      <alignment horizontal="left" vertical="center" wrapText="1"/>
    </xf>
    <xf numFmtId="0" fontId="17" fillId="0" borderId="273" xfId="0" applyFont="1" applyFill="1" applyBorder="1" applyAlignment="1">
      <alignment horizontal="center" vertical="center" wrapText="1"/>
    </xf>
    <xf numFmtId="0" fontId="17" fillId="0" borderId="443" xfId="0" applyFont="1" applyFill="1" applyBorder="1" applyAlignment="1">
      <alignment horizontal="left" vertical="center" wrapText="1"/>
    </xf>
    <xf numFmtId="38" fontId="10" fillId="0" borderId="902" xfId="3" applyFont="1" applyFill="1" applyBorder="1" applyAlignment="1">
      <alignment horizontal="right" vertical="center"/>
    </xf>
    <xf numFmtId="38" fontId="10" fillId="0" borderId="608" xfId="1" applyFont="1" applyFill="1" applyBorder="1" applyAlignment="1">
      <alignment horizontal="center" vertical="center" shrinkToFit="1"/>
    </xf>
    <xf numFmtId="38" fontId="10" fillId="0" borderId="947" xfId="1" applyFont="1" applyFill="1" applyBorder="1" applyAlignment="1">
      <alignment horizontal="center" vertical="center" shrinkToFit="1"/>
    </xf>
    <xf numFmtId="0" fontId="17" fillId="0" borderId="113" xfId="0" applyFont="1" applyFill="1" applyBorder="1" applyAlignment="1">
      <alignment horizontal="center" vertical="center" shrinkToFit="1"/>
    </xf>
    <xf numFmtId="0" fontId="17" fillId="0" borderId="76" xfId="0" applyFont="1" applyFill="1" applyBorder="1" applyAlignment="1">
      <alignment horizontal="center" vertical="center" shrinkToFit="1"/>
    </xf>
    <xf numFmtId="0" fontId="17" fillId="0" borderId="76" xfId="0" applyFont="1" applyFill="1" applyBorder="1" applyAlignment="1">
      <alignment horizontal="left" vertical="center" shrinkToFit="1"/>
    </xf>
    <xf numFmtId="0" fontId="17" fillId="0" borderId="465" xfId="0" applyFont="1" applyFill="1" applyBorder="1" applyAlignment="1">
      <alignment horizontal="left" vertical="center" shrinkToFit="1"/>
    </xf>
    <xf numFmtId="0" fontId="17" fillId="0" borderId="70" xfId="0" applyFont="1" applyFill="1" applyBorder="1" applyAlignment="1">
      <alignment horizontal="center" vertical="center" wrapText="1"/>
    </xf>
    <xf numFmtId="0" fontId="17" fillId="0" borderId="68" xfId="0" applyFont="1" applyFill="1" applyBorder="1" applyAlignment="1">
      <alignment horizontal="center" vertical="center" wrapText="1"/>
    </xf>
    <xf numFmtId="0" fontId="17" fillId="0" borderId="272" xfId="0" applyFont="1" applyFill="1" applyBorder="1" applyAlignment="1">
      <alignment horizontal="center" vertical="center" wrapText="1"/>
    </xf>
    <xf numFmtId="0" fontId="17" fillId="0" borderId="235" xfId="0" applyFont="1" applyFill="1" applyBorder="1" applyAlignment="1">
      <alignment horizontal="center" vertical="center" wrapText="1"/>
    </xf>
    <xf numFmtId="0" fontId="17" fillId="0" borderId="1201" xfId="0" applyFont="1" applyFill="1" applyBorder="1" applyAlignment="1">
      <alignment horizontal="center" vertical="center" wrapText="1"/>
    </xf>
    <xf numFmtId="0" fontId="17" fillId="0" borderId="273" xfId="9" applyFont="1" applyFill="1" applyBorder="1" applyAlignment="1" applyProtection="1">
      <alignment horizontal="center" vertical="center" wrapText="1"/>
    </xf>
    <xf numFmtId="0" fontId="17" fillId="0" borderId="113" xfId="9" applyFont="1" applyFill="1" applyBorder="1" applyAlignment="1" applyProtection="1">
      <alignment horizontal="center" vertical="center" wrapText="1"/>
    </xf>
    <xf numFmtId="0" fontId="10" fillId="0" borderId="235" xfId="0" applyFont="1" applyFill="1" applyBorder="1" applyAlignment="1">
      <alignment horizontal="center" vertical="center"/>
    </xf>
    <xf numFmtId="0" fontId="10" fillId="0" borderId="279" xfId="0" applyFont="1" applyFill="1" applyBorder="1" applyAlignment="1">
      <alignment horizontal="center" vertical="center"/>
    </xf>
    <xf numFmtId="0" fontId="17" fillId="0" borderId="483" xfId="0" applyFont="1" applyFill="1" applyBorder="1" applyAlignment="1">
      <alignment horizontal="left" vertical="center" shrinkToFit="1"/>
    </xf>
    <xf numFmtId="0" fontId="17" fillId="0" borderId="137" xfId="0" applyFont="1" applyFill="1" applyBorder="1" applyAlignment="1">
      <alignment horizontal="center" vertical="center" shrinkToFit="1"/>
    </xf>
    <xf numFmtId="0" fontId="17" fillId="0" borderId="105" xfId="0" applyFont="1" applyFill="1" applyBorder="1" applyAlignment="1">
      <alignment horizontal="center" vertical="center" shrinkToFit="1"/>
    </xf>
    <xf numFmtId="38" fontId="10" fillId="0" borderId="949" xfId="3" applyFont="1" applyFill="1" applyBorder="1" applyAlignment="1">
      <alignment horizontal="right" vertical="center"/>
    </xf>
    <xf numFmtId="38" fontId="10" fillId="0" borderId="904" xfId="3" applyFont="1" applyFill="1" applyBorder="1" applyAlignment="1">
      <alignment horizontal="right" vertical="center"/>
    </xf>
    <xf numFmtId="0" fontId="17" fillId="0" borderId="1202" xfId="0" applyFont="1" applyFill="1" applyBorder="1" applyAlignment="1">
      <alignment horizontal="center" vertical="center" wrapText="1"/>
    </xf>
    <xf numFmtId="0" fontId="17" fillId="0" borderId="57" xfId="9" applyFont="1" applyFill="1" applyBorder="1" applyAlignment="1" applyProtection="1">
      <alignment horizontal="center" vertical="center" wrapText="1"/>
    </xf>
    <xf numFmtId="0" fontId="10" fillId="0" borderId="0" xfId="0" applyFont="1" applyBorder="1" applyAlignment="1"/>
    <xf numFmtId="38" fontId="16" fillId="0" borderId="951" xfId="3" applyFont="1" applyFill="1" applyBorder="1" applyAlignment="1">
      <alignment horizontal="right" vertical="center"/>
    </xf>
    <xf numFmtId="38" fontId="16" fillId="0" borderId="903" xfId="3" applyFont="1" applyFill="1" applyBorder="1" applyAlignment="1">
      <alignment horizontal="right" vertical="center"/>
    </xf>
    <xf numFmtId="38" fontId="16" fillId="0" borderId="946" xfId="3" applyFont="1" applyFill="1" applyBorder="1" applyAlignment="1">
      <alignment horizontal="right" vertical="center"/>
    </xf>
    <xf numFmtId="0" fontId="17" fillId="0" borderId="950" xfId="0" applyFont="1" applyFill="1" applyBorder="1" applyAlignment="1">
      <alignment horizontal="left" vertical="center" wrapText="1"/>
    </xf>
    <xf numFmtId="0" fontId="17" fillId="0" borderId="926" xfId="9" applyFont="1" applyFill="1" applyBorder="1" applyAlignment="1" applyProtection="1">
      <alignment horizontal="left" vertical="center" wrapText="1"/>
    </xf>
    <xf numFmtId="0" fontId="17" fillId="0" borderId="475" xfId="9" applyFont="1" applyFill="1" applyBorder="1" applyAlignment="1" applyProtection="1">
      <alignment horizontal="left" vertical="center" wrapText="1"/>
    </xf>
    <xf numFmtId="0" fontId="17" fillId="0" borderId="243" xfId="0" applyFont="1" applyFill="1" applyBorder="1" applyAlignment="1">
      <alignment horizontal="center" vertical="center" wrapText="1"/>
    </xf>
    <xf numFmtId="38" fontId="10" fillId="0" borderId="782" xfId="3" applyFont="1" applyFill="1" applyBorder="1" applyAlignment="1">
      <alignment horizontal="right" vertical="center"/>
    </xf>
    <xf numFmtId="0" fontId="16" fillId="0" borderId="1157" xfId="15" applyFont="1" applyFill="1" applyBorder="1" applyAlignment="1">
      <alignment horizontal="center" vertical="center" wrapText="1"/>
    </xf>
    <xf numFmtId="0" fontId="16" fillId="0" borderId="54" xfId="15" applyFont="1" applyFill="1" applyBorder="1" applyAlignment="1">
      <alignment horizontal="center" vertical="center" wrapText="1"/>
    </xf>
    <xf numFmtId="38" fontId="17" fillId="0" borderId="942" xfId="3" applyFont="1" applyFill="1" applyBorder="1" applyAlignment="1">
      <alignment horizontal="center" vertical="center" wrapText="1"/>
    </xf>
    <xf numFmtId="0" fontId="8" fillId="0" borderId="943" xfId="0" applyFont="1" applyFill="1" applyBorder="1" applyAlignment="1">
      <alignment horizontal="center" vertical="center" wrapText="1"/>
    </xf>
    <xf numFmtId="38" fontId="17" fillId="0" borderId="943" xfId="3" applyFont="1" applyFill="1" applyBorder="1" applyAlignment="1">
      <alignment horizontal="center" vertical="center" wrapText="1"/>
    </xf>
    <xf numFmtId="0" fontId="8" fillId="0" borderId="944" xfId="0" applyFont="1" applyFill="1" applyBorder="1" applyAlignment="1">
      <alignment horizontal="center" vertical="center" wrapText="1"/>
    </xf>
    <xf numFmtId="38" fontId="17" fillId="0" borderId="1038" xfId="3" applyFont="1" applyFill="1" applyBorder="1" applyAlignment="1">
      <alignment horizontal="center" vertical="center" wrapText="1"/>
    </xf>
    <xf numFmtId="0" fontId="8" fillId="0" borderId="1039" xfId="0" applyFont="1" applyFill="1" applyBorder="1" applyAlignment="1">
      <alignment horizontal="center" vertical="center" wrapText="1"/>
    </xf>
    <xf numFmtId="38" fontId="16" fillId="0" borderId="933" xfId="3" applyFont="1" applyFill="1" applyBorder="1" applyAlignment="1">
      <alignment horizontal="right" vertical="center"/>
    </xf>
    <xf numFmtId="38" fontId="16" fillId="0" borderId="931" xfId="3" applyFont="1" applyFill="1" applyBorder="1" applyAlignment="1">
      <alignment horizontal="right" vertical="center"/>
    </xf>
    <xf numFmtId="38" fontId="16" fillId="0" borderId="932" xfId="3" applyFont="1" applyFill="1" applyBorder="1" applyAlignment="1">
      <alignment horizontal="right" vertical="center"/>
    </xf>
    <xf numFmtId="38" fontId="49" fillId="0" borderId="936" xfId="3" applyFont="1" applyFill="1" applyBorder="1" applyAlignment="1">
      <alignment horizontal="center" vertical="center" wrapText="1"/>
    </xf>
    <xf numFmtId="38" fontId="49" fillId="0" borderId="940" xfId="3" applyFont="1" applyFill="1" applyBorder="1" applyAlignment="1">
      <alignment horizontal="center" vertical="center" wrapText="1"/>
    </xf>
    <xf numFmtId="38" fontId="22" fillId="0" borderId="935" xfId="3" applyFont="1" applyFill="1" applyBorder="1" applyAlignment="1">
      <alignment horizontal="center" vertical="center" wrapText="1"/>
    </xf>
    <xf numFmtId="38" fontId="22" fillId="0" borderId="936" xfId="3" applyFont="1" applyFill="1" applyBorder="1" applyAlignment="1">
      <alignment horizontal="center" vertical="center" wrapText="1"/>
    </xf>
    <xf numFmtId="38" fontId="22" fillId="0" borderId="941" xfId="3" applyFont="1" applyFill="1" applyBorder="1" applyAlignment="1">
      <alignment horizontal="center" vertical="center" wrapText="1"/>
    </xf>
    <xf numFmtId="38" fontId="49" fillId="0" borderId="938" xfId="3" applyFont="1" applyFill="1" applyBorder="1" applyAlignment="1">
      <alignment horizontal="center" vertical="center" wrapText="1"/>
    </xf>
    <xf numFmtId="38" fontId="56" fillId="0" borderId="111" xfId="3" applyFont="1" applyFill="1" applyBorder="1" applyAlignment="1">
      <alignment horizontal="right" vertical="center"/>
    </xf>
    <xf numFmtId="38" fontId="56" fillId="0" borderId="0" xfId="3" applyFont="1" applyFill="1" applyBorder="1" applyAlignment="1">
      <alignment horizontal="right" vertical="center"/>
    </xf>
    <xf numFmtId="38" fontId="56" fillId="0" borderId="785" xfId="3" applyFont="1" applyFill="1" applyBorder="1" applyAlignment="1">
      <alignment horizontal="right" vertical="center"/>
    </xf>
    <xf numFmtId="0" fontId="17" fillId="0" borderId="451" xfId="15" applyFont="1" applyFill="1" applyBorder="1" applyAlignment="1">
      <alignment horizontal="left" vertical="center" wrapText="1"/>
    </xf>
    <xf numFmtId="0" fontId="17" fillId="0" borderId="113" xfId="15" applyFont="1" applyFill="1" applyBorder="1" applyAlignment="1">
      <alignment horizontal="left" vertical="center" wrapText="1"/>
    </xf>
    <xf numFmtId="38" fontId="16" fillId="0" borderId="50" xfId="3" applyFont="1" applyFill="1" applyBorder="1" applyAlignment="1">
      <alignment horizontal="right" vertical="center"/>
    </xf>
    <xf numFmtId="38" fontId="16" fillId="0" borderId="13" xfId="3" applyFont="1" applyFill="1" applyBorder="1" applyAlignment="1">
      <alignment horizontal="right" vertical="center"/>
    </xf>
    <xf numFmtId="38" fontId="16" fillId="0" borderId="44" xfId="3" applyFont="1" applyFill="1" applyBorder="1" applyAlignment="1">
      <alignment horizontal="right" vertical="center"/>
    </xf>
    <xf numFmtId="0" fontId="17" fillId="0" borderId="453" xfId="15" applyFont="1" applyFill="1" applyBorder="1" applyAlignment="1">
      <alignment horizontal="left" vertical="center" wrapText="1"/>
    </xf>
    <xf numFmtId="0" fontId="17" fillId="0" borderId="456" xfId="15" applyFont="1" applyFill="1" applyBorder="1" applyAlignment="1">
      <alignment horizontal="left" vertical="center" wrapText="1"/>
    </xf>
    <xf numFmtId="0" fontId="17" fillId="0" borderId="462" xfId="15" applyFont="1" applyFill="1" applyBorder="1" applyAlignment="1">
      <alignment horizontal="left" vertical="center" wrapText="1"/>
    </xf>
    <xf numFmtId="38" fontId="16" fillId="0" borderId="930" xfId="3" applyFont="1" applyFill="1" applyBorder="1" applyAlignment="1">
      <alignment horizontal="right" vertical="center"/>
    </xf>
    <xf numFmtId="0" fontId="17" fillId="0" borderId="288" xfId="0" applyFont="1" applyFill="1" applyBorder="1">
      <alignment vertical="center"/>
    </xf>
    <xf numFmtId="0" fontId="17" fillId="0" borderId="1012" xfId="0" applyFont="1" applyFill="1" applyBorder="1">
      <alignment vertical="center"/>
    </xf>
    <xf numFmtId="0" fontId="21" fillId="4" borderId="769" xfId="15" applyFont="1" applyFill="1" applyBorder="1" applyAlignment="1">
      <alignment horizontal="center" vertical="center" textRotation="255"/>
    </xf>
    <xf numFmtId="0" fontId="21" fillId="4" borderId="54" xfId="15" applyFont="1" applyFill="1" applyBorder="1" applyAlignment="1">
      <alignment horizontal="center" vertical="center" textRotation="255"/>
    </xf>
    <xf numFmtId="0" fontId="21" fillId="4" borderId="777" xfId="15" applyFont="1" applyFill="1" applyBorder="1" applyAlignment="1">
      <alignment horizontal="center" vertical="center" textRotation="255"/>
    </xf>
    <xf numFmtId="0" fontId="21" fillId="4" borderId="91" xfId="15" applyFont="1" applyFill="1" applyBorder="1" applyAlignment="1">
      <alignment horizontal="center" vertical="center"/>
    </xf>
    <xf numFmtId="0" fontId="21" fillId="4" borderId="29" xfId="15" applyFont="1" applyFill="1" applyBorder="1" applyAlignment="1">
      <alignment horizontal="center" vertical="center"/>
    </xf>
    <xf numFmtId="0" fontId="21" fillId="4" borderId="43" xfId="15" applyFont="1" applyFill="1" applyBorder="1" applyAlignment="1">
      <alignment horizontal="center" vertical="center"/>
    </xf>
    <xf numFmtId="38" fontId="16" fillId="0" borderId="458" xfId="3" applyFont="1" applyFill="1" applyBorder="1" applyAlignment="1" applyProtection="1">
      <alignment horizontal="right" vertical="center" shrinkToFit="1"/>
      <protection locked="0"/>
    </xf>
    <xf numFmtId="38" fontId="16" fillId="0" borderId="455" xfId="3" applyFont="1" applyFill="1" applyBorder="1" applyAlignment="1" applyProtection="1">
      <alignment horizontal="right" vertical="center" shrinkToFit="1"/>
      <protection locked="0"/>
    </xf>
    <xf numFmtId="38" fontId="16" fillId="0" borderId="461" xfId="3" applyFont="1" applyFill="1" applyBorder="1" applyAlignment="1" applyProtection="1">
      <alignment horizontal="right" vertical="center" shrinkToFit="1"/>
      <protection locked="0"/>
    </xf>
    <xf numFmtId="0" fontId="17" fillId="0" borderId="459" xfId="15" applyFont="1" applyFill="1" applyBorder="1" applyAlignment="1">
      <alignment horizontal="left" vertical="center" wrapText="1"/>
    </xf>
    <xf numFmtId="38" fontId="16" fillId="0" borderId="1162" xfId="3" applyFont="1" applyFill="1" applyBorder="1" applyAlignment="1">
      <alignment horizontal="right" vertical="center"/>
    </xf>
    <xf numFmtId="38" fontId="16" fillId="0" borderId="8" xfId="3" applyFont="1" applyFill="1" applyBorder="1" applyAlignment="1">
      <alignment horizontal="right" vertical="center"/>
    </xf>
    <xf numFmtId="38" fontId="16" fillId="0" borderId="104" xfId="3" applyFont="1" applyFill="1" applyBorder="1" applyAlignment="1">
      <alignment horizontal="right" vertical="center"/>
    </xf>
    <xf numFmtId="0" fontId="17" fillId="0" borderId="57" xfId="15" applyFont="1" applyFill="1" applyBorder="1" applyAlignment="1">
      <alignment horizontal="left" vertical="center" wrapText="1"/>
    </xf>
    <xf numFmtId="0" fontId="17" fillId="0" borderId="54" xfId="15" applyFont="1" applyFill="1" applyBorder="1" applyAlignment="1">
      <alignment horizontal="left" vertical="center" wrapText="1"/>
    </xf>
    <xf numFmtId="0" fontId="17" fillId="0" borderId="777" xfId="15" applyFont="1" applyFill="1" applyBorder="1" applyAlignment="1">
      <alignment horizontal="left" vertical="center" wrapText="1"/>
    </xf>
    <xf numFmtId="38" fontId="16" fillId="0" borderId="228" xfId="3" applyFont="1" applyFill="1" applyBorder="1" applyAlignment="1">
      <alignment horizontal="right" vertical="center"/>
    </xf>
    <xf numFmtId="38" fontId="16" fillId="0" borderId="784" xfId="3" applyFont="1" applyFill="1" applyBorder="1" applyAlignment="1">
      <alignment horizontal="right" vertical="center"/>
    </xf>
    <xf numFmtId="38" fontId="22" fillId="0" borderId="939" xfId="3" applyFont="1" applyFill="1" applyBorder="1" applyAlignment="1">
      <alignment horizontal="center" vertical="center" wrapText="1"/>
    </xf>
    <xf numFmtId="38" fontId="49" fillId="0" borderId="937" xfId="3" applyFont="1" applyFill="1" applyBorder="1" applyAlignment="1">
      <alignment horizontal="center" vertical="center" wrapText="1"/>
    </xf>
    <xf numFmtId="38" fontId="17" fillId="0" borderId="935" xfId="3" applyFont="1" applyFill="1" applyBorder="1" applyAlignment="1">
      <alignment horizontal="center" vertical="center" wrapText="1"/>
    </xf>
    <xf numFmtId="38" fontId="17" fillId="0" borderId="936" xfId="3" applyFont="1" applyFill="1" applyBorder="1" applyAlignment="1">
      <alignment horizontal="center" vertical="center" wrapText="1"/>
    </xf>
    <xf numFmtId="38" fontId="17" fillId="0" borderId="938" xfId="3" applyFont="1" applyFill="1" applyBorder="1" applyAlignment="1">
      <alignment horizontal="center" vertical="center" wrapText="1"/>
    </xf>
    <xf numFmtId="38" fontId="17" fillId="0" borderId="939" xfId="3" applyFont="1" applyFill="1" applyBorder="1" applyAlignment="1">
      <alignment horizontal="center" vertical="center" wrapText="1"/>
    </xf>
    <xf numFmtId="38" fontId="17" fillId="0" borderId="937" xfId="3" applyFont="1" applyFill="1" applyBorder="1" applyAlignment="1">
      <alignment horizontal="center" vertical="center" wrapText="1"/>
    </xf>
    <xf numFmtId="38" fontId="49" fillId="0" borderId="935" xfId="3" applyFont="1" applyFill="1" applyBorder="1" applyAlignment="1">
      <alignment horizontal="center" vertical="center" wrapText="1"/>
    </xf>
    <xf numFmtId="38" fontId="49" fillId="0" borderId="1038" xfId="3" applyFont="1" applyFill="1" applyBorder="1" applyAlignment="1">
      <alignment horizontal="center" vertical="center" wrapText="1"/>
    </xf>
    <xf numFmtId="38" fontId="49" fillId="0" borderId="939" xfId="3" applyFont="1" applyFill="1" applyBorder="1" applyAlignment="1">
      <alignment horizontal="center" vertical="center" wrapText="1"/>
    </xf>
    <xf numFmtId="38" fontId="16" fillId="0" borderId="512" xfId="3" applyFont="1" applyFill="1" applyBorder="1" applyAlignment="1" applyProtection="1">
      <alignment horizontal="right" vertical="center" shrinkToFit="1"/>
      <protection locked="0"/>
    </xf>
    <xf numFmtId="38" fontId="16" fillId="0" borderId="513" xfId="3" applyFont="1" applyFill="1" applyBorder="1" applyAlignment="1" applyProtection="1">
      <alignment horizontal="right" vertical="center" shrinkToFit="1"/>
      <protection locked="0"/>
    </xf>
    <xf numFmtId="38" fontId="16" fillId="0" borderId="1152" xfId="3" applyFont="1" applyFill="1" applyBorder="1" applyAlignment="1" applyProtection="1">
      <alignment horizontal="right" vertical="center" shrinkToFit="1"/>
      <protection locked="0"/>
    </xf>
    <xf numFmtId="38" fontId="16" fillId="0" borderId="79" xfId="3" applyFont="1" applyFill="1" applyBorder="1" applyAlignment="1" applyProtection="1">
      <alignment horizontal="right" vertical="center" shrinkToFit="1"/>
      <protection locked="0"/>
    </xf>
    <xf numFmtId="38" fontId="16" fillId="0" borderId="110" xfId="3" applyFont="1" applyFill="1" applyBorder="1" applyAlignment="1" applyProtection="1">
      <alignment horizontal="right" vertical="center" shrinkToFit="1"/>
      <protection locked="0"/>
    </xf>
    <xf numFmtId="38" fontId="16" fillId="0" borderId="123" xfId="3" applyFont="1" applyFill="1" applyBorder="1" applyAlignment="1" applyProtection="1">
      <alignment horizontal="right" vertical="center" shrinkToFit="1"/>
      <protection locked="0"/>
    </xf>
    <xf numFmtId="38" fontId="16" fillId="0" borderId="786" xfId="3" applyFont="1" applyFill="1" applyBorder="1" applyAlignment="1" applyProtection="1">
      <alignment horizontal="right" vertical="center" shrinkToFit="1"/>
      <protection locked="0"/>
    </xf>
    <xf numFmtId="38" fontId="16" fillId="0" borderId="525" xfId="3" applyFont="1" applyFill="1" applyBorder="1" applyAlignment="1" applyProtection="1">
      <alignment horizontal="right" vertical="center" shrinkToFit="1"/>
      <protection locked="0"/>
    </xf>
    <xf numFmtId="38" fontId="16" fillId="0" borderId="771" xfId="3" applyFont="1" applyFill="1" applyBorder="1" applyAlignment="1" applyProtection="1">
      <alignment horizontal="right" vertical="center" shrinkToFit="1"/>
      <protection locked="0"/>
    </xf>
    <xf numFmtId="0" fontId="17" fillId="0" borderId="1152" xfId="15" applyFont="1" applyFill="1" applyBorder="1" applyAlignment="1">
      <alignment horizontal="left" vertical="center" wrapText="1"/>
    </xf>
    <xf numFmtId="0" fontId="17" fillId="0" borderId="79" xfId="15" applyFont="1" applyFill="1" applyBorder="1" applyAlignment="1">
      <alignment horizontal="left" vertical="center" wrapText="1"/>
    </xf>
    <xf numFmtId="0" fontId="17" fillId="0" borderId="110" xfId="15" applyFont="1" applyFill="1" applyBorder="1" applyAlignment="1">
      <alignment horizontal="left" vertical="center" wrapText="1"/>
    </xf>
    <xf numFmtId="38" fontId="16" fillId="0" borderId="1040" xfId="3" applyFont="1" applyFill="1" applyBorder="1" applyAlignment="1">
      <alignment horizontal="right" vertical="center"/>
    </xf>
    <xf numFmtId="38" fontId="16" fillId="0" borderId="1041" xfId="3" applyFont="1" applyFill="1" applyBorder="1" applyAlignment="1">
      <alignment horizontal="right" vertical="center"/>
    </xf>
    <xf numFmtId="0" fontId="17" fillId="0" borderId="0" xfId="15" applyFont="1" applyFill="1" applyBorder="1" applyAlignment="1">
      <alignment horizontal="left" vertical="center" wrapText="1"/>
    </xf>
    <xf numFmtId="0" fontId="17" fillId="0" borderId="838" xfId="15" applyFont="1" applyFill="1" applyBorder="1" applyAlignment="1">
      <alignment horizontal="left" vertical="center" wrapText="1"/>
    </xf>
    <xf numFmtId="0" fontId="17" fillId="0" borderId="785" xfId="15" applyFont="1" applyFill="1" applyBorder="1" applyAlignment="1">
      <alignment horizontal="left" vertical="center" wrapText="1"/>
    </xf>
    <xf numFmtId="38" fontId="16" fillId="0" borderId="1042" xfId="3" applyFont="1" applyFill="1" applyBorder="1" applyAlignment="1">
      <alignment horizontal="right" vertical="center"/>
    </xf>
    <xf numFmtId="38" fontId="16" fillId="0" borderId="770" xfId="3" applyFont="1" applyFill="1" applyBorder="1" applyAlignment="1" applyProtection="1">
      <alignment horizontal="right" vertical="center" shrinkToFit="1"/>
      <protection locked="0"/>
    </xf>
    <xf numFmtId="38" fontId="16" fillId="0" borderId="130" xfId="3" applyFont="1" applyFill="1" applyBorder="1" applyAlignment="1" applyProtection="1">
      <alignment horizontal="right" vertical="center" shrinkToFit="1"/>
      <protection locked="0"/>
    </xf>
    <xf numFmtId="0" fontId="17" fillId="0" borderId="1157" xfId="15" applyFont="1" applyFill="1" applyBorder="1" applyAlignment="1">
      <alignment horizontal="left" vertical="center" wrapText="1"/>
    </xf>
    <xf numFmtId="0" fontId="17" fillId="0" borderId="105" xfId="15" applyFont="1" applyFill="1" applyBorder="1" applyAlignment="1">
      <alignment horizontal="left" vertical="center" wrapText="1"/>
    </xf>
    <xf numFmtId="0" fontId="17" fillId="0" borderId="464" xfId="15" applyFont="1" applyFill="1" applyBorder="1" applyAlignment="1">
      <alignment horizontal="left" vertical="center" wrapText="1"/>
    </xf>
    <xf numFmtId="38" fontId="16" fillId="0" borderId="934" xfId="3" applyFont="1" applyFill="1" applyBorder="1" applyAlignment="1">
      <alignment horizontal="right" vertical="center"/>
    </xf>
    <xf numFmtId="0" fontId="21" fillId="4" borderId="52" xfId="15" applyFont="1" applyFill="1" applyBorder="1" applyAlignment="1">
      <alignment horizontal="center" vertical="center" wrapText="1" shrinkToFit="1"/>
    </xf>
    <xf numFmtId="0" fontId="21" fillId="4" borderId="53" xfId="15" applyFont="1" applyFill="1" applyBorder="1" applyAlignment="1">
      <alignment horizontal="center" vertical="center" shrinkToFit="1"/>
    </xf>
    <xf numFmtId="0" fontId="21" fillId="4" borderId="10" xfId="15" applyFont="1" applyFill="1" applyBorder="1" applyAlignment="1">
      <alignment horizontal="center" vertical="center" shrinkToFit="1"/>
    </xf>
    <xf numFmtId="0" fontId="21" fillId="4" borderId="14" xfId="15" applyFont="1" applyFill="1" applyBorder="1" applyAlignment="1">
      <alignment horizontal="center" vertical="center" shrinkToFit="1"/>
    </xf>
    <xf numFmtId="0" fontId="21" fillId="4" borderId="45" xfId="15" applyFont="1" applyFill="1" applyBorder="1" applyAlignment="1">
      <alignment horizontal="center" vertical="center" shrinkToFit="1"/>
    </xf>
    <xf numFmtId="0" fontId="21" fillId="4" borderId="46" xfId="15" applyFont="1" applyFill="1" applyBorder="1" applyAlignment="1">
      <alignment horizontal="center" vertical="center" shrinkToFit="1"/>
    </xf>
    <xf numFmtId="0" fontId="21" fillId="4" borderId="443" xfId="15" applyFont="1" applyFill="1" applyBorder="1" applyAlignment="1">
      <alignment horizontal="center" vertical="center" wrapText="1"/>
    </xf>
    <xf numFmtId="0" fontId="21" fillId="4" borderId="76" xfId="15" applyFont="1" applyFill="1" applyBorder="1" applyAlignment="1">
      <alignment horizontal="center" vertical="center" wrapText="1"/>
    </xf>
    <xf numFmtId="0" fontId="21" fillId="4" borderId="467" xfId="15" applyFont="1" applyFill="1" applyBorder="1" applyAlignment="1">
      <alignment horizontal="center" vertical="center" wrapText="1"/>
    </xf>
    <xf numFmtId="0" fontId="21" fillId="4" borderId="50" xfId="15" applyFont="1" applyFill="1" applyBorder="1" applyAlignment="1">
      <alignment horizontal="center" vertical="center" wrapText="1"/>
    </xf>
    <xf numFmtId="0" fontId="21" fillId="4" borderId="112" xfId="15" applyFont="1" applyFill="1" applyBorder="1" applyAlignment="1">
      <alignment horizontal="center" vertical="center" wrapText="1"/>
    </xf>
    <xf numFmtId="0" fontId="21" fillId="4" borderId="51" xfId="15" applyFont="1" applyFill="1" applyBorder="1" applyAlignment="1">
      <alignment horizontal="center" vertical="center" wrapText="1"/>
    </xf>
    <xf numFmtId="0" fontId="21" fillId="4" borderId="13" xfId="15" applyFont="1" applyFill="1" applyBorder="1" applyAlignment="1">
      <alignment horizontal="center" vertical="center" wrapText="1"/>
    </xf>
    <xf numFmtId="0" fontId="21" fillId="4" borderId="11" xfId="15" applyFont="1" applyFill="1" applyBorder="1" applyAlignment="1">
      <alignment horizontal="center" vertical="center" wrapText="1"/>
    </xf>
    <xf numFmtId="0" fontId="21" fillId="4" borderId="12" xfId="15" applyFont="1" applyFill="1" applyBorder="1" applyAlignment="1">
      <alignment horizontal="center" vertical="center" wrapText="1"/>
    </xf>
    <xf numFmtId="0" fontId="21" fillId="4" borderId="229" xfId="15" applyFont="1" applyFill="1" applyBorder="1" applyAlignment="1">
      <alignment horizontal="center" vertical="center" wrapText="1"/>
    </xf>
    <xf numFmtId="0" fontId="21" fillId="4" borderId="230" xfId="15" applyFont="1" applyFill="1" applyBorder="1" applyAlignment="1">
      <alignment horizontal="center" vertical="center" wrapText="1"/>
    </xf>
    <xf numFmtId="0" fontId="21" fillId="4" borderId="556" xfId="15" applyFont="1" applyFill="1" applyBorder="1" applyAlignment="1">
      <alignment horizontal="center" vertical="center" wrapText="1"/>
    </xf>
    <xf numFmtId="0" fontId="21" fillId="4" borderId="91" xfId="15" applyFont="1" applyFill="1" applyBorder="1" applyAlignment="1">
      <alignment horizontal="center" vertical="center" textRotation="255" wrapText="1"/>
    </xf>
    <xf numFmtId="0" fontId="21" fillId="4" borderId="29" xfId="15" applyFont="1" applyFill="1" applyBorder="1" applyAlignment="1">
      <alignment horizontal="center" vertical="center" textRotation="255" wrapText="1"/>
    </xf>
    <xf numFmtId="0" fontId="21" fillId="4" borderId="43" xfId="15" applyFont="1" applyFill="1" applyBorder="1" applyAlignment="1">
      <alignment horizontal="center" vertical="center" textRotation="255" wrapText="1"/>
    </xf>
    <xf numFmtId="0" fontId="21" fillId="4" borderId="1" xfId="15" applyFont="1" applyFill="1" applyBorder="1" applyAlignment="1">
      <alignment horizontal="center" vertical="center"/>
    </xf>
    <xf numFmtId="0" fontId="21" fillId="4" borderId="6" xfId="15" applyFont="1" applyFill="1" applyBorder="1" applyAlignment="1">
      <alignment horizontal="center" vertical="center"/>
    </xf>
    <xf numFmtId="0" fontId="21" fillId="4" borderId="107" xfId="15" applyFont="1" applyFill="1" applyBorder="1" applyAlignment="1">
      <alignment horizontal="center" vertical="center"/>
    </xf>
    <xf numFmtId="0" fontId="21" fillId="4" borderId="98" xfId="15" applyFont="1" applyFill="1" applyBorder="1" applyAlignment="1">
      <alignment horizontal="center" vertical="center"/>
    </xf>
    <xf numFmtId="0" fontId="21" fillId="4" borderId="130" xfId="15" applyFont="1" applyFill="1" applyBorder="1" applyAlignment="1">
      <alignment horizontal="center" vertical="center"/>
    </xf>
    <xf numFmtId="0" fontId="21" fillId="4" borderId="99" xfId="15" applyFont="1" applyFill="1" applyBorder="1" applyAlignment="1">
      <alignment horizontal="center" vertical="center"/>
    </xf>
    <xf numFmtId="0" fontId="7" fillId="0" borderId="456" xfId="15" applyFont="1" applyFill="1" applyBorder="1" applyAlignment="1">
      <alignment horizontal="left" vertical="center" wrapText="1"/>
    </xf>
    <xf numFmtId="0" fontId="16" fillId="0" borderId="777" xfId="15" applyFont="1" applyFill="1" applyBorder="1" applyAlignment="1">
      <alignment horizontal="center" vertical="center" wrapText="1"/>
    </xf>
    <xf numFmtId="0" fontId="17" fillId="0" borderId="510" xfId="15" applyFont="1" applyFill="1" applyBorder="1" applyAlignment="1">
      <alignment vertical="center" wrapText="1"/>
    </xf>
    <xf numFmtId="0" fontId="17" fillId="0" borderId="511" xfId="15" applyFont="1" applyFill="1" applyBorder="1" applyAlignment="1">
      <alignment vertical="center" wrapText="1"/>
    </xf>
    <xf numFmtId="0" fontId="16" fillId="0" borderId="1162" xfId="16" applyFont="1" applyFill="1" applyBorder="1" applyAlignment="1">
      <alignment horizontal="center" vertical="center" wrapText="1"/>
    </xf>
    <xf numFmtId="0" fontId="16" fillId="0" borderId="8" xfId="16" applyFont="1" applyFill="1" applyBorder="1" applyAlignment="1">
      <alignment horizontal="center" vertical="center" wrapText="1"/>
    </xf>
    <xf numFmtId="0" fontId="16" fillId="0" borderId="784" xfId="16" applyFont="1" applyFill="1" applyBorder="1" applyAlignment="1">
      <alignment horizontal="center" vertical="center" wrapText="1"/>
    </xf>
    <xf numFmtId="0" fontId="16" fillId="0" borderId="187" xfId="16" applyFont="1" applyFill="1" applyBorder="1" applyAlignment="1">
      <alignment horizontal="center" vertical="center" wrapText="1"/>
    </xf>
    <xf numFmtId="0" fontId="16" fillId="0" borderId="152" xfId="16" applyFont="1" applyFill="1" applyBorder="1" applyAlignment="1">
      <alignment horizontal="center" vertical="center" wrapText="1"/>
    </xf>
    <xf numFmtId="0" fontId="16" fillId="0" borderId="182" xfId="16" applyFont="1" applyFill="1" applyBorder="1" applyAlignment="1">
      <alignment horizontal="center" vertical="center" wrapText="1"/>
    </xf>
    <xf numFmtId="38" fontId="56" fillId="0" borderId="41" xfId="3" applyFont="1" applyFill="1" applyBorder="1" applyAlignment="1">
      <alignment horizontal="center" vertical="center" wrapText="1"/>
    </xf>
    <xf numFmtId="38" fontId="56" fillId="0" borderId="1" xfId="3" applyFont="1" applyFill="1" applyBorder="1" applyAlignment="1">
      <alignment horizontal="center" vertical="center"/>
    </xf>
    <xf numFmtId="38" fontId="56" fillId="0" borderId="782" xfId="3" applyFont="1" applyFill="1" applyBorder="1" applyAlignment="1">
      <alignment horizontal="center" vertical="center"/>
    </xf>
    <xf numFmtId="38" fontId="56" fillId="0" borderId="118" xfId="3" applyFont="1" applyFill="1" applyBorder="1" applyAlignment="1" applyProtection="1">
      <alignment horizontal="right" vertical="center" shrinkToFit="1"/>
      <protection locked="0"/>
    </xf>
    <xf numFmtId="38" fontId="56" fillId="0" borderId="116" xfId="3" applyFont="1" applyFill="1" applyBorder="1" applyAlignment="1" applyProtection="1">
      <alignment horizontal="right" vertical="center" shrinkToFit="1"/>
      <protection locked="0"/>
    </xf>
    <xf numFmtId="38" fontId="56" fillId="0" borderId="787" xfId="3" applyFont="1" applyFill="1" applyBorder="1" applyAlignment="1" applyProtection="1">
      <alignment horizontal="right" vertical="center" shrinkToFit="1"/>
      <protection locked="0"/>
    </xf>
    <xf numFmtId="0" fontId="17" fillId="0" borderId="290" xfId="16" applyFont="1" applyFill="1" applyBorder="1" applyAlignment="1">
      <alignment horizontal="left" vertical="center" wrapText="1"/>
    </xf>
    <xf numFmtId="0" fontId="17" fillId="0" borderId="405" xfId="16" applyFont="1" applyFill="1" applyBorder="1" applyAlignment="1">
      <alignment horizontal="left" vertical="center" wrapText="1"/>
    </xf>
    <xf numFmtId="0" fontId="17" fillId="0" borderId="303" xfId="16" applyFont="1" applyFill="1" applyBorder="1" applyAlignment="1">
      <alignment horizontal="left" vertical="center" wrapText="1"/>
    </xf>
    <xf numFmtId="38" fontId="16" fillId="0" borderId="126" xfId="3" applyFont="1" applyFill="1" applyBorder="1" applyAlignment="1">
      <alignment horizontal="right" vertical="center" shrinkToFit="1"/>
    </xf>
    <xf numFmtId="38" fontId="16" fillId="0" borderId="788" xfId="3" applyFont="1" applyFill="1" applyBorder="1" applyAlignment="1">
      <alignment horizontal="right" vertical="center" shrinkToFit="1"/>
    </xf>
    <xf numFmtId="38" fontId="16" fillId="0" borderId="771" xfId="3" applyFont="1" applyFill="1" applyBorder="1" applyAlignment="1">
      <alignment horizontal="right" vertical="center" shrinkToFit="1"/>
    </xf>
    <xf numFmtId="38" fontId="16" fillId="0" borderId="781" xfId="3" applyFont="1" applyFill="1" applyBorder="1" applyAlignment="1">
      <alignment horizontal="right" vertical="center" shrinkToFit="1"/>
    </xf>
    <xf numFmtId="38" fontId="56" fillId="0" borderId="446" xfId="3" applyFont="1" applyFill="1" applyBorder="1" applyAlignment="1" applyProtection="1">
      <alignment horizontal="right" vertical="center" shrinkToFit="1"/>
      <protection locked="0"/>
    </xf>
    <xf numFmtId="38" fontId="56" fillId="0" borderId="447" xfId="3" applyFont="1" applyFill="1" applyBorder="1" applyAlignment="1" applyProtection="1">
      <alignment horizontal="right" vertical="center" shrinkToFit="1"/>
      <protection locked="0"/>
    </xf>
    <xf numFmtId="38" fontId="56" fillId="0" borderId="450" xfId="3" applyFont="1" applyFill="1" applyBorder="1" applyAlignment="1" applyProtection="1">
      <alignment horizontal="right" vertical="center" shrinkToFit="1"/>
      <protection locked="0"/>
    </xf>
    <xf numFmtId="0" fontId="17" fillId="0" borderId="444" xfId="15" applyFont="1" applyFill="1" applyBorder="1" applyAlignment="1">
      <alignment horizontal="left" vertical="center" wrapText="1"/>
    </xf>
    <xf numFmtId="0" fontId="17" fillId="0" borderId="702" xfId="15" applyFont="1" applyFill="1" applyBorder="1" applyAlignment="1">
      <alignment horizontal="left" vertical="center" wrapText="1"/>
    </xf>
    <xf numFmtId="0" fontId="17" fillId="0" borderId="54" xfId="15" applyFont="1" applyFill="1" applyBorder="1" applyAlignment="1">
      <alignment horizontal="center" vertical="center" wrapText="1"/>
    </xf>
    <xf numFmtId="0" fontId="17" fillId="0" borderId="777" xfId="15" applyFont="1" applyFill="1" applyBorder="1" applyAlignment="1">
      <alignment horizontal="center" vertical="center" wrapText="1"/>
    </xf>
    <xf numFmtId="0" fontId="17" fillId="0" borderId="1157" xfId="0" applyFont="1" applyFill="1" applyBorder="1" applyAlignment="1">
      <alignment vertical="center" wrapText="1"/>
    </xf>
    <xf numFmtId="38" fontId="16" fillId="0" borderId="703" xfId="3" applyFont="1" applyFill="1" applyBorder="1" applyAlignment="1">
      <alignment horizontal="right" vertical="center" shrinkToFit="1"/>
    </xf>
    <xf numFmtId="38" fontId="16" fillId="0" borderId="783" xfId="3" applyFont="1" applyFill="1" applyBorder="1" applyAlignment="1">
      <alignment horizontal="right" vertical="center" shrinkToFit="1"/>
    </xf>
    <xf numFmtId="0" fontId="16" fillId="0" borderId="57" xfId="15" applyFont="1" applyFill="1" applyBorder="1" applyAlignment="1">
      <alignment horizontal="center" vertical="center" wrapText="1"/>
    </xf>
    <xf numFmtId="0" fontId="16" fillId="0" borderId="105" xfId="15" applyFont="1" applyFill="1" applyBorder="1" applyAlignment="1">
      <alignment horizontal="center" vertical="center" wrapText="1"/>
    </xf>
    <xf numFmtId="0" fontId="17" fillId="0" borderId="57" xfId="0" applyFont="1" applyFill="1" applyBorder="1" applyAlignment="1">
      <alignment vertical="center" wrapText="1"/>
    </xf>
    <xf numFmtId="38" fontId="16" fillId="0" borderId="457" xfId="3" applyFont="1" applyFill="1" applyBorder="1" applyAlignment="1">
      <alignment horizontal="right" vertical="center" shrinkToFit="1"/>
    </xf>
    <xf numFmtId="38" fontId="16" fillId="0" borderId="454" xfId="3" applyFont="1" applyFill="1" applyBorder="1" applyAlignment="1">
      <alignment horizontal="right" vertical="center" shrinkToFit="1"/>
    </xf>
    <xf numFmtId="38" fontId="16" fillId="0" borderId="460" xfId="3" applyFont="1" applyFill="1" applyBorder="1" applyAlignment="1">
      <alignment horizontal="right" vertical="center" shrinkToFit="1"/>
    </xf>
    <xf numFmtId="38" fontId="16" fillId="0" borderId="772" xfId="3" applyFont="1" applyFill="1" applyBorder="1" applyAlignment="1" applyProtection="1">
      <alignment horizontal="right" vertical="center" shrinkToFit="1"/>
      <protection locked="0"/>
    </xf>
    <xf numFmtId="38" fontId="16" fillId="0" borderId="114" xfId="3" applyFont="1" applyFill="1" applyBorder="1" applyAlignment="1" applyProtection="1">
      <alignment horizontal="right" vertical="center" shrinkToFit="1"/>
      <protection locked="0"/>
    </xf>
    <xf numFmtId="38" fontId="16" fillId="0" borderId="107" xfId="3" applyFont="1" applyFill="1" applyBorder="1" applyAlignment="1" applyProtection="1">
      <alignment horizontal="right" vertical="center" shrinkToFit="1"/>
      <protection locked="0"/>
    </xf>
    <xf numFmtId="38" fontId="16" fillId="0" borderId="452" xfId="3" applyFont="1" applyFill="1" applyBorder="1" applyAlignment="1" applyProtection="1">
      <alignment horizontal="right" vertical="center" shrinkToFit="1"/>
      <protection locked="0"/>
    </xf>
    <xf numFmtId="38" fontId="16" fillId="0" borderId="124" xfId="3" applyFont="1" applyFill="1" applyBorder="1" applyAlignment="1" applyProtection="1">
      <alignment horizontal="right" vertical="center" shrinkToFit="1"/>
      <protection locked="0"/>
    </xf>
    <xf numFmtId="49" fontId="24" fillId="0" borderId="137" xfId="15" applyNumberFormat="1" applyFont="1" applyFill="1" applyBorder="1" applyAlignment="1">
      <alignment horizontal="left" vertical="center" wrapText="1"/>
    </xf>
    <xf numFmtId="49" fontId="24" fillId="0" borderId="105" xfId="15" applyNumberFormat="1" applyFont="1" applyFill="1" applyBorder="1" applyAlignment="1">
      <alignment horizontal="left" vertical="center" wrapText="1"/>
    </xf>
    <xf numFmtId="49" fontId="17" fillId="0" borderId="137" xfId="15" applyNumberFormat="1" applyFont="1" applyFill="1" applyBorder="1" applyAlignment="1">
      <alignment horizontal="center" vertical="center" wrapText="1"/>
    </xf>
    <xf numFmtId="49" fontId="17" fillId="0" borderId="105" xfId="15" applyNumberFormat="1" applyFont="1" applyFill="1" applyBorder="1" applyAlignment="1">
      <alignment horizontal="center" vertical="center" wrapText="1"/>
    </xf>
    <xf numFmtId="38" fontId="16" fillId="0" borderId="463" xfId="3" applyFont="1" applyFill="1" applyBorder="1" applyAlignment="1">
      <alignment horizontal="right" vertical="center" shrinkToFit="1"/>
    </xf>
    <xf numFmtId="38" fontId="16" fillId="0" borderId="136" xfId="3" applyFont="1" applyFill="1" applyBorder="1" applyAlignment="1" applyProtection="1">
      <alignment horizontal="right" vertical="center" shrinkToFit="1"/>
      <protection locked="0"/>
    </xf>
    <xf numFmtId="38" fontId="16" fillId="0" borderId="126" xfId="3" applyFont="1" applyFill="1" applyBorder="1" applyAlignment="1" applyProtection="1">
      <alignment horizontal="right" vertical="center" shrinkToFit="1"/>
      <protection locked="0"/>
    </xf>
    <xf numFmtId="38" fontId="16" fillId="0" borderId="108" xfId="3" applyFont="1" applyFill="1" applyBorder="1" applyAlignment="1" applyProtection="1">
      <alignment horizontal="right" vertical="center" shrinkToFit="1"/>
      <protection locked="0"/>
    </xf>
    <xf numFmtId="49" fontId="17" fillId="0" borderId="76" xfId="15" applyNumberFormat="1" applyFont="1" applyFill="1" applyBorder="1" applyAlignment="1">
      <alignment horizontal="left" vertical="center" wrapText="1"/>
    </xf>
    <xf numFmtId="0" fontId="17" fillId="0" borderId="467" xfId="15" applyFont="1" applyFill="1" applyBorder="1" applyAlignment="1">
      <alignment horizontal="left" vertical="center" wrapText="1"/>
    </xf>
    <xf numFmtId="49" fontId="17" fillId="0" borderId="137" xfId="15" applyNumberFormat="1" applyFont="1" applyFill="1" applyBorder="1" applyAlignment="1">
      <alignment horizontal="left" vertical="center" wrapText="1"/>
    </xf>
    <xf numFmtId="49" fontId="17" fillId="0" borderId="105" xfId="15" applyNumberFormat="1" applyFont="1" applyFill="1" applyBorder="1" applyAlignment="1">
      <alignment horizontal="left" vertical="center" wrapText="1"/>
    </xf>
    <xf numFmtId="0" fontId="17" fillId="0" borderId="57" xfId="15" applyFont="1" applyFill="1" applyBorder="1" applyAlignment="1">
      <alignment vertical="center" wrapText="1"/>
    </xf>
    <xf numFmtId="0" fontId="17" fillId="0" borderId="113" xfId="15" applyFont="1" applyFill="1" applyBorder="1" applyAlignment="1">
      <alignment vertical="center" wrapText="1"/>
    </xf>
    <xf numFmtId="38" fontId="16" fillId="0" borderId="788" xfId="3" applyFont="1" applyFill="1" applyBorder="1" applyAlignment="1" applyProtection="1">
      <alignment horizontal="right" vertical="center" shrinkToFit="1"/>
      <protection locked="0"/>
    </xf>
    <xf numFmtId="0" fontId="16" fillId="0" borderId="121" xfId="15" applyFont="1" applyFill="1" applyBorder="1" applyAlignment="1">
      <alignment horizontal="center" vertical="center" wrapText="1"/>
    </xf>
    <xf numFmtId="0" fontId="16" fillId="0" borderId="72" xfId="15" applyFont="1" applyFill="1" applyBorder="1" applyAlignment="1">
      <alignment horizontal="center" vertical="center" wrapText="1"/>
    </xf>
    <xf numFmtId="0" fontId="16" fillId="0" borderId="77" xfId="15" applyFont="1" applyFill="1" applyBorder="1" applyAlignment="1">
      <alignment horizontal="center" vertical="center" wrapText="1"/>
    </xf>
    <xf numFmtId="0" fontId="17" fillId="0" borderId="466" xfId="15" applyFont="1" applyFill="1" applyBorder="1" applyAlignment="1">
      <alignment horizontal="center" vertical="center" wrapText="1"/>
    </xf>
    <xf numFmtId="0" fontId="17" fillId="0" borderId="76" xfId="15" applyFont="1" applyFill="1" applyBorder="1" applyAlignment="1">
      <alignment horizontal="center" vertical="center" wrapText="1"/>
    </xf>
    <xf numFmtId="38" fontId="16" fillId="0" borderId="10" xfId="3" applyFont="1" applyFill="1" applyBorder="1" applyAlignment="1">
      <alignment horizontal="right" vertical="center" shrinkToFit="1"/>
    </xf>
    <xf numFmtId="38" fontId="16" fillId="0" borderId="45" xfId="3" applyFont="1" applyFill="1" applyBorder="1" applyAlignment="1">
      <alignment horizontal="right" vertical="center" shrinkToFit="1"/>
    </xf>
    <xf numFmtId="49" fontId="17" fillId="0" borderId="76" xfId="15" applyNumberFormat="1" applyFont="1" applyFill="1" applyBorder="1" applyAlignment="1">
      <alignment horizontal="center" vertical="center" wrapText="1"/>
    </xf>
    <xf numFmtId="0" fontId="17" fillId="0" borderId="467" xfId="15" applyFont="1" applyFill="1" applyBorder="1" applyAlignment="1">
      <alignment horizontal="center" vertical="center" wrapText="1"/>
    </xf>
    <xf numFmtId="0" fontId="20" fillId="0" borderId="54" xfId="15" applyFont="1" applyFill="1" applyBorder="1" applyAlignment="1">
      <alignment horizontal="center" vertical="center" wrapText="1"/>
    </xf>
    <xf numFmtId="0" fontId="16" fillId="0" borderId="117" xfId="15" applyFont="1" applyFill="1" applyBorder="1" applyAlignment="1">
      <alignment horizontal="center" vertical="center" wrapText="1"/>
    </xf>
    <xf numFmtId="0" fontId="16" fillId="0" borderId="128" xfId="15" applyFont="1" applyFill="1" applyBorder="1" applyAlignment="1">
      <alignment horizontal="center" vertical="center" wrapText="1"/>
    </xf>
    <xf numFmtId="0" fontId="17" fillId="0" borderId="443" xfId="15" applyFont="1" applyFill="1" applyBorder="1" applyAlignment="1">
      <alignment horizontal="center" vertical="center" wrapText="1"/>
    </xf>
    <xf numFmtId="38" fontId="16" fillId="0" borderId="1160" xfId="3" applyFont="1" applyFill="1" applyBorder="1" applyAlignment="1">
      <alignment horizontal="right" vertical="center" shrinkToFit="1"/>
    </xf>
    <xf numFmtId="0" fontId="17" fillId="0" borderId="465" xfId="15" applyFont="1" applyFill="1" applyBorder="1" applyAlignment="1">
      <alignment horizontal="center" vertical="center" wrapText="1"/>
    </xf>
    <xf numFmtId="0" fontId="17" fillId="0" borderId="137" xfId="15" applyFont="1" applyFill="1" applyBorder="1" applyAlignment="1">
      <alignment horizontal="center" vertical="center" wrapText="1"/>
    </xf>
    <xf numFmtId="0" fontId="16" fillId="0" borderId="75" xfId="15" applyFont="1" applyFill="1" applyBorder="1" applyAlignment="1">
      <alignment horizontal="center" vertical="center" wrapText="1"/>
    </xf>
    <xf numFmtId="0" fontId="16" fillId="0" borderId="74" xfId="15" applyFont="1" applyFill="1" applyBorder="1" applyAlignment="1">
      <alignment horizontal="center" vertical="center" wrapText="1"/>
    </xf>
    <xf numFmtId="0" fontId="17" fillId="0" borderId="113" xfId="15" applyFont="1" applyFill="1" applyBorder="1" applyAlignment="1">
      <alignment horizontal="center" vertical="center" wrapText="1"/>
    </xf>
    <xf numFmtId="38" fontId="16" fillId="0" borderId="778" xfId="3" applyFont="1" applyFill="1" applyBorder="1" applyAlignment="1" applyProtection="1">
      <alignment horizontal="right" vertical="center" shrinkToFit="1"/>
      <protection locked="0"/>
    </xf>
    <xf numFmtId="38" fontId="16" fillId="0" borderId="781" xfId="3" applyFont="1" applyFill="1" applyBorder="1" applyAlignment="1" applyProtection="1">
      <alignment horizontal="right" vertical="center" shrinkToFit="1"/>
      <protection locked="0"/>
    </xf>
    <xf numFmtId="49" fontId="17" fillId="0" borderId="777" xfId="15" applyNumberFormat="1" applyFont="1" applyFill="1" applyBorder="1" applyAlignment="1">
      <alignment horizontal="center" vertical="center" wrapText="1"/>
    </xf>
    <xf numFmtId="49" fontId="17" fillId="0" borderId="54" xfId="15" applyNumberFormat="1" applyFont="1" applyFill="1" applyBorder="1" applyAlignment="1">
      <alignment horizontal="center" vertical="center" wrapText="1"/>
    </xf>
    <xf numFmtId="0" fontId="17" fillId="0" borderId="54" xfId="15" applyFont="1" applyFill="1" applyBorder="1" applyAlignment="1">
      <alignment horizontal="center" vertical="center"/>
    </xf>
    <xf numFmtId="0" fontId="20" fillId="0" borderId="777" xfId="15" applyFont="1" applyFill="1" applyBorder="1" applyAlignment="1">
      <alignment horizontal="center" vertical="center"/>
    </xf>
    <xf numFmtId="49" fontId="24" fillId="0" borderId="137" xfId="9" applyNumberFormat="1" applyFont="1" applyFill="1" applyBorder="1" applyAlignment="1" applyProtection="1">
      <alignment horizontal="left" vertical="center" wrapText="1"/>
    </xf>
    <xf numFmtId="49" fontId="24" fillId="0" borderId="54" xfId="15" applyNumberFormat="1" applyFont="1" applyFill="1" applyBorder="1" applyAlignment="1">
      <alignment horizontal="left" vertical="center" wrapText="1"/>
    </xf>
    <xf numFmtId="0" fontId="24" fillId="0" borderId="111" xfId="15" applyFont="1" applyFill="1" applyBorder="1" applyAlignment="1">
      <alignment horizontal="left" vertical="center" wrapText="1"/>
    </xf>
    <xf numFmtId="0" fontId="24" fillId="0" borderId="0" xfId="15" applyFont="1" applyFill="1" applyBorder="1" applyAlignment="1">
      <alignment horizontal="left" vertical="center" wrapText="1"/>
    </xf>
    <xf numFmtId="0" fontId="24" fillId="0" borderId="838" xfId="15" applyFont="1" applyFill="1" applyBorder="1" applyAlignment="1">
      <alignment horizontal="left" vertical="center" wrapText="1"/>
    </xf>
    <xf numFmtId="0" fontId="24" fillId="0" borderId="785" xfId="15" applyFont="1" applyFill="1" applyBorder="1" applyAlignment="1">
      <alignment horizontal="left" vertical="center" wrapText="1"/>
    </xf>
    <xf numFmtId="0" fontId="17" fillId="0" borderId="57" xfId="15" applyFont="1" applyFill="1" applyBorder="1" applyAlignment="1">
      <alignment horizontal="center" vertical="center" wrapText="1"/>
    </xf>
    <xf numFmtId="0" fontId="17" fillId="0" borderId="57" xfId="15" applyFont="1" applyFill="1" applyBorder="1" applyAlignment="1">
      <alignment horizontal="center" vertical="center"/>
    </xf>
    <xf numFmtId="0" fontId="20" fillId="0" borderId="469" xfId="15" applyFont="1" applyFill="1" applyBorder="1" applyAlignment="1">
      <alignment horizontal="center" vertical="center"/>
    </xf>
    <xf numFmtId="38" fontId="16" fillId="0" borderId="146" xfId="3" applyFont="1" applyFill="1" applyBorder="1" applyAlignment="1">
      <alignment horizontal="right" vertical="center" shrinkToFit="1"/>
    </xf>
    <xf numFmtId="0" fontId="16" fillId="0" borderId="8" xfId="15" applyFont="1" applyFill="1" applyBorder="1" applyAlignment="1">
      <alignment horizontal="center" vertical="center" textRotation="255" shrinkToFit="1"/>
    </xf>
    <xf numFmtId="0" fontId="16" fillId="0" borderId="784" xfId="15" applyFont="1" applyFill="1" applyBorder="1" applyAlignment="1">
      <alignment horizontal="center" vertical="center" textRotation="255" shrinkToFit="1"/>
    </xf>
    <xf numFmtId="0" fontId="16" fillId="0" borderId="1157" xfId="15" applyFont="1" applyFill="1" applyBorder="1" applyAlignment="1">
      <alignment horizontal="center" vertical="center" wrapText="1" shrinkToFit="1"/>
    </xf>
    <xf numFmtId="0" fontId="16" fillId="0" borderId="54" xfId="15" applyFont="1" applyFill="1" applyBorder="1" applyAlignment="1">
      <alignment horizontal="center" vertical="center" wrapText="1" shrinkToFit="1"/>
    </xf>
    <xf numFmtId="0" fontId="16" fillId="0" borderId="777" xfId="15" applyFont="1" applyFill="1" applyBorder="1" applyAlignment="1">
      <alignment horizontal="center" vertical="center" wrapText="1" shrinkToFit="1"/>
    </xf>
    <xf numFmtId="0" fontId="17" fillId="0" borderId="1157" xfId="15" applyFont="1" applyFill="1" applyBorder="1" applyAlignment="1">
      <alignment horizontal="center" vertical="center"/>
    </xf>
    <xf numFmtId="0" fontId="20" fillId="0" borderId="54" xfId="15" applyFont="1" applyFill="1" applyBorder="1" applyAlignment="1">
      <alignment horizontal="center" vertical="center"/>
    </xf>
    <xf numFmtId="38" fontId="16" fillId="0" borderId="836" xfId="3" applyFont="1" applyFill="1" applyBorder="1" applyAlignment="1">
      <alignment horizontal="right" vertical="center" shrinkToFit="1"/>
    </xf>
    <xf numFmtId="0" fontId="12" fillId="4" borderId="769" xfId="17" applyFont="1" applyFill="1" applyBorder="1" applyAlignment="1">
      <alignment horizontal="center" vertical="center" textRotation="255"/>
    </xf>
    <xf numFmtId="0" fontId="0" fillId="0" borderId="54" xfId="0" applyBorder="1" applyAlignment="1">
      <alignment horizontal="center" vertical="center" textRotation="255"/>
    </xf>
    <xf numFmtId="0" fontId="0" fillId="0" borderId="777" xfId="0" applyBorder="1" applyAlignment="1">
      <alignment horizontal="center" vertical="center" textRotation="255"/>
    </xf>
    <xf numFmtId="0" fontId="12" fillId="4" borderId="769" xfId="17" applyFont="1" applyFill="1" applyBorder="1" applyAlignment="1">
      <alignment horizontal="center" vertical="center"/>
    </xf>
    <xf numFmtId="0" fontId="0" fillId="0" borderId="54" xfId="0" applyBorder="1" applyAlignment="1">
      <alignment horizontal="center" vertical="center"/>
    </xf>
    <xf numFmtId="0" fontId="0" fillId="0" borderId="777" xfId="0" applyBorder="1" applyAlignment="1">
      <alignment horizontal="center" vertical="center"/>
    </xf>
    <xf numFmtId="0" fontId="12" fillId="4" borderId="769" xfId="17" applyFont="1" applyFill="1" applyBorder="1" applyAlignment="1">
      <alignment horizontal="center" vertical="center" wrapText="1" shrinkToFit="1"/>
    </xf>
    <xf numFmtId="0" fontId="12" fillId="4" borderId="769" xfId="17" applyFont="1" applyFill="1" applyBorder="1" applyAlignment="1">
      <alignment horizontal="center" vertical="center" shrinkToFit="1"/>
    </xf>
    <xf numFmtId="0" fontId="12" fillId="4" borderId="769" xfId="17" applyFont="1" applyFill="1" applyBorder="1" applyAlignment="1">
      <alignment horizontal="center" vertical="center" wrapText="1"/>
    </xf>
    <xf numFmtId="0" fontId="12" fillId="4" borderId="769" xfId="17" applyFont="1" applyFill="1" applyBorder="1" applyAlignment="1">
      <alignment horizontal="center" vertical="center" textRotation="255" wrapText="1"/>
    </xf>
    <xf numFmtId="0" fontId="17" fillId="0" borderId="38" xfId="17" applyFont="1" applyFill="1" applyBorder="1" applyAlignment="1">
      <alignment vertical="center" wrapText="1"/>
    </xf>
    <xf numFmtId="0" fontId="17" fillId="0" borderId="489" xfId="17" applyFont="1" applyFill="1" applyBorder="1" applyAlignment="1">
      <alignment vertical="center" wrapText="1"/>
    </xf>
    <xf numFmtId="0" fontId="17" fillId="0" borderId="4" xfId="17" applyFont="1" applyFill="1" applyBorder="1" applyAlignment="1">
      <alignment vertical="center" wrapText="1"/>
    </xf>
    <xf numFmtId="0" fontId="17" fillId="0" borderId="685" xfId="17" applyFont="1" applyFill="1" applyBorder="1" applyAlignment="1">
      <alignment vertical="center" wrapText="1"/>
    </xf>
    <xf numFmtId="0" fontId="17" fillId="0" borderId="1136" xfId="17" applyFont="1" applyFill="1" applyBorder="1" applyAlignment="1">
      <alignment vertical="center" wrapText="1"/>
    </xf>
    <xf numFmtId="0" fontId="17" fillId="0" borderId="1137" xfId="17" applyFont="1" applyFill="1" applyBorder="1" applyAlignment="1">
      <alignment vertical="center" wrapText="1"/>
    </xf>
    <xf numFmtId="0" fontId="10" fillId="0" borderId="41" xfId="17" applyNumberFormat="1" applyFont="1" applyFill="1" applyBorder="1" applyAlignment="1">
      <alignment horizontal="center" vertical="center" wrapText="1"/>
    </xf>
    <xf numFmtId="0" fontId="10" fillId="0" borderId="1" xfId="17" applyNumberFormat="1" applyFont="1" applyFill="1" applyBorder="1" applyAlignment="1">
      <alignment horizontal="center" vertical="center" wrapText="1"/>
    </xf>
    <xf numFmtId="0" fontId="10" fillId="0" borderId="782" xfId="17" applyNumberFormat="1" applyFont="1" applyFill="1" applyBorder="1" applyAlignment="1">
      <alignment horizontal="center" vertical="center" wrapText="1"/>
    </xf>
    <xf numFmtId="0" fontId="10" fillId="0" borderId="233" xfId="17" applyFont="1" applyFill="1" applyBorder="1" applyAlignment="1">
      <alignment horizontal="center" vertical="center" wrapText="1"/>
    </xf>
    <xf numFmtId="0" fontId="10" fillId="0" borderId="4" xfId="17" applyFont="1" applyFill="1" applyBorder="1" applyAlignment="1">
      <alignment horizontal="center" vertical="center" wrapText="1"/>
    </xf>
    <xf numFmtId="0" fontId="10" fillId="0" borderId="685" xfId="17" applyFont="1" applyFill="1" applyBorder="1" applyAlignment="1">
      <alignment horizontal="center" vertical="center" wrapText="1"/>
    </xf>
    <xf numFmtId="0" fontId="17" fillId="0" borderId="233" xfId="17" applyNumberFormat="1" applyFont="1" applyFill="1" applyBorder="1" applyAlignment="1">
      <alignment vertical="center" wrapText="1"/>
    </xf>
    <xf numFmtId="0" fontId="17" fillId="0" borderId="15" xfId="17" applyNumberFormat="1" applyFont="1" applyFill="1" applyBorder="1" applyAlignment="1">
      <alignment vertical="center" wrapText="1"/>
    </xf>
    <xf numFmtId="0" fontId="17" fillId="0" borderId="42" xfId="17" applyFont="1" applyFill="1" applyBorder="1" applyAlignment="1">
      <alignment horizontal="left" vertical="center" wrapText="1"/>
    </xf>
    <xf numFmtId="0" fontId="17" fillId="0" borderId="2" xfId="17" applyFont="1" applyFill="1" applyBorder="1" applyAlignment="1">
      <alignment horizontal="left" vertical="center" wrapText="1"/>
    </xf>
    <xf numFmtId="0" fontId="17" fillId="0" borderId="690" xfId="17" applyFont="1" applyFill="1" applyBorder="1" applyAlignment="1">
      <alignment horizontal="left" vertical="center" wrapText="1"/>
    </xf>
    <xf numFmtId="179" fontId="17" fillId="0" borderId="489" xfId="9" applyNumberFormat="1" applyFont="1" applyFill="1" applyBorder="1" applyAlignment="1" applyProtection="1">
      <alignment vertical="center" wrapText="1"/>
    </xf>
    <xf numFmtId="179" fontId="17" fillId="0" borderId="685" xfId="9" applyNumberFormat="1" applyFont="1" applyFill="1" applyBorder="1" applyAlignment="1" applyProtection="1">
      <alignment vertical="center" wrapText="1"/>
    </xf>
    <xf numFmtId="38" fontId="10" fillId="0" borderId="233" xfId="3" applyFont="1" applyFill="1" applyBorder="1" applyAlignment="1">
      <alignment horizontal="right" vertical="center" wrapText="1"/>
    </xf>
    <xf numFmtId="38" fontId="10" fillId="0" borderId="4" xfId="3" applyFont="1" applyFill="1" applyBorder="1" applyAlignment="1">
      <alignment horizontal="right" vertical="center" wrapText="1"/>
    </xf>
    <xf numFmtId="38" fontId="10" fillId="0" borderId="685" xfId="3" applyFont="1" applyFill="1" applyBorder="1" applyAlignment="1">
      <alignment horizontal="right" vertical="center" wrapText="1"/>
    </xf>
    <xf numFmtId="0" fontId="10" fillId="0" borderId="40" xfId="17" applyNumberFormat="1" applyFont="1" applyFill="1" applyBorder="1" applyAlignment="1">
      <alignment horizontal="center" vertical="center" wrapText="1"/>
    </xf>
    <xf numFmtId="0" fontId="10" fillId="0" borderId="321" xfId="17" applyFont="1" applyFill="1" applyBorder="1" applyAlignment="1">
      <alignment horizontal="center" vertical="center" wrapText="1"/>
    </xf>
    <xf numFmtId="0" fontId="49" fillId="0" borderId="41" xfId="17" applyNumberFormat="1" applyFont="1" applyFill="1" applyBorder="1" applyAlignment="1">
      <alignment horizontal="center" vertical="center" textRotation="255" wrapText="1" shrinkToFit="1"/>
    </xf>
    <xf numFmtId="0" fontId="49" fillId="0" borderId="1" xfId="17" applyNumberFormat="1" applyFont="1" applyFill="1" applyBorder="1" applyAlignment="1">
      <alignment horizontal="center" vertical="center" textRotation="255" shrinkToFit="1"/>
    </xf>
    <xf numFmtId="0" fontId="49" fillId="0" borderId="782" xfId="17" applyNumberFormat="1" applyFont="1" applyFill="1" applyBorder="1" applyAlignment="1">
      <alignment horizontal="center" vertical="center" textRotation="255" shrinkToFit="1"/>
    </xf>
    <xf numFmtId="0" fontId="10" fillId="0" borderId="834" xfId="17" applyFont="1" applyFill="1" applyBorder="1" applyAlignment="1">
      <alignment horizontal="center" vertical="center" wrapText="1"/>
    </xf>
    <xf numFmtId="0" fontId="17" fillId="0" borderId="834" xfId="17" applyNumberFormat="1" applyFont="1" applyFill="1" applyBorder="1" applyAlignment="1">
      <alignment vertical="center" wrapText="1"/>
    </xf>
    <xf numFmtId="38" fontId="10" fillId="0" borderId="834" xfId="3" applyFont="1" applyFill="1" applyBorder="1" applyAlignment="1">
      <alignment horizontal="right" vertical="center" wrapText="1"/>
    </xf>
    <xf numFmtId="0" fontId="10" fillId="0" borderId="40" xfId="17" applyNumberFormat="1" applyFont="1" applyFill="1" applyBorder="1" applyAlignment="1">
      <alignment horizontal="center" vertical="center" textRotation="255" shrinkToFit="1"/>
    </xf>
    <xf numFmtId="0" fontId="10" fillId="0" borderId="4" xfId="17" applyNumberFormat="1" applyFont="1" applyFill="1" applyBorder="1" applyAlignment="1">
      <alignment horizontal="center" vertical="center" wrapText="1"/>
    </xf>
    <xf numFmtId="0" fontId="10" fillId="0" borderId="15" xfId="17" applyNumberFormat="1" applyFont="1" applyFill="1" applyBorder="1" applyAlignment="1">
      <alignment horizontal="center" vertical="center" wrapText="1"/>
    </xf>
    <xf numFmtId="0" fontId="17" fillId="0" borderId="0" xfId="17" applyFont="1" applyFill="1" applyBorder="1" applyAlignment="1">
      <alignment vertical="center" wrapText="1"/>
    </xf>
    <xf numFmtId="0" fontId="17" fillId="0" borderId="129" xfId="17" applyFont="1" applyFill="1" applyBorder="1" applyAlignment="1">
      <alignment vertical="center" wrapText="1"/>
    </xf>
    <xf numFmtId="0" fontId="17" fillId="0" borderId="837" xfId="17" applyFont="1" applyFill="1" applyBorder="1" applyAlignment="1">
      <alignment horizontal="left" vertical="center" wrapText="1"/>
    </xf>
    <xf numFmtId="0" fontId="17" fillId="0" borderId="1157" xfId="17" applyFont="1" applyFill="1" applyBorder="1" applyAlignment="1">
      <alignment horizontal="center" vertical="center" wrapText="1"/>
    </xf>
    <xf numFmtId="0" fontId="17" fillId="0" borderId="113" xfId="17" applyFont="1" applyFill="1" applyBorder="1" applyAlignment="1">
      <alignment horizontal="center" vertical="center" wrapText="1"/>
    </xf>
    <xf numFmtId="0" fontId="17" fillId="0" borderId="76" xfId="17" applyFont="1" applyFill="1" applyBorder="1" applyAlignment="1">
      <alignment horizontal="center" vertical="center" wrapText="1"/>
    </xf>
    <xf numFmtId="0" fontId="17" fillId="0" borderId="467" xfId="17" applyFont="1" applyFill="1" applyBorder="1" applyAlignment="1">
      <alignment horizontal="center" vertical="center" wrapText="1"/>
    </xf>
    <xf numFmtId="0" fontId="17" fillId="0" borderId="443" xfId="17" applyFont="1" applyFill="1" applyBorder="1" applyAlignment="1">
      <alignment horizontal="center" vertical="center" wrapText="1"/>
    </xf>
    <xf numFmtId="0" fontId="16" fillId="0" borderId="1153" xfId="17" applyFont="1" applyFill="1" applyBorder="1" applyAlignment="1">
      <alignment horizontal="center" vertical="center" wrapText="1"/>
    </xf>
    <xf numFmtId="0" fontId="17" fillId="0" borderId="1158" xfId="17" applyFont="1" applyFill="1" applyBorder="1" applyAlignment="1">
      <alignment horizontal="center" vertical="center" wrapText="1"/>
    </xf>
    <xf numFmtId="0" fontId="17" fillId="0" borderId="29" xfId="17" applyFont="1" applyFill="1" applyBorder="1" applyAlignment="1">
      <alignment horizontal="center" vertical="center" wrapText="1"/>
    </xf>
    <xf numFmtId="0" fontId="17" fillId="0" borderId="43" xfId="17" applyFont="1" applyFill="1" applyBorder="1" applyAlignment="1">
      <alignment horizontal="center" vertical="center" wrapText="1"/>
    </xf>
    <xf numFmtId="0" fontId="17" fillId="0" borderId="1153" xfId="17" applyFont="1" applyFill="1" applyBorder="1" applyAlignment="1">
      <alignment horizontal="center" vertical="center" wrapText="1"/>
    </xf>
    <xf numFmtId="0" fontId="25" fillId="4" borderId="1" xfId="20" applyFont="1" applyFill="1" applyBorder="1" applyAlignment="1">
      <alignment horizontal="center" vertical="center" wrapText="1"/>
    </xf>
    <xf numFmtId="0" fontId="0" fillId="0" borderId="782" xfId="0" applyBorder="1" applyAlignment="1">
      <alignment horizontal="center" vertical="center" wrapText="1"/>
    </xf>
    <xf numFmtId="0" fontId="25" fillId="4" borderId="2" xfId="20" applyFont="1" applyFill="1" applyBorder="1" applyAlignment="1">
      <alignment horizontal="center" vertical="center" wrapText="1"/>
    </xf>
    <xf numFmtId="0" fontId="0" fillId="0" borderId="690" xfId="0" applyBorder="1" applyAlignment="1">
      <alignment horizontal="center" vertical="center" wrapText="1"/>
    </xf>
    <xf numFmtId="0" fontId="25" fillId="4" borderId="124" xfId="20" applyFont="1" applyFill="1" applyBorder="1" applyAlignment="1">
      <alignment horizontal="center" vertical="center" wrapText="1"/>
    </xf>
    <xf numFmtId="0" fontId="0" fillId="0" borderId="778" xfId="0" applyBorder="1" applyAlignment="1">
      <alignment horizontal="center" vertical="center" wrapText="1"/>
    </xf>
    <xf numFmtId="0" fontId="25" fillId="4" borderId="525" xfId="20" applyFont="1" applyFill="1" applyBorder="1" applyAlignment="1">
      <alignment horizontal="center" vertical="center" wrapText="1"/>
    </xf>
    <xf numFmtId="0" fontId="0" fillId="0" borderId="781" xfId="0" applyBorder="1" applyAlignment="1">
      <alignment horizontal="center" vertical="center" wrapText="1"/>
    </xf>
    <xf numFmtId="0" fontId="21" fillId="4" borderId="5" xfId="20" applyFont="1" applyFill="1" applyBorder="1" applyAlignment="1">
      <alignment horizontal="center" vertical="center" wrapText="1"/>
    </xf>
    <xf numFmtId="0" fontId="21" fillId="4" borderId="25" xfId="20" applyFont="1" applyFill="1" applyBorder="1" applyAlignment="1">
      <alignment horizontal="center" vertical="center" wrapText="1"/>
    </xf>
    <xf numFmtId="0" fontId="0" fillId="0" borderId="104" xfId="0" applyBorder="1" applyAlignment="1">
      <alignment horizontal="center" vertical="center" wrapText="1"/>
    </xf>
    <xf numFmtId="0" fontId="0" fillId="0" borderId="110" xfId="0" applyBorder="1" applyAlignment="1">
      <alignment horizontal="center" vertical="center" wrapText="1"/>
    </xf>
    <xf numFmtId="0" fontId="21" fillId="4" borderId="111" xfId="20" applyFont="1" applyFill="1" applyBorder="1" applyAlignment="1">
      <alignment horizontal="center" vertical="center" wrapText="1"/>
    </xf>
    <xf numFmtId="0" fontId="0" fillId="0" borderId="129" xfId="0" applyBorder="1" applyAlignment="1">
      <alignment horizontal="center" vertical="center" wrapText="1"/>
    </xf>
    <xf numFmtId="0" fontId="16" fillId="0" borderId="422" xfId="20" applyFont="1" applyFill="1" applyBorder="1" applyAlignment="1">
      <alignment horizontal="center" vertical="center" wrapText="1"/>
    </xf>
    <xf numFmtId="0" fontId="16" fillId="0" borderId="142" xfId="20" applyFont="1" applyFill="1" applyBorder="1" applyAlignment="1">
      <alignment horizontal="center" vertical="center" wrapText="1"/>
    </xf>
    <xf numFmtId="0" fontId="16" fillId="0" borderId="143" xfId="20" applyFont="1" applyFill="1" applyBorder="1" applyAlignment="1">
      <alignment horizontal="center" vertical="center" wrapText="1"/>
    </xf>
    <xf numFmtId="0" fontId="10" fillId="0" borderId="466" xfId="20" applyFont="1" applyFill="1" applyBorder="1" applyAlignment="1">
      <alignment horizontal="center" vertical="center" wrapText="1"/>
    </xf>
    <xf numFmtId="0" fontId="10" fillId="0" borderId="76" xfId="20" applyFont="1" applyFill="1" applyBorder="1" applyAlignment="1">
      <alignment horizontal="center" vertical="center" wrapText="1"/>
    </xf>
    <xf numFmtId="38" fontId="10" fillId="0" borderId="29" xfId="3" applyFont="1" applyFill="1" applyBorder="1" applyAlignment="1">
      <alignment horizontal="right" vertical="center" shrinkToFit="1"/>
    </xf>
    <xf numFmtId="38" fontId="10" fillId="0" borderId="43" xfId="3" applyFont="1" applyFill="1" applyBorder="1" applyAlignment="1">
      <alignment horizontal="right" vertical="center" shrinkToFit="1"/>
    </xf>
    <xf numFmtId="38" fontId="10" fillId="0" borderId="55" xfId="3" applyFont="1" applyFill="1" applyBorder="1" applyAlignment="1">
      <alignment horizontal="right" vertical="center" shrinkToFit="1"/>
    </xf>
    <xf numFmtId="38" fontId="10" fillId="0" borderId="1" xfId="3" applyFont="1" applyFill="1" applyBorder="1" applyAlignment="1">
      <alignment horizontal="right" vertical="center" shrinkToFit="1"/>
    </xf>
    <xf numFmtId="38" fontId="10" fillId="0" borderId="782" xfId="3" applyFont="1" applyFill="1" applyBorder="1" applyAlignment="1">
      <alignment horizontal="right" vertical="center" shrinkToFit="1"/>
    </xf>
    <xf numFmtId="38" fontId="10" fillId="0" borderId="837" xfId="3" applyFont="1" applyFill="1" applyBorder="1" applyAlignment="1">
      <alignment horizontal="right" vertical="center" shrinkToFit="1"/>
    </xf>
    <xf numFmtId="38" fontId="10" fillId="0" borderId="2" xfId="3" applyFont="1" applyFill="1" applyBorder="1" applyAlignment="1">
      <alignment horizontal="right" vertical="center" shrinkToFit="1"/>
    </xf>
    <xf numFmtId="38" fontId="10" fillId="0" borderId="690" xfId="3" applyFont="1" applyFill="1" applyBorder="1" applyAlignment="1">
      <alignment horizontal="right" vertical="center" shrinkToFit="1"/>
    </xf>
    <xf numFmtId="38" fontId="10" fillId="0" borderId="9" xfId="3" applyFont="1" applyFill="1" applyBorder="1" applyAlignment="1">
      <alignment horizontal="right" vertical="center" shrinkToFit="1"/>
    </xf>
    <xf numFmtId="38" fontId="10" fillId="0" borderId="484" xfId="3" applyFont="1" applyFill="1" applyBorder="1" applyAlignment="1">
      <alignment horizontal="right" vertical="center" shrinkToFit="1"/>
    </xf>
    <xf numFmtId="38" fontId="10" fillId="0" borderId="486" xfId="3" applyFont="1" applyFill="1" applyBorder="1" applyAlignment="1">
      <alignment horizontal="right" vertical="center" shrinkToFit="1"/>
    </xf>
    <xf numFmtId="38" fontId="10" fillId="0" borderId="506" xfId="3" applyFont="1" applyFill="1" applyBorder="1" applyAlignment="1">
      <alignment horizontal="right" vertical="center" shrinkToFit="1"/>
    </xf>
    <xf numFmtId="38" fontId="10" fillId="0" borderId="577" xfId="3" applyFont="1" applyFill="1" applyBorder="1" applyAlignment="1">
      <alignment horizontal="right" vertical="center" shrinkToFit="1"/>
    </xf>
    <xf numFmtId="49" fontId="10" fillId="0" borderId="76" xfId="20" applyNumberFormat="1" applyFont="1" applyFill="1" applyBorder="1" applyAlignment="1">
      <alignment horizontal="center" vertical="center" wrapText="1"/>
    </xf>
    <xf numFmtId="0" fontId="10" fillId="0" borderId="467" xfId="20" applyFont="1" applyFill="1" applyBorder="1" applyAlignment="1">
      <alignment horizontal="center" vertical="center" wrapText="1"/>
    </xf>
    <xf numFmtId="0" fontId="10" fillId="0" borderId="465" xfId="20" applyFont="1" applyFill="1" applyBorder="1" applyAlignment="1">
      <alignment horizontal="center" vertical="center" wrapText="1"/>
    </xf>
    <xf numFmtId="38" fontId="10" fillId="0" borderId="106" xfId="3" applyFont="1" applyFill="1" applyBorder="1" applyAlignment="1">
      <alignment horizontal="right" vertical="center" shrinkToFit="1"/>
    </xf>
    <xf numFmtId="38" fontId="10" fillId="0" borderId="149" xfId="3" applyFont="1" applyFill="1" applyBorder="1" applyAlignment="1">
      <alignment horizontal="right" vertical="center" shrinkToFit="1"/>
    </xf>
    <xf numFmtId="38" fontId="10" fillId="0" borderId="539" xfId="3" applyFont="1" applyFill="1" applyBorder="1" applyAlignment="1">
      <alignment horizontal="right" vertical="center" shrinkToFit="1"/>
    </xf>
    <xf numFmtId="38" fontId="10" fillId="0" borderId="120" xfId="3" applyFont="1" applyFill="1" applyBorder="1" applyAlignment="1">
      <alignment horizontal="right" vertical="center" shrinkToFit="1"/>
    </xf>
    <xf numFmtId="0" fontId="10" fillId="0" borderId="141" xfId="20" applyFont="1" applyFill="1" applyBorder="1" applyAlignment="1">
      <alignment horizontal="center" vertical="center" wrapText="1"/>
    </xf>
    <xf numFmtId="0" fontId="10" fillId="0" borderId="142" xfId="20" applyFont="1" applyFill="1" applyBorder="1" applyAlignment="1">
      <alignment horizontal="center" vertical="center" wrapText="1"/>
    </xf>
    <xf numFmtId="0" fontId="10" fillId="0" borderId="242" xfId="20" applyFont="1" applyFill="1" applyBorder="1" applyAlignment="1">
      <alignment horizontal="center" vertical="center" wrapText="1"/>
    </xf>
    <xf numFmtId="0" fontId="10" fillId="0" borderId="422" xfId="20" applyFont="1" applyFill="1" applyBorder="1" applyAlignment="1">
      <alignment horizontal="center" vertical="center" wrapText="1"/>
    </xf>
    <xf numFmtId="0" fontId="10" fillId="0" borderId="57" xfId="20" applyFont="1" applyFill="1" applyBorder="1" applyAlignment="1">
      <alignment horizontal="center" vertical="center" wrapText="1"/>
    </xf>
    <xf numFmtId="0" fontId="10" fillId="0" borderId="113" xfId="20" applyFont="1" applyFill="1" applyBorder="1" applyAlignment="1">
      <alignment horizontal="center" vertical="center" wrapText="1"/>
    </xf>
    <xf numFmtId="38" fontId="10" fillId="0" borderId="105" xfId="3" applyFont="1" applyFill="1" applyBorder="1" applyAlignment="1">
      <alignment horizontal="right" vertical="center" shrinkToFit="1"/>
    </xf>
    <xf numFmtId="38" fontId="10" fillId="0" borderId="104" xfId="3" applyFont="1" applyFill="1" applyBorder="1" applyAlignment="1">
      <alignment horizontal="right" vertical="center" shrinkToFit="1"/>
    </xf>
    <xf numFmtId="38" fontId="10" fillId="0" borderId="251" xfId="3" applyFont="1" applyFill="1" applyBorder="1" applyAlignment="1">
      <alignment horizontal="right" vertical="center" shrinkToFit="1"/>
    </xf>
    <xf numFmtId="0" fontId="10" fillId="0" borderId="228" xfId="20" applyFont="1" applyFill="1" applyBorder="1" applyAlignment="1">
      <alignment horizontal="center" vertical="center" wrapText="1"/>
    </xf>
    <xf numFmtId="0" fontId="10" fillId="0" borderId="8" xfId="20" applyFont="1" applyFill="1" applyBorder="1" applyAlignment="1">
      <alignment horizontal="center" vertical="center" wrapText="1"/>
    </xf>
    <xf numFmtId="0" fontId="10" fillId="0" borderId="104" xfId="20" applyFont="1" applyFill="1" applyBorder="1" applyAlignment="1">
      <alignment horizontal="center" vertical="center" wrapText="1"/>
    </xf>
    <xf numFmtId="38" fontId="10" fillId="0" borderId="330" xfId="3" applyFont="1" applyFill="1" applyBorder="1" applyAlignment="1">
      <alignment horizontal="right" vertical="center" shrinkToFit="1"/>
    </xf>
    <xf numFmtId="38" fontId="10" fillId="0" borderId="324" xfId="3" applyFont="1" applyFill="1" applyBorder="1" applyAlignment="1">
      <alignment horizontal="right" vertical="center" shrinkToFit="1"/>
    </xf>
    <xf numFmtId="38" fontId="10" fillId="0" borderId="328" xfId="3" applyFont="1" applyFill="1" applyBorder="1" applyAlignment="1">
      <alignment horizontal="right" vertical="center" shrinkToFit="1"/>
    </xf>
    <xf numFmtId="0" fontId="17" fillId="0" borderId="54" xfId="20" applyFont="1" applyFill="1" applyBorder="1" applyAlignment="1">
      <alignment horizontal="left" vertical="center" wrapText="1"/>
    </xf>
    <xf numFmtId="0" fontId="20" fillId="0" borderId="54" xfId="20" applyFont="1" applyFill="1" applyBorder="1" applyAlignment="1">
      <alignment horizontal="left" vertical="center" wrapText="1"/>
    </xf>
    <xf numFmtId="0" fontId="20" fillId="0" borderId="105" xfId="20" applyFont="1" applyFill="1" applyBorder="1" applyAlignment="1">
      <alignment horizontal="left" vertical="center" wrapText="1"/>
    </xf>
    <xf numFmtId="0" fontId="10" fillId="0" borderId="54" xfId="20" applyFont="1" applyFill="1" applyBorder="1" applyAlignment="1">
      <alignment horizontal="center" vertical="center" wrapText="1"/>
    </xf>
    <xf numFmtId="0" fontId="17" fillId="0" borderId="57" xfId="20" applyFont="1" applyFill="1" applyBorder="1" applyAlignment="1">
      <alignment horizontal="left" vertical="center" wrapText="1"/>
    </xf>
    <xf numFmtId="0" fontId="20" fillId="0" borderId="113" xfId="20" applyFont="1" applyFill="1" applyBorder="1" applyAlignment="1">
      <alignment horizontal="left" vertical="center" wrapText="1"/>
    </xf>
    <xf numFmtId="0" fontId="17" fillId="0" borderId="57" xfId="20" applyFont="1" applyFill="1" applyBorder="1" applyAlignment="1">
      <alignment horizontal="center" vertical="center" textRotation="255" wrapText="1"/>
    </xf>
    <xf numFmtId="0" fontId="17" fillId="0" borderId="54" xfId="20" applyFont="1" applyFill="1" applyBorder="1" applyAlignment="1">
      <alignment horizontal="center" vertical="center" textRotation="255" wrapText="1"/>
    </xf>
    <xf numFmtId="0" fontId="17" fillId="0" borderId="105" xfId="20" applyFont="1" applyFill="1" applyBorder="1" applyAlignment="1">
      <alignment horizontal="center" vertical="center" textRotation="255" wrapText="1"/>
    </xf>
    <xf numFmtId="0" fontId="12" fillId="4" borderId="5" xfId="20" applyFont="1" applyFill="1" applyBorder="1" applyAlignment="1">
      <alignment horizontal="center" vertical="center"/>
    </xf>
    <xf numFmtId="0" fontId="12" fillId="4" borderId="8" xfId="20" applyFont="1" applyFill="1" applyBorder="1" applyAlignment="1">
      <alignment horizontal="center" vertical="center"/>
    </xf>
    <xf numFmtId="0" fontId="12" fillId="4" borderId="22" xfId="20" applyFont="1" applyFill="1" applyBorder="1" applyAlignment="1">
      <alignment horizontal="center" vertical="center"/>
    </xf>
    <xf numFmtId="0" fontId="12" fillId="4" borderId="5" xfId="20" applyFont="1" applyFill="1" applyBorder="1" applyAlignment="1">
      <alignment horizontal="center" vertical="center" wrapText="1" shrinkToFit="1"/>
    </xf>
    <xf numFmtId="0" fontId="12" fillId="4" borderId="25" xfId="20" applyFont="1" applyFill="1" applyBorder="1" applyAlignment="1">
      <alignment horizontal="center" vertical="center" shrinkToFit="1"/>
    </xf>
    <xf numFmtId="0" fontId="12" fillId="4" borderId="8" xfId="20" applyFont="1" applyFill="1" applyBorder="1" applyAlignment="1">
      <alignment horizontal="center" vertical="center" wrapText="1" shrinkToFit="1"/>
    </xf>
    <xf numFmtId="0" fontId="12" fillId="4" borderId="79" xfId="20" applyFont="1" applyFill="1" applyBorder="1" applyAlignment="1">
      <alignment horizontal="center" vertical="center" shrinkToFit="1"/>
    </xf>
    <xf numFmtId="0" fontId="12" fillId="4" borderId="22" xfId="20" applyFont="1" applyFill="1" applyBorder="1" applyAlignment="1">
      <alignment horizontal="center" vertical="center" shrinkToFit="1"/>
    </xf>
    <xf numFmtId="0" fontId="12" fillId="4" borderId="36" xfId="20" applyFont="1" applyFill="1" applyBorder="1" applyAlignment="1">
      <alignment horizontal="center" vertical="center" shrinkToFit="1"/>
    </xf>
    <xf numFmtId="0" fontId="12" fillId="4" borderId="111" xfId="20" applyFont="1" applyFill="1" applyBorder="1" applyAlignment="1">
      <alignment horizontal="center" vertical="center" wrapText="1"/>
    </xf>
    <xf numFmtId="0" fontId="12" fillId="4" borderId="0" xfId="20" applyFont="1" applyFill="1" applyBorder="1" applyAlignment="1">
      <alignment horizontal="center" vertical="center" wrapText="1"/>
    </xf>
    <xf numFmtId="0" fontId="12" fillId="4" borderId="34" xfId="20" applyFont="1" applyFill="1" applyBorder="1" applyAlignment="1">
      <alignment horizontal="center" vertical="center" wrapText="1"/>
    </xf>
    <xf numFmtId="0" fontId="12" fillId="4" borderId="91" xfId="20" applyFont="1" applyFill="1" applyBorder="1" applyAlignment="1">
      <alignment horizontal="center" vertical="center" textRotation="255"/>
    </xf>
    <xf numFmtId="0" fontId="12" fillId="4" borderId="54" xfId="20" applyFont="1" applyFill="1" applyBorder="1" applyAlignment="1">
      <alignment horizontal="center" vertical="center" textRotation="255"/>
    </xf>
    <xf numFmtId="0" fontId="12" fillId="4" borderId="43" xfId="20" applyFont="1" applyFill="1" applyBorder="1" applyAlignment="1">
      <alignment horizontal="center" vertical="center" textRotation="255"/>
    </xf>
    <xf numFmtId="38" fontId="10" fillId="0" borderId="245" xfId="3" applyFont="1" applyFill="1" applyBorder="1" applyAlignment="1">
      <alignment horizontal="right" vertical="center" shrinkToFit="1"/>
    </xf>
    <xf numFmtId="38" fontId="10" fillId="0" borderId="200" xfId="3" applyFont="1" applyFill="1" applyBorder="1" applyAlignment="1">
      <alignment horizontal="right" vertical="center" shrinkToFit="1"/>
    </xf>
    <xf numFmtId="38" fontId="10" fillId="0" borderId="650" xfId="3" applyFont="1" applyFill="1" applyBorder="1" applyAlignment="1">
      <alignment horizontal="right" vertical="center" shrinkToFit="1"/>
    </xf>
    <xf numFmtId="38" fontId="10" fillId="0" borderId="119" xfId="3" applyFont="1" applyFill="1" applyBorder="1" applyAlignment="1">
      <alignment horizontal="right" vertical="center" shrinkToFit="1"/>
    </xf>
    <xf numFmtId="0" fontId="17" fillId="0" borderId="137" xfId="20" applyFont="1" applyFill="1" applyBorder="1" applyAlignment="1">
      <alignment horizontal="left" vertical="center" wrapText="1"/>
    </xf>
    <xf numFmtId="0" fontId="17" fillId="0" borderId="105" xfId="20" applyFont="1" applyFill="1" applyBorder="1" applyAlignment="1">
      <alignment horizontal="left" vertical="center" wrapText="1"/>
    </xf>
    <xf numFmtId="0" fontId="10" fillId="0" borderId="1162" xfId="20" applyFont="1" applyFill="1" applyBorder="1" applyAlignment="1">
      <alignment horizontal="center" vertical="center" wrapText="1"/>
    </xf>
    <xf numFmtId="0" fontId="17" fillId="0" borderId="443" xfId="20" applyFont="1" applyFill="1" applyBorder="1" applyAlignment="1">
      <alignment horizontal="left" vertical="center" wrapText="1"/>
    </xf>
    <xf numFmtId="0" fontId="17" fillId="0" borderId="76" xfId="20" applyFont="1" applyFill="1" applyBorder="1" applyAlignment="1">
      <alignment horizontal="left" vertical="center" wrapText="1"/>
    </xf>
    <xf numFmtId="38" fontId="10" fillId="0" borderId="1157" xfId="3" applyFont="1" applyFill="1" applyBorder="1" applyAlignment="1">
      <alignment horizontal="right" vertical="center" shrinkToFit="1"/>
    </xf>
    <xf numFmtId="38" fontId="10" fillId="0" borderId="54" xfId="3" applyFont="1" applyFill="1" applyBorder="1" applyAlignment="1">
      <alignment horizontal="right" vertical="center" shrinkToFit="1"/>
    </xf>
    <xf numFmtId="38" fontId="10" fillId="0" borderId="41" xfId="3" applyFont="1" applyFill="1" applyBorder="1" applyAlignment="1">
      <alignment horizontal="right" vertical="center" shrinkToFit="1"/>
    </xf>
    <xf numFmtId="38" fontId="10" fillId="0" borderId="42" xfId="3" applyFont="1" applyFill="1" applyBorder="1" applyAlignment="1">
      <alignment horizontal="right" vertical="center" shrinkToFit="1"/>
    </xf>
    <xf numFmtId="38" fontId="10" fillId="0" borderId="355" xfId="3" applyFont="1" applyFill="1" applyBorder="1" applyAlignment="1">
      <alignment horizontal="right" vertical="center" shrinkToFit="1"/>
    </xf>
    <xf numFmtId="38" fontId="17" fillId="0" borderId="76" xfId="3" applyFont="1" applyFill="1" applyBorder="1" applyAlignment="1">
      <alignment horizontal="center" vertical="center" wrapText="1" shrinkToFit="1"/>
    </xf>
    <xf numFmtId="0" fontId="8" fillId="0" borderId="465" xfId="0" applyFont="1" applyFill="1" applyBorder="1" applyAlignment="1">
      <alignment horizontal="center" vertical="center" wrapText="1" shrinkToFit="1"/>
    </xf>
    <xf numFmtId="38" fontId="17" fillId="0" borderId="466" xfId="3" applyFont="1" applyFill="1" applyBorder="1" applyAlignment="1">
      <alignment horizontal="center" vertical="center" wrapText="1" shrinkToFit="1"/>
    </xf>
    <xf numFmtId="0" fontId="8" fillId="0" borderId="76" xfId="0" applyFont="1" applyFill="1" applyBorder="1" applyAlignment="1">
      <alignment horizontal="center" vertical="center" wrapText="1" shrinkToFit="1"/>
    </xf>
    <xf numFmtId="0" fontId="8" fillId="0" borderId="467" xfId="0" applyFont="1" applyFill="1" applyBorder="1" applyAlignment="1">
      <alignment horizontal="center" vertical="center" wrapText="1" shrinkToFit="1"/>
    </xf>
    <xf numFmtId="0" fontId="7" fillId="0" borderId="29" xfId="0" applyFont="1" applyFill="1" applyBorder="1" applyAlignment="1">
      <alignment horizontal="right" vertical="center" shrinkToFit="1"/>
    </xf>
    <xf numFmtId="0" fontId="7" fillId="0" borderId="43" xfId="0" applyFont="1" applyFill="1" applyBorder="1" applyAlignment="1">
      <alignment horizontal="right" vertical="center" shrinkToFit="1"/>
    </xf>
    <xf numFmtId="38" fontId="24" fillId="0" borderId="443" xfId="3" applyFont="1" applyFill="1" applyBorder="1" applyAlignment="1">
      <alignment horizontal="center" vertical="center" wrapText="1" shrinkToFit="1"/>
    </xf>
    <xf numFmtId="0" fontId="51" fillId="0" borderId="76" xfId="0" applyFont="1" applyFill="1" applyBorder="1" applyAlignment="1">
      <alignment horizontal="center" vertical="center" wrapText="1" shrinkToFit="1"/>
    </xf>
    <xf numFmtId="38" fontId="49" fillId="0" borderId="137" xfId="3" applyFont="1" applyFill="1" applyBorder="1" applyAlignment="1">
      <alignment horizontal="center" vertical="center" wrapText="1" shrinkToFit="1"/>
    </xf>
    <xf numFmtId="0" fontId="52" fillId="0" borderId="105" xfId="0" applyFont="1" applyFill="1" applyBorder="1" applyAlignment="1">
      <alignment horizontal="center" vertical="center" wrapText="1" shrinkToFit="1"/>
    </xf>
    <xf numFmtId="38" fontId="49" fillId="0" borderId="466" xfId="3" applyFont="1" applyFill="1" applyBorder="1" applyAlignment="1">
      <alignment horizontal="center" vertical="center" wrapText="1" shrinkToFit="1"/>
    </xf>
    <xf numFmtId="0" fontId="52" fillId="0" borderId="76" xfId="0" applyFont="1" applyFill="1" applyBorder="1" applyAlignment="1">
      <alignment horizontal="center" vertical="center" wrapText="1" shrinkToFit="1"/>
    </xf>
    <xf numFmtId="38" fontId="49" fillId="0" borderId="76" xfId="3" applyFont="1" applyFill="1" applyBorder="1" applyAlignment="1">
      <alignment horizontal="center" vertical="center" wrapText="1" shrinkToFit="1"/>
    </xf>
    <xf numFmtId="0" fontId="52" fillId="0" borderId="465" xfId="0" applyFont="1" applyFill="1" applyBorder="1" applyAlignment="1">
      <alignment horizontal="center" vertical="center" wrapText="1" shrinkToFit="1"/>
    </xf>
    <xf numFmtId="38" fontId="10" fillId="0" borderId="1158" xfId="3" applyFont="1" applyFill="1" applyBorder="1" applyAlignment="1">
      <alignment horizontal="right" vertical="center" shrinkToFit="1"/>
    </xf>
    <xf numFmtId="38" fontId="17" fillId="0" borderId="0" xfId="3" applyFont="1" applyFill="1" applyBorder="1" applyAlignment="1">
      <alignment horizontal="center" vertical="center" wrapText="1"/>
    </xf>
    <xf numFmtId="38" fontId="17" fillId="0" borderId="137" xfId="3" applyFont="1" applyFill="1" applyBorder="1" applyAlignment="1">
      <alignment horizontal="center" vertical="center" wrapText="1"/>
    </xf>
    <xf numFmtId="38" fontId="17" fillId="0" borderId="777" xfId="3" applyFont="1" applyFill="1" applyBorder="1" applyAlignment="1">
      <alignment horizontal="center" vertical="center" wrapText="1"/>
    </xf>
    <xf numFmtId="38" fontId="16" fillId="0" borderId="1153" xfId="3" applyFont="1" applyFill="1" applyBorder="1" applyAlignment="1">
      <alignment horizontal="right" vertical="center" shrinkToFit="1"/>
    </xf>
    <xf numFmtId="38" fontId="16" fillId="0" borderId="57" xfId="3" applyFont="1" applyFill="1" applyBorder="1" applyAlignment="1" applyProtection="1">
      <alignment horizontal="right" vertical="center" shrinkToFit="1"/>
      <protection locked="0"/>
    </xf>
    <xf numFmtId="38" fontId="16" fillId="0" borderId="54" xfId="3" applyFont="1" applyFill="1" applyBorder="1" applyAlignment="1" applyProtection="1">
      <alignment horizontal="right" vertical="center" shrinkToFit="1"/>
      <protection locked="0"/>
    </xf>
    <xf numFmtId="38" fontId="16" fillId="0" borderId="777" xfId="3" applyFont="1" applyFill="1" applyBorder="1" applyAlignment="1" applyProtection="1">
      <alignment horizontal="right" vertical="center" shrinkToFit="1"/>
      <protection locked="0"/>
    </xf>
    <xf numFmtId="0" fontId="17" fillId="0" borderId="57" xfId="15" applyFont="1" applyFill="1" applyBorder="1" applyAlignment="1">
      <alignment horizontal="right" vertical="center" wrapText="1"/>
    </xf>
    <xf numFmtId="0" fontId="17" fillId="0" borderId="54" xfId="15" applyFont="1" applyFill="1" applyBorder="1" applyAlignment="1">
      <alignment horizontal="right" vertical="center" wrapText="1"/>
    </xf>
    <xf numFmtId="0" fontId="17" fillId="0" borderId="777" xfId="15" applyFont="1" applyFill="1" applyBorder="1" applyAlignment="1">
      <alignment horizontal="right" vertical="center" wrapText="1"/>
    </xf>
    <xf numFmtId="38" fontId="17" fillId="0" borderId="57" xfId="3" applyFont="1" applyFill="1" applyBorder="1" applyAlignment="1">
      <alignment horizontal="center" vertical="center" wrapText="1"/>
    </xf>
    <xf numFmtId="38" fontId="17" fillId="0" borderId="113" xfId="3" applyFont="1" applyFill="1" applyBorder="1" applyAlignment="1">
      <alignment horizontal="center" vertical="center" wrapText="1"/>
    </xf>
    <xf numFmtId="0" fontId="17" fillId="0" borderId="264" xfId="19" applyFont="1" applyFill="1" applyBorder="1" applyAlignment="1">
      <alignment vertical="center" wrapText="1"/>
    </xf>
    <xf numFmtId="0" fontId="17" fillId="0" borderId="194" xfId="19" applyFont="1" applyFill="1" applyBorder="1" applyAlignment="1">
      <alignment vertical="center" wrapText="1"/>
    </xf>
    <xf numFmtId="0" fontId="17" fillId="0" borderId="256" xfId="19" applyFont="1" applyFill="1" applyBorder="1" applyAlignment="1">
      <alignment vertical="center" wrapText="1"/>
    </xf>
    <xf numFmtId="0" fontId="16" fillId="0" borderId="57" xfId="19" applyFont="1" applyFill="1" applyBorder="1" applyAlignment="1">
      <alignment horizontal="right" vertical="center" shrinkToFit="1"/>
    </xf>
    <xf numFmtId="0" fontId="16" fillId="0" borderId="54" xfId="19" applyFont="1" applyFill="1" applyBorder="1" applyAlignment="1">
      <alignment horizontal="right" vertical="center" shrinkToFit="1"/>
    </xf>
    <xf numFmtId="0" fontId="16" fillId="0" borderId="105" xfId="19" applyFont="1" applyFill="1" applyBorder="1" applyAlignment="1">
      <alignment horizontal="right" vertical="center" shrinkToFit="1"/>
    </xf>
    <xf numFmtId="0" fontId="17" fillId="0" borderId="137" xfId="19" applyFont="1" applyFill="1" applyBorder="1" applyAlignment="1">
      <alignment horizontal="center" vertical="center" wrapText="1"/>
    </xf>
    <xf numFmtId="0" fontId="17" fillId="0" borderId="105" xfId="19" applyFont="1" applyFill="1" applyBorder="1" applyAlignment="1">
      <alignment horizontal="center" vertical="center" wrapText="1"/>
    </xf>
    <xf numFmtId="0" fontId="16" fillId="0" borderId="54" xfId="19" applyFont="1" applyFill="1" applyBorder="1" applyAlignment="1">
      <alignment horizontal="center" vertical="top" wrapText="1"/>
    </xf>
    <xf numFmtId="0" fontId="20" fillId="0" borderId="54" xfId="19" applyFont="1" applyFill="1" applyBorder="1" applyAlignment="1">
      <alignment horizontal="center" vertical="top" wrapText="1"/>
    </xf>
    <xf numFmtId="0" fontId="20" fillId="0" borderId="493" xfId="19" applyFont="1" applyFill="1" applyBorder="1" applyAlignment="1">
      <alignment horizontal="center" vertical="top" wrapText="1"/>
    </xf>
    <xf numFmtId="0" fontId="10" fillId="0" borderId="57" xfId="19" applyFont="1" applyFill="1" applyBorder="1" applyAlignment="1">
      <alignment horizontal="center" vertical="center" wrapText="1"/>
    </xf>
    <xf numFmtId="0" fontId="10" fillId="0" borderId="54" xfId="19" applyFont="1" applyFill="1" applyBorder="1" applyAlignment="1">
      <alignment horizontal="center" vertical="center" wrapText="1"/>
    </xf>
    <xf numFmtId="0" fontId="10" fillId="0" borderId="105" xfId="19" applyFont="1" applyFill="1" applyBorder="1" applyAlignment="1">
      <alignment horizontal="center" vertical="center" wrapText="1"/>
    </xf>
    <xf numFmtId="0" fontId="10" fillId="0" borderId="29" xfId="19" applyFont="1" applyFill="1" applyBorder="1" applyAlignment="1">
      <alignment horizontal="center" vertical="center" wrapText="1"/>
    </xf>
    <xf numFmtId="0" fontId="21" fillId="3" borderId="81" xfId="19" applyFont="1" applyFill="1" applyBorder="1" applyAlignment="1">
      <alignment horizontal="center" vertical="center" textRotation="255"/>
    </xf>
    <xf numFmtId="0" fontId="0" fillId="0" borderId="81" xfId="0" applyBorder="1" applyAlignment="1">
      <alignment horizontal="center" vertical="center" textRotation="255"/>
    </xf>
    <xf numFmtId="0" fontId="21" fillId="3" borderId="81" xfId="19" applyFont="1" applyFill="1" applyBorder="1" applyAlignment="1">
      <alignment horizontal="center" vertical="center"/>
    </xf>
    <xf numFmtId="0" fontId="0" fillId="0" borderId="81" xfId="0" applyBorder="1" applyAlignment="1">
      <alignment horizontal="center" vertical="center"/>
    </xf>
    <xf numFmtId="0" fontId="21" fillId="3" borderId="535" xfId="19" applyFont="1" applyFill="1" applyBorder="1" applyAlignment="1">
      <alignment horizontal="center" vertical="center" wrapText="1" shrinkToFit="1"/>
    </xf>
    <xf numFmtId="0" fontId="21" fillId="3" borderId="82" xfId="19" applyFont="1" applyFill="1" applyBorder="1" applyAlignment="1">
      <alignment horizontal="center" vertical="center" wrapText="1" shrinkToFit="1"/>
    </xf>
    <xf numFmtId="0" fontId="0" fillId="0" borderId="535" xfId="0" applyBorder="1" applyAlignment="1">
      <alignment horizontal="center" vertical="center"/>
    </xf>
    <xf numFmtId="0" fontId="0" fillId="0" borderId="82" xfId="0" applyBorder="1" applyAlignment="1">
      <alignment horizontal="center" vertical="center"/>
    </xf>
    <xf numFmtId="0" fontId="21" fillId="3" borderId="81" xfId="19" applyFont="1" applyFill="1" applyBorder="1" applyAlignment="1">
      <alignment horizontal="center" vertical="center" wrapText="1"/>
    </xf>
    <xf numFmtId="0" fontId="21" fillId="3" borderId="81" xfId="19" applyFont="1" applyFill="1" applyBorder="1" applyAlignment="1">
      <alignment horizontal="center" vertical="center" textRotation="255" wrapText="1"/>
    </xf>
    <xf numFmtId="38" fontId="21" fillId="3" borderId="81" xfId="3" applyFont="1" applyFill="1" applyBorder="1" applyAlignment="1">
      <alignment horizontal="center" vertical="center" textRotation="255" wrapText="1"/>
    </xf>
    <xf numFmtId="0" fontId="10" fillId="0" borderId="451" xfId="19" applyFont="1" applyFill="1" applyBorder="1" applyAlignment="1">
      <alignment horizontal="center" vertical="center" wrapText="1"/>
    </xf>
    <xf numFmtId="0" fontId="16" fillId="0" borderId="994" xfId="19" applyFont="1" applyFill="1" applyBorder="1" applyAlignment="1">
      <alignment horizontal="center" vertical="center" wrapText="1"/>
    </xf>
    <xf numFmtId="0" fontId="16" fillId="0" borderId="605" xfId="19" applyFont="1" applyFill="1" applyBorder="1" applyAlignment="1">
      <alignment horizontal="center" vertical="center" wrapText="1"/>
    </xf>
    <xf numFmtId="0" fontId="16" fillId="0" borderId="998" xfId="19" applyFont="1" applyFill="1" applyBorder="1" applyAlignment="1">
      <alignment horizontal="center" vertical="center" wrapText="1"/>
    </xf>
    <xf numFmtId="38" fontId="16" fillId="0" borderId="1090" xfId="3" applyFont="1" applyFill="1" applyBorder="1" applyAlignment="1">
      <alignment horizontal="right" vertical="center" shrinkToFit="1"/>
    </xf>
    <xf numFmtId="38" fontId="16" fillId="0" borderId="1093" xfId="3" applyFont="1" applyFill="1" applyBorder="1" applyAlignment="1">
      <alignment horizontal="right" vertical="center" shrinkToFit="1"/>
    </xf>
    <xf numFmtId="0" fontId="17" fillId="0" borderId="1091" xfId="19" applyFont="1" applyFill="1" applyBorder="1" applyAlignment="1">
      <alignment vertical="center" wrapText="1"/>
    </xf>
    <xf numFmtId="0" fontId="17" fillId="0" borderId="1094" xfId="19" applyFont="1" applyFill="1" applyBorder="1" applyAlignment="1">
      <alignment vertical="center" wrapText="1"/>
    </xf>
    <xf numFmtId="0" fontId="16" fillId="0" borderId="1153" xfId="19" applyFont="1" applyFill="1" applyBorder="1" applyAlignment="1">
      <alignment horizontal="right" vertical="center" shrinkToFit="1"/>
    </xf>
    <xf numFmtId="0" fontId="16" fillId="0" borderId="1158" xfId="19" applyFont="1" applyFill="1" applyBorder="1" applyAlignment="1">
      <alignment horizontal="right" vertical="center" shrinkToFit="1"/>
    </xf>
    <xf numFmtId="0" fontId="10" fillId="0" borderId="8" xfId="19" applyFont="1" applyFill="1" applyBorder="1" applyAlignment="1">
      <alignment horizontal="center" vertical="center" wrapText="1"/>
    </xf>
    <xf numFmtId="0" fontId="17" fillId="0" borderId="137" xfId="19" applyNumberFormat="1" applyFont="1" applyFill="1" applyBorder="1" applyAlignment="1">
      <alignment horizontal="center" vertical="center" wrapText="1"/>
    </xf>
    <xf numFmtId="0" fontId="17" fillId="0" borderId="105" xfId="19" applyNumberFormat="1" applyFont="1" applyFill="1" applyBorder="1" applyAlignment="1">
      <alignment horizontal="center" vertical="center" wrapText="1"/>
    </xf>
    <xf numFmtId="0" fontId="17" fillId="0" borderId="57" xfId="19" applyFont="1" applyFill="1" applyBorder="1" applyAlignment="1">
      <alignment horizontal="center" vertical="center" wrapText="1"/>
    </xf>
    <xf numFmtId="0" fontId="17" fillId="0" borderId="113" xfId="19" applyFont="1" applyFill="1" applyBorder="1" applyAlignment="1">
      <alignment horizontal="center" vertical="center" wrapText="1"/>
    </xf>
    <xf numFmtId="0" fontId="16" fillId="0" borderId="57" xfId="19" applyNumberFormat="1" applyFont="1" applyFill="1" applyBorder="1" applyAlignment="1">
      <alignment horizontal="right" vertical="center" shrinkToFit="1"/>
    </xf>
    <xf numFmtId="0" fontId="16" fillId="0" borderId="54" xfId="19" applyNumberFormat="1" applyFont="1" applyFill="1" applyBorder="1" applyAlignment="1">
      <alignment horizontal="right" vertical="center" shrinkToFit="1"/>
    </xf>
    <xf numFmtId="0" fontId="16" fillId="0" borderId="105" xfId="19" applyNumberFormat="1" applyFont="1" applyFill="1" applyBorder="1" applyAlignment="1">
      <alignment horizontal="right" vertical="center" shrinkToFit="1"/>
    </xf>
    <xf numFmtId="0" fontId="17" fillId="0" borderId="57" xfId="19" applyFont="1" applyFill="1" applyBorder="1" applyAlignment="1">
      <alignment vertical="center" wrapText="1"/>
    </xf>
    <xf numFmtId="0" fontId="17" fillId="0" borderId="54" xfId="19" applyFont="1" applyFill="1" applyBorder="1" applyAlignment="1">
      <alignment vertical="center" wrapText="1"/>
    </xf>
    <xf numFmtId="0" fontId="17" fillId="0" borderId="105" xfId="19" applyFont="1" applyFill="1" applyBorder="1" applyAlignment="1">
      <alignment vertical="center" wrapText="1"/>
    </xf>
    <xf numFmtId="0" fontId="17" fillId="0" borderId="54" xfId="19" applyFont="1" applyFill="1" applyBorder="1" applyAlignment="1">
      <alignment horizontal="center" vertical="center" wrapText="1"/>
    </xf>
    <xf numFmtId="0" fontId="10" fillId="0" borderId="410" xfId="2" applyFont="1" applyFill="1" applyBorder="1" applyAlignment="1">
      <alignment horizontal="center" vertical="center" wrapText="1"/>
    </xf>
    <xf numFmtId="0" fontId="10" fillId="0" borderId="411" xfId="2" applyFont="1" applyFill="1" applyBorder="1" applyAlignment="1">
      <alignment horizontal="center" vertical="center" wrapText="1"/>
    </xf>
    <xf numFmtId="0" fontId="10" fillId="0" borderId="415" xfId="2" applyFont="1" applyFill="1" applyBorder="1" applyAlignment="1">
      <alignment horizontal="center" vertical="center" wrapText="1"/>
    </xf>
    <xf numFmtId="38" fontId="10" fillId="0" borderId="396" xfId="3" applyFont="1" applyFill="1" applyBorder="1" applyAlignment="1">
      <alignment horizontal="right" vertical="center"/>
    </xf>
    <xf numFmtId="38" fontId="10" fillId="0" borderId="393" xfId="3" applyFont="1" applyFill="1" applyBorder="1" applyAlignment="1">
      <alignment horizontal="right" vertical="center" shrinkToFit="1"/>
    </xf>
    <xf numFmtId="0" fontId="17" fillId="0" borderId="317" xfId="19" applyFont="1" applyFill="1" applyBorder="1" applyAlignment="1">
      <alignment vertical="center" wrapText="1"/>
    </xf>
    <xf numFmtId="38" fontId="16" fillId="0" borderId="396" xfId="3" applyFont="1" applyFill="1" applyBorder="1" applyAlignment="1">
      <alignment horizontal="right" vertical="center" shrinkToFit="1"/>
    </xf>
    <xf numFmtId="0" fontId="17" fillId="0" borderId="317" xfId="19" applyFont="1" applyFill="1" applyBorder="1" applyAlignment="1">
      <alignment horizontal="center" vertical="center" wrapText="1"/>
    </xf>
    <xf numFmtId="0" fontId="16" fillId="0" borderId="1157" xfId="19" applyFont="1" applyFill="1" applyBorder="1" applyAlignment="1">
      <alignment horizontal="center" vertical="center" wrapText="1"/>
    </xf>
    <xf numFmtId="0" fontId="16" fillId="0" borderId="54" xfId="19" applyFont="1" applyFill="1" applyBorder="1" applyAlignment="1">
      <alignment horizontal="center" vertical="center"/>
    </xf>
    <xf numFmtId="0" fontId="10" fillId="0" borderId="418" xfId="2" applyFont="1" applyFill="1" applyBorder="1" applyAlignment="1">
      <alignment horizontal="center" vertical="center" wrapText="1"/>
    </xf>
    <xf numFmtId="0" fontId="10" fillId="0" borderId="413" xfId="2" applyFont="1" applyFill="1" applyBorder="1" applyAlignment="1">
      <alignment horizontal="center" vertical="center" wrapText="1"/>
    </xf>
    <xf numFmtId="0" fontId="17" fillId="0" borderId="451" xfId="19" applyFont="1" applyFill="1" applyBorder="1" applyAlignment="1">
      <alignment horizontal="center" vertical="center" wrapText="1"/>
    </xf>
    <xf numFmtId="38" fontId="10" fillId="0" borderId="371" xfId="3" applyFont="1" applyFill="1" applyBorder="1" applyAlignment="1">
      <alignment horizontal="right" vertical="center"/>
    </xf>
    <xf numFmtId="38" fontId="10" fillId="0" borderId="238" xfId="3" applyFont="1" applyFill="1" applyBorder="1" applyAlignment="1">
      <alignment horizontal="right" vertical="center"/>
    </xf>
    <xf numFmtId="38" fontId="10" fillId="0" borderId="426" xfId="3" applyFont="1" applyFill="1" applyBorder="1" applyAlignment="1">
      <alignment horizontal="right" vertical="center" shrinkToFit="1"/>
    </xf>
    <xf numFmtId="38" fontId="10" fillId="0" borderId="367" xfId="3" applyFont="1" applyFill="1" applyBorder="1" applyAlignment="1">
      <alignment horizontal="right" vertical="center" shrinkToFit="1"/>
    </xf>
    <xf numFmtId="38" fontId="10" fillId="0" borderId="399" xfId="3" applyFont="1" applyFill="1" applyBorder="1" applyAlignment="1">
      <alignment horizontal="right" vertical="center" shrinkToFit="1"/>
    </xf>
    <xf numFmtId="0" fontId="17" fillId="0" borderId="451" xfId="19" applyFont="1" applyFill="1" applyBorder="1" applyAlignment="1">
      <alignment vertical="center" wrapText="1"/>
    </xf>
    <xf numFmtId="38" fontId="16" fillId="0" borderId="371" xfId="3" applyFont="1" applyFill="1" applyBorder="1" applyAlignment="1">
      <alignment horizontal="right" vertical="center" shrinkToFit="1"/>
    </xf>
    <xf numFmtId="38" fontId="16" fillId="0" borderId="238" xfId="3" applyFont="1" applyFill="1" applyBorder="1" applyAlignment="1">
      <alignment horizontal="right" vertical="center" shrinkToFit="1"/>
    </xf>
    <xf numFmtId="38" fontId="16" fillId="0" borderId="451" xfId="3" applyFont="1" applyFill="1" applyBorder="1" applyAlignment="1">
      <alignment horizontal="right" vertical="center" shrinkToFit="1"/>
    </xf>
    <xf numFmtId="0" fontId="17" fillId="0" borderId="317" xfId="19" applyNumberFormat="1" applyFont="1" applyFill="1" applyBorder="1" applyAlignment="1">
      <alignment horizontal="center" vertical="center" wrapText="1"/>
    </xf>
    <xf numFmtId="0" fontId="10" fillId="0" borderId="981" xfId="19" applyFont="1" applyFill="1" applyBorder="1" applyAlignment="1">
      <alignment horizontal="center" vertical="center" wrapText="1"/>
    </xf>
    <xf numFmtId="0" fontId="10" fillId="0" borderId="749" xfId="19" applyFont="1" applyFill="1" applyBorder="1" applyAlignment="1">
      <alignment horizontal="center" vertical="center" wrapText="1"/>
    </xf>
    <xf numFmtId="0" fontId="10" fillId="0" borderId="982" xfId="19" applyFont="1" applyFill="1" applyBorder="1" applyAlignment="1">
      <alignment horizontal="center" vertical="center" wrapText="1"/>
    </xf>
    <xf numFmtId="0" fontId="10" fillId="0" borderId="499" xfId="19" applyFont="1" applyFill="1" applyBorder="1" applyAlignment="1">
      <alignment horizontal="center" vertical="center" wrapText="1"/>
    </xf>
    <xf numFmtId="0" fontId="10" fillId="0" borderId="150" xfId="19" applyFont="1" applyFill="1" applyBorder="1" applyAlignment="1">
      <alignment horizontal="center" vertical="center" wrapText="1"/>
    </xf>
    <xf numFmtId="0" fontId="10" fillId="0" borderId="731" xfId="19" applyFont="1" applyFill="1" applyBorder="1" applyAlignment="1">
      <alignment horizontal="center" vertical="center" wrapText="1"/>
    </xf>
    <xf numFmtId="0" fontId="10" fillId="0" borderId="732" xfId="19" applyFont="1" applyFill="1" applyBorder="1" applyAlignment="1">
      <alignment horizontal="center" vertical="center" wrapText="1"/>
    </xf>
    <xf numFmtId="0" fontId="17" fillId="0" borderId="670" xfId="0" applyFont="1" applyFill="1" applyBorder="1">
      <alignment vertical="center"/>
    </xf>
    <xf numFmtId="0" fontId="17" fillId="0" borderId="713" xfId="0" applyFont="1" applyFill="1" applyBorder="1">
      <alignment vertical="center"/>
    </xf>
    <xf numFmtId="0" fontId="16" fillId="0" borderId="1158" xfId="19" applyNumberFormat="1" applyFont="1" applyFill="1" applyBorder="1" applyAlignment="1">
      <alignment horizontal="right" vertical="center" shrinkToFit="1"/>
    </xf>
    <xf numFmtId="0" fontId="16" fillId="0" borderId="29" xfId="19" applyNumberFormat="1" applyFont="1" applyFill="1" applyBorder="1" applyAlignment="1">
      <alignment horizontal="right" vertical="center" shrinkToFit="1"/>
    </xf>
    <xf numFmtId="0" fontId="10" fillId="0" borderId="1153" xfId="19" applyFont="1" applyFill="1" applyBorder="1" applyAlignment="1">
      <alignment horizontal="center" vertical="center" wrapText="1"/>
    </xf>
    <xf numFmtId="0" fontId="10" fillId="0" borderId="1153" xfId="19" applyFont="1" applyFill="1" applyBorder="1" applyAlignment="1">
      <alignment horizontal="center" vertical="center"/>
    </xf>
    <xf numFmtId="0" fontId="10" fillId="0" borderId="1157" xfId="19" applyFont="1" applyFill="1" applyBorder="1" applyAlignment="1">
      <alignment horizontal="center" vertical="center"/>
    </xf>
    <xf numFmtId="0" fontId="10" fillId="0" borderId="1158" xfId="19" applyFont="1" applyFill="1" applyBorder="1" applyAlignment="1">
      <alignment horizontal="center" vertical="center" wrapText="1"/>
    </xf>
    <xf numFmtId="0" fontId="17" fillId="0" borderId="1153" xfId="19" applyFont="1" applyFill="1" applyBorder="1" applyAlignment="1">
      <alignment horizontal="left" vertical="center" wrapText="1"/>
    </xf>
    <xf numFmtId="0" fontId="17" fillId="0" borderId="443" xfId="19" applyFont="1" applyFill="1" applyBorder="1" applyAlignment="1">
      <alignment horizontal="left" vertical="center" wrapText="1"/>
    </xf>
    <xf numFmtId="0" fontId="16" fillId="0" borderId="1089" xfId="19" applyNumberFormat="1" applyFont="1" applyFill="1" applyBorder="1" applyAlignment="1">
      <alignment horizontal="right" vertical="center" shrinkToFit="1"/>
    </xf>
    <xf numFmtId="0" fontId="16" fillId="0" borderId="1092" xfId="19" applyNumberFormat="1" applyFont="1" applyFill="1" applyBorder="1" applyAlignment="1">
      <alignment horizontal="right" vertical="center" shrinkToFit="1"/>
    </xf>
    <xf numFmtId="0" fontId="16" fillId="0" borderId="263" xfId="19" applyNumberFormat="1" applyFont="1" applyFill="1" applyBorder="1" applyAlignment="1">
      <alignment horizontal="right" vertical="center" shrinkToFit="1"/>
    </xf>
    <xf numFmtId="0" fontId="16" fillId="0" borderId="150" xfId="19" applyNumberFormat="1" applyFont="1" applyFill="1" applyBorder="1" applyAlignment="1">
      <alignment horizontal="right" vertical="center" shrinkToFit="1"/>
    </xf>
    <xf numFmtId="0" fontId="16" fillId="0" borderId="255" xfId="19" applyNumberFormat="1" applyFont="1" applyFill="1" applyBorder="1" applyAlignment="1">
      <alignment horizontal="right" vertical="center" shrinkToFit="1"/>
    </xf>
    <xf numFmtId="0" fontId="17" fillId="0" borderId="29" xfId="19" applyFont="1" applyFill="1" applyBorder="1" applyAlignment="1">
      <alignment horizontal="left" vertical="center" wrapText="1"/>
    </xf>
    <xf numFmtId="0" fontId="17" fillId="0" borderId="466" xfId="19" applyFont="1" applyFill="1" applyBorder="1" applyAlignment="1">
      <alignment horizontal="left" vertical="center" wrapText="1"/>
    </xf>
    <xf numFmtId="0" fontId="17" fillId="0" borderId="137" xfId="19" applyFont="1" applyFill="1" applyBorder="1" applyAlignment="1">
      <alignment horizontal="left" vertical="center" wrapText="1"/>
    </xf>
    <xf numFmtId="0" fontId="17" fillId="0" borderId="105" xfId="19" applyFont="1" applyFill="1" applyBorder="1" applyAlignment="1">
      <alignment horizontal="left" vertical="center" wrapText="1"/>
    </xf>
    <xf numFmtId="0" fontId="17" fillId="0" borderId="465" xfId="19" applyFont="1" applyFill="1" applyBorder="1" applyAlignment="1">
      <alignment horizontal="left" vertical="center" wrapText="1"/>
    </xf>
    <xf numFmtId="0" fontId="17" fillId="0" borderId="54" xfId="0" applyFont="1" applyFill="1" applyBorder="1" applyAlignment="1">
      <alignment wrapText="1" shrinkToFit="1"/>
    </xf>
    <xf numFmtId="0" fontId="10" fillId="0" borderId="1157" xfId="19" applyFont="1" applyFill="1" applyBorder="1" applyAlignment="1">
      <alignment horizontal="center" vertical="center" wrapText="1"/>
    </xf>
    <xf numFmtId="0" fontId="17" fillId="0" borderId="1157" xfId="19" applyFont="1" applyFill="1" applyBorder="1" applyAlignment="1">
      <alignment horizontal="center" vertical="center" wrapText="1"/>
    </xf>
    <xf numFmtId="0" fontId="16" fillId="0" borderId="1157" xfId="19" applyNumberFormat="1" applyFont="1" applyFill="1" applyBorder="1" applyAlignment="1">
      <alignment horizontal="right" vertical="center" shrinkToFit="1"/>
    </xf>
    <xf numFmtId="0" fontId="17" fillId="0" borderId="1157" xfId="19" applyFont="1" applyFill="1" applyBorder="1" applyAlignment="1">
      <alignment vertical="center" wrapText="1"/>
    </xf>
    <xf numFmtId="0" fontId="10" fillId="0" borderId="317" xfId="19" applyFont="1" applyFill="1" applyBorder="1" applyAlignment="1">
      <alignment horizontal="center" vertical="center" wrapText="1"/>
    </xf>
    <xf numFmtId="0" fontId="16" fillId="0" borderId="521" xfId="19" applyNumberFormat="1" applyFont="1" applyFill="1" applyBorder="1" applyAlignment="1">
      <alignment horizontal="right" vertical="center" shrinkToFit="1"/>
    </xf>
    <xf numFmtId="0" fontId="17" fillId="0" borderId="522" xfId="19" applyFont="1" applyFill="1" applyBorder="1" applyAlignment="1">
      <alignment vertical="center" wrapText="1"/>
    </xf>
    <xf numFmtId="0" fontId="16" fillId="0" borderId="277" xfId="19" applyNumberFormat="1" applyFont="1" applyFill="1" applyBorder="1" applyAlignment="1">
      <alignment horizontal="right" vertical="center" shrinkToFit="1"/>
    </xf>
    <xf numFmtId="0" fontId="16" fillId="0" borderId="317" xfId="19" applyNumberFormat="1" applyFont="1" applyFill="1" applyBorder="1" applyAlignment="1">
      <alignment horizontal="right" vertical="center" shrinkToFit="1"/>
    </xf>
    <xf numFmtId="180" fontId="16" fillId="0" borderId="57" xfId="19" applyNumberFormat="1" applyFont="1" applyFill="1" applyBorder="1" applyAlignment="1">
      <alignment horizontal="right" vertical="center" shrinkToFit="1"/>
    </xf>
    <xf numFmtId="180" fontId="16" fillId="0" borderId="54" xfId="19" applyNumberFormat="1" applyFont="1" applyFill="1" applyBorder="1" applyAlignment="1">
      <alignment horizontal="right" vertical="center" shrinkToFit="1"/>
    </xf>
    <xf numFmtId="180" fontId="16" fillId="0" borderId="105" xfId="19" applyNumberFormat="1" applyFont="1" applyFill="1" applyBorder="1" applyAlignment="1">
      <alignment horizontal="right" vertical="center" shrinkToFit="1"/>
    </xf>
    <xf numFmtId="0" fontId="10" fillId="0" borderId="493" xfId="19" applyFont="1" applyFill="1" applyBorder="1" applyAlignment="1">
      <alignment horizontal="center" vertical="center" wrapText="1"/>
    </xf>
    <xf numFmtId="0" fontId="16" fillId="0" borderId="493" xfId="19" applyNumberFormat="1" applyFont="1" applyFill="1" applyBorder="1" applyAlignment="1">
      <alignment horizontal="right" vertical="center" shrinkToFit="1"/>
    </xf>
    <xf numFmtId="38" fontId="10" fillId="0" borderId="57" xfId="3" applyFont="1" applyFill="1" applyBorder="1" applyAlignment="1">
      <alignment horizontal="right" vertical="center" shrinkToFit="1"/>
    </xf>
    <xf numFmtId="38" fontId="10" fillId="0" borderId="493" xfId="3" applyFont="1" applyFill="1" applyBorder="1" applyAlignment="1">
      <alignment horizontal="right" vertical="center" shrinkToFit="1"/>
    </xf>
    <xf numFmtId="0" fontId="17" fillId="0" borderId="493" xfId="19" applyFont="1" applyFill="1" applyBorder="1" applyAlignment="1">
      <alignment vertical="center" wrapText="1"/>
    </xf>
    <xf numFmtId="180" fontId="16" fillId="0" borderId="493" xfId="19" applyNumberFormat="1" applyFont="1" applyFill="1" applyBorder="1" applyAlignment="1">
      <alignment horizontal="right" vertical="center" shrinkToFit="1"/>
    </xf>
    <xf numFmtId="38" fontId="16" fillId="0" borderId="493" xfId="3" applyFont="1" applyFill="1" applyBorder="1" applyAlignment="1">
      <alignment horizontal="right" vertical="center" shrinkToFit="1"/>
    </xf>
    <xf numFmtId="0" fontId="17" fillId="0" borderId="277" xfId="19" applyFont="1" applyFill="1" applyBorder="1" applyAlignment="1">
      <alignment vertical="center" wrapText="1"/>
    </xf>
    <xf numFmtId="0" fontId="17" fillId="0" borderId="493" xfId="19" applyFont="1" applyFill="1" applyBorder="1" applyAlignment="1">
      <alignment horizontal="center" vertical="center" wrapText="1"/>
    </xf>
    <xf numFmtId="0" fontId="10" fillId="0" borderId="777" xfId="19" applyFont="1" applyFill="1" applyBorder="1" applyAlignment="1">
      <alignment horizontal="center" vertical="center" wrapText="1"/>
    </xf>
    <xf numFmtId="0" fontId="17" fillId="0" borderId="57" xfId="19" applyFont="1" applyFill="1" applyBorder="1" applyAlignment="1">
      <alignment horizontal="left" vertical="center" wrapText="1"/>
    </xf>
    <xf numFmtId="0" fontId="17" fillId="0" borderId="113" xfId="19" applyFont="1" applyFill="1" applyBorder="1" applyAlignment="1">
      <alignment horizontal="left" vertical="center" wrapText="1"/>
    </xf>
    <xf numFmtId="0" fontId="16" fillId="0" borderId="777" xfId="19" applyNumberFormat="1" applyFont="1" applyFill="1" applyBorder="1" applyAlignment="1">
      <alignment horizontal="right" vertical="center" shrinkToFit="1"/>
    </xf>
    <xf numFmtId="0" fontId="17" fillId="0" borderId="777" xfId="19" applyFont="1" applyFill="1" applyBorder="1" applyAlignment="1">
      <alignment vertical="center" wrapText="1"/>
    </xf>
    <xf numFmtId="0" fontId="17" fillId="0" borderId="777" xfId="19" applyFont="1" applyFill="1" applyBorder="1" applyAlignment="1">
      <alignment horizontal="center" vertical="center" wrapText="1"/>
    </xf>
    <xf numFmtId="0" fontId="17" fillId="0" borderId="54" xfId="19" applyFont="1" applyFill="1" applyBorder="1" applyAlignment="1">
      <alignment horizontal="left" vertical="center" wrapText="1"/>
    </xf>
    <xf numFmtId="0" fontId="10" fillId="0" borderId="8" xfId="19" applyFont="1" applyFill="1" applyBorder="1" applyAlignment="1">
      <alignment horizontal="center" vertical="center"/>
    </xf>
    <xf numFmtId="0" fontId="10" fillId="0" borderId="784" xfId="19" applyFont="1" applyFill="1" applyBorder="1" applyAlignment="1">
      <alignment horizontal="center" vertical="center"/>
    </xf>
    <xf numFmtId="0" fontId="10" fillId="0" borderId="54" xfId="19" applyFont="1" applyFill="1" applyBorder="1" applyAlignment="1">
      <alignment horizontal="center" vertical="center"/>
    </xf>
    <xf numFmtId="38" fontId="16" fillId="0" borderId="54" xfId="3" applyFont="1" applyFill="1" applyBorder="1" applyAlignment="1">
      <alignment horizontal="right" vertical="center"/>
    </xf>
    <xf numFmtId="38" fontId="16" fillId="0" borderId="777" xfId="3" applyFont="1" applyFill="1" applyBorder="1" applyAlignment="1">
      <alignment horizontal="right" vertical="center"/>
    </xf>
    <xf numFmtId="0" fontId="17" fillId="0" borderId="133" xfId="19" applyNumberFormat="1" applyFont="1" applyFill="1" applyBorder="1" applyAlignment="1">
      <alignment horizontal="center" vertical="center" wrapText="1"/>
    </xf>
    <xf numFmtId="0" fontId="17" fillId="0" borderId="777" xfId="19" applyNumberFormat="1" applyFont="1" applyFill="1" applyBorder="1" applyAlignment="1">
      <alignment horizontal="center" vertical="center" wrapText="1"/>
    </xf>
    <xf numFmtId="0" fontId="16" fillId="0" borderId="54" xfId="19" applyFont="1" applyFill="1" applyBorder="1" applyAlignment="1">
      <alignment horizontal="center" vertical="top"/>
    </xf>
    <xf numFmtId="0" fontId="16" fillId="0" borderId="493" xfId="19" applyFont="1" applyFill="1" applyBorder="1" applyAlignment="1">
      <alignment horizontal="center" vertical="top"/>
    </xf>
    <xf numFmtId="0" fontId="17" fillId="0" borderId="1157" xfId="19" applyFont="1" applyFill="1" applyBorder="1" applyAlignment="1">
      <alignment horizontal="left" vertical="center" wrapText="1"/>
    </xf>
    <xf numFmtId="0" fontId="16" fillId="0" borderId="451" xfId="19" applyNumberFormat="1" applyFont="1" applyFill="1" applyBorder="1" applyAlignment="1">
      <alignment horizontal="right" vertical="center" shrinkToFit="1"/>
    </xf>
    <xf numFmtId="0" fontId="17" fillId="0" borderId="29" xfId="19" applyFont="1" applyFill="1" applyBorder="1" applyAlignment="1">
      <alignment vertical="center" wrapText="1"/>
    </xf>
    <xf numFmtId="0" fontId="16" fillId="0" borderId="43" xfId="19" applyNumberFormat="1" applyFont="1" applyFill="1" applyBorder="1" applyAlignment="1">
      <alignment horizontal="right" vertical="center" shrinkToFit="1"/>
    </xf>
    <xf numFmtId="0" fontId="17" fillId="0" borderId="43" xfId="19" applyFont="1" applyFill="1" applyBorder="1" applyAlignment="1">
      <alignment vertical="center" wrapText="1"/>
    </xf>
    <xf numFmtId="0" fontId="17" fillId="0" borderId="54" xfId="19" applyNumberFormat="1" applyFont="1" applyFill="1" applyBorder="1" applyAlignment="1">
      <alignment horizontal="center" vertical="center" wrapText="1"/>
    </xf>
    <xf numFmtId="0" fontId="17" fillId="0" borderId="29" xfId="19" applyFont="1" applyFill="1" applyBorder="1" applyAlignment="1">
      <alignment horizontal="center" vertical="center" wrapText="1"/>
    </xf>
    <xf numFmtId="0" fontId="17" fillId="0" borderId="466" xfId="19" applyFont="1" applyFill="1" applyBorder="1" applyAlignment="1">
      <alignment horizontal="center" vertical="center" wrapText="1"/>
    </xf>
    <xf numFmtId="0" fontId="17" fillId="0" borderId="1158" xfId="19" applyFont="1" applyFill="1" applyBorder="1" applyAlignment="1">
      <alignment vertical="center" wrapText="1"/>
    </xf>
    <xf numFmtId="38" fontId="16" fillId="0" borderId="729" xfId="3" applyFont="1" applyFill="1" applyBorder="1" applyAlignment="1">
      <alignment horizontal="right" vertical="center" shrinkToFit="1"/>
    </xf>
    <xf numFmtId="38" fontId="16" fillId="0" borderId="364" xfId="3" applyFont="1" applyFill="1" applyBorder="1" applyAlignment="1">
      <alignment horizontal="right" vertical="center" shrinkToFit="1"/>
    </xf>
    <xf numFmtId="0" fontId="17" fillId="0" borderId="728" xfId="9" applyNumberFormat="1" applyFont="1" applyFill="1" applyBorder="1" applyAlignment="1" applyProtection="1">
      <alignment horizontal="center" vertical="center" wrapText="1"/>
    </xf>
    <xf numFmtId="0" fontId="17" fillId="0" borderId="29" xfId="19" applyNumberFormat="1" applyFont="1" applyFill="1" applyBorder="1" applyAlignment="1">
      <alignment horizontal="center" vertical="center" wrapText="1"/>
    </xf>
    <xf numFmtId="179" fontId="17" fillId="0" borderId="137" xfId="9" applyNumberFormat="1" applyFont="1" applyFill="1" applyBorder="1" applyAlignment="1" applyProtection="1">
      <alignment horizontal="left" vertical="center" wrapText="1"/>
    </xf>
    <xf numFmtId="179" fontId="17" fillId="0" borderId="105" xfId="9" applyNumberFormat="1" applyFont="1" applyFill="1" applyBorder="1" applyAlignment="1" applyProtection="1">
      <alignment horizontal="left" vertical="center" wrapText="1"/>
    </xf>
    <xf numFmtId="0" fontId="10" fillId="0" borderId="527" xfId="19" applyFont="1" applyFill="1" applyBorder="1" applyAlignment="1">
      <alignment horizontal="center" vertical="center" wrapText="1"/>
    </xf>
    <xf numFmtId="0" fontId="16" fillId="0" borderId="526" xfId="19" applyNumberFormat="1" applyFont="1" applyFill="1" applyBorder="1" applyAlignment="1">
      <alignment horizontal="right" vertical="center" shrinkToFit="1"/>
    </xf>
    <xf numFmtId="0" fontId="17" fillId="0" borderId="526" xfId="19" applyFont="1" applyFill="1" applyBorder="1" applyAlignment="1">
      <alignment horizontal="left" vertical="center" wrapText="1"/>
    </xf>
    <xf numFmtId="38" fontId="16" fillId="0" borderId="730" xfId="3" applyFont="1" applyFill="1" applyBorder="1" applyAlignment="1">
      <alignment horizontal="right" vertical="center" shrinkToFit="1"/>
    </xf>
    <xf numFmtId="179" fontId="17" fillId="0" borderId="57" xfId="9" applyNumberFormat="1" applyFont="1" applyFill="1" applyBorder="1" applyAlignment="1" applyProtection="1">
      <alignment horizontal="left" vertical="center" wrapText="1"/>
    </xf>
    <xf numFmtId="179" fontId="17" fillId="0" borderId="113" xfId="9" applyNumberFormat="1" applyFont="1" applyFill="1" applyBorder="1" applyAlignment="1" applyProtection="1">
      <alignment horizontal="left" vertical="center" wrapText="1"/>
    </xf>
    <xf numFmtId="38" fontId="16" fillId="0" borderId="498" xfId="3" applyFont="1" applyFill="1" applyBorder="1" applyAlignment="1">
      <alignment horizontal="right" vertical="center" shrinkToFit="1"/>
    </xf>
    <xf numFmtId="38" fontId="16" fillId="0" borderId="496" xfId="3" applyFont="1" applyFill="1" applyBorder="1" applyAlignment="1">
      <alignment horizontal="right" vertical="center" shrinkToFit="1"/>
    </xf>
    <xf numFmtId="38" fontId="16" fillId="0" borderId="497" xfId="3" applyFont="1" applyFill="1" applyBorder="1" applyAlignment="1">
      <alignment horizontal="right" vertical="center" shrinkToFit="1"/>
    </xf>
    <xf numFmtId="38" fontId="16" fillId="0" borderId="712" xfId="3" applyFont="1" applyFill="1" applyBorder="1" applyAlignment="1">
      <alignment horizontal="right" vertical="center" shrinkToFit="1"/>
    </xf>
    <xf numFmtId="0" fontId="17" fillId="0" borderId="526" xfId="19" applyNumberFormat="1" applyFont="1" applyFill="1" applyBorder="1" applyAlignment="1">
      <alignment horizontal="center" vertical="center" wrapText="1"/>
    </xf>
    <xf numFmtId="0" fontId="17" fillId="0" borderId="777" xfId="19" applyFont="1" applyFill="1" applyBorder="1" applyAlignment="1">
      <alignment horizontal="left" vertical="center" wrapText="1"/>
    </xf>
    <xf numFmtId="0" fontId="10" fillId="0" borderId="1107" xfId="19" applyFont="1" applyFill="1" applyBorder="1" applyAlignment="1">
      <alignment horizontal="center" vertical="top" wrapText="1"/>
    </xf>
    <xf numFmtId="0" fontId="10" fillId="0" borderId="756" xfId="19" applyFont="1" applyFill="1" applyBorder="1" applyAlignment="1">
      <alignment horizontal="center" vertical="top" wrapText="1"/>
    </xf>
    <xf numFmtId="0" fontId="10" fillId="0" borderId="757" xfId="19" applyFont="1" applyFill="1" applyBorder="1" applyAlignment="1">
      <alignment horizontal="center" vertical="top" wrapText="1"/>
    </xf>
    <xf numFmtId="0" fontId="10" fillId="0" borderId="187" xfId="19" applyFont="1" applyFill="1" applyBorder="1" applyAlignment="1">
      <alignment horizontal="center" vertical="center" wrapText="1"/>
    </xf>
    <xf numFmtId="0" fontId="10" fillId="0" borderId="152" xfId="19" applyFont="1" applyFill="1" applyBorder="1" applyAlignment="1">
      <alignment horizontal="center" vertical="center" wrapText="1"/>
    </xf>
    <xf numFmtId="0" fontId="10" fillId="0" borderId="159" xfId="19" applyFont="1" applyFill="1" applyBorder="1" applyAlignment="1">
      <alignment horizontal="center" vertical="center" wrapText="1"/>
    </xf>
    <xf numFmtId="0" fontId="17" fillId="0" borderId="132" xfId="19" applyFont="1" applyFill="1" applyBorder="1" applyAlignment="1">
      <alignment horizontal="center" vertical="center" wrapText="1"/>
    </xf>
    <xf numFmtId="0" fontId="16" fillId="0" borderId="134" xfId="19" applyNumberFormat="1" applyFont="1" applyFill="1" applyBorder="1" applyAlignment="1">
      <alignment horizontal="right" vertical="center" shrinkToFit="1"/>
    </xf>
    <xf numFmtId="0" fontId="17" fillId="0" borderId="134" xfId="19" applyFont="1" applyFill="1" applyBorder="1" applyAlignment="1">
      <alignment vertical="center" wrapText="1"/>
    </xf>
    <xf numFmtId="0" fontId="17" fillId="0" borderId="760" xfId="19" applyNumberFormat="1" applyFont="1" applyFill="1" applyBorder="1" applyAlignment="1">
      <alignment horizontal="center" vertical="center" wrapText="1"/>
    </xf>
    <xf numFmtId="0" fontId="17" fillId="0" borderId="742" xfId="19" applyNumberFormat="1" applyFont="1" applyFill="1" applyBorder="1" applyAlignment="1">
      <alignment horizontal="center" vertical="center" wrapText="1"/>
    </xf>
    <xf numFmtId="0" fontId="10" fillId="0" borderId="180" xfId="19" applyFont="1" applyFill="1" applyBorder="1" applyAlignment="1">
      <alignment horizontal="center" vertical="center" wrapText="1"/>
    </xf>
    <xf numFmtId="0" fontId="10" fillId="0" borderId="733" xfId="19" applyFont="1" applyFill="1" applyBorder="1" applyAlignment="1">
      <alignment horizontal="center" vertical="center" wrapText="1"/>
    </xf>
    <xf numFmtId="0" fontId="10" fillId="0" borderId="182" xfId="19" applyFont="1" applyFill="1" applyBorder="1" applyAlignment="1">
      <alignment horizontal="center" vertical="center" wrapText="1"/>
    </xf>
    <xf numFmtId="0" fontId="17" fillId="0" borderId="134" xfId="19" applyNumberFormat="1" applyFont="1" applyFill="1" applyBorder="1" applyAlignment="1">
      <alignment horizontal="center" vertical="center" wrapText="1"/>
    </xf>
    <xf numFmtId="0" fontId="10" fillId="0" borderId="161" xfId="19" applyFont="1" applyFill="1" applyBorder="1" applyAlignment="1">
      <alignment horizontal="center" vertical="center" wrapText="1"/>
    </xf>
    <xf numFmtId="0" fontId="17" fillId="0" borderId="135" xfId="19" applyFont="1" applyFill="1" applyBorder="1" applyAlignment="1">
      <alignment horizontal="center" vertical="center" wrapText="1"/>
    </xf>
    <xf numFmtId="0" fontId="16" fillId="0" borderId="135" xfId="19" applyNumberFormat="1" applyFont="1" applyFill="1" applyBorder="1" applyAlignment="1">
      <alignment horizontal="right" vertical="center" shrinkToFit="1"/>
    </xf>
    <xf numFmtId="38" fontId="16" fillId="0" borderId="135" xfId="3" applyFont="1" applyFill="1" applyBorder="1" applyAlignment="1">
      <alignment horizontal="right" vertical="center" shrinkToFit="1"/>
    </xf>
    <xf numFmtId="0" fontId="17" fillId="0" borderId="135" xfId="19" applyFont="1" applyFill="1" applyBorder="1" applyAlignment="1">
      <alignment vertical="center" wrapText="1"/>
    </xf>
    <xf numFmtId="0" fontId="10" fillId="0" borderId="984" xfId="19" applyFont="1" applyFill="1" applyBorder="1" applyAlignment="1">
      <alignment horizontal="center" vertical="center" wrapText="1"/>
    </xf>
    <xf numFmtId="0" fontId="10" fillId="0" borderId="756" xfId="19" applyFont="1" applyFill="1" applyBorder="1" applyAlignment="1">
      <alignment horizontal="center" vertical="center" wrapText="1"/>
    </xf>
    <xf numFmtId="0" fontId="10" fillId="0" borderId="986" xfId="19" applyFont="1" applyFill="1" applyBorder="1" applyAlignment="1">
      <alignment horizontal="center" vertical="center" wrapText="1"/>
    </xf>
    <xf numFmtId="0" fontId="17" fillId="0" borderId="985" xfId="19" applyFont="1" applyFill="1" applyBorder="1" applyAlignment="1">
      <alignment horizontal="center" vertical="center" wrapText="1"/>
    </xf>
    <xf numFmtId="0" fontId="17" fillId="0" borderId="761" xfId="19" applyFont="1" applyFill="1" applyBorder="1" applyAlignment="1">
      <alignment horizontal="center" vertical="center" wrapText="1"/>
    </xf>
    <xf numFmtId="0" fontId="16" fillId="0" borderId="985" xfId="19" applyNumberFormat="1" applyFont="1" applyFill="1" applyBorder="1" applyAlignment="1">
      <alignment horizontal="right" vertical="center" shrinkToFit="1"/>
    </xf>
    <xf numFmtId="0" fontId="16" fillId="0" borderId="741" xfId="19" applyNumberFormat="1" applyFont="1" applyFill="1" applyBorder="1" applyAlignment="1">
      <alignment horizontal="right" vertical="center" shrinkToFit="1"/>
    </xf>
    <xf numFmtId="0" fontId="16" fillId="0" borderId="763" xfId="19" applyNumberFormat="1" applyFont="1" applyFill="1" applyBorder="1" applyAlignment="1">
      <alignment horizontal="right" vertical="center" shrinkToFit="1"/>
    </xf>
    <xf numFmtId="38" fontId="16" fillId="0" borderId="985" xfId="3" applyFont="1" applyFill="1" applyBorder="1" applyAlignment="1">
      <alignment horizontal="right" vertical="center" shrinkToFit="1"/>
    </xf>
    <xf numFmtId="38" fontId="16" fillId="0" borderId="741" xfId="3" applyFont="1" applyFill="1" applyBorder="1" applyAlignment="1">
      <alignment horizontal="right" vertical="center" shrinkToFit="1"/>
    </xf>
    <xf numFmtId="38" fontId="16" fillId="0" borderId="763" xfId="3" applyFont="1" applyFill="1" applyBorder="1" applyAlignment="1">
      <alignment horizontal="right" vertical="center" shrinkToFit="1"/>
    </xf>
    <xf numFmtId="0" fontId="17" fillId="0" borderId="985" xfId="19" applyFont="1" applyFill="1" applyBorder="1" applyAlignment="1">
      <alignment horizontal="left" vertical="center" wrapText="1"/>
    </xf>
    <xf numFmtId="0" fontId="17" fillId="0" borderId="741" xfId="19" applyFont="1" applyFill="1" applyBorder="1" applyAlignment="1">
      <alignment horizontal="left" vertical="center" wrapText="1"/>
    </xf>
    <xf numFmtId="0" fontId="17" fillId="0" borderId="763" xfId="19" applyFont="1" applyFill="1" applyBorder="1" applyAlignment="1">
      <alignment horizontal="left" vertical="center" wrapText="1"/>
    </xf>
    <xf numFmtId="0" fontId="10" fillId="0" borderId="758" xfId="19" applyFont="1" applyFill="1" applyBorder="1" applyAlignment="1">
      <alignment horizontal="center" vertical="center" wrapText="1"/>
    </xf>
    <xf numFmtId="0" fontId="10" fillId="0" borderId="759" xfId="19" applyFont="1" applyFill="1" applyBorder="1" applyAlignment="1">
      <alignment horizontal="center" vertical="center" wrapText="1"/>
    </xf>
    <xf numFmtId="0" fontId="10" fillId="0" borderId="983" xfId="19" applyFont="1" applyFill="1" applyBorder="1" applyAlignment="1">
      <alignment horizontal="center" vertical="center" wrapText="1"/>
    </xf>
    <xf numFmtId="0" fontId="16" fillId="0" borderId="762" xfId="19" applyNumberFormat="1" applyFont="1" applyFill="1" applyBorder="1" applyAlignment="1">
      <alignment horizontal="right" vertical="center" shrinkToFit="1"/>
    </xf>
    <xf numFmtId="0" fontId="16" fillId="0" borderId="742" xfId="19" applyNumberFormat="1" applyFont="1" applyFill="1" applyBorder="1" applyAlignment="1">
      <alignment horizontal="right" vertical="center" shrinkToFit="1"/>
    </xf>
    <xf numFmtId="38" fontId="16" fillId="0" borderId="762" xfId="3" applyFont="1" applyFill="1" applyBorder="1" applyAlignment="1">
      <alignment horizontal="right" vertical="center" shrinkToFit="1"/>
    </xf>
    <xf numFmtId="38" fontId="16" fillId="0" borderId="742" xfId="3" applyFont="1" applyFill="1" applyBorder="1" applyAlignment="1">
      <alignment horizontal="right" vertical="center" shrinkToFit="1"/>
    </xf>
    <xf numFmtId="0" fontId="17" fillId="0" borderId="762" xfId="19" applyFont="1" applyFill="1" applyBorder="1" applyAlignment="1">
      <alignment vertical="center" wrapText="1"/>
    </xf>
    <xf numFmtId="0" fontId="17" fillId="0" borderId="741" xfId="19" applyFont="1" applyFill="1" applyBorder="1" applyAlignment="1">
      <alignment vertical="center" wrapText="1"/>
    </xf>
    <xf numFmtId="0" fontId="17" fillId="0" borderId="742" xfId="19" applyFont="1" applyFill="1" applyBorder="1" applyAlignment="1">
      <alignment vertical="center" wrapText="1"/>
    </xf>
    <xf numFmtId="0" fontId="16" fillId="0" borderId="134" xfId="19" applyFont="1" applyFill="1" applyBorder="1" applyAlignment="1">
      <alignment horizontal="right" vertical="center" shrinkToFit="1"/>
    </xf>
    <xf numFmtId="0" fontId="17" fillId="0" borderId="135" xfId="19" applyFont="1" applyFill="1" applyBorder="1" applyAlignment="1">
      <alignment horizontal="left" vertical="center" wrapText="1"/>
    </xf>
    <xf numFmtId="0" fontId="17" fillId="0" borderId="134" xfId="19" applyFont="1" applyFill="1" applyBorder="1" applyAlignment="1">
      <alignment horizontal="left" vertical="center" wrapText="1"/>
    </xf>
    <xf numFmtId="0" fontId="16" fillId="0" borderId="135" xfId="19" applyFont="1" applyFill="1" applyBorder="1" applyAlignment="1">
      <alignment horizontal="right" vertical="center" shrinkToFit="1"/>
    </xf>
    <xf numFmtId="0" fontId="17" fillId="0" borderId="493" xfId="19" applyFont="1" applyFill="1" applyBorder="1" applyAlignment="1">
      <alignment horizontal="left" vertical="center" wrapText="1"/>
    </xf>
    <xf numFmtId="0" fontId="16" fillId="0" borderId="777" xfId="19" applyFont="1" applyFill="1" applyBorder="1" applyAlignment="1">
      <alignment horizontal="right" vertical="center" shrinkToFit="1"/>
    </xf>
    <xf numFmtId="0" fontId="17" fillId="0" borderId="493" xfId="19" applyNumberFormat="1" applyFont="1" applyFill="1" applyBorder="1" applyAlignment="1">
      <alignment horizontal="center" vertical="center" wrapText="1"/>
    </xf>
    <xf numFmtId="0" fontId="17" fillId="0" borderId="502" xfId="19" applyFont="1" applyFill="1" applyBorder="1" applyAlignment="1">
      <alignment horizontal="left" vertical="center" wrapText="1"/>
    </xf>
    <xf numFmtId="0" fontId="17" fillId="0" borderId="8" xfId="19" applyFont="1" applyFill="1" applyBorder="1" applyAlignment="1">
      <alignment horizontal="left" vertical="center" wrapText="1"/>
    </xf>
    <xf numFmtId="38" fontId="10" fillId="0" borderId="1108" xfId="3" applyFont="1" applyFill="1" applyBorder="1" applyAlignment="1">
      <alignment horizontal="right" vertical="center" shrinkToFit="1"/>
    </xf>
    <xf numFmtId="38" fontId="16" fillId="0" borderId="1109" xfId="3" applyFont="1" applyFill="1" applyBorder="1" applyAlignment="1">
      <alignment horizontal="right" vertical="center" shrinkToFit="1"/>
    </xf>
    <xf numFmtId="0" fontId="16" fillId="0" borderId="54" xfId="19" applyFont="1" applyFill="1" applyBorder="1" applyAlignment="1">
      <alignment horizontal="center" vertical="center" wrapText="1"/>
    </xf>
    <xf numFmtId="0" fontId="20" fillId="0" borderId="54" xfId="19" applyFont="1" applyFill="1" applyBorder="1" applyAlignment="1">
      <alignment horizontal="center" vertical="center"/>
    </xf>
    <xf numFmtId="0" fontId="20" fillId="0" borderId="503" xfId="19" applyFont="1" applyFill="1" applyBorder="1" applyAlignment="1">
      <alignment horizontal="center" vertical="center"/>
    </xf>
    <xf numFmtId="0" fontId="10" fillId="0" borderId="503" xfId="19" applyFont="1" applyFill="1" applyBorder="1" applyAlignment="1">
      <alignment horizontal="center" vertical="center" wrapText="1"/>
    </xf>
    <xf numFmtId="0" fontId="16" fillId="0" borderId="503" xfId="19" applyNumberFormat="1" applyFont="1" applyFill="1" applyBorder="1" applyAlignment="1">
      <alignment horizontal="right" vertical="center" shrinkToFit="1"/>
    </xf>
    <xf numFmtId="38" fontId="16" fillId="0" borderId="503" xfId="3" applyFont="1" applyFill="1" applyBorder="1" applyAlignment="1">
      <alignment horizontal="right" vertical="center" shrinkToFit="1"/>
    </xf>
    <xf numFmtId="0" fontId="17" fillId="0" borderId="503" xfId="19" applyFont="1" applyFill="1" applyBorder="1" applyAlignment="1">
      <alignment vertical="center" wrapText="1"/>
    </xf>
    <xf numFmtId="0" fontId="17" fillId="0" borderId="503" xfId="19" applyFont="1" applyFill="1" applyBorder="1" applyAlignment="1">
      <alignment horizontal="center" vertical="center" wrapText="1"/>
    </xf>
    <xf numFmtId="38" fontId="16" fillId="0" borderId="90" xfId="3" applyFont="1" applyFill="1" applyBorder="1" applyAlignment="1">
      <alignment horizontal="right" vertical="center" shrinkToFit="1"/>
    </xf>
    <xf numFmtId="0" fontId="16" fillId="0" borderId="777" xfId="19" applyFont="1" applyFill="1" applyBorder="1" applyAlignment="1">
      <alignment horizontal="center" vertical="center" wrapText="1"/>
    </xf>
    <xf numFmtId="0" fontId="10" fillId="0" borderId="43" xfId="19" applyFont="1" applyFill="1" applyBorder="1" applyAlignment="1">
      <alignment horizontal="center" vertical="center" wrapText="1"/>
    </xf>
    <xf numFmtId="0" fontId="16" fillId="0" borderId="533" xfId="19" applyFont="1" applyFill="1" applyBorder="1" applyAlignment="1">
      <alignment horizontal="center" vertical="center" wrapText="1"/>
    </xf>
    <xf numFmtId="0" fontId="10" fillId="0" borderId="90" xfId="19" applyFont="1" applyFill="1" applyBorder="1" applyAlignment="1">
      <alignment horizontal="center" vertical="center" wrapText="1"/>
    </xf>
    <xf numFmtId="0" fontId="17" fillId="0" borderId="533" xfId="19" applyFont="1" applyFill="1" applyBorder="1" applyAlignment="1">
      <alignment horizontal="left" vertical="center" wrapText="1"/>
    </xf>
    <xf numFmtId="0" fontId="16" fillId="0" borderId="90" xfId="19" applyNumberFormat="1" applyFont="1" applyFill="1" applyBorder="1" applyAlignment="1">
      <alignment horizontal="right" vertical="center" shrinkToFit="1"/>
    </xf>
    <xf numFmtId="0" fontId="17" fillId="0" borderId="90" xfId="19" applyFont="1" applyFill="1" applyBorder="1" applyAlignment="1">
      <alignment vertical="center" wrapText="1"/>
    </xf>
    <xf numFmtId="0" fontId="17" fillId="0" borderId="505" xfId="19" applyFont="1" applyFill="1" applyBorder="1" applyAlignment="1">
      <alignment horizontal="left" vertical="center" wrapText="1"/>
    </xf>
    <xf numFmtId="0" fontId="17" fillId="0" borderId="28" xfId="19" applyFont="1" applyFill="1" applyBorder="1" applyAlignment="1">
      <alignment horizontal="left" vertical="center" wrapText="1"/>
    </xf>
    <xf numFmtId="0" fontId="17" fillId="0" borderId="302" xfId="19" applyFont="1" applyFill="1" applyBorder="1" applyAlignment="1">
      <alignment horizontal="left" vertical="center"/>
    </xf>
    <xf numFmtId="0" fontId="17" fillId="0" borderId="303" xfId="19" applyFont="1" applyFill="1" applyBorder="1" applyAlignment="1">
      <alignment horizontal="left" vertical="center"/>
    </xf>
    <xf numFmtId="0" fontId="10" fillId="0" borderId="1157" xfId="19" applyFont="1" applyFill="1" applyBorder="1" applyAlignment="1">
      <alignment horizontal="center" vertical="center" textRotation="255" shrinkToFit="1"/>
    </xf>
    <xf numFmtId="0" fontId="10" fillId="0" borderId="54" xfId="19" applyFont="1" applyFill="1" applyBorder="1" applyAlignment="1">
      <alignment horizontal="center" vertical="center" textRotation="255" shrinkToFit="1"/>
    </xf>
    <xf numFmtId="0" fontId="10" fillId="0" borderId="503" xfId="19" applyFont="1" applyFill="1" applyBorder="1" applyAlignment="1">
      <alignment horizontal="center" vertical="center" textRotation="255" shrinkToFit="1"/>
    </xf>
    <xf numFmtId="0" fontId="17" fillId="0" borderId="451" xfId="19" applyFont="1" applyFill="1" applyBorder="1" applyAlignment="1">
      <alignment vertical="center" wrapText="1" shrinkToFit="1"/>
    </xf>
    <xf numFmtId="0" fontId="17" fillId="0" borderId="54" xfId="19" applyFont="1" applyFill="1" applyBorder="1" applyAlignment="1">
      <alignment vertical="center" wrapText="1" shrinkToFit="1"/>
    </xf>
    <xf numFmtId="0" fontId="17" fillId="0" borderId="105" xfId="19" applyFont="1" applyFill="1" applyBorder="1" applyAlignment="1">
      <alignment vertical="center" wrapText="1" shrinkToFit="1"/>
    </xf>
    <xf numFmtId="0" fontId="20" fillId="0" borderId="54" xfId="19" applyFont="1" applyFill="1" applyBorder="1" applyAlignment="1">
      <alignment horizontal="center" vertical="top"/>
    </xf>
    <xf numFmtId="0" fontId="20" fillId="0" borderId="777" xfId="19" applyFont="1" applyFill="1" applyBorder="1" applyAlignment="1">
      <alignment horizontal="center" vertical="top"/>
    </xf>
    <xf numFmtId="0" fontId="17" fillId="0" borderId="1289" xfId="19" applyFont="1" applyFill="1" applyBorder="1" applyAlignment="1">
      <alignment horizontal="left" vertical="center" wrapText="1"/>
    </xf>
    <xf numFmtId="0" fontId="10" fillId="0" borderId="451" xfId="19" applyFont="1" applyFill="1" applyBorder="1" applyAlignment="1">
      <alignment horizontal="center" vertical="center" textRotation="255" shrinkToFit="1"/>
    </xf>
    <xf numFmtId="0" fontId="10" fillId="0" borderId="777" xfId="19" applyFont="1" applyFill="1" applyBorder="1" applyAlignment="1">
      <alignment horizontal="center" vertical="center" textRotation="255" shrinkToFit="1"/>
    </xf>
    <xf numFmtId="0" fontId="20" fillId="0" borderId="493" xfId="19" applyFont="1" applyFill="1" applyBorder="1" applyAlignment="1">
      <alignment horizontal="center" vertical="center"/>
    </xf>
    <xf numFmtId="0" fontId="10" fillId="0" borderId="493" xfId="19" applyFont="1" applyFill="1" applyBorder="1" applyAlignment="1">
      <alignment horizontal="center" vertical="center" textRotation="255" shrinkToFit="1"/>
    </xf>
    <xf numFmtId="38" fontId="17" fillId="0" borderId="465" xfId="3" applyFont="1" applyFill="1" applyBorder="1" applyAlignment="1">
      <alignment horizontal="center" vertical="center" wrapText="1" shrinkToFit="1"/>
    </xf>
    <xf numFmtId="38" fontId="49" fillId="0" borderId="465" xfId="3" applyFont="1" applyFill="1" applyBorder="1" applyAlignment="1">
      <alignment horizontal="center" vertical="center" wrapText="1" shrinkToFit="1"/>
    </xf>
    <xf numFmtId="38" fontId="17" fillId="0" borderId="1153" xfId="3" applyFont="1" applyFill="1" applyBorder="1" applyAlignment="1">
      <alignment horizontal="center" vertical="center" wrapText="1" shrinkToFit="1"/>
    </xf>
    <xf numFmtId="38" fontId="17" fillId="0" borderId="443" xfId="3" applyFont="1" applyFill="1" applyBorder="1" applyAlignment="1">
      <alignment horizontal="center" vertical="center" wrapText="1" shrinkToFit="1"/>
    </xf>
    <xf numFmtId="38" fontId="17" fillId="0" borderId="137" xfId="3" applyFont="1" applyFill="1" applyBorder="1" applyAlignment="1">
      <alignment horizontal="center" vertical="center" wrapText="1" shrinkToFit="1"/>
    </xf>
    <xf numFmtId="38" fontId="24" fillId="0" borderId="1157" xfId="3" applyFont="1" applyFill="1" applyBorder="1" applyAlignment="1">
      <alignment horizontal="center" vertical="center" shrinkToFit="1"/>
    </xf>
    <xf numFmtId="38" fontId="24" fillId="0" borderId="113" xfId="3" applyFont="1" applyFill="1" applyBorder="1" applyAlignment="1">
      <alignment horizontal="center" vertical="center" shrinkToFit="1"/>
    </xf>
    <xf numFmtId="38" fontId="49" fillId="0" borderId="999" xfId="3" applyFont="1" applyFill="1" applyBorder="1" applyAlignment="1">
      <alignment horizontal="center" vertical="center" wrapText="1" shrinkToFit="1"/>
    </xf>
    <xf numFmtId="38" fontId="49" fillId="0" borderId="57" xfId="3" applyFont="1" applyFill="1" applyBorder="1" applyAlignment="1">
      <alignment horizontal="center" vertical="center" wrapText="1" shrinkToFit="1"/>
    </xf>
    <xf numFmtId="38" fontId="49" fillId="0" borderId="113" xfId="3" applyFont="1" applyFill="1" applyBorder="1" applyAlignment="1">
      <alignment horizontal="center" vertical="center" wrapText="1" shrinkToFit="1"/>
    </xf>
    <xf numFmtId="38" fontId="49" fillId="0" borderId="777" xfId="3" applyFont="1" applyFill="1" applyBorder="1" applyAlignment="1">
      <alignment horizontal="center" vertical="center" wrapText="1" shrinkToFit="1"/>
    </xf>
    <xf numFmtId="38" fontId="49" fillId="0" borderId="54" xfId="3" applyFont="1" applyFill="1" applyBorder="1" applyAlignment="1">
      <alignment horizontal="center" vertical="center" wrapText="1" shrinkToFit="1"/>
    </xf>
    <xf numFmtId="38" fontId="17" fillId="0" borderId="1157" xfId="3" applyFont="1" applyFill="1" applyBorder="1" applyAlignment="1">
      <alignment horizontal="center" vertical="center" wrapText="1" shrinkToFit="1"/>
    </xf>
    <xf numFmtId="38" fontId="17" fillId="0" borderId="113" xfId="3" applyFont="1" applyFill="1" applyBorder="1" applyAlignment="1">
      <alignment horizontal="center" vertical="center" wrapText="1" shrinkToFit="1"/>
    </xf>
    <xf numFmtId="38" fontId="17" fillId="0" borderId="105" xfId="3" applyFont="1" applyFill="1" applyBorder="1" applyAlignment="1">
      <alignment horizontal="center" vertical="center" wrapText="1" shrinkToFit="1"/>
    </xf>
    <xf numFmtId="38" fontId="17" fillId="0" borderId="57" xfId="3" applyFont="1" applyFill="1" applyBorder="1" applyAlignment="1">
      <alignment horizontal="center" vertical="center" wrapText="1" shrinkToFit="1"/>
    </xf>
    <xf numFmtId="38" fontId="17" fillId="0" borderId="443" xfId="3" applyFont="1" applyFill="1" applyBorder="1" applyAlignment="1">
      <alignment horizontal="center" vertical="center" shrinkToFit="1"/>
    </xf>
    <xf numFmtId="38" fontId="17" fillId="0" borderId="76" xfId="3" applyFont="1" applyFill="1" applyBorder="1" applyAlignment="1">
      <alignment horizontal="center" vertical="center" shrinkToFit="1"/>
    </xf>
    <xf numFmtId="38" fontId="17" fillId="0" borderId="466" xfId="3" applyFont="1" applyFill="1" applyBorder="1" applyAlignment="1">
      <alignment horizontal="center" vertical="center" shrinkToFit="1"/>
    </xf>
    <xf numFmtId="38" fontId="17" fillId="0" borderId="467" xfId="3" applyFont="1" applyFill="1" applyBorder="1" applyAlignment="1">
      <alignment horizontal="center" vertical="center" wrapText="1" shrinkToFit="1"/>
    </xf>
    <xf numFmtId="38" fontId="24" fillId="0" borderId="76" xfId="3" applyFont="1" applyFill="1" applyBorder="1" applyAlignment="1">
      <alignment horizontal="center" vertical="center" wrapText="1" shrinkToFit="1"/>
    </xf>
    <xf numFmtId="38" fontId="24" fillId="0" borderId="465" xfId="3" applyFont="1" applyFill="1" applyBorder="1" applyAlignment="1">
      <alignment horizontal="center" vertical="center" wrapText="1" shrinkToFit="1"/>
    </xf>
    <xf numFmtId="38" fontId="24" fillId="0" borderId="137" xfId="3" applyFont="1" applyFill="1" applyBorder="1" applyAlignment="1">
      <alignment horizontal="center" vertical="center" wrapText="1" shrinkToFit="1"/>
    </xf>
    <xf numFmtId="38" fontId="49" fillId="0" borderId="467" xfId="3" applyFont="1" applyFill="1" applyBorder="1" applyAlignment="1">
      <alignment horizontal="center" vertical="center" wrapText="1" shrinkToFit="1"/>
    </xf>
    <xf numFmtId="38" fontId="24" fillId="0" borderId="105" xfId="3" applyFont="1" applyFill="1" applyBorder="1" applyAlignment="1">
      <alignment horizontal="center" vertical="center" wrapText="1" shrinkToFit="1"/>
    </xf>
    <xf numFmtId="38" fontId="17" fillId="0" borderId="777" xfId="3" applyFont="1" applyFill="1" applyBorder="1" applyAlignment="1">
      <alignment horizontal="center" vertical="center" wrapText="1" shrinkToFit="1"/>
    </xf>
    <xf numFmtId="38" fontId="49" fillId="0" borderId="443" xfId="3" applyFont="1" applyFill="1" applyBorder="1" applyAlignment="1">
      <alignment horizontal="center" vertical="center" wrapText="1" shrinkToFit="1"/>
    </xf>
    <xf numFmtId="0" fontId="21" fillId="4" borderId="49" xfId="18" applyFont="1" applyFill="1" applyBorder="1" applyAlignment="1">
      <alignment horizontal="center" vertical="center" wrapText="1"/>
    </xf>
    <xf numFmtId="0" fontId="21" fillId="4" borderId="54" xfId="18" applyFont="1" applyFill="1" applyBorder="1" applyAlignment="1">
      <alignment horizontal="center" vertical="center" wrapText="1"/>
    </xf>
    <xf numFmtId="0" fontId="21" fillId="4" borderId="65" xfId="18" applyFont="1" applyFill="1" applyBorder="1" applyAlignment="1">
      <alignment horizontal="center" vertical="center" wrapText="1"/>
    </xf>
    <xf numFmtId="0" fontId="21" fillId="4" borderId="50" xfId="18" applyFont="1" applyFill="1" applyBorder="1" applyAlignment="1">
      <alignment horizontal="center" vertical="center"/>
    </xf>
    <xf numFmtId="0" fontId="21" fillId="4" borderId="51" xfId="18" applyFont="1" applyFill="1" applyBorder="1" applyAlignment="1">
      <alignment horizontal="center" vertical="center"/>
    </xf>
    <xf numFmtId="0" fontId="21" fillId="4" borderId="13" xfId="18" applyFont="1" applyFill="1" applyBorder="1" applyAlignment="1">
      <alignment horizontal="center" vertical="center"/>
    </xf>
    <xf numFmtId="0" fontId="21" fillId="4" borderId="12" xfId="18" applyFont="1" applyFill="1" applyBorder="1" applyAlignment="1">
      <alignment horizontal="center" vertical="center"/>
    </xf>
    <xf numFmtId="0" fontId="21" fillId="4" borderId="106" xfId="18" applyFont="1" applyFill="1" applyBorder="1" applyAlignment="1">
      <alignment horizontal="center" vertical="center" shrinkToFit="1"/>
    </xf>
    <xf numFmtId="0" fontId="21" fillId="4" borderId="148" xfId="18" applyFont="1" applyFill="1" applyBorder="1" applyAlignment="1">
      <alignment horizontal="center" vertical="center" shrinkToFit="1"/>
    </xf>
    <xf numFmtId="0" fontId="21" fillId="4" borderId="149" xfId="18" applyFont="1" applyFill="1" applyBorder="1" applyAlignment="1">
      <alignment horizontal="center" vertical="center" shrinkToFit="1"/>
    </xf>
    <xf numFmtId="0" fontId="21" fillId="4" borderId="146" xfId="18" applyFont="1" applyFill="1" applyBorder="1" applyAlignment="1">
      <alignment horizontal="center" vertical="center" shrinkToFit="1"/>
    </xf>
    <xf numFmtId="0" fontId="21" fillId="4" borderId="147" xfId="18" applyFont="1" applyFill="1" applyBorder="1" applyAlignment="1">
      <alignment horizontal="center" vertical="center" shrinkToFit="1"/>
    </xf>
    <xf numFmtId="0" fontId="21" fillId="4" borderId="50" xfId="18" applyFont="1" applyFill="1" applyBorder="1" applyAlignment="1">
      <alignment horizontal="center" vertical="center" shrinkToFit="1"/>
    </xf>
    <xf numFmtId="0" fontId="21" fillId="4" borderId="112" xfId="18" applyFont="1" applyFill="1" applyBorder="1" applyAlignment="1">
      <alignment horizontal="center" vertical="center" shrinkToFit="1"/>
    </xf>
    <xf numFmtId="0" fontId="21" fillId="4" borderId="51" xfId="18" applyFont="1" applyFill="1" applyBorder="1" applyAlignment="1">
      <alignment horizontal="center" vertical="center" shrinkToFit="1"/>
    </xf>
    <xf numFmtId="0" fontId="21" fillId="4" borderId="52" xfId="18" applyFont="1" applyFill="1" applyBorder="1" applyAlignment="1">
      <alignment horizontal="center" vertical="center" shrinkToFit="1"/>
    </xf>
    <xf numFmtId="0" fontId="21" fillId="4" borderId="53" xfId="18" applyFont="1" applyFill="1" applyBorder="1" applyAlignment="1">
      <alignment horizontal="center" vertical="center" shrinkToFit="1"/>
    </xf>
    <xf numFmtId="0" fontId="16" fillId="0" borderId="228" xfId="22" applyNumberFormat="1" applyFont="1" applyFill="1" applyBorder="1" applyAlignment="1">
      <alignment horizontal="right" vertical="center" shrinkToFit="1"/>
    </xf>
    <xf numFmtId="0" fontId="16" fillId="0" borderId="8" xfId="22" applyNumberFormat="1" applyFont="1" applyFill="1" applyBorder="1" applyAlignment="1">
      <alignment horizontal="right" vertical="center" shrinkToFit="1"/>
    </xf>
    <xf numFmtId="0" fontId="16" fillId="0" borderId="1295" xfId="22" applyNumberFormat="1" applyFont="1" applyFill="1" applyBorder="1" applyAlignment="1">
      <alignment horizontal="right" vertical="center" shrinkToFit="1"/>
    </xf>
    <xf numFmtId="0" fontId="16" fillId="0" borderId="1162" xfId="22" applyNumberFormat="1" applyFont="1" applyFill="1" applyBorder="1" applyAlignment="1">
      <alignment horizontal="right" vertical="center" shrinkToFit="1"/>
    </xf>
    <xf numFmtId="176" fontId="16" fillId="0" borderId="1157" xfId="3" applyNumberFormat="1" applyFont="1" applyFill="1" applyBorder="1" applyAlignment="1">
      <alignment horizontal="right" vertical="center" shrinkToFit="1"/>
    </xf>
  </cellXfs>
  <cellStyles count="64">
    <cellStyle name="パーセント" xfId="32" builtinId="5"/>
    <cellStyle name="ハイパーリンク" xfId="9" builtinId="8"/>
    <cellStyle name="桁区切り" xfId="1" builtinId="6"/>
    <cellStyle name="桁区切り 2" xfId="3"/>
    <cellStyle name="桁区切り 3" xfId="24"/>
    <cellStyle name="桁区切り 4" xfId="25"/>
    <cellStyle name="桁区切り 4 2" xfId="29"/>
    <cellStyle name="桁区切り 4 3" xfId="34"/>
    <cellStyle name="桁区切り 4 3 2" xfId="36"/>
    <cellStyle name="桁区切り 4 3 3" xfId="37"/>
    <cellStyle name="桁区切り 4 3 4" xfId="38"/>
    <cellStyle name="桁区切り 4 3 5" xfId="62"/>
    <cellStyle name="桁区切り 4 4" xfId="39"/>
    <cellStyle name="桁区切り 4 5" xfId="40"/>
    <cellStyle name="桁区切り 4 6" xfId="41"/>
    <cellStyle name="桁区切り 4 7" xfId="58"/>
    <cellStyle name="説明文 2" xfId="28"/>
    <cellStyle name="標準" xfId="0" builtinId="0"/>
    <cellStyle name="標準 10" xfId="12"/>
    <cellStyle name="標準 11" xfId="13"/>
    <cellStyle name="標準 12" xfId="14"/>
    <cellStyle name="標準 13" xfId="15"/>
    <cellStyle name="標準 14" xfId="17"/>
    <cellStyle name="標準 15" xfId="18"/>
    <cellStyle name="標準 16" xfId="19"/>
    <cellStyle name="標準 17" xfId="20"/>
    <cellStyle name="標準 18" xfId="21"/>
    <cellStyle name="標準 19" xfId="22"/>
    <cellStyle name="標準 2" xfId="2"/>
    <cellStyle name="標準 2 2" xfId="26"/>
    <cellStyle name="標準 20" xfId="23"/>
    <cellStyle name="標準 20 2" xfId="31"/>
    <cellStyle name="標準 20 2 2" xfId="42"/>
    <cellStyle name="標準 20 2 3" xfId="43"/>
    <cellStyle name="標準 20 2 4" xfId="44"/>
    <cellStyle name="標準 20 2 5" xfId="60"/>
    <cellStyle name="標準 20 3" xfId="33"/>
    <cellStyle name="標準 20 3 2" xfId="45"/>
    <cellStyle name="標準 20 3 3" xfId="46"/>
    <cellStyle name="標準 20 3 4" xfId="47"/>
    <cellStyle name="標準 20 3 5" xfId="61"/>
    <cellStyle name="標準 20 4" xfId="48"/>
    <cellStyle name="標準 20 5" xfId="49"/>
    <cellStyle name="標準 20 6" xfId="50"/>
    <cellStyle name="標準 20 7" xfId="57"/>
    <cellStyle name="標準 21" xfId="30"/>
    <cellStyle name="標準 21 2" xfId="35"/>
    <cellStyle name="標準 21 2 2" xfId="51"/>
    <cellStyle name="標準 21 2 3" xfId="52"/>
    <cellStyle name="標準 21 2 4" xfId="53"/>
    <cellStyle name="標準 21 2 5" xfId="63"/>
    <cellStyle name="標準 21 3" xfId="54"/>
    <cellStyle name="標準 21 4" xfId="55"/>
    <cellStyle name="標準 21 5" xfId="56"/>
    <cellStyle name="標準 21 6" xfId="59"/>
    <cellStyle name="標準 3" xfId="4"/>
    <cellStyle name="標準 3 2" xfId="27"/>
    <cellStyle name="標準 4" xfId="5"/>
    <cellStyle name="標準 5" xfId="6"/>
    <cellStyle name="標準 6" xfId="7"/>
    <cellStyle name="標準 7" xfId="8"/>
    <cellStyle name="標準 8" xfId="10"/>
    <cellStyle name="標準 9" xfId="11"/>
    <cellStyle name="標準_Sheet1" xfId="16"/>
  </cellStyles>
  <dxfs count="0"/>
  <tableStyles count="0" defaultTableStyle="TableStyleMedium2" defaultPivotStyle="PivotStyleLight16"/>
  <colors>
    <mruColors>
      <color rgb="FF0000FF"/>
      <color rgb="FFFFFF99"/>
      <color rgb="FFFFFFCC"/>
      <color rgb="FF66FFFF"/>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oneCellAnchor>
    <xdr:from>
      <xdr:col>0</xdr:col>
      <xdr:colOff>38100</xdr:colOff>
      <xdr:row>14</xdr:row>
      <xdr:rowOff>112287</xdr:rowOff>
    </xdr:from>
    <xdr:ext cx="6210300" cy="1092671"/>
    <xdr:sp macro="" textlink="">
      <xdr:nvSpPr>
        <xdr:cNvPr id="3" name="正方形/長方形 2"/>
        <xdr:cNvSpPr/>
      </xdr:nvSpPr>
      <xdr:spPr>
        <a:xfrm>
          <a:off x="38100" y="2512587"/>
          <a:ext cx="6210300" cy="1092671"/>
        </a:xfrm>
        <a:prstGeom prst="rect">
          <a:avLst/>
        </a:prstGeom>
        <a:noFill/>
        <a:ln>
          <a:noFill/>
        </a:ln>
      </xdr:spPr>
      <xdr:txBody>
        <a:bodyPr wrap="square" lIns="91440" tIns="45720" rIns="91440" bIns="45720" anchor="ctr">
          <a:spAutoFit/>
        </a:bodyPr>
        <a:lstStyle/>
        <a:p>
          <a:pPr algn="ctr"/>
          <a:r>
            <a:rPr lang="ja-JP" altLang="en-US" sz="1600" b="1" cap="none" spc="0" baseline="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平成</a:t>
          </a:r>
          <a:r>
            <a:rPr lang="en-US" altLang="ja-JP" sz="1600" b="1" cap="none" spc="0" baseline="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30</a:t>
          </a:r>
          <a:r>
            <a:rPr lang="ja-JP" altLang="en-US" sz="1600" b="1" cap="none" spc="0" baseline="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年度広島県生涯学習振興行政・社会教育行政基礎調査</a:t>
          </a:r>
          <a:endParaRPr lang="en-US" altLang="ja-JP" sz="1600" b="1" cap="none" spc="0" baseline="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endParaRPr>
        </a:p>
        <a:p>
          <a:pPr algn="l"/>
          <a:endParaRPr lang="ja-JP" altLang="en-US" sz="1600" b="1" cap="none" spc="0" baseline="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endParaRPr>
        </a:p>
        <a:p>
          <a:pPr algn="ctr"/>
          <a:r>
            <a:rPr lang="ja-JP" altLang="en-US" sz="2800" b="1" i="1" cap="none" spc="0" baseline="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ひろしまの生涯学習・社会教育</a:t>
          </a:r>
        </a:p>
      </xdr:txBody>
    </xdr:sp>
    <xdr:clientData/>
  </xdr:oneCellAnchor>
  <xdr:oneCellAnchor>
    <xdr:from>
      <xdr:col>0</xdr:col>
      <xdr:colOff>0</xdr:colOff>
      <xdr:row>54</xdr:row>
      <xdr:rowOff>1589</xdr:rowOff>
    </xdr:from>
    <xdr:ext cx="6248400" cy="359073"/>
    <xdr:sp macro="" textlink="">
      <xdr:nvSpPr>
        <xdr:cNvPr id="7" name="正方形/長方形 6"/>
        <xdr:cNvSpPr/>
      </xdr:nvSpPr>
      <xdr:spPr>
        <a:xfrm>
          <a:off x="0" y="9259889"/>
          <a:ext cx="6248400" cy="359073"/>
        </a:xfrm>
        <a:prstGeom prst="rect">
          <a:avLst/>
        </a:prstGeom>
        <a:noFill/>
      </xdr:spPr>
      <xdr:txBody>
        <a:bodyPr wrap="square" lIns="91440" tIns="45720" rIns="91440" bIns="45720">
          <a:spAutoFit/>
        </a:bodyPr>
        <a:lstStyle/>
        <a:p>
          <a:pPr algn="ctr"/>
          <a:r>
            <a:rPr lang="ja-JP" altLang="en-US" sz="1600" b="1" cap="none" spc="0" baseline="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広 島 県 立 生 涯 学 習 セ ン タ ー</a:t>
          </a:r>
          <a:r>
            <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　</a:t>
          </a:r>
          <a:endParaRPr lang="ja-JP" altLang="en-US" sz="20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endParaRP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xdr:col>
      <xdr:colOff>9236</xdr:colOff>
      <xdr:row>0</xdr:row>
      <xdr:rowOff>152399</xdr:rowOff>
    </xdr:from>
    <xdr:to>
      <xdr:col>3</xdr:col>
      <xdr:colOff>749339</xdr:colOff>
      <xdr:row>1</xdr:row>
      <xdr:rowOff>561974</xdr:rowOff>
    </xdr:to>
    <xdr:sp macro="" textlink="">
      <xdr:nvSpPr>
        <xdr:cNvPr id="2" name="Text Box 1"/>
        <xdr:cNvSpPr txBox="1">
          <a:spLocks noChangeArrowheads="1"/>
        </xdr:cNvSpPr>
      </xdr:nvSpPr>
      <xdr:spPr bwMode="auto">
        <a:xfrm>
          <a:off x="133061" y="152399"/>
          <a:ext cx="2673678" cy="561975"/>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100" b="1" i="0" u="none" strike="noStrike" baseline="0">
              <a:solidFill>
                <a:srgbClr val="FFFFFF"/>
              </a:solidFill>
              <a:latin typeface="ＭＳ ゴシック"/>
              <a:ea typeface="ＭＳ ゴシック"/>
            </a:rPr>
            <a:t>生涯学習都市宣言，テーマ・スローガン</a:t>
          </a:r>
        </a:p>
      </xdr:txBody>
    </xdr:sp>
    <xdr:clientData/>
  </xdr:twoCellAnchor>
  <xdr:twoCellAnchor>
    <xdr:from>
      <xdr:col>1</xdr:col>
      <xdr:colOff>9236</xdr:colOff>
      <xdr:row>0</xdr:row>
      <xdr:rowOff>152399</xdr:rowOff>
    </xdr:from>
    <xdr:to>
      <xdr:col>3</xdr:col>
      <xdr:colOff>749339</xdr:colOff>
      <xdr:row>1</xdr:row>
      <xdr:rowOff>561974</xdr:rowOff>
    </xdr:to>
    <xdr:sp macro="" textlink="">
      <xdr:nvSpPr>
        <xdr:cNvPr id="3" name="Text Box 1"/>
        <xdr:cNvSpPr txBox="1">
          <a:spLocks noChangeArrowheads="1"/>
        </xdr:cNvSpPr>
      </xdr:nvSpPr>
      <xdr:spPr bwMode="auto">
        <a:xfrm>
          <a:off x="133061" y="152399"/>
          <a:ext cx="2673678" cy="561975"/>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en-US" altLang="ja-JP" sz="1100" b="1" i="0" u="none" strike="noStrike" baseline="0">
              <a:solidFill>
                <a:srgbClr val="FFFFFF"/>
              </a:solidFill>
              <a:latin typeface="ＭＳ ゴシック"/>
              <a:ea typeface="ＭＳ ゴシック"/>
            </a:rPr>
            <a:t>1-</a:t>
          </a:r>
          <a:r>
            <a:rPr lang="ja-JP" altLang="en-US" sz="1100" b="1" i="0" u="none" strike="noStrike" baseline="0">
              <a:solidFill>
                <a:srgbClr val="FFFFFF"/>
              </a:solidFill>
              <a:latin typeface="ＭＳ ゴシック"/>
              <a:ea typeface="ＭＳ ゴシック"/>
            </a:rPr>
            <a:t>キ 生涯学習都市宣言，生涯学習</a:t>
          </a:r>
          <a:endParaRPr lang="en-US" altLang="ja-JP" sz="1100" b="1" i="0" u="none" strike="noStrike" baseline="0">
            <a:solidFill>
              <a:srgbClr val="FFFFFF"/>
            </a:solidFill>
            <a:latin typeface="ＭＳ ゴシック"/>
            <a:ea typeface="ＭＳ ゴシック"/>
          </a:endParaRPr>
        </a:p>
        <a:p>
          <a:pPr algn="ctr" rtl="0">
            <a:defRPr sz="1000"/>
          </a:pPr>
          <a:r>
            <a:rPr lang="ja-JP" altLang="en-US" sz="1100" b="1" i="0" u="none" strike="noStrike" baseline="0">
              <a:solidFill>
                <a:srgbClr val="FFFFFF"/>
              </a:solidFill>
              <a:latin typeface="ＭＳ ゴシック"/>
              <a:ea typeface="ＭＳ ゴシック"/>
            </a:rPr>
            <a:t>まちづくりのテーマ・スローガン</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1043710</xdr:colOff>
      <xdr:row>2</xdr:row>
      <xdr:rowOff>0</xdr:rowOff>
    </xdr:to>
    <xdr:sp macro="" textlink="">
      <xdr:nvSpPr>
        <xdr:cNvPr id="2" name="Text Box 1"/>
        <xdr:cNvSpPr txBox="1">
          <a:spLocks noChangeArrowheads="1"/>
        </xdr:cNvSpPr>
      </xdr:nvSpPr>
      <xdr:spPr bwMode="auto">
        <a:xfrm>
          <a:off x="123825" y="152400"/>
          <a:ext cx="2005735" cy="571500"/>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100" b="1" i="0" u="none" strike="noStrike" baseline="0">
              <a:solidFill>
                <a:srgbClr val="FFFFFF"/>
              </a:solidFill>
              <a:latin typeface="ＭＳ ゴシック"/>
              <a:ea typeface="ＭＳ ゴシック"/>
            </a:rPr>
            <a:t>「教育の日」制定状況</a:t>
          </a:r>
        </a:p>
      </xdr:txBody>
    </xdr:sp>
    <xdr:clientData/>
  </xdr:twoCellAnchor>
  <xdr:twoCellAnchor>
    <xdr:from>
      <xdr:col>3</xdr:col>
      <xdr:colOff>9525</xdr:colOff>
      <xdr:row>1</xdr:row>
      <xdr:rowOff>19050</xdr:rowOff>
    </xdr:from>
    <xdr:to>
      <xdr:col>5</xdr:col>
      <xdr:colOff>2667000</xdr:colOff>
      <xdr:row>2</xdr:row>
      <xdr:rowOff>0</xdr:rowOff>
    </xdr:to>
    <xdr:sp macro="" textlink="">
      <xdr:nvSpPr>
        <xdr:cNvPr id="3" name="Text Box 4"/>
        <xdr:cNvSpPr txBox="1">
          <a:spLocks noChangeArrowheads="1"/>
        </xdr:cNvSpPr>
      </xdr:nvSpPr>
      <xdr:spPr bwMode="auto">
        <a:xfrm>
          <a:off x="2438400" y="171450"/>
          <a:ext cx="4381500" cy="552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ctr" upright="1"/>
        <a:lstStyle/>
        <a:p>
          <a:pPr algn="ctr" rtl="0">
            <a:defRPr sz="1000"/>
          </a:pPr>
          <a:r>
            <a:rPr lang="ja-JP" altLang="en-US" sz="900" b="0" i="0" u="none" strike="noStrike" baseline="0">
              <a:solidFill>
                <a:srgbClr val="000000"/>
              </a:solidFill>
              <a:latin typeface="ＭＳ ゴシック"/>
              <a:ea typeface="ＭＳ ゴシック"/>
            </a:rPr>
            <a:t>市町における「教育の日」の制定状況について掲載しています。</a:t>
          </a:r>
        </a:p>
      </xdr:txBody>
    </xdr:sp>
    <xdr:clientData/>
  </xdr:twoCellAnchor>
  <xdr:twoCellAnchor>
    <xdr:from>
      <xdr:col>1</xdr:col>
      <xdr:colOff>0</xdr:colOff>
      <xdr:row>1</xdr:row>
      <xdr:rowOff>0</xdr:rowOff>
    </xdr:from>
    <xdr:to>
      <xdr:col>2</xdr:col>
      <xdr:colOff>1190625</xdr:colOff>
      <xdr:row>2</xdr:row>
      <xdr:rowOff>0</xdr:rowOff>
    </xdr:to>
    <xdr:sp macro="" textlink="">
      <xdr:nvSpPr>
        <xdr:cNvPr id="4" name="Text Box 1"/>
        <xdr:cNvSpPr txBox="1">
          <a:spLocks noChangeArrowheads="1"/>
        </xdr:cNvSpPr>
      </xdr:nvSpPr>
      <xdr:spPr bwMode="auto">
        <a:xfrm>
          <a:off x="123825" y="152400"/>
          <a:ext cx="2152650" cy="571500"/>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en-US" altLang="ja-JP" sz="1100" b="1" i="0" u="none" strike="noStrike" baseline="0">
              <a:solidFill>
                <a:srgbClr val="FFFFFF"/>
              </a:solidFill>
              <a:latin typeface="ＭＳ ゴシック"/>
              <a:ea typeface="ＭＳ ゴシック"/>
            </a:rPr>
            <a:t>1-</a:t>
          </a:r>
          <a:r>
            <a:rPr lang="ja-JP" altLang="en-US" sz="1100" b="1" i="0" u="none" strike="noStrike" baseline="0">
              <a:solidFill>
                <a:srgbClr val="FFFFFF"/>
              </a:solidFill>
              <a:latin typeface="ＭＳ ゴシック"/>
              <a:ea typeface="ＭＳ ゴシック"/>
            </a:rPr>
            <a:t>ク 「教育の日」制定状況</a:t>
          </a:r>
        </a:p>
      </xdr:txBody>
    </xdr:sp>
    <xdr:clientData/>
  </xdr:twoCellAnchor>
  <xdr:twoCellAnchor>
    <xdr:from>
      <xdr:col>3</xdr:col>
      <xdr:colOff>9525</xdr:colOff>
      <xdr:row>1</xdr:row>
      <xdr:rowOff>19050</xdr:rowOff>
    </xdr:from>
    <xdr:to>
      <xdr:col>5</xdr:col>
      <xdr:colOff>2667000</xdr:colOff>
      <xdr:row>2</xdr:row>
      <xdr:rowOff>0</xdr:rowOff>
    </xdr:to>
    <xdr:sp macro="" textlink="">
      <xdr:nvSpPr>
        <xdr:cNvPr id="5" name="Text Box 4"/>
        <xdr:cNvSpPr txBox="1">
          <a:spLocks noChangeArrowheads="1"/>
        </xdr:cNvSpPr>
      </xdr:nvSpPr>
      <xdr:spPr bwMode="auto">
        <a:xfrm>
          <a:off x="2438400" y="171450"/>
          <a:ext cx="4381500" cy="552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ctr" upright="1"/>
        <a:lstStyle/>
        <a:p>
          <a:pPr algn="l" rtl="0">
            <a:defRPr sz="1000"/>
          </a:pPr>
          <a:r>
            <a:rPr lang="ja-JP" altLang="en-US" sz="900" b="0" i="0" u="none" strike="noStrike" baseline="0">
              <a:solidFill>
                <a:srgbClr val="000000"/>
              </a:solidFill>
              <a:latin typeface="ＭＳ ゴシック"/>
              <a:ea typeface="ＭＳ ゴシック"/>
            </a:rPr>
            <a:t>市町における「教育の日」の制定状況について掲載しています。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Text Box 1"/>
        <xdr:cNvSpPr txBox="1">
          <a:spLocks noChangeArrowheads="1"/>
        </xdr:cNvSpPr>
      </xdr:nvSpPr>
      <xdr:spPr bwMode="auto">
        <a:xfrm>
          <a:off x="0" y="0"/>
          <a:ext cx="0" cy="0"/>
        </a:xfrm>
        <a:prstGeom prst="rect">
          <a:avLst/>
        </a:prstGeom>
        <a:solidFill>
          <a:srgbClr val="000080"/>
        </a:solidFill>
        <a:ln w="9525">
          <a:solidFill>
            <a:srgbClr val="000000"/>
          </a:solidFill>
          <a:miter lim="800000"/>
          <a:headEnd/>
          <a:tailEnd/>
        </a:ln>
        <a:effectLst>
          <a:outerShdw dist="107763" dir="2700000" algn="ctr" rotWithShape="0">
            <a:srgbClr val="808080"/>
          </a:outerShdw>
        </a:effectLst>
      </xdr:spPr>
      <xdr:txBody>
        <a:bodyPr vertOverflow="clip" wrap="square" lIns="36576" tIns="22860" rIns="36576" bIns="22860" anchor="ctr" upright="1"/>
        <a:lstStyle/>
        <a:p>
          <a:pPr algn="ctr" rtl="0">
            <a:defRPr sz="1000"/>
          </a:pPr>
          <a:r>
            <a:rPr lang="ja-JP" altLang="en-US" sz="1200" b="1" i="0" u="none" strike="noStrike" baseline="0">
              <a:solidFill>
                <a:srgbClr val="FFFFFF"/>
              </a:solidFill>
              <a:latin typeface="ＨＧｺﾞｼｯｸE-PRO"/>
            </a:rPr>
            <a:t>公民館</a:t>
          </a:r>
        </a:p>
      </xdr:txBody>
    </xdr:sp>
    <xdr:clientData/>
  </xdr:twoCellAnchor>
  <xdr:twoCellAnchor>
    <xdr:from>
      <xdr:col>0</xdr:col>
      <xdr:colOff>123824</xdr:colOff>
      <xdr:row>1</xdr:row>
      <xdr:rowOff>18473</xdr:rowOff>
    </xdr:from>
    <xdr:to>
      <xdr:col>4</xdr:col>
      <xdr:colOff>133124</xdr:colOff>
      <xdr:row>1</xdr:row>
      <xdr:rowOff>561975</xdr:rowOff>
    </xdr:to>
    <xdr:sp macro="" textlink="">
      <xdr:nvSpPr>
        <xdr:cNvPr id="3" name="Text Box 2"/>
        <xdr:cNvSpPr txBox="1">
          <a:spLocks noChangeArrowheads="1"/>
        </xdr:cNvSpPr>
      </xdr:nvSpPr>
      <xdr:spPr bwMode="auto">
        <a:xfrm>
          <a:off x="123824" y="170873"/>
          <a:ext cx="980850" cy="543502"/>
        </a:xfrm>
        <a:prstGeom prst="rect">
          <a:avLst/>
        </a:prstGeom>
        <a:solidFill>
          <a:srgbClr xmlns:mc="http://schemas.openxmlformats.org/markup-compatibility/2006" xmlns:a14="http://schemas.microsoft.com/office/drawing/2010/main" val="0000FF" mc:Ignorable="a14" a14:legacySpreadsheetColorIndex="12"/>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22860" rIns="36576" bIns="22860" anchor="ctr"/>
        <a:lstStyle/>
        <a:p>
          <a:pPr algn="ctr" rtl="0">
            <a:defRPr sz="1000"/>
          </a:pPr>
          <a:r>
            <a:rPr lang="ja-JP" altLang="en-US" sz="1100" b="1" i="0" u="none" strike="noStrike" baseline="0">
              <a:solidFill>
                <a:srgbClr val="FFFFFF"/>
              </a:solidFill>
              <a:latin typeface="ＭＳ ゴシック"/>
              <a:ea typeface="ＭＳ ゴシック"/>
            </a:rPr>
            <a:t>公民館</a:t>
          </a:r>
        </a:p>
      </xdr:txBody>
    </xdr:sp>
    <xdr:clientData/>
  </xdr:twoCellAnchor>
  <xdr:twoCellAnchor>
    <xdr:from>
      <xdr:col>0</xdr:col>
      <xdr:colOff>123824</xdr:colOff>
      <xdr:row>1</xdr:row>
      <xdr:rowOff>18473</xdr:rowOff>
    </xdr:from>
    <xdr:to>
      <xdr:col>4</xdr:col>
      <xdr:colOff>133124</xdr:colOff>
      <xdr:row>1</xdr:row>
      <xdr:rowOff>561975</xdr:rowOff>
    </xdr:to>
    <xdr:sp macro="" textlink="">
      <xdr:nvSpPr>
        <xdr:cNvPr id="10" name="Text Box 2"/>
        <xdr:cNvSpPr txBox="1">
          <a:spLocks noChangeArrowheads="1"/>
        </xdr:cNvSpPr>
      </xdr:nvSpPr>
      <xdr:spPr bwMode="auto">
        <a:xfrm>
          <a:off x="123824" y="170873"/>
          <a:ext cx="980850" cy="543502"/>
        </a:xfrm>
        <a:prstGeom prst="rect">
          <a:avLst/>
        </a:prstGeom>
        <a:solidFill>
          <a:srgbClr xmlns:mc="http://schemas.openxmlformats.org/markup-compatibility/2006" xmlns:a14="http://schemas.microsoft.com/office/drawing/2010/main" val="0000FF" mc:Ignorable="a14" a14:legacySpreadsheetColorIndex="12"/>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22860" rIns="36576" bIns="22860" anchor="ctr"/>
        <a:lstStyle/>
        <a:p>
          <a:pPr algn="ctr" rtl="0">
            <a:defRPr sz="1000"/>
          </a:pPr>
          <a:r>
            <a:rPr lang="en-US" altLang="ja-JP" sz="1100" b="1" i="0" u="none" strike="noStrike" baseline="0">
              <a:solidFill>
                <a:srgbClr val="FFFFFF"/>
              </a:solidFill>
              <a:latin typeface="ＭＳ ゴシック"/>
              <a:ea typeface="ＭＳ ゴシック"/>
            </a:rPr>
            <a:t>1-</a:t>
          </a:r>
          <a:r>
            <a:rPr lang="ja-JP" altLang="en-US" sz="1100" b="1" i="0" u="none" strike="noStrike" baseline="0">
              <a:solidFill>
                <a:srgbClr val="FFFFFF"/>
              </a:solidFill>
              <a:latin typeface="ＭＳ ゴシック"/>
              <a:ea typeface="ＭＳ ゴシック"/>
            </a:rPr>
            <a:t>ケ 生涯学習振興・</a:t>
          </a:r>
          <a:endParaRPr lang="en-US" altLang="ja-JP" sz="1100" b="1" i="0" u="none" strike="noStrike" baseline="0">
            <a:solidFill>
              <a:srgbClr val="FFFFFF"/>
            </a:solidFill>
            <a:latin typeface="ＭＳ ゴシック"/>
            <a:ea typeface="ＭＳ ゴシック"/>
          </a:endParaRPr>
        </a:p>
        <a:p>
          <a:pPr algn="ctr" rtl="0">
            <a:defRPr sz="1000"/>
          </a:pPr>
          <a:r>
            <a:rPr lang="ja-JP" altLang="en-US" sz="1100" b="1" i="0" u="none" strike="noStrike" baseline="0">
              <a:solidFill>
                <a:srgbClr val="FFFFFF"/>
              </a:solidFill>
              <a:latin typeface="ＭＳ ゴシック"/>
              <a:ea typeface="ＭＳ ゴシック"/>
            </a:rPr>
            <a:t>社会教育行政担当課</a:t>
          </a: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0</xdr:col>
      <xdr:colOff>12596</xdr:colOff>
      <xdr:row>14</xdr:row>
      <xdr:rowOff>70449</xdr:rowOff>
    </xdr:from>
    <xdr:ext cx="6864453" cy="492443"/>
    <xdr:sp macro="" textlink="">
      <xdr:nvSpPr>
        <xdr:cNvPr id="2" name="正方形/長方形 1"/>
        <xdr:cNvSpPr/>
      </xdr:nvSpPr>
      <xdr:spPr>
        <a:xfrm>
          <a:off x="12596" y="2470749"/>
          <a:ext cx="6864453" cy="492443"/>
        </a:xfrm>
        <a:prstGeom prst="rect">
          <a:avLst/>
        </a:prstGeom>
        <a:noFill/>
      </xdr:spPr>
      <xdr:txBody>
        <a:bodyPr wrap="square" lIns="91440" tIns="45720" rIns="91440" bIns="45720">
          <a:spAutoFit/>
        </a:bodyPr>
        <a:lstStyle/>
        <a:p>
          <a:pPr algn="ctr"/>
          <a:r>
            <a:rPr lang="ja-JP" altLang="en-US" sz="2400" b="1" u="sng"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２　社会教育施設</a:t>
          </a: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1</xdr:col>
      <xdr:colOff>0</xdr:colOff>
      <xdr:row>0</xdr:row>
      <xdr:rowOff>149802</xdr:rowOff>
    </xdr:from>
    <xdr:to>
      <xdr:col>5</xdr:col>
      <xdr:colOff>11206</xdr:colOff>
      <xdr:row>1</xdr:row>
      <xdr:rowOff>555402</xdr:rowOff>
    </xdr:to>
    <xdr:sp macro="" textlink="">
      <xdr:nvSpPr>
        <xdr:cNvPr id="2" name="Text Box 1"/>
        <xdr:cNvSpPr txBox="1">
          <a:spLocks noChangeArrowheads="1"/>
        </xdr:cNvSpPr>
      </xdr:nvSpPr>
      <xdr:spPr bwMode="auto">
        <a:xfrm>
          <a:off x="123265" y="149802"/>
          <a:ext cx="1535206" cy="562482"/>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1" i="0" u="none" strike="noStrike" baseline="0">
              <a:solidFill>
                <a:srgbClr val="FFFFFF"/>
              </a:solidFill>
              <a:latin typeface="ＭＳ ゴシック"/>
              <a:ea typeface="ＭＳ ゴシック"/>
            </a:rPr>
            <a:t>施設</a:t>
          </a:r>
        </a:p>
      </xdr:txBody>
    </xdr:sp>
    <xdr:clientData/>
  </xdr:twoCellAnchor>
  <xdr:twoCellAnchor>
    <xdr:from>
      <xdr:col>1</xdr:col>
      <xdr:colOff>0</xdr:colOff>
      <xdr:row>0</xdr:row>
      <xdr:rowOff>149802</xdr:rowOff>
    </xdr:from>
    <xdr:to>
      <xdr:col>5</xdr:col>
      <xdr:colOff>313764</xdr:colOff>
      <xdr:row>1</xdr:row>
      <xdr:rowOff>555402</xdr:rowOff>
    </xdr:to>
    <xdr:sp macro="" textlink="">
      <xdr:nvSpPr>
        <xdr:cNvPr id="4" name="Text Box 1"/>
        <xdr:cNvSpPr txBox="1">
          <a:spLocks noChangeArrowheads="1"/>
        </xdr:cNvSpPr>
      </xdr:nvSpPr>
      <xdr:spPr bwMode="auto">
        <a:xfrm>
          <a:off x="123265" y="149802"/>
          <a:ext cx="1837764" cy="562482"/>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ア 施設数</a:t>
          </a:r>
        </a:p>
      </xdr:txBody>
    </xdr:sp>
    <xdr:clientData/>
  </xdr:twoCellAnchor>
  <xdr:twoCellAnchor>
    <xdr:from>
      <xdr:col>1</xdr:col>
      <xdr:colOff>0</xdr:colOff>
      <xdr:row>3</xdr:row>
      <xdr:rowOff>0</xdr:rowOff>
    </xdr:from>
    <xdr:to>
      <xdr:col>4</xdr:col>
      <xdr:colOff>9524</xdr:colOff>
      <xdr:row>6</xdr:row>
      <xdr:rowOff>0</xdr:rowOff>
    </xdr:to>
    <xdr:sp macro="" textlink="">
      <xdr:nvSpPr>
        <xdr:cNvPr id="5" name="Line 2"/>
        <xdr:cNvSpPr>
          <a:spLocks noChangeShapeType="1"/>
        </xdr:cNvSpPr>
      </xdr:nvSpPr>
      <xdr:spPr bwMode="auto">
        <a:xfrm>
          <a:off x="142874" y="876300"/>
          <a:ext cx="1133475" cy="1295400"/>
        </a:xfrm>
        <a:prstGeom prst="line">
          <a:avLst/>
        </a:prstGeom>
        <a:noFill/>
        <a:ln w="9525">
          <a:solidFill>
            <a:srgbClr xmlns:mc="http://schemas.openxmlformats.org/markup-compatibility/2006" xmlns:a14="http://schemas.microsoft.com/office/drawing/2010/main" val="333399" mc:Ignorable="a14" a14:legacySpreadsheetColorIndex="62"/>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9236</xdr:colOff>
      <xdr:row>0</xdr:row>
      <xdr:rowOff>142876</xdr:rowOff>
    </xdr:from>
    <xdr:to>
      <xdr:col>3</xdr:col>
      <xdr:colOff>152400</xdr:colOff>
      <xdr:row>1</xdr:row>
      <xdr:rowOff>570146</xdr:rowOff>
    </xdr:to>
    <xdr:sp macro="" textlink="">
      <xdr:nvSpPr>
        <xdr:cNvPr id="3" name="Text Box 2"/>
        <xdr:cNvSpPr txBox="1">
          <a:spLocks noChangeArrowheads="1"/>
        </xdr:cNvSpPr>
      </xdr:nvSpPr>
      <xdr:spPr bwMode="auto">
        <a:xfrm>
          <a:off x="104486" y="142876"/>
          <a:ext cx="1457614" cy="579670"/>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イ 公立図書館</a:t>
          </a:r>
        </a:p>
      </xdr:txBody>
    </xdr:sp>
    <xdr:clientData/>
  </xdr:twoCellAnchor>
  <xdr:twoCellAnchor>
    <xdr:from>
      <xdr:col>4</xdr:col>
      <xdr:colOff>0</xdr:colOff>
      <xdr:row>0</xdr:row>
      <xdr:rowOff>57149</xdr:rowOff>
    </xdr:from>
    <xdr:to>
      <xdr:col>16</xdr:col>
      <xdr:colOff>381000</xdr:colOff>
      <xdr:row>2</xdr:row>
      <xdr:rowOff>123824</xdr:rowOff>
    </xdr:to>
    <xdr:sp macro="" textlink="">
      <xdr:nvSpPr>
        <xdr:cNvPr id="4" name="Text Box 3"/>
        <xdr:cNvSpPr txBox="1">
          <a:spLocks noChangeArrowheads="1"/>
        </xdr:cNvSpPr>
      </xdr:nvSpPr>
      <xdr:spPr bwMode="auto">
        <a:xfrm>
          <a:off x="1743075" y="57149"/>
          <a:ext cx="539115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000" tIns="46800" rIns="36000" bIns="46800" anchor="t" upright="1"/>
        <a:lstStyle/>
        <a:p>
          <a:pPr algn="l" rtl="0">
            <a:lnSpc>
              <a:spcPts val="1100"/>
            </a:lnSpc>
            <a:defRPr sz="1000"/>
          </a:pPr>
          <a:r>
            <a:rPr lang="ja-JP" altLang="en-US" sz="700" b="0" i="0" u="none" strike="noStrike" baseline="0">
              <a:solidFill>
                <a:sysClr val="windowText" lastClr="000000"/>
              </a:solidFill>
              <a:latin typeface="ＭＳ ゴシック"/>
              <a:ea typeface="ＭＳ ゴシック"/>
            </a:rPr>
            <a:t>○　図書館法第２条に規定する公立図書館の設置状況及び利用状況等を掲載しています。</a:t>
          </a:r>
        </a:p>
        <a:p>
          <a:pPr algn="l" rtl="0">
            <a:lnSpc>
              <a:spcPts val="1100"/>
            </a:lnSpc>
            <a:defRPr sz="1000"/>
          </a:pPr>
          <a:r>
            <a:rPr lang="ja-JP" altLang="en-US" sz="700" b="0" i="0" u="none" strike="noStrike" baseline="0">
              <a:solidFill>
                <a:sysClr val="windowText" lastClr="000000"/>
              </a:solidFill>
              <a:latin typeface="ＭＳ ゴシック"/>
              <a:ea typeface="ＭＳ ゴシック"/>
            </a:rPr>
            <a:t>○　職員数（非常勤，臨時，委託･派遣）については，平成</a:t>
          </a:r>
          <a:r>
            <a:rPr lang="en-US" altLang="ja-JP" sz="700" b="0" i="0" u="none" strike="noStrike" baseline="0">
              <a:solidFill>
                <a:sysClr val="windowText" lastClr="000000"/>
              </a:solidFill>
              <a:latin typeface="ＭＳ ゴシック"/>
              <a:ea typeface="ＭＳ ゴシック"/>
            </a:rPr>
            <a:t>30</a:t>
          </a:r>
          <a:r>
            <a:rPr lang="ja-JP" altLang="en-US" sz="700" b="0" i="0" u="none" strike="noStrike" baseline="0">
              <a:solidFill>
                <a:sysClr val="windowText" lastClr="000000"/>
              </a:solidFill>
              <a:latin typeface="ＭＳ ゴシック"/>
              <a:ea typeface="ＭＳ ゴシック"/>
            </a:rPr>
            <a:t>年度予定数で年間実働時間の合計を，</a:t>
          </a:r>
          <a:r>
            <a:rPr lang="en-US" altLang="ja-JP" sz="700" b="0" i="0" u="none" strike="noStrike" baseline="0">
              <a:solidFill>
                <a:sysClr val="windowText" lastClr="000000"/>
              </a:solidFill>
              <a:latin typeface="ＭＳ ゴシック"/>
              <a:ea typeface="ＭＳ ゴシック"/>
            </a:rPr>
            <a:t>1500</a:t>
          </a:r>
          <a:r>
            <a:rPr lang="ja-JP" altLang="en-US" sz="700" b="0" i="0" u="none" strike="noStrike" baseline="0">
              <a:solidFill>
                <a:sysClr val="windowText" lastClr="000000"/>
              </a:solidFill>
              <a:latin typeface="ＭＳ ゴシック"/>
              <a:ea typeface="ＭＳ ゴシック"/>
            </a:rPr>
            <a:t>時間を１人と</a:t>
          </a:r>
          <a:endParaRPr lang="en-US" altLang="ja-JP" sz="700" b="0" i="0" u="none" strike="noStrike" baseline="0">
            <a:solidFill>
              <a:sysClr val="windowText" lastClr="000000"/>
            </a:solidFill>
            <a:latin typeface="ＭＳ ゴシック"/>
            <a:ea typeface="ＭＳ ゴシック"/>
          </a:endParaRPr>
        </a:p>
        <a:p>
          <a:pPr algn="l" rtl="0">
            <a:lnSpc>
              <a:spcPts val="1100"/>
            </a:lnSpc>
            <a:defRPr sz="1000"/>
          </a:pPr>
          <a:r>
            <a:rPr lang="ja-JP" altLang="en-US" sz="700" b="0" i="0" u="none" strike="noStrike" baseline="0">
              <a:solidFill>
                <a:sysClr val="windowText" lastClr="000000"/>
              </a:solidFill>
              <a:latin typeface="ＭＳ ゴシック"/>
              <a:ea typeface="ＭＳ ゴシック"/>
            </a:rPr>
            <a:t>　　して換算しています。（少数第２位を四捨五入）</a:t>
          </a:r>
          <a:endParaRPr lang="en-US" altLang="ja-JP" sz="700" b="0" i="0" u="none" strike="noStrike" baseline="0">
            <a:solidFill>
              <a:sysClr val="windowText" lastClr="000000"/>
            </a:solidFill>
            <a:latin typeface="ＭＳ ゴシック"/>
            <a:ea typeface="ＭＳ ゴシック"/>
          </a:endParaRPr>
        </a:p>
        <a:p>
          <a:pPr algn="l" rtl="0">
            <a:lnSpc>
              <a:spcPts val="1100"/>
            </a:lnSpc>
            <a:defRPr sz="1000"/>
          </a:pPr>
          <a:r>
            <a:rPr lang="ja-JP" altLang="en-US" sz="700" b="0" i="0" u="none" strike="noStrike" baseline="0">
              <a:solidFill>
                <a:sysClr val="windowText" lastClr="000000"/>
              </a:solidFill>
              <a:latin typeface="ＭＳ ゴシック"/>
              <a:ea typeface="ＭＳ ゴシック"/>
            </a:rPr>
            <a:t>○　公益社団法人日本図書館協会「公共図書館調査票」（平成</a:t>
          </a:r>
          <a:r>
            <a:rPr lang="en-US" altLang="ja-JP" sz="700" b="0" i="0" u="none" strike="noStrike" baseline="0">
              <a:solidFill>
                <a:sysClr val="windowText" lastClr="000000"/>
              </a:solidFill>
              <a:latin typeface="ＭＳ ゴシック"/>
              <a:ea typeface="ＭＳ ゴシック"/>
            </a:rPr>
            <a:t>30</a:t>
          </a:r>
          <a:r>
            <a:rPr lang="ja-JP" altLang="en-US" sz="700" b="0" i="0" u="none" strike="noStrike" baseline="0">
              <a:solidFill>
                <a:sysClr val="windowText" lastClr="000000"/>
              </a:solidFill>
              <a:latin typeface="ＭＳ ゴシック"/>
              <a:ea typeface="ＭＳ ゴシック"/>
            </a:rPr>
            <a:t>年４月実施）の結果に基いて作成しています。</a:t>
          </a:r>
          <a:endParaRPr lang="en-US" altLang="ja-JP" sz="700" b="0" i="0" u="none" strike="noStrike" baseline="0">
            <a:solidFill>
              <a:sysClr val="windowText" lastClr="000000"/>
            </a:solidFill>
            <a:latin typeface="ＭＳ ゴシック"/>
            <a:ea typeface="ＭＳ ゴシック"/>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18</xdr:col>
      <xdr:colOff>0</xdr:colOff>
      <xdr:row>5</xdr:row>
      <xdr:rowOff>180975</xdr:rowOff>
    </xdr:from>
    <xdr:to>
      <xdr:col>18</xdr:col>
      <xdr:colOff>0</xdr:colOff>
      <xdr:row>6</xdr:row>
      <xdr:rowOff>152400</xdr:rowOff>
    </xdr:to>
    <xdr:sp macro="" textlink="">
      <xdr:nvSpPr>
        <xdr:cNvPr id="10" name="AutoShape 1"/>
        <xdr:cNvSpPr>
          <a:spLocks noChangeArrowheads="1"/>
        </xdr:cNvSpPr>
      </xdr:nvSpPr>
      <xdr:spPr bwMode="auto">
        <a:xfrm>
          <a:off x="6886575" y="1457325"/>
          <a:ext cx="0" cy="152400"/>
        </a:xfrm>
        <a:prstGeom prst="bracketPair">
          <a:avLst>
            <a:gd name="adj" fmla="val 16667"/>
          </a:avLst>
        </a:prstGeom>
        <a:noFill/>
        <a:ln w="9525">
          <a:solidFill>
            <a:srgbClr xmlns:mc="http://schemas.openxmlformats.org/markup-compatibility/2006" xmlns:a14="http://schemas.microsoft.com/office/drawing/2010/main" val="666699" mc:Ignorable="a14" a14:legacySpreadsheetColorIndex="5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5</xdr:row>
      <xdr:rowOff>180975</xdr:rowOff>
    </xdr:from>
    <xdr:to>
      <xdr:col>18</xdr:col>
      <xdr:colOff>0</xdr:colOff>
      <xdr:row>6</xdr:row>
      <xdr:rowOff>152400</xdr:rowOff>
    </xdr:to>
    <xdr:sp macro="" textlink="">
      <xdr:nvSpPr>
        <xdr:cNvPr id="11" name="AutoShape 2"/>
        <xdr:cNvSpPr>
          <a:spLocks noChangeArrowheads="1"/>
        </xdr:cNvSpPr>
      </xdr:nvSpPr>
      <xdr:spPr bwMode="auto">
        <a:xfrm>
          <a:off x="6886575" y="1457325"/>
          <a:ext cx="0" cy="152400"/>
        </a:xfrm>
        <a:prstGeom prst="bracketPair">
          <a:avLst>
            <a:gd name="adj" fmla="val 16667"/>
          </a:avLst>
        </a:prstGeom>
        <a:noFill/>
        <a:ln w="9525">
          <a:solidFill>
            <a:srgbClr xmlns:mc="http://schemas.openxmlformats.org/markup-compatibility/2006" xmlns:a14="http://schemas.microsoft.com/office/drawing/2010/main" val="666699" mc:Ignorable="a14" a14:legacySpreadsheetColorIndex="5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833870</xdr:colOff>
      <xdr:row>1</xdr:row>
      <xdr:rowOff>865</xdr:rowOff>
    </xdr:from>
    <xdr:to>
      <xdr:col>18</xdr:col>
      <xdr:colOff>1109</xdr:colOff>
      <xdr:row>1</xdr:row>
      <xdr:rowOff>557347</xdr:rowOff>
    </xdr:to>
    <xdr:sp macro="" textlink="">
      <xdr:nvSpPr>
        <xdr:cNvPr id="13" name="Text Box 4"/>
        <xdr:cNvSpPr txBox="1">
          <a:spLocks noChangeArrowheads="1"/>
        </xdr:cNvSpPr>
      </xdr:nvSpPr>
      <xdr:spPr bwMode="auto">
        <a:xfrm>
          <a:off x="2329295" y="153265"/>
          <a:ext cx="4558389" cy="55648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08000" tIns="36000" rIns="108000" bIns="36000" anchor="ctr" upright="1"/>
        <a:lstStyle/>
        <a:p>
          <a:pPr algn="l" rtl="0">
            <a:lnSpc>
              <a:spcPts val="1100"/>
            </a:lnSpc>
            <a:defRPr sz="1000"/>
          </a:pPr>
          <a:r>
            <a:rPr lang="ja-JP" altLang="en-US" sz="900" b="0" i="0" u="none" strike="noStrike" baseline="0">
              <a:solidFill>
                <a:srgbClr val="000000"/>
              </a:solidFill>
              <a:latin typeface="ＭＳ ゴシック"/>
              <a:ea typeface="ＭＳ ゴシック"/>
            </a:rPr>
            <a:t>公立の博物館法第</a:t>
          </a:r>
          <a:r>
            <a:rPr lang="en-US" altLang="ja-JP" sz="900" b="0" i="0" u="none" strike="noStrike" baseline="0">
              <a:solidFill>
                <a:srgbClr val="000000"/>
              </a:solidFill>
              <a:latin typeface="ＭＳ ゴシック"/>
              <a:ea typeface="ＭＳ ゴシック"/>
            </a:rPr>
            <a:t>2</a:t>
          </a:r>
          <a:r>
            <a:rPr lang="ja-JP" altLang="en-US" sz="900" b="0" i="0" u="none" strike="noStrike" baseline="0">
              <a:solidFill>
                <a:srgbClr val="000000"/>
              </a:solidFill>
              <a:latin typeface="ＭＳ ゴシック"/>
              <a:ea typeface="ＭＳ ゴシック"/>
            </a:rPr>
            <a:t>条に規定する博物館（登録博物館），博物館法第</a:t>
          </a:r>
          <a:r>
            <a:rPr lang="en-US" altLang="ja-JP" sz="900" b="0" i="0" u="none" strike="noStrike" baseline="0">
              <a:solidFill>
                <a:srgbClr val="000000"/>
              </a:solidFill>
              <a:latin typeface="ＭＳ ゴシック"/>
              <a:ea typeface="ＭＳ ゴシック"/>
            </a:rPr>
            <a:t>29</a:t>
          </a:r>
          <a:r>
            <a:rPr lang="ja-JP" altLang="en-US" sz="900" b="0" i="0" u="none" strike="noStrike" baseline="0">
              <a:solidFill>
                <a:srgbClr val="000000"/>
              </a:solidFill>
              <a:latin typeface="ＭＳ ゴシック"/>
              <a:ea typeface="ＭＳ ゴシック"/>
            </a:rPr>
            <a:t>条に規定する博物館に相当する施設（博物館相当施設）の設置状況及び平成</a:t>
          </a:r>
          <a:r>
            <a:rPr lang="en-US" altLang="ja-JP" sz="900" b="0" i="0" u="none" strike="noStrike" baseline="0">
              <a:solidFill>
                <a:srgbClr val="000000"/>
              </a:solidFill>
              <a:latin typeface="ＭＳ ゴシック"/>
              <a:ea typeface="ＭＳ ゴシック"/>
            </a:rPr>
            <a:t>26</a:t>
          </a:r>
          <a:r>
            <a:rPr lang="ja-JP" altLang="en-US" sz="900" b="0" i="0" u="none" strike="noStrike" baseline="0">
              <a:solidFill>
                <a:srgbClr val="000000"/>
              </a:solidFill>
              <a:latin typeface="ＭＳ ゴシック"/>
              <a:ea typeface="ＭＳ ゴシック"/>
            </a:rPr>
            <a:t>年度の利用状況等を掲載しています。</a:t>
          </a:r>
        </a:p>
        <a:p>
          <a:pPr algn="l" rtl="0">
            <a:lnSpc>
              <a:spcPts val="1100"/>
            </a:lnSpc>
            <a:defRPr sz="1000"/>
          </a:pPr>
          <a:endParaRPr lang="ja-JP" altLang="en-US" sz="900" b="0" i="0" u="none" strike="noStrike" baseline="0">
            <a:solidFill>
              <a:srgbClr val="000000"/>
            </a:solidFill>
            <a:latin typeface="ＭＳ ゴシック"/>
            <a:ea typeface="ＭＳ ゴシック"/>
          </a:endParaRPr>
        </a:p>
      </xdr:txBody>
    </xdr:sp>
    <xdr:clientData/>
  </xdr:twoCellAnchor>
  <xdr:twoCellAnchor>
    <xdr:from>
      <xdr:col>18</xdr:col>
      <xdr:colOff>0</xdr:colOff>
      <xdr:row>5</xdr:row>
      <xdr:rowOff>180975</xdr:rowOff>
    </xdr:from>
    <xdr:to>
      <xdr:col>18</xdr:col>
      <xdr:colOff>0</xdr:colOff>
      <xdr:row>6</xdr:row>
      <xdr:rowOff>152400</xdr:rowOff>
    </xdr:to>
    <xdr:sp macro="" textlink="">
      <xdr:nvSpPr>
        <xdr:cNvPr id="14" name="AutoShape 1"/>
        <xdr:cNvSpPr>
          <a:spLocks noChangeArrowheads="1"/>
        </xdr:cNvSpPr>
      </xdr:nvSpPr>
      <xdr:spPr bwMode="auto">
        <a:xfrm>
          <a:off x="6886575" y="1457325"/>
          <a:ext cx="0" cy="152400"/>
        </a:xfrm>
        <a:prstGeom prst="bracketPair">
          <a:avLst>
            <a:gd name="adj" fmla="val 16667"/>
          </a:avLst>
        </a:prstGeom>
        <a:noFill/>
        <a:ln w="9525">
          <a:solidFill>
            <a:srgbClr xmlns:mc="http://schemas.openxmlformats.org/markup-compatibility/2006" xmlns:a14="http://schemas.microsoft.com/office/drawing/2010/main" val="666699" mc:Ignorable="a14" a14:legacySpreadsheetColorIndex="5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0</xdr:colOff>
      <xdr:row>5</xdr:row>
      <xdr:rowOff>180975</xdr:rowOff>
    </xdr:from>
    <xdr:to>
      <xdr:col>18</xdr:col>
      <xdr:colOff>0</xdr:colOff>
      <xdr:row>6</xdr:row>
      <xdr:rowOff>152400</xdr:rowOff>
    </xdr:to>
    <xdr:sp macro="" textlink="">
      <xdr:nvSpPr>
        <xdr:cNvPr id="15" name="AutoShape 2"/>
        <xdr:cNvSpPr>
          <a:spLocks noChangeArrowheads="1"/>
        </xdr:cNvSpPr>
      </xdr:nvSpPr>
      <xdr:spPr bwMode="auto">
        <a:xfrm>
          <a:off x="6886575" y="1457325"/>
          <a:ext cx="0" cy="152400"/>
        </a:xfrm>
        <a:prstGeom prst="bracketPair">
          <a:avLst>
            <a:gd name="adj" fmla="val 16667"/>
          </a:avLst>
        </a:prstGeom>
        <a:noFill/>
        <a:ln w="9525">
          <a:solidFill>
            <a:srgbClr xmlns:mc="http://schemas.openxmlformats.org/markup-compatibility/2006" xmlns:a14="http://schemas.microsoft.com/office/drawing/2010/main" val="666699" mc:Ignorable="a14" a14:legacySpreadsheetColorIndex="5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123824</xdr:colOff>
      <xdr:row>1</xdr:row>
      <xdr:rowOff>0</xdr:rowOff>
    </xdr:from>
    <xdr:to>
      <xdr:col>5</xdr:col>
      <xdr:colOff>300404</xdr:colOff>
      <xdr:row>1</xdr:row>
      <xdr:rowOff>558000</xdr:rowOff>
    </xdr:to>
    <xdr:sp macro="" textlink="">
      <xdr:nvSpPr>
        <xdr:cNvPr id="16" name="Text Box 3"/>
        <xdr:cNvSpPr txBox="1">
          <a:spLocks noChangeArrowheads="1"/>
        </xdr:cNvSpPr>
      </xdr:nvSpPr>
      <xdr:spPr bwMode="auto">
        <a:xfrm>
          <a:off x="123824" y="153865"/>
          <a:ext cx="1671272" cy="558000"/>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lnSpc>
              <a:spcPts val="1200"/>
            </a:lnSpc>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ウ 公立登録博物館</a:t>
          </a:r>
        </a:p>
        <a:p>
          <a:pPr algn="ctr" rtl="0">
            <a:lnSpc>
              <a:spcPts val="1200"/>
            </a:lnSpc>
            <a:defRPr sz="1000"/>
          </a:pPr>
          <a:r>
            <a:rPr lang="ja-JP" altLang="en-US" sz="1100" b="1" i="0" u="none" strike="noStrike" baseline="0">
              <a:solidFill>
                <a:srgbClr val="FFFFFF"/>
              </a:solidFill>
              <a:latin typeface="ＭＳ ゴシック"/>
              <a:ea typeface="ＭＳ ゴシック"/>
            </a:rPr>
            <a:t>博物館相当施設</a:t>
          </a:r>
        </a:p>
      </xdr:txBody>
    </xdr:sp>
    <xdr:clientData/>
  </xdr:twoCellAnchor>
  <xdr:twoCellAnchor>
    <xdr:from>
      <xdr:col>5</xdr:col>
      <xdr:colOff>833870</xdr:colOff>
      <xdr:row>1</xdr:row>
      <xdr:rowOff>865</xdr:rowOff>
    </xdr:from>
    <xdr:to>
      <xdr:col>18</xdr:col>
      <xdr:colOff>1109</xdr:colOff>
      <xdr:row>1</xdr:row>
      <xdr:rowOff>557347</xdr:rowOff>
    </xdr:to>
    <xdr:sp macro="" textlink="">
      <xdr:nvSpPr>
        <xdr:cNvPr id="17" name="Text Box 4"/>
        <xdr:cNvSpPr txBox="1">
          <a:spLocks noChangeArrowheads="1"/>
        </xdr:cNvSpPr>
      </xdr:nvSpPr>
      <xdr:spPr bwMode="auto">
        <a:xfrm>
          <a:off x="2329295" y="153265"/>
          <a:ext cx="4558389" cy="55648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08000" tIns="36000" rIns="108000" bIns="36000" anchor="ctr" upright="1"/>
        <a:lstStyle/>
        <a:p>
          <a:pPr algn="l" rtl="0">
            <a:lnSpc>
              <a:spcPts val="1100"/>
            </a:lnSpc>
            <a:defRPr sz="1000"/>
          </a:pPr>
          <a:r>
            <a:rPr lang="ja-JP" altLang="en-US" sz="900" b="0" i="0" u="none" strike="noStrike" baseline="0">
              <a:solidFill>
                <a:srgbClr val="000000"/>
              </a:solidFill>
              <a:latin typeface="ＭＳ ゴシック"/>
              <a:ea typeface="ＭＳ ゴシック"/>
            </a:rPr>
            <a:t>公立の博物館法第</a:t>
          </a:r>
          <a:r>
            <a:rPr lang="en-US" altLang="ja-JP" sz="900" b="0" i="0" u="none" strike="noStrike" baseline="0">
              <a:solidFill>
                <a:srgbClr val="000000"/>
              </a:solidFill>
              <a:latin typeface="ＭＳ ゴシック"/>
              <a:ea typeface="ＭＳ ゴシック"/>
            </a:rPr>
            <a:t>2</a:t>
          </a:r>
          <a:r>
            <a:rPr lang="ja-JP" altLang="en-US" sz="900" b="0" i="0" u="none" strike="noStrike" baseline="0">
              <a:solidFill>
                <a:srgbClr val="000000"/>
              </a:solidFill>
              <a:latin typeface="ＭＳ ゴシック"/>
              <a:ea typeface="ＭＳ ゴシック"/>
            </a:rPr>
            <a:t>条に規定する博物館（登録博物館），博物館法第</a:t>
          </a:r>
          <a:r>
            <a:rPr lang="en-US" altLang="ja-JP" sz="900" b="0" i="0" u="none" strike="noStrike" baseline="0">
              <a:solidFill>
                <a:srgbClr val="000000"/>
              </a:solidFill>
              <a:latin typeface="ＭＳ ゴシック"/>
              <a:ea typeface="ＭＳ ゴシック"/>
            </a:rPr>
            <a:t>29</a:t>
          </a:r>
          <a:r>
            <a:rPr lang="ja-JP" altLang="en-US" sz="900" b="0" i="0" u="none" strike="noStrike" baseline="0">
              <a:solidFill>
                <a:srgbClr val="000000"/>
              </a:solidFill>
              <a:latin typeface="ＭＳ ゴシック"/>
              <a:ea typeface="ＭＳ ゴシック"/>
            </a:rPr>
            <a:t>条に規定する博物館に相当する施設（博物館相当施設）の設置状況及び平成</a:t>
          </a:r>
          <a:r>
            <a:rPr lang="en-US" altLang="ja-JP" sz="900" b="0" i="0" u="none" strike="noStrike" baseline="0">
              <a:solidFill>
                <a:srgbClr val="000000"/>
              </a:solidFill>
              <a:latin typeface="ＭＳ ゴシック"/>
              <a:ea typeface="ＭＳ ゴシック"/>
            </a:rPr>
            <a:t>29</a:t>
          </a:r>
          <a:r>
            <a:rPr lang="ja-JP" altLang="en-US" sz="900" b="0" i="0" u="none" strike="noStrike" baseline="0">
              <a:solidFill>
                <a:srgbClr val="000000"/>
              </a:solidFill>
              <a:latin typeface="ＭＳ ゴシック"/>
              <a:ea typeface="ＭＳ ゴシック"/>
            </a:rPr>
            <a:t>年度の利用状況等を掲載しています。</a:t>
          </a:r>
        </a:p>
        <a:p>
          <a:pPr algn="l" rtl="0">
            <a:lnSpc>
              <a:spcPts val="1100"/>
            </a:lnSpc>
            <a:defRPr sz="1000"/>
          </a:pPr>
          <a:endParaRPr lang="ja-JP" altLang="en-US" sz="900" b="0" i="0" u="none" strike="noStrike" baseline="0">
            <a:solidFill>
              <a:srgbClr val="000000"/>
            </a:solidFill>
            <a:latin typeface="ＭＳ ゴシック"/>
            <a:ea typeface="ＭＳ ゴシック"/>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19050</xdr:colOff>
      <xdr:row>0</xdr:row>
      <xdr:rowOff>150667</xdr:rowOff>
    </xdr:from>
    <xdr:to>
      <xdr:col>5</xdr:col>
      <xdr:colOff>315058</xdr:colOff>
      <xdr:row>1</xdr:row>
      <xdr:rowOff>564930</xdr:rowOff>
    </xdr:to>
    <xdr:sp macro="" textlink="">
      <xdr:nvSpPr>
        <xdr:cNvPr id="2" name="Text Box 1"/>
        <xdr:cNvSpPr txBox="1">
          <a:spLocks noChangeArrowheads="1"/>
        </xdr:cNvSpPr>
      </xdr:nvSpPr>
      <xdr:spPr bwMode="auto">
        <a:xfrm>
          <a:off x="143608" y="150667"/>
          <a:ext cx="1475642" cy="568128"/>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0" bIns="18288" anchor="ctr" upright="1"/>
        <a:lstStyle/>
        <a:p>
          <a:pPr algn="ctr" rtl="0">
            <a:lnSpc>
              <a:spcPts val="1200"/>
            </a:lnSpc>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エ 私立登録博物館・</a:t>
          </a:r>
        </a:p>
        <a:p>
          <a:pPr algn="ctr" rtl="0">
            <a:lnSpc>
              <a:spcPts val="1100"/>
            </a:lnSpc>
            <a:defRPr sz="1000"/>
          </a:pPr>
          <a:r>
            <a:rPr lang="ja-JP" altLang="en-US" sz="1100" b="1" i="0" u="none" strike="noStrike" baseline="0">
              <a:solidFill>
                <a:srgbClr val="FFFFFF"/>
              </a:solidFill>
              <a:latin typeface="ＭＳ ゴシック"/>
              <a:ea typeface="ＭＳ ゴシック"/>
            </a:rPr>
            <a:t>博物館相当施設</a:t>
          </a:r>
        </a:p>
      </xdr:txBody>
    </xdr:sp>
    <xdr:clientData/>
  </xdr:twoCellAnchor>
  <xdr:twoCellAnchor>
    <xdr:from>
      <xdr:col>6</xdr:col>
      <xdr:colOff>833871</xdr:colOff>
      <xdr:row>1</xdr:row>
      <xdr:rowOff>865</xdr:rowOff>
    </xdr:from>
    <xdr:to>
      <xdr:col>16</xdr:col>
      <xdr:colOff>6351</xdr:colOff>
      <xdr:row>2</xdr:row>
      <xdr:rowOff>32845</xdr:rowOff>
    </xdr:to>
    <xdr:sp macro="" textlink="">
      <xdr:nvSpPr>
        <xdr:cNvPr id="5" name="Text Box 4"/>
        <xdr:cNvSpPr txBox="1">
          <a:spLocks noChangeArrowheads="1"/>
        </xdr:cNvSpPr>
      </xdr:nvSpPr>
      <xdr:spPr bwMode="auto">
        <a:xfrm>
          <a:off x="2226492" y="151951"/>
          <a:ext cx="4631290" cy="60348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08000" tIns="36000" rIns="108000" bIns="36000" anchor="ctr" upright="1"/>
        <a:lstStyle/>
        <a:p>
          <a:pPr algn="l" rtl="0" eaLnBrk="1" fontAlgn="auto" latinLnBrk="0" hangingPunct="1"/>
          <a:r>
            <a:rPr lang="ja-JP" altLang="en-US" sz="900" b="0" i="0" baseline="0">
              <a:effectLst/>
              <a:latin typeface="ＭＳ ゴシック" panose="020B0609070205080204" pitchFamily="49" charset="-128"/>
              <a:ea typeface="ＭＳ ゴシック" panose="020B0609070205080204" pitchFamily="49" charset="-128"/>
              <a:cs typeface="+mn-cs"/>
            </a:rPr>
            <a:t>私立の博物館法第</a:t>
          </a:r>
          <a:r>
            <a:rPr lang="en-US" altLang="ja-JP" sz="900" b="0" i="0" baseline="0">
              <a:effectLst/>
              <a:latin typeface="ＭＳ ゴシック" panose="020B0609070205080204" pitchFamily="49" charset="-128"/>
              <a:ea typeface="ＭＳ ゴシック" panose="020B0609070205080204" pitchFamily="49" charset="-128"/>
              <a:cs typeface="+mn-cs"/>
            </a:rPr>
            <a:t>2</a:t>
          </a:r>
          <a:r>
            <a:rPr lang="ja-JP" altLang="en-US" sz="900" b="0" i="0" baseline="0">
              <a:effectLst/>
              <a:latin typeface="ＭＳ ゴシック" panose="020B0609070205080204" pitchFamily="49" charset="-128"/>
              <a:ea typeface="ＭＳ ゴシック" panose="020B0609070205080204" pitchFamily="49" charset="-128"/>
              <a:cs typeface="+mn-cs"/>
            </a:rPr>
            <a:t>条に規定する博物館（登録博物館），博物館法第</a:t>
          </a:r>
          <a:r>
            <a:rPr lang="en-US" altLang="ja-JP" sz="900" b="0" i="0" baseline="0">
              <a:effectLst/>
              <a:latin typeface="ＭＳ ゴシック" panose="020B0609070205080204" pitchFamily="49" charset="-128"/>
              <a:ea typeface="ＭＳ ゴシック" panose="020B0609070205080204" pitchFamily="49" charset="-128"/>
              <a:cs typeface="+mn-cs"/>
            </a:rPr>
            <a:t>29</a:t>
          </a:r>
          <a:r>
            <a:rPr lang="ja-JP" altLang="en-US" sz="900" b="0" i="0" baseline="0">
              <a:effectLst/>
              <a:latin typeface="ＭＳ ゴシック" panose="020B0609070205080204" pitchFamily="49" charset="-128"/>
              <a:ea typeface="ＭＳ ゴシック" panose="020B0609070205080204" pitchFamily="49" charset="-128"/>
              <a:cs typeface="+mn-cs"/>
            </a:rPr>
            <a:t>条に規定する博物館に相当する施設（博物館相当施設）の設置状況及び平成</a:t>
          </a:r>
          <a:r>
            <a:rPr lang="en-US" altLang="ja-JP" sz="900" b="0" i="0" baseline="0">
              <a:effectLst/>
              <a:latin typeface="ＭＳ ゴシック" panose="020B0609070205080204" pitchFamily="49" charset="-128"/>
              <a:ea typeface="ＭＳ ゴシック" panose="020B0609070205080204" pitchFamily="49" charset="-128"/>
              <a:cs typeface="+mn-cs"/>
            </a:rPr>
            <a:t>29</a:t>
          </a:r>
          <a:r>
            <a:rPr lang="ja-JP" altLang="en-US" sz="900" b="0" i="0" baseline="0">
              <a:effectLst/>
              <a:latin typeface="ＭＳ ゴシック" panose="020B0609070205080204" pitchFamily="49" charset="-128"/>
              <a:ea typeface="ＭＳ ゴシック" panose="020B0609070205080204" pitchFamily="49" charset="-128"/>
              <a:cs typeface="+mn-cs"/>
            </a:rPr>
            <a:t>年度の利用状況等を掲載しています。</a:t>
          </a:r>
          <a:endParaRPr lang="ja-JP" altLang="en-US" sz="6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16</xdr:col>
      <xdr:colOff>0</xdr:colOff>
      <xdr:row>5</xdr:row>
      <xdr:rowOff>180975</xdr:rowOff>
    </xdr:from>
    <xdr:to>
      <xdr:col>16</xdr:col>
      <xdr:colOff>0</xdr:colOff>
      <xdr:row>6</xdr:row>
      <xdr:rowOff>152400</xdr:rowOff>
    </xdr:to>
    <xdr:sp macro="" textlink="">
      <xdr:nvSpPr>
        <xdr:cNvPr id="11" name="AutoShape 1"/>
        <xdr:cNvSpPr>
          <a:spLocks noChangeArrowheads="1"/>
        </xdr:cNvSpPr>
      </xdr:nvSpPr>
      <xdr:spPr bwMode="auto">
        <a:xfrm>
          <a:off x="7581900" y="1457325"/>
          <a:ext cx="0" cy="152400"/>
        </a:xfrm>
        <a:prstGeom prst="bracketPair">
          <a:avLst>
            <a:gd name="adj" fmla="val 16667"/>
          </a:avLst>
        </a:prstGeom>
        <a:noFill/>
        <a:ln w="9525">
          <a:solidFill>
            <a:srgbClr xmlns:mc="http://schemas.openxmlformats.org/markup-compatibility/2006" xmlns:a14="http://schemas.microsoft.com/office/drawing/2010/main" val="666699" mc:Ignorable="a14" a14:legacySpreadsheetColorIndex="5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5</xdr:row>
      <xdr:rowOff>180975</xdr:rowOff>
    </xdr:from>
    <xdr:to>
      <xdr:col>16</xdr:col>
      <xdr:colOff>0</xdr:colOff>
      <xdr:row>6</xdr:row>
      <xdr:rowOff>152400</xdr:rowOff>
    </xdr:to>
    <xdr:sp macro="" textlink="">
      <xdr:nvSpPr>
        <xdr:cNvPr id="12" name="AutoShape 2"/>
        <xdr:cNvSpPr>
          <a:spLocks noChangeArrowheads="1"/>
        </xdr:cNvSpPr>
      </xdr:nvSpPr>
      <xdr:spPr bwMode="auto">
        <a:xfrm>
          <a:off x="7581900" y="1457325"/>
          <a:ext cx="0" cy="152400"/>
        </a:xfrm>
        <a:prstGeom prst="bracketPair">
          <a:avLst>
            <a:gd name="adj" fmla="val 16667"/>
          </a:avLst>
        </a:prstGeom>
        <a:noFill/>
        <a:ln w="9525">
          <a:solidFill>
            <a:srgbClr xmlns:mc="http://schemas.openxmlformats.org/markup-compatibility/2006" xmlns:a14="http://schemas.microsoft.com/office/drawing/2010/main" val="666699" mc:Ignorable="a14" a14:legacySpreadsheetColorIndex="5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5</xdr:row>
      <xdr:rowOff>180975</xdr:rowOff>
    </xdr:from>
    <xdr:to>
      <xdr:col>16</xdr:col>
      <xdr:colOff>0</xdr:colOff>
      <xdr:row>6</xdr:row>
      <xdr:rowOff>152400</xdr:rowOff>
    </xdr:to>
    <xdr:sp macro="" textlink="">
      <xdr:nvSpPr>
        <xdr:cNvPr id="13" name="AutoShape 1"/>
        <xdr:cNvSpPr>
          <a:spLocks noChangeArrowheads="1"/>
        </xdr:cNvSpPr>
      </xdr:nvSpPr>
      <xdr:spPr bwMode="auto">
        <a:xfrm>
          <a:off x="7581900" y="1457325"/>
          <a:ext cx="0" cy="152400"/>
        </a:xfrm>
        <a:prstGeom prst="bracketPair">
          <a:avLst>
            <a:gd name="adj" fmla="val 16667"/>
          </a:avLst>
        </a:prstGeom>
        <a:noFill/>
        <a:ln w="9525">
          <a:solidFill>
            <a:srgbClr xmlns:mc="http://schemas.openxmlformats.org/markup-compatibility/2006" xmlns:a14="http://schemas.microsoft.com/office/drawing/2010/main" val="666699" mc:Ignorable="a14" a14:legacySpreadsheetColorIndex="5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0</xdr:colOff>
      <xdr:row>5</xdr:row>
      <xdr:rowOff>180975</xdr:rowOff>
    </xdr:from>
    <xdr:to>
      <xdr:col>16</xdr:col>
      <xdr:colOff>0</xdr:colOff>
      <xdr:row>6</xdr:row>
      <xdr:rowOff>152400</xdr:rowOff>
    </xdr:to>
    <xdr:sp macro="" textlink="">
      <xdr:nvSpPr>
        <xdr:cNvPr id="14" name="AutoShape 2"/>
        <xdr:cNvSpPr>
          <a:spLocks noChangeArrowheads="1"/>
        </xdr:cNvSpPr>
      </xdr:nvSpPr>
      <xdr:spPr bwMode="auto">
        <a:xfrm>
          <a:off x="7581900" y="1457325"/>
          <a:ext cx="0" cy="152400"/>
        </a:xfrm>
        <a:prstGeom prst="bracketPair">
          <a:avLst>
            <a:gd name="adj" fmla="val 16667"/>
          </a:avLst>
        </a:prstGeom>
        <a:noFill/>
        <a:ln w="9525">
          <a:solidFill>
            <a:srgbClr xmlns:mc="http://schemas.openxmlformats.org/markup-compatibility/2006" xmlns:a14="http://schemas.microsoft.com/office/drawing/2010/main" val="666699" mc:Ignorable="a14" a14:legacySpreadsheetColorIndex="5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8</xdr:col>
      <xdr:colOff>24847</xdr:colOff>
      <xdr:row>22</xdr:row>
      <xdr:rowOff>24847</xdr:rowOff>
    </xdr:from>
    <xdr:to>
      <xdr:col>11</xdr:col>
      <xdr:colOff>455543</xdr:colOff>
      <xdr:row>22</xdr:row>
      <xdr:rowOff>198783</xdr:rowOff>
    </xdr:to>
    <xdr:sp macro="" textlink="">
      <xdr:nvSpPr>
        <xdr:cNvPr id="16" name="テキスト ボックス 15">
          <a:extLst>
            <a:ext uri="{FF2B5EF4-FFF2-40B4-BE49-F238E27FC236}">
              <a16:creationId xmlns:a16="http://schemas.microsoft.com/office/drawing/2014/main" xmlns="" id="{00000000-0008-0000-1000-000006000000}"/>
            </a:ext>
          </a:extLst>
        </xdr:cNvPr>
        <xdr:cNvSpPr txBox="1"/>
      </xdr:nvSpPr>
      <xdr:spPr>
        <a:xfrm>
          <a:off x="3503543" y="4505738"/>
          <a:ext cx="1192696" cy="1739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500">
              <a:latin typeface="ＭＳ 明朝" panose="02020609040205080304" pitchFamily="17" charset="-128"/>
              <a:ea typeface="ＭＳ 明朝" panose="02020609040205080304" pitchFamily="17" charset="-128"/>
            </a:rPr>
            <a:t>H30.3.17</a:t>
          </a:r>
          <a:r>
            <a:rPr kumimoji="1" lang="ja-JP" altLang="en-US" sz="500">
              <a:latin typeface="ＭＳ 明朝" panose="02020609040205080304" pitchFamily="17" charset="-128"/>
              <a:ea typeface="ＭＳ 明朝" panose="02020609040205080304" pitchFamily="17" charset="-128"/>
            </a:rPr>
            <a:t>リニューアルオープン</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17</xdr:col>
      <xdr:colOff>0</xdr:colOff>
      <xdr:row>5</xdr:row>
      <xdr:rowOff>180975</xdr:rowOff>
    </xdr:from>
    <xdr:to>
      <xdr:col>17</xdr:col>
      <xdr:colOff>0</xdr:colOff>
      <xdr:row>6</xdr:row>
      <xdr:rowOff>142875</xdr:rowOff>
    </xdr:to>
    <xdr:sp macro="" textlink="">
      <xdr:nvSpPr>
        <xdr:cNvPr id="2" name="AutoShape 1"/>
        <xdr:cNvSpPr>
          <a:spLocks noChangeArrowheads="1"/>
        </xdr:cNvSpPr>
      </xdr:nvSpPr>
      <xdr:spPr bwMode="auto">
        <a:xfrm>
          <a:off x="7200900" y="1428750"/>
          <a:ext cx="0" cy="152400"/>
        </a:xfrm>
        <a:prstGeom prst="bracketPair">
          <a:avLst>
            <a:gd name="adj" fmla="val 16667"/>
          </a:avLst>
        </a:prstGeom>
        <a:noFill/>
        <a:ln w="9525">
          <a:solidFill>
            <a:srgbClr xmlns:mc="http://schemas.openxmlformats.org/markup-compatibility/2006" xmlns:a14="http://schemas.microsoft.com/office/drawing/2010/main" val="666699" mc:Ignorable="a14" a14:legacySpreadsheetColorIndex="5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5</xdr:row>
      <xdr:rowOff>180975</xdr:rowOff>
    </xdr:from>
    <xdr:to>
      <xdr:col>17</xdr:col>
      <xdr:colOff>0</xdr:colOff>
      <xdr:row>6</xdr:row>
      <xdr:rowOff>142875</xdr:rowOff>
    </xdr:to>
    <xdr:sp macro="" textlink="">
      <xdr:nvSpPr>
        <xdr:cNvPr id="3" name="AutoShape 2"/>
        <xdr:cNvSpPr>
          <a:spLocks noChangeArrowheads="1"/>
        </xdr:cNvSpPr>
      </xdr:nvSpPr>
      <xdr:spPr bwMode="auto">
        <a:xfrm>
          <a:off x="7200900" y="1428750"/>
          <a:ext cx="0" cy="152400"/>
        </a:xfrm>
        <a:prstGeom prst="bracketPair">
          <a:avLst>
            <a:gd name="adj" fmla="val 16667"/>
          </a:avLst>
        </a:prstGeom>
        <a:noFill/>
        <a:ln w="9525">
          <a:solidFill>
            <a:srgbClr xmlns:mc="http://schemas.openxmlformats.org/markup-compatibility/2006" xmlns:a14="http://schemas.microsoft.com/office/drawing/2010/main" val="666699" mc:Ignorable="a14" a14:legacySpreadsheetColorIndex="5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1299</xdr:colOff>
      <xdr:row>1</xdr:row>
      <xdr:rowOff>3895</xdr:rowOff>
    </xdr:from>
    <xdr:to>
      <xdr:col>4</xdr:col>
      <xdr:colOff>269748</xdr:colOff>
      <xdr:row>1</xdr:row>
      <xdr:rowOff>561974</xdr:rowOff>
    </xdr:to>
    <xdr:sp macro="" textlink="">
      <xdr:nvSpPr>
        <xdr:cNvPr id="4" name="Text Box 3"/>
        <xdr:cNvSpPr txBox="1">
          <a:spLocks noChangeArrowheads="1"/>
        </xdr:cNvSpPr>
      </xdr:nvSpPr>
      <xdr:spPr bwMode="auto">
        <a:xfrm>
          <a:off x="125124" y="156295"/>
          <a:ext cx="1440024" cy="558079"/>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100" b="1" i="0" u="none" strike="noStrike" baseline="0">
              <a:solidFill>
                <a:srgbClr val="FFFFFF"/>
              </a:solidFill>
              <a:latin typeface="ＭＳ ゴシック"/>
              <a:ea typeface="ＭＳ ゴシック"/>
            </a:rPr>
            <a:t>博物館類似施設</a:t>
          </a:r>
        </a:p>
      </xdr:txBody>
    </xdr:sp>
    <xdr:clientData/>
  </xdr:twoCellAnchor>
  <xdr:twoCellAnchor>
    <xdr:from>
      <xdr:col>4</xdr:col>
      <xdr:colOff>666750</xdr:colOff>
      <xdr:row>1</xdr:row>
      <xdr:rowOff>15731</xdr:rowOff>
    </xdr:from>
    <xdr:to>
      <xdr:col>16</xdr:col>
      <xdr:colOff>0</xdr:colOff>
      <xdr:row>1</xdr:row>
      <xdr:rowOff>561975</xdr:rowOff>
    </xdr:to>
    <xdr:sp macro="" textlink="">
      <xdr:nvSpPr>
        <xdr:cNvPr id="5" name="Text Box 6"/>
        <xdr:cNvSpPr txBox="1">
          <a:spLocks noChangeArrowheads="1"/>
        </xdr:cNvSpPr>
      </xdr:nvSpPr>
      <xdr:spPr bwMode="auto">
        <a:xfrm>
          <a:off x="1962150" y="168131"/>
          <a:ext cx="4914900" cy="5462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000" tIns="46800" rIns="54000" bIns="46800" anchor="ctr" upright="1"/>
        <a:lstStyle/>
        <a:p>
          <a:pPr algn="l" rtl="0">
            <a:lnSpc>
              <a:spcPts val="1000"/>
            </a:lnSpc>
            <a:defRPr sz="1000"/>
          </a:pPr>
          <a:r>
            <a:rPr lang="ja-JP" altLang="en-US" sz="900" b="0" i="0" u="none" strike="noStrike" baseline="0">
              <a:solidFill>
                <a:srgbClr val="000000"/>
              </a:solidFill>
              <a:latin typeface="ＭＳ ゴシック"/>
              <a:ea typeface="ＭＳ ゴシック"/>
            </a:rPr>
            <a:t>博物館（登録博物館・博物館相当施設）と同種の事業を行う資料館等の展示施設について，その設置状況及び平成</a:t>
          </a:r>
          <a:r>
            <a:rPr lang="en-US" altLang="ja-JP" sz="900" b="0" i="0" u="none" strike="noStrike" baseline="0">
              <a:solidFill>
                <a:srgbClr val="000000"/>
              </a:solidFill>
              <a:latin typeface="ＭＳ ゴシック"/>
              <a:ea typeface="ＭＳ ゴシック"/>
            </a:rPr>
            <a:t>26</a:t>
          </a:r>
          <a:r>
            <a:rPr lang="ja-JP" altLang="en-US" sz="900" b="0" i="0" u="none" strike="noStrike" baseline="0">
              <a:solidFill>
                <a:srgbClr val="000000"/>
              </a:solidFill>
              <a:latin typeface="ＭＳ ゴシック"/>
              <a:ea typeface="ＭＳ ゴシック"/>
            </a:rPr>
            <a:t>年度の利用状況等を掲載しています。</a:t>
          </a:r>
        </a:p>
        <a:p>
          <a:pPr algn="l" rtl="0">
            <a:lnSpc>
              <a:spcPts val="1000"/>
            </a:lnSpc>
            <a:defRPr sz="1000"/>
          </a:pPr>
          <a:endParaRPr lang="ja-JP" altLang="en-US" sz="900" b="0" i="0" u="none" strike="noStrike" baseline="0">
            <a:solidFill>
              <a:srgbClr val="000000"/>
            </a:solidFill>
            <a:latin typeface="ＭＳ ゴシック"/>
            <a:ea typeface="ＭＳ ゴシック"/>
          </a:endParaRP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6" name="Text Box 4"/>
        <xdr:cNvSpPr txBox="1">
          <a:spLocks noChangeArrowheads="1"/>
        </xdr:cNvSpPr>
      </xdr:nvSpPr>
      <xdr:spPr bwMode="auto">
        <a:xfrm>
          <a:off x="4608945" y="5550189"/>
          <a:ext cx="3422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17</xdr:col>
      <xdr:colOff>0</xdr:colOff>
      <xdr:row>5</xdr:row>
      <xdr:rowOff>180975</xdr:rowOff>
    </xdr:from>
    <xdr:to>
      <xdr:col>17</xdr:col>
      <xdr:colOff>0</xdr:colOff>
      <xdr:row>6</xdr:row>
      <xdr:rowOff>142875</xdr:rowOff>
    </xdr:to>
    <xdr:sp macro="" textlink="">
      <xdr:nvSpPr>
        <xdr:cNvPr id="7" name="AutoShape 1"/>
        <xdr:cNvSpPr>
          <a:spLocks noChangeArrowheads="1"/>
        </xdr:cNvSpPr>
      </xdr:nvSpPr>
      <xdr:spPr bwMode="auto">
        <a:xfrm>
          <a:off x="6886575" y="1543050"/>
          <a:ext cx="0" cy="152400"/>
        </a:xfrm>
        <a:prstGeom prst="bracketPair">
          <a:avLst>
            <a:gd name="adj" fmla="val 16667"/>
          </a:avLst>
        </a:prstGeom>
        <a:noFill/>
        <a:ln w="9525">
          <a:solidFill>
            <a:srgbClr xmlns:mc="http://schemas.openxmlformats.org/markup-compatibility/2006" xmlns:a14="http://schemas.microsoft.com/office/drawing/2010/main" val="666699" mc:Ignorable="a14" a14:legacySpreadsheetColorIndex="5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5</xdr:row>
      <xdr:rowOff>180975</xdr:rowOff>
    </xdr:from>
    <xdr:to>
      <xdr:col>17</xdr:col>
      <xdr:colOff>0</xdr:colOff>
      <xdr:row>6</xdr:row>
      <xdr:rowOff>142875</xdr:rowOff>
    </xdr:to>
    <xdr:sp macro="" textlink="">
      <xdr:nvSpPr>
        <xdr:cNvPr id="8" name="AutoShape 2"/>
        <xdr:cNvSpPr>
          <a:spLocks noChangeArrowheads="1"/>
        </xdr:cNvSpPr>
      </xdr:nvSpPr>
      <xdr:spPr bwMode="auto">
        <a:xfrm>
          <a:off x="6886575" y="1543050"/>
          <a:ext cx="0" cy="152400"/>
        </a:xfrm>
        <a:prstGeom prst="bracketPair">
          <a:avLst>
            <a:gd name="adj" fmla="val 16667"/>
          </a:avLst>
        </a:prstGeom>
        <a:noFill/>
        <a:ln w="9525">
          <a:solidFill>
            <a:srgbClr xmlns:mc="http://schemas.openxmlformats.org/markup-compatibility/2006" xmlns:a14="http://schemas.microsoft.com/office/drawing/2010/main" val="666699" mc:Ignorable="a14" a14:legacySpreadsheetColorIndex="5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1299</xdr:colOff>
      <xdr:row>1</xdr:row>
      <xdr:rowOff>3895</xdr:rowOff>
    </xdr:from>
    <xdr:to>
      <xdr:col>4</xdr:col>
      <xdr:colOff>455543</xdr:colOff>
      <xdr:row>1</xdr:row>
      <xdr:rowOff>561974</xdr:rowOff>
    </xdr:to>
    <xdr:sp macro="" textlink="">
      <xdr:nvSpPr>
        <xdr:cNvPr id="9" name="Text Box 3"/>
        <xdr:cNvSpPr txBox="1">
          <a:spLocks noChangeArrowheads="1"/>
        </xdr:cNvSpPr>
      </xdr:nvSpPr>
      <xdr:spPr bwMode="auto">
        <a:xfrm>
          <a:off x="125538" y="152982"/>
          <a:ext cx="1622092" cy="558079"/>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オ 博物館類似施設</a:t>
          </a:r>
        </a:p>
      </xdr:txBody>
    </xdr:sp>
    <xdr:clientData/>
  </xdr:twoCellAnchor>
  <xdr:twoCellAnchor>
    <xdr:from>
      <xdr:col>4</xdr:col>
      <xdr:colOff>666750</xdr:colOff>
      <xdr:row>1</xdr:row>
      <xdr:rowOff>15731</xdr:rowOff>
    </xdr:from>
    <xdr:to>
      <xdr:col>17</xdr:col>
      <xdr:colOff>0</xdr:colOff>
      <xdr:row>1</xdr:row>
      <xdr:rowOff>561975</xdr:rowOff>
    </xdr:to>
    <xdr:sp macro="" textlink="">
      <xdr:nvSpPr>
        <xdr:cNvPr id="10" name="Text Box 6"/>
        <xdr:cNvSpPr txBox="1">
          <a:spLocks noChangeArrowheads="1"/>
        </xdr:cNvSpPr>
      </xdr:nvSpPr>
      <xdr:spPr bwMode="auto">
        <a:xfrm>
          <a:off x="1963615" y="169596"/>
          <a:ext cx="4916366" cy="5462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000" tIns="46800" rIns="54000" bIns="46800" anchor="ctr" upright="1"/>
        <a:lstStyle/>
        <a:p>
          <a:pPr algn="l" rtl="0">
            <a:lnSpc>
              <a:spcPts val="1000"/>
            </a:lnSpc>
            <a:defRPr sz="1000"/>
          </a:pPr>
          <a:r>
            <a:rPr lang="ja-JP" altLang="en-US" sz="900" b="0" i="0" u="none" strike="noStrike" baseline="0">
              <a:solidFill>
                <a:srgbClr val="000000"/>
              </a:solidFill>
              <a:latin typeface="ＭＳ ゴシック"/>
              <a:ea typeface="ＭＳ ゴシック"/>
            </a:rPr>
            <a:t>博物館（登録博物館・博物館相当施設）と同種の事業を行う資料館等の展示施設について，その設置状況及び平成</a:t>
          </a:r>
          <a:r>
            <a:rPr lang="en-US" altLang="ja-JP" sz="900" b="0" i="0" u="none" strike="noStrike" baseline="0">
              <a:solidFill>
                <a:srgbClr val="000000"/>
              </a:solidFill>
              <a:latin typeface="ＭＳ ゴシック"/>
              <a:ea typeface="ＭＳ ゴシック"/>
            </a:rPr>
            <a:t>29</a:t>
          </a:r>
          <a:r>
            <a:rPr lang="ja-JP" altLang="en-US" sz="900" b="0" i="0" u="none" strike="noStrike" baseline="0">
              <a:solidFill>
                <a:srgbClr val="000000"/>
              </a:solidFill>
              <a:latin typeface="ＭＳ ゴシック"/>
              <a:ea typeface="ＭＳ ゴシック"/>
            </a:rPr>
            <a:t>年度の利用状況等を掲載しています。</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1" name="Text Box 4"/>
        <xdr:cNvSpPr txBox="1">
          <a:spLocks noChangeArrowheads="1"/>
        </xdr:cNvSpPr>
      </xdr:nvSpPr>
      <xdr:spPr bwMode="auto">
        <a:xfrm>
          <a:off x="4332720" y="5664489"/>
          <a:ext cx="3422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2" name="Text Box 4"/>
        <xdr:cNvSpPr txBox="1">
          <a:spLocks noChangeArrowheads="1"/>
        </xdr:cNvSpPr>
      </xdr:nvSpPr>
      <xdr:spPr bwMode="auto">
        <a:xfrm>
          <a:off x="4332720" y="5664489"/>
          <a:ext cx="3422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6</xdr:col>
      <xdr:colOff>76200</xdr:colOff>
      <xdr:row>132</xdr:row>
      <xdr:rowOff>29309</xdr:rowOff>
    </xdr:from>
    <xdr:to>
      <xdr:col>11</xdr:col>
      <xdr:colOff>73269</xdr:colOff>
      <xdr:row>135</xdr:row>
      <xdr:rowOff>131885</xdr:rowOff>
    </xdr:to>
    <xdr:sp macro="" textlink="">
      <xdr:nvSpPr>
        <xdr:cNvPr id="14" name="テキスト ボックス 13"/>
        <xdr:cNvSpPr txBox="1"/>
      </xdr:nvSpPr>
      <xdr:spPr>
        <a:xfrm>
          <a:off x="3175488" y="21350655"/>
          <a:ext cx="803031" cy="5641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美術館あーとあい・きさと兼ねる</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6" name="Text Box 4"/>
        <xdr:cNvSpPr txBox="1">
          <a:spLocks noChangeArrowheads="1"/>
        </xdr:cNvSpPr>
      </xdr:nvSpPr>
      <xdr:spPr bwMode="auto">
        <a:xfrm>
          <a:off x="4332720" y="5664489"/>
          <a:ext cx="3422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7" name="Text Box 4"/>
        <xdr:cNvSpPr txBox="1">
          <a:spLocks noChangeArrowheads="1"/>
        </xdr:cNvSpPr>
      </xdr:nvSpPr>
      <xdr:spPr bwMode="auto">
        <a:xfrm>
          <a:off x="4332720" y="5664489"/>
          <a:ext cx="3422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8" name="Text Box 4"/>
        <xdr:cNvSpPr txBox="1">
          <a:spLocks noChangeArrowheads="1"/>
        </xdr:cNvSpPr>
      </xdr:nvSpPr>
      <xdr:spPr bwMode="auto">
        <a:xfrm>
          <a:off x="4332720" y="5664489"/>
          <a:ext cx="3422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19" name="Text Box 4"/>
        <xdr:cNvSpPr txBox="1">
          <a:spLocks noChangeArrowheads="1"/>
        </xdr:cNvSpPr>
      </xdr:nvSpPr>
      <xdr:spPr bwMode="auto">
        <a:xfrm>
          <a:off x="4332720" y="5664489"/>
          <a:ext cx="3422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20" name="Text Box 4"/>
        <xdr:cNvSpPr txBox="1">
          <a:spLocks noChangeArrowheads="1"/>
        </xdr:cNvSpPr>
      </xdr:nvSpPr>
      <xdr:spPr bwMode="auto">
        <a:xfrm>
          <a:off x="4332720" y="5664489"/>
          <a:ext cx="3422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21" name="Text Box 4"/>
        <xdr:cNvSpPr txBox="1">
          <a:spLocks noChangeArrowheads="1"/>
        </xdr:cNvSpPr>
      </xdr:nvSpPr>
      <xdr:spPr bwMode="auto">
        <a:xfrm>
          <a:off x="4332720" y="5664489"/>
          <a:ext cx="3422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24" name="Text Box 4"/>
        <xdr:cNvSpPr txBox="1">
          <a:spLocks noChangeArrowheads="1"/>
        </xdr:cNvSpPr>
      </xdr:nvSpPr>
      <xdr:spPr bwMode="auto">
        <a:xfrm>
          <a:off x="4332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25" name="Text Box 4"/>
        <xdr:cNvSpPr txBox="1">
          <a:spLocks noChangeArrowheads="1"/>
        </xdr:cNvSpPr>
      </xdr:nvSpPr>
      <xdr:spPr bwMode="auto">
        <a:xfrm>
          <a:off x="4332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26" name="Text Box 4"/>
        <xdr:cNvSpPr txBox="1">
          <a:spLocks noChangeArrowheads="1"/>
        </xdr:cNvSpPr>
      </xdr:nvSpPr>
      <xdr:spPr bwMode="auto">
        <a:xfrm>
          <a:off x="4332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27" name="Text Box 4"/>
        <xdr:cNvSpPr txBox="1">
          <a:spLocks noChangeArrowheads="1"/>
        </xdr:cNvSpPr>
      </xdr:nvSpPr>
      <xdr:spPr bwMode="auto">
        <a:xfrm>
          <a:off x="4332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28" name="Text Box 4"/>
        <xdr:cNvSpPr txBox="1">
          <a:spLocks noChangeArrowheads="1"/>
        </xdr:cNvSpPr>
      </xdr:nvSpPr>
      <xdr:spPr bwMode="auto">
        <a:xfrm>
          <a:off x="4332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29" name="Text Box 4"/>
        <xdr:cNvSpPr txBox="1">
          <a:spLocks noChangeArrowheads="1"/>
        </xdr:cNvSpPr>
      </xdr:nvSpPr>
      <xdr:spPr bwMode="auto">
        <a:xfrm>
          <a:off x="4332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30" name="Text Box 4"/>
        <xdr:cNvSpPr txBox="1">
          <a:spLocks noChangeArrowheads="1"/>
        </xdr:cNvSpPr>
      </xdr:nvSpPr>
      <xdr:spPr bwMode="auto">
        <a:xfrm>
          <a:off x="4332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31" name="Text Box 4"/>
        <xdr:cNvSpPr txBox="1">
          <a:spLocks noChangeArrowheads="1"/>
        </xdr:cNvSpPr>
      </xdr:nvSpPr>
      <xdr:spPr bwMode="auto">
        <a:xfrm>
          <a:off x="4332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32" name="Text Box 4"/>
        <xdr:cNvSpPr txBox="1">
          <a:spLocks noChangeArrowheads="1"/>
        </xdr:cNvSpPr>
      </xdr:nvSpPr>
      <xdr:spPr bwMode="auto">
        <a:xfrm>
          <a:off x="4332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33" name="Text Box 4"/>
        <xdr:cNvSpPr txBox="1">
          <a:spLocks noChangeArrowheads="1"/>
        </xdr:cNvSpPr>
      </xdr:nvSpPr>
      <xdr:spPr bwMode="auto">
        <a:xfrm>
          <a:off x="4332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34" name="Text Box 4"/>
        <xdr:cNvSpPr txBox="1">
          <a:spLocks noChangeArrowheads="1"/>
        </xdr:cNvSpPr>
      </xdr:nvSpPr>
      <xdr:spPr bwMode="auto">
        <a:xfrm>
          <a:off x="4332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35" name="Text Box 4"/>
        <xdr:cNvSpPr txBox="1">
          <a:spLocks noChangeArrowheads="1"/>
        </xdr:cNvSpPr>
      </xdr:nvSpPr>
      <xdr:spPr bwMode="auto">
        <a:xfrm>
          <a:off x="4332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36" name="Text Box 4"/>
        <xdr:cNvSpPr txBox="1">
          <a:spLocks noChangeArrowheads="1"/>
        </xdr:cNvSpPr>
      </xdr:nvSpPr>
      <xdr:spPr bwMode="auto">
        <a:xfrm>
          <a:off x="4332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37" name="Text Box 4"/>
        <xdr:cNvSpPr txBox="1">
          <a:spLocks noChangeArrowheads="1"/>
        </xdr:cNvSpPr>
      </xdr:nvSpPr>
      <xdr:spPr bwMode="auto">
        <a:xfrm>
          <a:off x="4332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38" name="Text Box 4"/>
        <xdr:cNvSpPr txBox="1">
          <a:spLocks noChangeArrowheads="1"/>
        </xdr:cNvSpPr>
      </xdr:nvSpPr>
      <xdr:spPr bwMode="auto">
        <a:xfrm>
          <a:off x="4332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39" name="Text Box 4"/>
        <xdr:cNvSpPr txBox="1">
          <a:spLocks noChangeArrowheads="1"/>
        </xdr:cNvSpPr>
      </xdr:nvSpPr>
      <xdr:spPr bwMode="auto">
        <a:xfrm>
          <a:off x="4332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40" name="Text Box 4"/>
        <xdr:cNvSpPr txBox="1">
          <a:spLocks noChangeArrowheads="1"/>
        </xdr:cNvSpPr>
      </xdr:nvSpPr>
      <xdr:spPr bwMode="auto">
        <a:xfrm>
          <a:off x="4332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41" name="Text Box 4"/>
        <xdr:cNvSpPr txBox="1">
          <a:spLocks noChangeArrowheads="1"/>
        </xdr:cNvSpPr>
      </xdr:nvSpPr>
      <xdr:spPr bwMode="auto">
        <a:xfrm>
          <a:off x="4332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6</xdr:col>
      <xdr:colOff>59347</xdr:colOff>
      <xdr:row>124</xdr:row>
      <xdr:rowOff>91587</xdr:rowOff>
    </xdr:from>
    <xdr:to>
      <xdr:col>11</xdr:col>
      <xdr:colOff>73268</xdr:colOff>
      <xdr:row>127</xdr:row>
      <xdr:rowOff>53487</xdr:rowOff>
    </xdr:to>
    <xdr:sp macro="" textlink="">
      <xdr:nvSpPr>
        <xdr:cNvPr id="43" name="テキスト ボックス 42"/>
        <xdr:cNvSpPr txBox="1"/>
      </xdr:nvSpPr>
      <xdr:spPr>
        <a:xfrm>
          <a:off x="3158635" y="20182010"/>
          <a:ext cx="819883" cy="4234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寿三郎人形館と兼ねる</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45"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46"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47"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48"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49"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50"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51"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52"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53"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54"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55"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56"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57"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58"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59"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60"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61"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62"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63"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64"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65"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66"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67"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68"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69"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70"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71"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72"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73"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74"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75"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76"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77"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78"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79"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80"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81"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82"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83"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84"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85"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86"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87"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88"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89"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90"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91"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92"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93"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94"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95"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96"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97"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11</xdr:col>
      <xdr:colOff>46470</xdr:colOff>
      <xdr:row>30</xdr:row>
      <xdr:rowOff>92364</xdr:rowOff>
    </xdr:from>
    <xdr:to>
      <xdr:col>11</xdr:col>
      <xdr:colOff>388744</xdr:colOff>
      <xdr:row>36</xdr:row>
      <xdr:rowOff>6493</xdr:rowOff>
    </xdr:to>
    <xdr:sp macro="" textlink="">
      <xdr:nvSpPr>
        <xdr:cNvPr id="98" name="Text Box 4"/>
        <xdr:cNvSpPr txBox="1">
          <a:spLocks noChangeArrowheads="1"/>
        </xdr:cNvSpPr>
      </xdr:nvSpPr>
      <xdr:spPr bwMode="auto">
        <a:xfrm>
          <a:off x="3951720" y="5683539"/>
          <a:ext cx="266074"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14</xdr:col>
      <xdr:colOff>15696</xdr:colOff>
      <xdr:row>30</xdr:row>
      <xdr:rowOff>98226</xdr:rowOff>
    </xdr:from>
    <xdr:to>
      <xdr:col>15</xdr:col>
      <xdr:colOff>25328</xdr:colOff>
      <xdr:row>36</xdr:row>
      <xdr:rowOff>12355</xdr:rowOff>
    </xdr:to>
    <xdr:sp macro="" textlink="">
      <xdr:nvSpPr>
        <xdr:cNvPr id="99" name="Text Box 4"/>
        <xdr:cNvSpPr txBox="1">
          <a:spLocks noChangeArrowheads="1"/>
        </xdr:cNvSpPr>
      </xdr:nvSpPr>
      <xdr:spPr bwMode="auto">
        <a:xfrm>
          <a:off x="5759271" y="5689401"/>
          <a:ext cx="266807" cy="828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0" bIns="46800" anchor="ctr"/>
        <a:lstStyle/>
        <a:p>
          <a:pPr algn="l" rtl="0">
            <a:defRPr sz="1000"/>
          </a:pPr>
          <a:r>
            <a:rPr lang="ja-JP" altLang="en-US" sz="600" b="0" i="0" u="none" strike="noStrike" baseline="0">
              <a:solidFill>
                <a:srgbClr val="000000"/>
              </a:solidFill>
              <a:latin typeface="ＭＳ 明朝"/>
              <a:ea typeface="ＭＳ 明朝"/>
            </a:rPr>
            <a:t>※松濤園（4施設合計）として</a:t>
          </a:r>
        </a:p>
      </xdr:txBody>
    </xdr:sp>
    <xdr:clientData/>
  </xdr:twoCellAnchor>
  <xdr:twoCellAnchor>
    <xdr:from>
      <xdr:col>6</xdr:col>
      <xdr:colOff>76200</xdr:colOff>
      <xdr:row>132</xdr:row>
      <xdr:rowOff>29309</xdr:rowOff>
    </xdr:from>
    <xdr:to>
      <xdr:col>11</xdr:col>
      <xdr:colOff>73269</xdr:colOff>
      <xdr:row>135</xdr:row>
      <xdr:rowOff>131885</xdr:rowOff>
    </xdr:to>
    <xdr:sp macro="" textlink="">
      <xdr:nvSpPr>
        <xdr:cNvPr id="100" name="テキスト ボックス 99"/>
        <xdr:cNvSpPr txBox="1"/>
      </xdr:nvSpPr>
      <xdr:spPr>
        <a:xfrm>
          <a:off x="3171825" y="21165284"/>
          <a:ext cx="806694" cy="5597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美術館あーとあい・きさと兼ねる</a:t>
          </a:r>
        </a:p>
      </xdr:txBody>
    </xdr:sp>
    <xdr:clientData/>
  </xdr:twoCellAnchor>
  <xdr:twoCellAnchor>
    <xdr:from>
      <xdr:col>6</xdr:col>
      <xdr:colOff>59347</xdr:colOff>
      <xdr:row>124</xdr:row>
      <xdr:rowOff>91587</xdr:rowOff>
    </xdr:from>
    <xdr:to>
      <xdr:col>11</xdr:col>
      <xdr:colOff>73268</xdr:colOff>
      <xdr:row>127</xdr:row>
      <xdr:rowOff>53487</xdr:rowOff>
    </xdr:to>
    <xdr:sp macro="" textlink="">
      <xdr:nvSpPr>
        <xdr:cNvPr id="101" name="テキスト ボックス 100"/>
        <xdr:cNvSpPr txBox="1"/>
      </xdr:nvSpPr>
      <xdr:spPr>
        <a:xfrm>
          <a:off x="3154972" y="20008362"/>
          <a:ext cx="823546"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寿三郎人形館と兼ねる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8947</xdr:colOff>
      <xdr:row>0</xdr:row>
      <xdr:rowOff>149801</xdr:rowOff>
    </xdr:from>
    <xdr:to>
      <xdr:col>5</xdr:col>
      <xdr:colOff>275422</xdr:colOff>
      <xdr:row>1</xdr:row>
      <xdr:rowOff>561974</xdr:rowOff>
    </xdr:to>
    <xdr:sp macro="" textlink="">
      <xdr:nvSpPr>
        <xdr:cNvPr id="2" name="Text Box 2"/>
        <xdr:cNvSpPr txBox="1">
          <a:spLocks noChangeArrowheads="1"/>
        </xdr:cNvSpPr>
      </xdr:nvSpPr>
      <xdr:spPr bwMode="auto">
        <a:xfrm>
          <a:off x="132772" y="149801"/>
          <a:ext cx="1800000" cy="564573"/>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100" b="1" i="0" u="none" strike="noStrike" baseline="0">
              <a:solidFill>
                <a:srgbClr val="FFFFFF"/>
              </a:solidFill>
              <a:latin typeface="ＭＳ ゴシック"/>
              <a:ea typeface="ＭＳ ゴシック"/>
            </a:rPr>
            <a:t>公民館数</a:t>
          </a:r>
        </a:p>
      </xdr:txBody>
    </xdr:sp>
    <xdr:clientData/>
  </xdr:twoCellAnchor>
  <xdr:twoCellAnchor>
    <xdr:from>
      <xdr:col>1</xdr:col>
      <xdr:colOff>19050</xdr:colOff>
      <xdr:row>3</xdr:row>
      <xdr:rowOff>9525</xdr:rowOff>
    </xdr:from>
    <xdr:to>
      <xdr:col>2</xdr:col>
      <xdr:colOff>0</xdr:colOff>
      <xdr:row>7</xdr:row>
      <xdr:rowOff>0</xdr:rowOff>
    </xdr:to>
    <xdr:sp macro="" textlink="">
      <xdr:nvSpPr>
        <xdr:cNvPr id="3" name="Line 3"/>
        <xdr:cNvSpPr>
          <a:spLocks noChangeShapeType="1"/>
        </xdr:cNvSpPr>
      </xdr:nvSpPr>
      <xdr:spPr bwMode="auto">
        <a:xfrm>
          <a:off x="219075" y="695325"/>
          <a:ext cx="695325" cy="1647825"/>
        </a:xfrm>
        <a:prstGeom prst="line">
          <a:avLst/>
        </a:prstGeom>
        <a:noFill/>
        <a:ln w="9525">
          <a:solidFill>
            <a:srgbClr xmlns:mc="http://schemas.openxmlformats.org/markup-compatibility/2006" xmlns:a14="http://schemas.microsoft.com/office/drawing/2010/main" val="333399" mc:Ignorable="a14" a14:legacySpreadsheetColorIndex="62"/>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266700</xdr:colOff>
      <xdr:row>1</xdr:row>
      <xdr:rowOff>8082</xdr:rowOff>
    </xdr:from>
    <xdr:to>
      <xdr:col>19</xdr:col>
      <xdr:colOff>609599</xdr:colOff>
      <xdr:row>2</xdr:row>
      <xdr:rowOff>0</xdr:rowOff>
    </xdr:to>
    <xdr:sp macro="" textlink="">
      <xdr:nvSpPr>
        <xdr:cNvPr id="4" name="Text Box 5"/>
        <xdr:cNvSpPr txBox="1">
          <a:spLocks noChangeArrowheads="1"/>
        </xdr:cNvSpPr>
      </xdr:nvSpPr>
      <xdr:spPr bwMode="auto">
        <a:xfrm>
          <a:off x="2486025" y="160482"/>
          <a:ext cx="4429124" cy="56341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ctr" upright="1"/>
        <a:lstStyle/>
        <a:p>
          <a:pPr algn="l" rtl="0">
            <a:lnSpc>
              <a:spcPts val="1100"/>
            </a:lnSpc>
            <a:defRPr sz="1000"/>
          </a:pPr>
          <a:r>
            <a:rPr lang="ja-JP" altLang="en-US" sz="900" b="0" i="0" u="none" strike="noStrike" baseline="0">
              <a:solidFill>
                <a:srgbClr val="000000"/>
              </a:solidFill>
              <a:latin typeface="ＭＳ ゴシック"/>
              <a:ea typeface="ＭＳ ゴシック"/>
            </a:rPr>
            <a:t>社会教育法第24条の規定に基づき，条例設置された市町ごとの公民館数及び平成</a:t>
          </a:r>
          <a:r>
            <a:rPr lang="en-US" altLang="ja-JP" sz="900" b="0" i="0" u="none" strike="noStrike" baseline="0">
              <a:solidFill>
                <a:srgbClr val="000000"/>
              </a:solidFill>
              <a:latin typeface="ＭＳ ゴシック"/>
              <a:ea typeface="ＭＳ ゴシック"/>
            </a:rPr>
            <a:t>26</a:t>
          </a:r>
          <a:r>
            <a:rPr lang="ja-JP" altLang="en-US" sz="900" b="0" i="0" u="none" strike="noStrike" baseline="0">
              <a:solidFill>
                <a:srgbClr val="000000"/>
              </a:solidFill>
              <a:latin typeface="ＭＳ ゴシック"/>
              <a:ea typeface="ＭＳ ゴシック"/>
            </a:rPr>
            <a:t>年度の利用状況等を掲載しています。</a:t>
          </a:r>
        </a:p>
      </xdr:txBody>
    </xdr:sp>
    <xdr:clientData/>
  </xdr:twoCellAnchor>
  <xdr:twoCellAnchor>
    <xdr:from>
      <xdr:col>1</xdr:col>
      <xdr:colOff>8947</xdr:colOff>
      <xdr:row>0</xdr:row>
      <xdr:rowOff>149801</xdr:rowOff>
    </xdr:from>
    <xdr:to>
      <xdr:col>5</xdr:col>
      <xdr:colOff>275422</xdr:colOff>
      <xdr:row>1</xdr:row>
      <xdr:rowOff>561974</xdr:rowOff>
    </xdr:to>
    <xdr:sp macro="" textlink="">
      <xdr:nvSpPr>
        <xdr:cNvPr id="5" name="Text Box 2"/>
        <xdr:cNvSpPr txBox="1">
          <a:spLocks noChangeArrowheads="1"/>
        </xdr:cNvSpPr>
      </xdr:nvSpPr>
      <xdr:spPr bwMode="auto">
        <a:xfrm>
          <a:off x="132772" y="149801"/>
          <a:ext cx="1761900" cy="564573"/>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カ 公民館数</a:t>
          </a:r>
        </a:p>
      </xdr:txBody>
    </xdr:sp>
    <xdr:clientData/>
  </xdr:twoCellAnchor>
  <xdr:twoCellAnchor>
    <xdr:from>
      <xdr:col>1</xdr:col>
      <xdr:colOff>19050</xdr:colOff>
      <xdr:row>3</xdr:row>
      <xdr:rowOff>9525</xdr:rowOff>
    </xdr:from>
    <xdr:to>
      <xdr:col>2</xdr:col>
      <xdr:colOff>0</xdr:colOff>
      <xdr:row>7</xdr:row>
      <xdr:rowOff>0</xdr:rowOff>
    </xdr:to>
    <xdr:sp macro="" textlink="">
      <xdr:nvSpPr>
        <xdr:cNvPr id="6" name="Line 3"/>
        <xdr:cNvSpPr>
          <a:spLocks noChangeShapeType="1"/>
        </xdr:cNvSpPr>
      </xdr:nvSpPr>
      <xdr:spPr bwMode="auto">
        <a:xfrm>
          <a:off x="142875" y="885825"/>
          <a:ext cx="638175" cy="1647825"/>
        </a:xfrm>
        <a:prstGeom prst="line">
          <a:avLst/>
        </a:prstGeom>
        <a:noFill/>
        <a:ln w="9525">
          <a:solidFill>
            <a:srgbClr xmlns:mc="http://schemas.openxmlformats.org/markup-compatibility/2006" xmlns:a14="http://schemas.microsoft.com/office/drawing/2010/main" val="333399" mc:Ignorable="a14" a14:legacySpreadsheetColorIndex="62"/>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266700</xdr:colOff>
      <xdr:row>1</xdr:row>
      <xdr:rowOff>8082</xdr:rowOff>
    </xdr:from>
    <xdr:to>
      <xdr:col>19</xdr:col>
      <xdr:colOff>609599</xdr:colOff>
      <xdr:row>2</xdr:row>
      <xdr:rowOff>0</xdr:rowOff>
    </xdr:to>
    <xdr:sp macro="" textlink="">
      <xdr:nvSpPr>
        <xdr:cNvPr id="7" name="Text Box 5"/>
        <xdr:cNvSpPr txBox="1">
          <a:spLocks noChangeArrowheads="1"/>
        </xdr:cNvSpPr>
      </xdr:nvSpPr>
      <xdr:spPr bwMode="auto">
        <a:xfrm>
          <a:off x="2447925" y="160482"/>
          <a:ext cx="4429124" cy="56341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ctr" upright="1"/>
        <a:lstStyle/>
        <a:p>
          <a:pPr algn="l" rtl="0">
            <a:lnSpc>
              <a:spcPts val="1100"/>
            </a:lnSpc>
            <a:defRPr sz="1000"/>
          </a:pPr>
          <a:r>
            <a:rPr lang="ja-JP" altLang="en-US" sz="900" b="0" i="0" u="none" strike="noStrike" baseline="0">
              <a:solidFill>
                <a:srgbClr val="000000"/>
              </a:solidFill>
              <a:latin typeface="ＭＳ ゴシック"/>
              <a:ea typeface="ＭＳ ゴシック"/>
            </a:rPr>
            <a:t>社会教育法第</a:t>
          </a:r>
          <a:r>
            <a:rPr lang="en-US" altLang="ja-JP" sz="900" b="0" i="0" u="none" strike="noStrike" baseline="0">
              <a:solidFill>
                <a:srgbClr val="000000"/>
              </a:solidFill>
              <a:latin typeface="ＭＳ ゴシック"/>
              <a:ea typeface="ＭＳ ゴシック"/>
            </a:rPr>
            <a:t>24</a:t>
          </a:r>
          <a:r>
            <a:rPr lang="ja-JP" altLang="en-US" sz="900" b="0" i="0" u="none" strike="noStrike" baseline="0">
              <a:solidFill>
                <a:srgbClr val="000000"/>
              </a:solidFill>
              <a:latin typeface="ＭＳ ゴシック"/>
              <a:ea typeface="ＭＳ ゴシック"/>
            </a:rPr>
            <a:t>条の規定に基づき，条例設置された市町ごとの公民館数及び平成</a:t>
          </a:r>
          <a:r>
            <a:rPr lang="en-US" altLang="ja-JP" sz="900" b="0" i="0" u="none" strike="noStrike" baseline="0">
              <a:solidFill>
                <a:srgbClr val="000000"/>
              </a:solidFill>
              <a:latin typeface="ＭＳ ゴシック"/>
              <a:ea typeface="ＭＳ ゴシック"/>
            </a:rPr>
            <a:t>29</a:t>
          </a:r>
          <a:r>
            <a:rPr lang="ja-JP" altLang="en-US" sz="900" b="0" i="0" u="none" strike="noStrike" baseline="0">
              <a:solidFill>
                <a:srgbClr val="000000"/>
              </a:solidFill>
              <a:latin typeface="ＭＳ ゴシック"/>
              <a:ea typeface="ＭＳ ゴシック"/>
            </a:rPr>
            <a:t>年度の利用状況等を掲載しています。</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15875</xdr:rowOff>
    </xdr:from>
    <xdr:ext cx="6210300" cy="359073"/>
    <xdr:sp macro="" textlink="">
      <xdr:nvSpPr>
        <xdr:cNvPr id="4" name="正方形/長方形 3"/>
        <xdr:cNvSpPr/>
      </xdr:nvSpPr>
      <xdr:spPr>
        <a:xfrm>
          <a:off x="0" y="187325"/>
          <a:ext cx="6210300" cy="359073"/>
        </a:xfrm>
        <a:prstGeom prst="rect">
          <a:avLst/>
        </a:prstGeom>
        <a:noFill/>
      </xdr:spPr>
      <xdr:txBody>
        <a:bodyPr wrap="square" lIns="91440" tIns="45720" rIns="91440" bIns="45720">
          <a:spAutoFit/>
        </a:bodyPr>
        <a:lstStyle/>
        <a:p>
          <a:pPr algn="ctr"/>
          <a:r>
            <a:rPr lang="en-US" altLang="ja-JP" sz="1600" b="1" cap="none" spc="0" baseline="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 </a:t>
          </a:r>
          <a:r>
            <a:rPr lang="ja-JP" altLang="en-US" sz="1600" b="1" cap="none" spc="0" baseline="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目  次 </a:t>
          </a:r>
          <a:r>
            <a:rPr lang="en-US" altLang="ja-JP" sz="1600" b="1" cap="none" spc="0" baseline="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a:t>
          </a:r>
          <a:endParaRPr lang="ja-JP" altLang="en-US" sz="2000" b="1" cap="none" spc="0" baseline="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endParaRPr>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1</xdr:col>
      <xdr:colOff>323851</xdr:colOff>
      <xdr:row>3</xdr:row>
      <xdr:rowOff>114300</xdr:rowOff>
    </xdr:from>
    <xdr:to>
      <xdr:col>1</xdr:col>
      <xdr:colOff>838200</xdr:colOff>
      <xdr:row>4</xdr:row>
      <xdr:rowOff>66675</xdr:rowOff>
    </xdr:to>
    <xdr:sp macro="" textlink="">
      <xdr:nvSpPr>
        <xdr:cNvPr id="2" name="テキスト ボックス 1"/>
        <xdr:cNvSpPr txBox="1"/>
      </xdr:nvSpPr>
      <xdr:spPr>
        <a:xfrm>
          <a:off x="523876" y="990600"/>
          <a:ext cx="514349"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Ｐ明朝" panose="02020600040205080304" pitchFamily="18" charset="-128"/>
              <a:ea typeface="ＭＳ Ｐ明朝" panose="02020600040205080304" pitchFamily="18" charset="-128"/>
            </a:rPr>
            <a:t>区分</a:t>
          </a:r>
        </a:p>
      </xdr:txBody>
    </xdr:sp>
    <xdr:clientData/>
  </xdr:twoCellAnchor>
  <xdr:twoCellAnchor>
    <xdr:from>
      <xdr:col>0</xdr:col>
      <xdr:colOff>190500</xdr:colOff>
      <xdr:row>6</xdr:row>
      <xdr:rowOff>180975</xdr:rowOff>
    </xdr:from>
    <xdr:to>
      <xdr:col>1</xdr:col>
      <xdr:colOff>638175</xdr:colOff>
      <xdr:row>6</xdr:row>
      <xdr:rowOff>447675</xdr:rowOff>
    </xdr:to>
    <xdr:sp macro="" textlink="">
      <xdr:nvSpPr>
        <xdr:cNvPr id="3" name="テキスト ボックス 2"/>
        <xdr:cNvSpPr txBox="1"/>
      </xdr:nvSpPr>
      <xdr:spPr>
        <a:xfrm>
          <a:off x="190500" y="1762125"/>
          <a:ext cx="6477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Ｐ明朝" panose="02020600040205080304" pitchFamily="18" charset="-128"/>
              <a:ea typeface="ＭＳ Ｐ明朝" panose="02020600040205080304" pitchFamily="18" charset="-128"/>
            </a:rPr>
            <a:t>市町名</a:t>
          </a:r>
        </a:p>
      </xdr:txBody>
    </xdr:sp>
    <xdr:clientData/>
  </xdr:twoCellAnchor>
  <xdr:twoCellAnchor>
    <xdr:from>
      <xdr:col>0</xdr:col>
      <xdr:colOff>200024</xdr:colOff>
      <xdr:row>1</xdr:row>
      <xdr:rowOff>0</xdr:rowOff>
    </xdr:from>
    <xdr:to>
      <xdr:col>13</xdr:col>
      <xdr:colOff>238125</xdr:colOff>
      <xdr:row>1</xdr:row>
      <xdr:rowOff>561260</xdr:rowOff>
    </xdr:to>
    <xdr:sp macro="" textlink="">
      <xdr:nvSpPr>
        <xdr:cNvPr id="4" name="Text Box 2"/>
        <xdr:cNvSpPr txBox="1">
          <a:spLocks noChangeArrowheads="1"/>
        </xdr:cNvSpPr>
      </xdr:nvSpPr>
      <xdr:spPr bwMode="auto">
        <a:xfrm>
          <a:off x="200024" y="152400"/>
          <a:ext cx="3895726" cy="561260"/>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カ</a:t>
          </a:r>
          <a:r>
            <a:rPr lang="en-US" altLang="ja-JP" sz="1100" b="1" i="0" u="none" strike="noStrike" baseline="0">
              <a:solidFill>
                <a:srgbClr val="FFFFFF"/>
              </a:solidFill>
              <a:latin typeface="ＭＳ ゴシック"/>
              <a:ea typeface="ＭＳ ゴシック"/>
            </a:rPr>
            <a:t>2 </a:t>
          </a:r>
          <a:r>
            <a:rPr lang="ja-JP" altLang="en-US" sz="1100" b="1" i="0" u="none" strike="noStrike" baseline="0">
              <a:solidFill>
                <a:srgbClr val="FFFFFF"/>
              </a:solidFill>
              <a:latin typeface="ＭＳ ゴシック"/>
              <a:ea typeface="ＭＳ ゴシック"/>
            </a:rPr>
            <a:t>公民館・公民館類似施・生涯学習センター</a:t>
          </a:r>
          <a:endParaRPr lang="en-US" altLang="ja-JP" sz="1100" b="1" i="0" u="none" strike="noStrike" baseline="0">
            <a:solidFill>
              <a:srgbClr val="FFFFFF"/>
            </a:solidFill>
            <a:latin typeface="ＭＳ ゴシック"/>
            <a:ea typeface="ＭＳ ゴシック"/>
          </a:endParaRPr>
        </a:p>
        <a:p>
          <a:pPr algn="l" rtl="0">
            <a:defRPr sz="1000"/>
          </a:pPr>
          <a:r>
            <a:rPr lang="ja-JP" altLang="en-US" sz="1100" b="1" i="0" u="none" strike="noStrike" baseline="0">
              <a:solidFill>
                <a:srgbClr val="FFFFFF"/>
              </a:solidFill>
              <a:latin typeface="ＭＳ ゴシック"/>
              <a:ea typeface="ＭＳ ゴシック"/>
            </a:rPr>
            <a:t>　    の所管と管理運営状況</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Text Box 1"/>
        <xdr:cNvSpPr txBox="1">
          <a:spLocks noChangeArrowheads="1"/>
        </xdr:cNvSpPr>
      </xdr:nvSpPr>
      <xdr:spPr bwMode="auto">
        <a:xfrm>
          <a:off x="0" y="0"/>
          <a:ext cx="0" cy="0"/>
        </a:xfrm>
        <a:prstGeom prst="rect">
          <a:avLst/>
        </a:prstGeom>
        <a:solidFill>
          <a:srgbClr val="000080"/>
        </a:solidFill>
        <a:ln w="9525">
          <a:solidFill>
            <a:srgbClr val="000000"/>
          </a:solidFill>
          <a:miter lim="800000"/>
          <a:headEnd/>
          <a:tailEnd/>
        </a:ln>
        <a:effectLst>
          <a:outerShdw dist="107763" dir="2700000" algn="ctr" rotWithShape="0">
            <a:srgbClr val="808080"/>
          </a:outerShdw>
        </a:effectLst>
      </xdr:spPr>
      <xdr:txBody>
        <a:bodyPr vertOverflow="clip" wrap="square" lIns="36576" tIns="22860" rIns="36576" bIns="22860" anchor="ctr" upright="1"/>
        <a:lstStyle/>
        <a:p>
          <a:pPr algn="ctr" rtl="0">
            <a:defRPr sz="1000"/>
          </a:pPr>
          <a:r>
            <a:rPr lang="ja-JP" altLang="en-US" sz="1200" b="1" i="0" u="none" strike="noStrike" baseline="0">
              <a:solidFill>
                <a:srgbClr val="FFFFFF"/>
              </a:solidFill>
              <a:latin typeface="ＨＧｺﾞｼｯｸE-PRO"/>
            </a:rPr>
            <a:t>公民館</a:t>
          </a:r>
        </a:p>
      </xdr:txBody>
    </xdr:sp>
    <xdr:clientData/>
  </xdr:twoCellAnchor>
  <xdr:twoCellAnchor>
    <xdr:from>
      <xdr:col>0</xdr:col>
      <xdr:colOff>123824</xdr:colOff>
      <xdr:row>1</xdr:row>
      <xdr:rowOff>18473</xdr:rowOff>
    </xdr:from>
    <xdr:to>
      <xdr:col>4</xdr:col>
      <xdr:colOff>133124</xdr:colOff>
      <xdr:row>1</xdr:row>
      <xdr:rowOff>561975</xdr:rowOff>
    </xdr:to>
    <xdr:sp macro="" textlink="">
      <xdr:nvSpPr>
        <xdr:cNvPr id="3" name="Text Box 2"/>
        <xdr:cNvSpPr txBox="1">
          <a:spLocks noChangeArrowheads="1"/>
        </xdr:cNvSpPr>
      </xdr:nvSpPr>
      <xdr:spPr bwMode="auto">
        <a:xfrm>
          <a:off x="123824" y="170873"/>
          <a:ext cx="1800000" cy="543502"/>
        </a:xfrm>
        <a:prstGeom prst="rect">
          <a:avLst/>
        </a:prstGeom>
        <a:solidFill>
          <a:srgbClr xmlns:mc="http://schemas.openxmlformats.org/markup-compatibility/2006" xmlns:a14="http://schemas.microsoft.com/office/drawing/2010/main" val="0000FF" mc:Ignorable="a14" a14:legacySpreadsheetColorIndex="12"/>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22860" rIns="36576" bIns="22860" anchor="ctr"/>
        <a:lstStyle/>
        <a:p>
          <a:pPr algn="ctr" rtl="0">
            <a:defRPr sz="1000"/>
          </a:pPr>
          <a:r>
            <a:rPr lang="ja-JP" altLang="en-US" sz="1100" b="1" i="0" u="none" strike="noStrike" baseline="0">
              <a:solidFill>
                <a:srgbClr val="FFFFFF"/>
              </a:solidFill>
              <a:latin typeface="ＭＳ ゴシック"/>
              <a:ea typeface="ＭＳ ゴシック"/>
            </a:rPr>
            <a:t>公民館</a:t>
          </a:r>
        </a:p>
      </xdr:txBody>
    </xdr:sp>
    <xdr:clientData/>
  </xdr:twoCellAnchor>
  <xdr:twoCellAnchor>
    <xdr:from>
      <xdr:col>4</xdr:col>
      <xdr:colOff>666750</xdr:colOff>
      <xdr:row>1</xdr:row>
      <xdr:rowOff>0</xdr:rowOff>
    </xdr:from>
    <xdr:to>
      <xdr:col>21</xdr:col>
      <xdr:colOff>0</xdr:colOff>
      <xdr:row>1</xdr:row>
      <xdr:rowOff>561975</xdr:rowOff>
    </xdr:to>
    <xdr:sp macro="" textlink="">
      <xdr:nvSpPr>
        <xdr:cNvPr id="4" name="Text Box 3"/>
        <xdr:cNvSpPr txBox="1">
          <a:spLocks noChangeArrowheads="1"/>
        </xdr:cNvSpPr>
      </xdr:nvSpPr>
      <xdr:spPr bwMode="auto">
        <a:xfrm>
          <a:off x="2457450" y="152400"/>
          <a:ext cx="4362450" cy="561975"/>
        </a:xfrm>
        <a:prstGeom prst="rect">
          <a:avLst/>
        </a:prstGeom>
        <a:solidFill>
          <a:srgbClr val="FFFFFF"/>
        </a:solidFill>
        <a:ln w="9525">
          <a:solidFill>
            <a:srgbClr val="000000"/>
          </a:solidFill>
          <a:miter lim="800000"/>
          <a:headEnd/>
          <a:tailEnd/>
        </a:ln>
      </xdr:spPr>
      <xdr:txBody>
        <a:bodyPr vertOverflow="clip" wrap="square" lIns="72000" tIns="36000" rIns="72000" bIns="0" anchor="ctr"/>
        <a:lstStyle/>
        <a:p>
          <a:pPr algn="l" rtl="0">
            <a:lnSpc>
              <a:spcPts val="1000"/>
            </a:lnSpc>
            <a:defRPr sz="1000"/>
          </a:pPr>
          <a:r>
            <a:rPr lang="ja-JP" altLang="en-US" sz="900" b="0" i="0" u="none" strike="noStrike" baseline="0">
              <a:solidFill>
                <a:srgbClr val="000000"/>
              </a:solidFill>
              <a:latin typeface="ＭＳ ゴシック"/>
              <a:ea typeface="ＭＳ ゴシック"/>
            </a:rPr>
            <a:t>社会教育法第24条の規定に基づき，条例設置された公民館の設置状況及び平成2</a:t>
          </a:r>
          <a:r>
            <a:rPr lang="en-US" altLang="ja-JP" sz="900" b="0" i="0" u="none" strike="noStrike" baseline="0">
              <a:solidFill>
                <a:srgbClr val="000000"/>
              </a:solidFill>
              <a:latin typeface="ＭＳ ゴシック"/>
              <a:ea typeface="ＭＳ ゴシック"/>
            </a:rPr>
            <a:t>6</a:t>
          </a:r>
          <a:r>
            <a:rPr lang="ja-JP" altLang="en-US" sz="900" b="0" i="0" u="none" strike="noStrike" baseline="0">
              <a:solidFill>
                <a:srgbClr val="000000"/>
              </a:solidFill>
              <a:latin typeface="ＭＳ ゴシック"/>
              <a:ea typeface="ＭＳ ゴシック"/>
            </a:rPr>
            <a:t>年度の利用状況等を掲載しています。</a:t>
          </a:r>
        </a:p>
      </xdr:txBody>
    </xdr:sp>
    <xdr:clientData/>
  </xdr:twoCellAnchor>
  <xdr:twoCellAnchor>
    <xdr:from>
      <xdr:col>5</xdr:col>
      <xdr:colOff>0</xdr:colOff>
      <xdr:row>851</xdr:row>
      <xdr:rowOff>0</xdr:rowOff>
    </xdr:from>
    <xdr:to>
      <xdr:col>5</xdr:col>
      <xdr:colOff>76200</xdr:colOff>
      <xdr:row>851</xdr:row>
      <xdr:rowOff>0</xdr:rowOff>
    </xdr:to>
    <xdr:sp macro="" textlink="">
      <xdr:nvSpPr>
        <xdr:cNvPr id="5" name="AutoShape 5"/>
        <xdr:cNvSpPr>
          <a:spLocks/>
        </xdr:cNvSpPr>
      </xdr:nvSpPr>
      <xdr:spPr bwMode="auto">
        <a:xfrm>
          <a:off x="3686175" y="118252875"/>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911</xdr:row>
      <xdr:rowOff>0</xdr:rowOff>
    </xdr:from>
    <xdr:to>
      <xdr:col>5</xdr:col>
      <xdr:colOff>76200</xdr:colOff>
      <xdr:row>911</xdr:row>
      <xdr:rowOff>0</xdr:rowOff>
    </xdr:to>
    <xdr:sp macro="" textlink="">
      <xdr:nvSpPr>
        <xdr:cNvPr id="7" name="AutoShape 5"/>
        <xdr:cNvSpPr>
          <a:spLocks/>
        </xdr:cNvSpPr>
      </xdr:nvSpPr>
      <xdr:spPr bwMode="auto">
        <a:xfrm>
          <a:off x="3686175" y="1274064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983</xdr:row>
      <xdr:rowOff>0</xdr:rowOff>
    </xdr:from>
    <xdr:to>
      <xdr:col>5</xdr:col>
      <xdr:colOff>76200</xdr:colOff>
      <xdr:row>983</xdr:row>
      <xdr:rowOff>0</xdr:rowOff>
    </xdr:to>
    <xdr:sp macro="" textlink="">
      <xdr:nvSpPr>
        <xdr:cNvPr id="8" name="AutoShape 5"/>
        <xdr:cNvSpPr>
          <a:spLocks/>
        </xdr:cNvSpPr>
      </xdr:nvSpPr>
      <xdr:spPr bwMode="auto">
        <a:xfrm>
          <a:off x="3686175" y="1376743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851</xdr:row>
      <xdr:rowOff>0</xdr:rowOff>
    </xdr:from>
    <xdr:to>
      <xdr:col>5</xdr:col>
      <xdr:colOff>76200</xdr:colOff>
      <xdr:row>851</xdr:row>
      <xdr:rowOff>0</xdr:rowOff>
    </xdr:to>
    <xdr:sp macro="" textlink="">
      <xdr:nvSpPr>
        <xdr:cNvPr id="11" name="AutoShape 5"/>
        <xdr:cNvSpPr>
          <a:spLocks/>
        </xdr:cNvSpPr>
      </xdr:nvSpPr>
      <xdr:spPr bwMode="auto">
        <a:xfrm>
          <a:off x="3686175" y="118252875"/>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123823</xdr:colOff>
      <xdr:row>1</xdr:row>
      <xdr:rowOff>18473</xdr:rowOff>
    </xdr:from>
    <xdr:to>
      <xdr:col>4</xdr:col>
      <xdr:colOff>612912</xdr:colOff>
      <xdr:row>1</xdr:row>
      <xdr:rowOff>561975</xdr:rowOff>
    </xdr:to>
    <xdr:sp macro="" textlink="">
      <xdr:nvSpPr>
        <xdr:cNvPr id="12" name="Text Box 2"/>
        <xdr:cNvSpPr txBox="1">
          <a:spLocks noChangeArrowheads="1"/>
        </xdr:cNvSpPr>
      </xdr:nvSpPr>
      <xdr:spPr bwMode="auto">
        <a:xfrm>
          <a:off x="123823" y="167560"/>
          <a:ext cx="1466437" cy="543502"/>
        </a:xfrm>
        <a:prstGeom prst="rect">
          <a:avLst/>
        </a:prstGeom>
        <a:solidFill>
          <a:srgbClr xmlns:mc="http://schemas.openxmlformats.org/markup-compatibility/2006" xmlns:a14="http://schemas.microsoft.com/office/drawing/2010/main" val="0000FF" mc:Ignorable="a14" a14:legacySpreadsheetColorIndex="12"/>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22860" rIns="36576" bIns="22860" anchor="ctr"/>
        <a:lstStyle/>
        <a:p>
          <a:pPr algn="ctr" rtl="0">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キ 公民館</a:t>
          </a:r>
        </a:p>
      </xdr:txBody>
    </xdr:sp>
    <xdr:clientData/>
  </xdr:twoCellAnchor>
  <xdr:twoCellAnchor>
    <xdr:from>
      <xdr:col>4</xdr:col>
      <xdr:colOff>666750</xdr:colOff>
      <xdr:row>1</xdr:row>
      <xdr:rowOff>0</xdr:rowOff>
    </xdr:from>
    <xdr:to>
      <xdr:col>22</xdr:col>
      <xdr:colOff>0</xdr:colOff>
      <xdr:row>1</xdr:row>
      <xdr:rowOff>561975</xdr:rowOff>
    </xdr:to>
    <xdr:sp macro="" textlink="">
      <xdr:nvSpPr>
        <xdr:cNvPr id="13" name="Text Box 3"/>
        <xdr:cNvSpPr txBox="1">
          <a:spLocks noChangeArrowheads="1"/>
        </xdr:cNvSpPr>
      </xdr:nvSpPr>
      <xdr:spPr bwMode="auto">
        <a:xfrm>
          <a:off x="1677228" y="149087"/>
          <a:ext cx="5984185" cy="561975"/>
        </a:xfrm>
        <a:prstGeom prst="rect">
          <a:avLst/>
        </a:prstGeom>
        <a:solidFill>
          <a:srgbClr val="FFFFFF"/>
        </a:solidFill>
        <a:ln w="9525">
          <a:solidFill>
            <a:srgbClr val="000000"/>
          </a:solidFill>
          <a:miter lim="800000"/>
          <a:headEnd/>
          <a:tailEnd/>
        </a:ln>
      </xdr:spPr>
      <xdr:txBody>
        <a:bodyPr vertOverflow="clip" wrap="square" lIns="72000" tIns="36000" rIns="72000" bIns="0" anchor="ctr"/>
        <a:lstStyle/>
        <a:p>
          <a:pPr algn="l" rtl="0">
            <a:lnSpc>
              <a:spcPts val="1000"/>
            </a:lnSpc>
            <a:defRPr sz="1000"/>
          </a:pPr>
          <a:r>
            <a:rPr lang="ja-JP" altLang="en-US" sz="900" b="0" i="0" u="none" strike="noStrike" baseline="0">
              <a:solidFill>
                <a:srgbClr val="000000"/>
              </a:solidFill>
              <a:latin typeface="ＭＳ ゴシック"/>
              <a:ea typeface="ＭＳ ゴシック"/>
            </a:rPr>
            <a:t>社会教育法第</a:t>
          </a:r>
          <a:r>
            <a:rPr lang="en-US" altLang="ja-JP" sz="900" b="0" i="0" u="none" strike="noStrike" baseline="0">
              <a:solidFill>
                <a:srgbClr val="000000"/>
              </a:solidFill>
              <a:latin typeface="ＭＳ ゴシック"/>
              <a:ea typeface="ＭＳ ゴシック"/>
            </a:rPr>
            <a:t>24</a:t>
          </a:r>
          <a:r>
            <a:rPr lang="ja-JP" altLang="en-US" sz="900" b="0" i="0" u="none" strike="noStrike" baseline="0">
              <a:solidFill>
                <a:srgbClr val="000000"/>
              </a:solidFill>
              <a:latin typeface="ＭＳ ゴシック"/>
              <a:ea typeface="ＭＳ ゴシック"/>
            </a:rPr>
            <a:t>条の規定に基づき，条例設置された公民館の設置状況及び平成</a:t>
          </a:r>
          <a:r>
            <a:rPr lang="en-US" altLang="ja-JP" sz="900" b="0" i="0" u="none" strike="noStrike" baseline="0">
              <a:solidFill>
                <a:srgbClr val="000000"/>
              </a:solidFill>
              <a:latin typeface="ＭＳ ゴシック"/>
              <a:ea typeface="ＭＳ ゴシック"/>
            </a:rPr>
            <a:t>29</a:t>
          </a:r>
          <a:r>
            <a:rPr lang="ja-JP" altLang="en-US" sz="900" b="0" i="0" u="none" strike="noStrike" baseline="0">
              <a:solidFill>
                <a:srgbClr val="000000"/>
              </a:solidFill>
              <a:latin typeface="ＭＳ ゴシック"/>
              <a:ea typeface="ＭＳ ゴシック"/>
            </a:rPr>
            <a:t>年度の利用状況等を掲載しています。</a:t>
          </a:r>
        </a:p>
      </xdr:txBody>
    </xdr:sp>
    <xdr:clientData/>
  </xdr:twoCellAnchor>
  <xdr:twoCellAnchor>
    <xdr:from>
      <xdr:col>5</xdr:col>
      <xdr:colOff>0</xdr:colOff>
      <xdr:row>851</xdr:row>
      <xdr:rowOff>0</xdr:rowOff>
    </xdr:from>
    <xdr:to>
      <xdr:col>5</xdr:col>
      <xdr:colOff>76200</xdr:colOff>
      <xdr:row>851</xdr:row>
      <xdr:rowOff>0</xdr:rowOff>
    </xdr:to>
    <xdr:sp macro="" textlink="">
      <xdr:nvSpPr>
        <xdr:cNvPr id="16" name="AutoShape 5"/>
        <xdr:cNvSpPr>
          <a:spLocks/>
        </xdr:cNvSpPr>
      </xdr:nvSpPr>
      <xdr:spPr bwMode="auto">
        <a:xfrm>
          <a:off x="3667125" y="5438775"/>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851</xdr:row>
      <xdr:rowOff>0</xdr:rowOff>
    </xdr:from>
    <xdr:to>
      <xdr:col>5</xdr:col>
      <xdr:colOff>76200</xdr:colOff>
      <xdr:row>851</xdr:row>
      <xdr:rowOff>0</xdr:rowOff>
    </xdr:to>
    <xdr:sp macro="" textlink="">
      <xdr:nvSpPr>
        <xdr:cNvPr id="17" name="AutoShape 5"/>
        <xdr:cNvSpPr>
          <a:spLocks/>
        </xdr:cNvSpPr>
      </xdr:nvSpPr>
      <xdr:spPr bwMode="auto">
        <a:xfrm>
          <a:off x="3667125" y="5438775"/>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911</xdr:row>
      <xdr:rowOff>0</xdr:rowOff>
    </xdr:from>
    <xdr:to>
      <xdr:col>5</xdr:col>
      <xdr:colOff>76200</xdr:colOff>
      <xdr:row>911</xdr:row>
      <xdr:rowOff>0</xdr:rowOff>
    </xdr:to>
    <xdr:sp macro="" textlink="">
      <xdr:nvSpPr>
        <xdr:cNvPr id="18" name="AutoShape 5"/>
        <xdr:cNvSpPr>
          <a:spLocks/>
        </xdr:cNvSpPr>
      </xdr:nvSpPr>
      <xdr:spPr bwMode="auto">
        <a:xfrm>
          <a:off x="3667125" y="19812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983</xdr:row>
      <xdr:rowOff>0</xdr:rowOff>
    </xdr:from>
    <xdr:to>
      <xdr:col>5</xdr:col>
      <xdr:colOff>76200</xdr:colOff>
      <xdr:row>983</xdr:row>
      <xdr:rowOff>0</xdr:rowOff>
    </xdr:to>
    <xdr:sp macro="" textlink="">
      <xdr:nvSpPr>
        <xdr:cNvPr id="19" name="AutoShape 5"/>
        <xdr:cNvSpPr>
          <a:spLocks/>
        </xdr:cNvSpPr>
      </xdr:nvSpPr>
      <xdr:spPr bwMode="auto">
        <a:xfrm>
          <a:off x="3667125" y="19621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851</xdr:row>
      <xdr:rowOff>0</xdr:rowOff>
    </xdr:from>
    <xdr:to>
      <xdr:col>5</xdr:col>
      <xdr:colOff>76200</xdr:colOff>
      <xdr:row>851</xdr:row>
      <xdr:rowOff>0</xdr:rowOff>
    </xdr:to>
    <xdr:sp macro="" textlink="">
      <xdr:nvSpPr>
        <xdr:cNvPr id="23" name="AutoShape 5"/>
        <xdr:cNvSpPr>
          <a:spLocks/>
        </xdr:cNvSpPr>
      </xdr:nvSpPr>
      <xdr:spPr bwMode="auto">
        <a:xfrm>
          <a:off x="3667125" y="118443375"/>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851</xdr:row>
      <xdr:rowOff>0</xdr:rowOff>
    </xdr:from>
    <xdr:to>
      <xdr:col>5</xdr:col>
      <xdr:colOff>76200</xdr:colOff>
      <xdr:row>851</xdr:row>
      <xdr:rowOff>0</xdr:rowOff>
    </xdr:to>
    <xdr:sp macro="" textlink="">
      <xdr:nvSpPr>
        <xdr:cNvPr id="24" name="AutoShape 5"/>
        <xdr:cNvSpPr>
          <a:spLocks/>
        </xdr:cNvSpPr>
      </xdr:nvSpPr>
      <xdr:spPr bwMode="auto">
        <a:xfrm>
          <a:off x="3667125" y="118443375"/>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851</xdr:row>
      <xdr:rowOff>0</xdr:rowOff>
    </xdr:from>
    <xdr:to>
      <xdr:col>5</xdr:col>
      <xdr:colOff>76200</xdr:colOff>
      <xdr:row>851</xdr:row>
      <xdr:rowOff>0</xdr:rowOff>
    </xdr:to>
    <xdr:sp macro="" textlink="">
      <xdr:nvSpPr>
        <xdr:cNvPr id="25" name="AutoShape 5"/>
        <xdr:cNvSpPr>
          <a:spLocks/>
        </xdr:cNvSpPr>
      </xdr:nvSpPr>
      <xdr:spPr bwMode="auto">
        <a:xfrm>
          <a:off x="3667125" y="118443375"/>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851</xdr:row>
      <xdr:rowOff>0</xdr:rowOff>
    </xdr:from>
    <xdr:to>
      <xdr:col>5</xdr:col>
      <xdr:colOff>76200</xdr:colOff>
      <xdr:row>851</xdr:row>
      <xdr:rowOff>0</xdr:rowOff>
    </xdr:to>
    <xdr:sp macro="" textlink="">
      <xdr:nvSpPr>
        <xdr:cNvPr id="26" name="AutoShape 5"/>
        <xdr:cNvSpPr>
          <a:spLocks/>
        </xdr:cNvSpPr>
      </xdr:nvSpPr>
      <xdr:spPr bwMode="auto">
        <a:xfrm>
          <a:off x="3667125" y="118443375"/>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911</xdr:row>
      <xdr:rowOff>0</xdr:rowOff>
    </xdr:from>
    <xdr:to>
      <xdr:col>5</xdr:col>
      <xdr:colOff>76200</xdr:colOff>
      <xdr:row>911</xdr:row>
      <xdr:rowOff>0</xdr:rowOff>
    </xdr:to>
    <xdr:sp macro="" textlink="">
      <xdr:nvSpPr>
        <xdr:cNvPr id="27" name="AutoShape 5"/>
        <xdr:cNvSpPr>
          <a:spLocks/>
        </xdr:cNvSpPr>
      </xdr:nvSpPr>
      <xdr:spPr bwMode="auto">
        <a:xfrm>
          <a:off x="3667125" y="1275969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911</xdr:row>
      <xdr:rowOff>0</xdr:rowOff>
    </xdr:from>
    <xdr:to>
      <xdr:col>5</xdr:col>
      <xdr:colOff>76200</xdr:colOff>
      <xdr:row>911</xdr:row>
      <xdr:rowOff>0</xdr:rowOff>
    </xdr:to>
    <xdr:sp macro="" textlink="">
      <xdr:nvSpPr>
        <xdr:cNvPr id="28" name="AutoShape 5"/>
        <xdr:cNvSpPr>
          <a:spLocks/>
        </xdr:cNvSpPr>
      </xdr:nvSpPr>
      <xdr:spPr bwMode="auto">
        <a:xfrm>
          <a:off x="3667125" y="1275969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911</xdr:row>
      <xdr:rowOff>0</xdr:rowOff>
    </xdr:from>
    <xdr:to>
      <xdr:col>5</xdr:col>
      <xdr:colOff>76200</xdr:colOff>
      <xdr:row>911</xdr:row>
      <xdr:rowOff>0</xdr:rowOff>
    </xdr:to>
    <xdr:sp macro="" textlink="">
      <xdr:nvSpPr>
        <xdr:cNvPr id="29" name="AutoShape 5"/>
        <xdr:cNvSpPr>
          <a:spLocks/>
        </xdr:cNvSpPr>
      </xdr:nvSpPr>
      <xdr:spPr bwMode="auto">
        <a:xfrm>
          <a:off x="3667125" y="1275969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911</xdr:row>
      <xdr:rowOff>0</xdr:rowOff>
    </xdr:from>
    <xdr:to>
      <xdr:col>5</xdr:col>
      <xdr:colOff>76200</xdr:colOff>
      <xdr:row>911</xdr:row>
      <xdr:rowOff>0</xdr:rowOff>
    </xdr:to>
    <xdr:sp macro="" textlink="">
      <xdr:nvSpPr>
        <xdr:cNvPr id="30" name="AutoShape 5"/>
        <xdr:cNvSpPr>
          <a:spLocks/>
        </xdr:cNvSpPr>
      </xdr:nvSpPr>
      <xdr:spPr bwMode="auto">
        <a:xfrm>
          <a:off x="3667125" y="12759690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983</xdr:row>
      <xdr:rowOff>0</xdr:rowOff>
    </xdr:from>
    <xdr:to>
      <xdr:col>5</xdr:col>
      <xdr:colOff>76200</xdr:colOff>
      <xdr:row>983</xdr:row>
      <xdr:rowOff>0</xdr:rowOff>
    </xdr:to>
    <xdr:sp macro="" textlink="">
      <xdr:nvSpPr>
        <xdr:cNvPr id="31" name="AutoShape 5"/>
        <xdr:cNvSpPr>
          <a:spLocks/>
        </xdr:cNvSpPr>
      </xdr:nvSpPr>
      <xdr:spPr bwMode="auto">
        <a:xfrm>
          <a:off x="3667125" y="1378648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983</xdr:row>
      <xdr:rowOff>0</xdr:rowOff>
    </xdr:from>
    <xdr:to>
      <xdr:col>5</xdr:col>
      <xdr:colOff>76200</xdr:colOff>
      <xdr:row>983</xdr:row>
      <xdr:rowOff>0</xdr:rowOff>
    </xdr:to>
    <xdr:sp macro="" textlink="">
      <xdr:nvSpPr>
        <xdr:cNvPr id="32" name="AutoShape 5"/>
        <xdr:cNvSpPr>
          <a:spLocks/>
        </xdr:cNvSpPr>
      </xdr:nvSpPr>
      <xdr:spPr bwMode="auto">
        <a:xfrm>
          <a:off x="3667125" y="1378648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911</xdr:row>
      <xdr:rowOff>0</xdr:rowOff>
    </xdr:from>
    <xdr:to>
      <xdr:col>5</xdr:col>
      <xdr:colOff>76200</xdr:colOff>
      <xdr:row>911</xdr:row>
      <xdr:rowOff>0</xdr:rowOff>
    </xdr:to>
    <xdr:sp macro="" textlink="">
      <xdr:nvSpPr>
        <xdr:cNvPr id="39" name="AutoShape 5"/>
        <xdr:cNvSpPr>
          <a:spLocks/>
        </xdr:cNvSpPr>
      </xdr:nvSpPr>
      <xdr:spPr bwMode="auto">
        <a:xfrm>
          <a:off x="2162175" y="132006975"/>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911</xdr:row>
      <xdr:rowOff>0</xdr:rowOff>
    </xdr:from>
    <xdr:to>
      <xdr:col>5</xdr:col>
      <xdr:colOff>76200</xdr:colOff>
      <xdr:row>911</xdr:row>
      <xdr:rowOff>0</xdr:rowOff>
    </xdr:to>
    <xdr:sp macro="" textlink="">
      <xdr:nvSpPr>
        <xdr:cNvPr id="40" name="AutoShape 5"/>
        <xdr:cNvSpPr>
          <a:spLocks/>
        </xdr:cNvSpPr>
      </xdr:nvSpPr>
      <xdr:spPr bwMode="auto">
        <a:xfrm>
          <a:off x="2162175" y="132006975"/>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911</xdr:row>
      <xdr:rowOff>0</xdr:rowOff>
    </xdr:from>
    <xdr:to>
      <xdr:col>5</xdr:col>
      <xdr:colOff>76200</xdr:colOff>
      <xdr:row>911</xdr:row>
      <xdr:rowOff>0</xdr:rowOff>
    </xdr:to>
    <xdr:sp macro="" textlink="">
      <xdr:nvSpPr>
        <xdr:cNvPr id="41" name="AutoShape 5"/>
        <xdr:cNvSpPr>
          <a:spLocks/>
        </xdr:cNvSpPr>
      </xdr:nvSpPr>
      <xdr:spPr bwMode="auto">
        <a:xfrm>
          <a:off x="2162175" y="132006975"/>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911</xdr:row>
      <xdr:rowOff>0</xdr:rowOff>
    </xdr:from>
    <xdr:to>
      <xdr:col>5</xdr:col>
      <xdr:colOff>76200</xdr:colOff>
      <xdr:row>911</xdr:row>
      <xdr:rowOff>0</xdr:rowOff>
    </xdr:to>
    <xdr:sp macro="" textlink="">
      <xdr:nvSpPr>
        <xdr:cNvPr id="42" name="AutoShape 5"/>
        <xdr:cNvSpPr>
          <a:spLocks/>
        </xdr:cNvSpPr>
      </xdr:nvSpPr>
      <xdr:spPr bwMode="auto">
        <a:xfrm>
          <a:off x="2162175" y="132006975"/>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911</xdr:row>
      <xdr:rowOff>0</xdr:rowOff>
    </xdr:from>
    <xdr:to>
      <xdr:col>5</xdr:col>
      <xdr:colOff>76200</xdr:colOff>
      <xdr:row>911</xdr:row>
      <xdr:rowOff>0</xdr:rowOff>
    </xdr:to>
    <xdr:sp macro="" textlink="">
      <xdr:nvSpPr>
        <xdr:cNvPr id="43" name="AutoShape 5"/>
        <xdr:cNvSpPr>
          <a:spLocks/>
        </xdr:cNvSpPr>
      </xdr:nvSpPr>
      <xdr:spPr bwMode="auto">
        <a:xfrm>
          <a:off x="2162175" y="132006975"/>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911</xdr:row>
      <xdr:rowOff>0</xdr:rowOff>
    </xdr:from>
    <xdr:to>
      <xdr:col>5</xdr:col>
      <xdr:colOff>76200</xdr:colOff>
      <xdr:row>911</xdr:row>
      <xdr:rowOff>0</xdr:rowOff>
    </xdr:to>
    <xdr:sp macro="" textlink="">
      <xdr:nvSpPr>
        <xdr:cNvPr id="44" name="AutoShape 5"/>
        <xdr:cNvSpPr>
          <a:spLocks/>
        </xdr:cNvSpPr>
      </xdr:nvSpPr>
      <xdr:spPr bwMode="auto">
        <a:xfrm>
          <a:off x="2162175" y="132006975"/>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851</xdr:row>
      <xdr:rowOff>0</xdr:rowOff>
    </xdr:from>
    <xdr:to>
      <xdr:col>5</xdr:col>
      <xdr:colOff>76200</xdr:colOff>
      <xdr:row>851</xdr:row>
      <xdr:rowOff>0</xdr:rowOff>
    </xdr:to>
    <xdr:sp macro="" textlink="">
      <xdr:nvSpPr>
        <xdr:cNvPr id="45" name="AutoShape 5"/>
        <xdr:cNvSpPr>
          <a:spLocks/>
        </xdr:cNvSpPr>
      </xdr:nvSpPr>
      <xdr:spPr bwMode="auto">
        <a:xfrm>
          <a:off x="2162175" y="1228534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851</xdr:row>
      <xdr:rowOff>0</xdr:rowOff>
    </xdr:from>
    <xdr:to>
      <xdr:col>5</xdr:col>
      <xdr:colOff>76200</xdr:colOff>
      <xdr:row>851</xdr:row>
      <xdr:rowOff>0</xdr:rowOff>
    </xdr:to>
    <xdr:sp macro="" textlink="">
      <xdr:nvSpPr>
        <xdr:cNvPr id="46" name="AutoShape 5"/>
        <xdr:cNvSpPr>
          <a:spLocks/>
        </xdr:cNvSpPr>
      </xdr:nvSpPr>
      <xdr:spPr bwMode="auto">
        <a:xfrm>
          <a:off x="2162175" y="1228534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851</xdr:row>
      <xdr:rowOff>0</xdr:rowOff>
    </xdr:from>
    <xdr:to>
      <xdr:col>5</xdr:col>
      <xdr:colOff>76200</xdr:colOff>
      <xdr:row>851</xdr:row>
      <xdr:rowOff>0</xdr:rowOff>
    </xdr:to>
    <xdr:sp macro="" textlink="">
      <xdr:nvSpPr>
        <xdr:cNvPr id="47" name="AutoShape 5"/>
        <xdr:cNvSpPr>
          <a:spLocks/>
        </xdr:cNvSpPr>
      </xdr:nvSpPr>
      <xdr:spPr bwMode="auto">
        <a:xfrm>
          <a:off x="2162175" y="1228534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851</xdr:row>
      <xdr:rowOff>0</xdr:rowOff>
    </xdr:from>
    <xdr:to>
      <xdr:col>5</xdr:col>
      <xdr:colOff>76200</xdr:colOff>
      <xdr:row>851</xdr:row>
      <xdr:rowOff>0</xdr:rowOff>
    </xdr:to>
    <xdr:sp macro="" textlink="">
      <xdr:nvSpPr>
        <xdr:cNvPr id="48" name="AutoShape 5"/>
        <xdr:cNvSpPr>
          <a:spLocks/>
        </xdr:cNvSpPr>
      </xdr:nvSpPr>
      <xdr:spPr bwMode="auto">
        <a:xfrm>
          <a:off x="2162175" y="1228534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851</xdr:row>
      <xdr:rowOff>0</xdr:rowOff>
    </xdr:from>
    <xdr:to>
      <xdr:col>5</xdr:col>
      <xdr:colOff>76200</xdr:colOff>
      <xdr:row>851</xdr:row>
      <xdr:rowOff>0</xdr:rowOff>
    </xdr:to>
    <xdr:sp macro="" textlink="">
      <xdr:nvSpPr>
        <xdr:cNvPr id="49" name="AutoShape 5"/>
        <xdr:cNvSpPr>
          <a:spLocks/>
        </xdr:cNvSpPr>
      </xdr:nvSpPr>
      <xdr:spPr bwMode="auto">
        <a:xfrm>
          <a:off x="2162175" y="1228534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851</xdr:row>
      <xdr:rowOff>0</xdr:rowOff>
    </xdr:from>
    <xdr:to>
      <xdr:col>5</xdr:col>
      <xdr:colOff>76200</xdr:colOff>
      <xdr:row>851</xdr:row>
      <xdr:rowOff>0</xdr:rowOff>
    </xdr:to>
    <xdr:sp macro="" textlink="">
      <xdr:nvSpPr>
        <xdr:cNvPr id="50" name="AutoShape 5"/>
        <xdr:cNvSpPr>
          <a:spLocks/>
        </xdr:cNvSpPr>
      </xdr:nvSpPr>
      <xdr:spPr bwMode="auto">
        <a:xfrm>
          <a:off x="2162175" y="1228534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851</xdr:row>
      <xdr:rowOff>0</xdr:rowOff>
    </xdr:from>
    <xdr:to>
      <xdr:col>5</xdr:col>
      <xdr:colOff>76200</xdr:colOff>
      <xdr:row>851</xdr:row>
      <xdr:rowOff>0</xdr:rowOff>
    </xdr:to>
    <xdr:sp macro="" textlink="">
      <xdr:nvSpPr>
        <xdr:cNvPr id="51" name="AutoShape 5"/>
        <xdr:cNvSpPr>
          <a:spLocks/>
        </xdr:cNvSpPr>
      </xdr:nvSpPr>
      <xdr:spPr bwMode="auto">
        <a:xfrm>
          <a:off x="2162175" y="1228534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851</xdr:row>
      <xdr:rowOff>0</xdr:rowOff>
    </xdr:from>
    <xdr:to>
      <xdr:col>5</xdr:col>
      <xdr:colOff>76200</xdr:colOff>
      <xdr:row>851</xdr:row>
      <xdr:rowOff>0</xdr:rowOff>
    </xdr:to>
    <xdr:sp macro="" textlink="">
      <xdr:nvSpPr>
        <xdr:cNvPr id="52" name="AutoShape 5"/>
        <xdr:cNvSpPr>
          <a:spLocks/>
        </xdr:cNvSpPr>
      </xdr:nvSpPr>
      <xdr:spPr bwMode="auto">
        <a:xfrm>
          <a:off x="2162175" y="1228534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1192695</xdr:colOff>
      <xdr:row>983</xdr:row>
      <xdr:rowOff>0</xdr:rowOff>
    </xdr:from>
    <xdr:to>
      <xdr:col>5</xdr:col>
      <xdr:colOff>76200</xdr:colOff>
      <xdr:row>983</xdr:row>
      <xdr:rowOff>0</xdr:rowOff>
    </xdr:to>
    <xdr:sp macro="" textlink="">
      <xdr:nvSpPr>
        <xdr:cNvPr id="53" name="AutoShape 5"/>
        <xdr:cNvSpPr>
          <a:spLocks/>
        </xdr:cNvSpPr>
      </xdr:nvSpPr>
      <xdr:spPr bwMode="auto">
        <a:xfrm>
          <a:off x="2162175" y="142274925"/>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1192695</xdr:colOff>
      <xdr:row>983</xdr:row>
      <xdr:rowOff>0</xdr:rowOff>
    </xdr:from>
    <xdr:to>
      <xdr:col>5</xdr:col>
      <xdr:colOff>76200</xdr:colOff>
      <xdr:row>983</xdr:row>
      <xdr:rowOff>0</xdr:rowOff>
    </xdr:to>
    <xdr:sp macro="" textlink="">
      <xdr:nvSpPr>
        <xdr:cNvPr id="54" name="AutoShape 5"/>
        <xdr:cNvSpPr>
          <a:spLocks/>
        </xdr:cNvSpPr>
      </xdr:nvSpPr>
      <xdr:spPr bwMode="auto">
        <a:xfrm>
          <a:off x="2162175" y="142274925"/>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1192695</xdr:colOff>
      <xdr:row>983</xdr:row>
      <xdr:rowOff>0</xdr:rowOff>
    </xdr:from>
    <xdr:to>
      <xdr:col>5</xdr:col>
      <xdr:colOff>76200</xdr:colOff>
      <xdr:row>983</xdr:row>
      <xdr:rowOff>0</xdr:rowOff>
    </xdr:to>
    <xdr:sp macro="" textlink="">
      <xdr:nvSpPr>
        <xdr:cNvPr id="55" name="AutoShape 5"/>
        <xdr:cNvSpPr>
          <a:spLocks/>
        </xdr:cNvSpPr>
      </xdr:nvSpPr>
      <xdr:spPr bwMode="auto">
        <a:xfrm>
          <a:off x="2162175" y="142274925"/>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1192695</xdr:colOff>
      <xdr:row>983</xdr:row>
      <xdr:rowOff>0</xdr:rowOff>
    </xdr:from>
    <xdr:to>
      <xdr:col>5</xdr:col>
      <xdr:colOff>76200</xdr:colOff>
      <xdr:row>983</xdr:row>
      <xdr:rowOff>0</xdr:rowOff>
    </xdr:to>
    <xdr:sp macro="" textlink="">
      <xdr:nvSpPr>
        <xdr:cNvPr id="56" name="AutoShape 5"/>
        <xdr:cNvSpPr>
          <a:spLocks/>
        </xdr:cNvSpPr>
      </xdr:nvSpPr>
      <xdr:spPr bwMode="auto">
        <a:xfrm>
          <a:off x="2162175" y="142274925"/>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851</xdr:row>
      <xdr:rowOff>0</xdr:rowOff>
    </xdr:from>
    <xdr:to>
      <xdr:col>5</xdr:col>
      <xdr:colOff>76200</xdr:colOff>
      <xdr:row>851</xdr:row>
      <xdr:rowOff>0</xdr:rowOff>
    </xdr:to>
    <xdr:sp macro="" textlink="">
      <xdr:nvSpPr>
        <xdr:cNvPr id="84" name="AutoShape 5"/>
        <xdr:cNvSpPr>
          <a:spLocks/>
        </xdr:cNvSpPr>
      </xdr:nvSpPr>
      <xdr:spPr bwMode="auto">
        <a:xfrm>
          <a:off x="2162175" y="1228534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851</xdr:row>
      <xdr:rowOff>0</xdr:rowOff>
    </xdr:from>
    <xdr:to>
      <xdr:col>5</xdr:col>
      <xdr:colOff>76200</xdr:colOff>
      <xdr:row>851</xdr:row>
      <xdr:rowOff>0</xdr:rowOff>
    </xdr:to>
    <xdr:sp macro="" textlink="">
      <xdr:nvSpPr>
        <xdr:cNvPr id="85" name="AutoShape 5"/>
        <xdr:cNvSpPr>
          <a:spLocks/>
        </xdr:cNvSpPr>
      </xdr:nvSpPr>
      <xdr:spPr bwMode="auto">
        <a:xfrm>
          <a:off x="2162175" y="1228534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851</xdr:row>
      <xdr:rowOff>0</xdr:rowOff>
    </xdr:from>
    <xdr:to>
      <xdr:col>5</xdr:col>
      <xdr:colOff>76200</xdr:colOff>
      <xdr:row>851</xdr:row>
      <xdr:rowOff>0</xdr:rowOff>
    </xdr:to>
    <xdr:sp macro="" textlink="">
      <xdr:nvSpPr>
        <xdr:cNvPr id="86" name="AutoShape 5"/>
        <xdr:cNvSpPr>
          <a:spLocks/>
        </xdr:cNvSpPr>
      </xdr:nvSpPr>
      <xdr:spPr bwMode="auto">
        <a:xfrm>
          <a:off x="2162175" y="1228534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851</xdr:row>
      <xdr:rowOff>0</xdr:rowOff>
    </xdr:from>
    <xdr:to>
      <xdr:col>5</xdr:col>
      <xdr:colOff>76200</xdr:colOff>
      <xdr:row>851</xdr:row>
      <xdr:rowOff>0</xdr:rowOff>
    </xdr:to>
    <xdr:sp macro="" textlink="">
      <xdr:nvSpPr>
        <xdr:cNvPr id="87" name="AutoShape 5"/>
        <xdr:cNvSpPr>
          <a:spLocks/>
        </xdr:cNvSpPr>
      </xdr:nvSpPr>
      <xdr:spPr bwMode="auto">
        <a:xfrm>
          <a:off x="2162175" y="1228534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851</xdr:row>
      <xdr:rowOff>0</xdr:rowOff>
    </xdr:from>
    <xdr:to>
      <xdr:col>5</xdr:col>
      <xdr:colOff>76200</xdr:colOff>
      <xdr:row>851</xdr:row>
      <xdr:rowOff>0</xdr:rowOff>
    </xdr:to>
    <xdr:sp macro="" textlink="">
      <xdr:nvSpPr>
        <xdr:cNvPr id="88" name="AutoShape 5"/>
        <xdr:cNvSpPr>
          <a:spLocks/>
        </xdr:cNvSpPr>
      </xdr:nvSpPr>
      <xdr:spPr bwMode="auto">
        <a:xfrm>
          <a:off x="2162175" y="1228534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851</xdr:row>
      <xdr:rowOff>0</xdr:rowOff>
    </xdr:from>
    <xdr:to>
      <xdr:col>5</xdr:col>
      <xdr:colOff>76200</xdr:colOff>
      <xdr:row>851</xdr:row>
      <xdr:rowOff>0</xdr:rowOff>
    </xdr:to>
    <xdr:sp macro="" textlink="">
      <xdr:nvSpPr>
        <xdr:cNvPr id="89" name="AutoShape 5"/>
        <xdr:cNvSpPr>
          <a:spLocks/>
        </xdr:cNvSpPr>
      </xdr:nvSpPr>
      <xdr:spPr bwMode="auto">
        <a:xfrm>
          <a:off x="2162175" y="1228534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851</xdr:row>
      <xdr:rowOff>0</xdr:rowOff>
    </xdr:from>
    <xdr:to>
      <xdr:col>5</xdr:col>
      <xdr:colOff>76200</xdr:colOff>
      <xdr:row>851</xdr:row>
      <xdr:rowOff>0</xdr:rowOff>
    </xdr:to>
    <xdr:sp macro="" textlink="">
      <xdr:nvSpPr>
        <xdr:cNvPr id="90" name="AutoShape 5"/>
        <xdr:cNvSpPr>
          <a:spLocks/>
        </xdr:cNvSpPr>
      </xdr:nvSpPr>
      <xdr:spPr bwMode="auto">
        <a:xfrm>
          <a:off x="2162175" y="1228534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851</xdr:row>
      <xdr:rowOff>0</xdr:rowOff>
    </xdr:from>
    <xdr:to>
      <xdr:col>5</xdr:col>
      <xdr:colOff>76200</xdr:colOff>
      <xdr:row>851</xdr:row>
      <xdr:rowOff>0</xdr:rowOff>
    </xdr:to>
    <xdr:sp macro="" textlink="">
      <xdr:nvSpPr>
        <xdr:cNvPr id="91" name="AutoShape 5"/>
        <xdr:cNvSpPr>
          <a:spLocks/>
        </xdr:cNvSpPr>
      </xdr:nvSpPr>
      <xdr:spPr bwMode="auto">
        <a:xfrm>
          <a:off x="2162175" y="1228534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851</xdr:row>
      <xdr:rowOff>0</xdr:rowOff>
    </xdr:from>
    <xdr:to>
      <xdr:col>5</xdr:col>
      <xdr:colOff>76200</xdr:colOff>
      <xdr:row>851</xdr:row>
      <xdr:rowOff>0</xdr:rowOff>
    </xdr:to>
    <xdr:sp macro="" textlink="">
      <xdr:nvSpPr>
        <xdr:cNvPr id="92" name="AutoShape 5"/>
        <xdr:cNvSpPr>
          <a:spLocks/>
        </xdr:cNvSpPr>
      </xdr:nvSpPr>
      <xdr:spPr bwMode="auto">
        <a:xfrm>
          <a:off x="2162175" y="1228534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851</xdr:row>
      <xdr:rowOff>0</xdr:rowOff>
    </xdr:from>
    <xdr:to>
      <xdr:col>5</xdr:col>
      <xdr:colOff>76200</xdr:colOff>
      <xdr:row>851</xdr:row>
      <xdr:rowOff>0</xdr:rowOff>
    </xdr:to>
    <xdr:sp macro="" textlink="">
      <xdr:nvSpPr>
        <xdr:cNvPr id="93" name="AutoShape 5"/>
        <xdr:cNvSpPr>
          <a:spLocks/>
        </xdr:cNvSpPr>
      </xdr:nvSpPr>
      <xdr:spPr bwMode="auto">
        <a:xfrm>
          <a:off x="2162175" y="1228534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851</xdr:row>
      <xdr:rowOff>0</xdr:rowOff>
    </xdr:from>
    <xdr:to>
      <xdr:col>5</xdr:col>
      <xdr:colOff>76200</xdr:colOff>
      <xdr:row>851</xdr:row>
      <xdr:rowOff>0</xdr:rowOff>
    </xdr:to>
    <xdr:sp macro="" textlink="">
      <xdr:nvSpPr>
        <xdr:cNvPr id="94" name="AutoShape 5"/>
        <xdr:cNvSpPr>
          <a:spLocks/>
        </xdr:cNvSpPr>
      </xdr:nvSpPr>
      <xdr:spPr bwMode="auto">
        <a:xfrm>
          <a:off x="2162175" y="1228534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851</xdr:row>
      <xdr:rowOff>0</xdr:rowOff>
    </xdr:from>
    <xdr:to>
      <xdr:col>5</xdr:col>
      <xdr:colOff>76200</xdr:colOff>
      <xdr:row>851</xdr:row>
      <xdr:rowOff>0</xdr:rowOff>
    </xdr:to>
    <xdr:sp macro="" textlink="">
      <xdr:nvSpPr>
        <xdr:cNvPr id="95" name="AutoShape 5"/>
        <xdr:cNvSpPr>
          <a:spLocks/>
        </xdr:cNvSpPr>
      </xdr:nvSpPr>
      <xdr:spPr bwMode="auto">
        <a:xfrm>
          <a:off x="2162175" y="1228534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851</xdr:row>
      <xdr:rowOff>0</xdr:rowOff>
    </xdr:from>
    <xdr:to>
      <xdr:col>5</xdr:col>
      <xdr:colOff>76200</xdr:colOff>
      <xdr:row>851</xdr:row>
      <xdr:rowOff>0</xdr:rowOff>
    </xdr:to>
    <xdr:sp macro="" textlink="">
      <xdr:nvSpPr>
        <xdr:cNvPr id="96" name="AutoShape 5"/>
        <xdr:cNvSpPr>
          <a:spLocks/>
        </xdr:cNvSpPr>
      </xdr:nvSpPr>
      <xdr:spPr bwMode="auto">
        <a:xfrm>
          <a:off x="2162175" y="122853450"/>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851</xdr:row>
      <xdr:rowOff>0</xdr:rowOff>
    </xdr:from>
    <xdr:to>
      <xdr:col>5</xdr:col>
      <xdr:colOff>76200</xdr:colOff>
      <xdr:row>851</xdr:row>
      <xdr:rowOff>0</xdr:rowOff>
    </xdr:to>
    <xdr:sp macro="" textlink="">
      <xdr:nvSpPr>
        <xdr:cNvPr id="97" name="AutoShape 5"/>
        <xdr:cNvSpPr>
          <a:spLocks/>
        </xdr:cNvSpPr>
      </xdr:nvSpPr>
      <xdr:spPr bwMode="auto">
        <a:xfrm>
          <a:off x="2162175" y="1228534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851</xdr:row>
      <xdr:rowOff>0</xdr:rowOff>
    </xdr:from>
    <xdr:to>
      <xdr:col>5</xdr:col>
      <xdr:colOff>76200</xdr:colOff>
      <xdr:row>851</xdr:row>
      <xdr:rowOff>0</xdr:rowOff>
    </xdr:to>
    <xdr:sp macro="" textlink="">
      <xdr:nvSpPr>
        <xdr:cNvPr id="98" name="AutoShape 5"/>
        <xdr:cNvSpPr>
          <a:spLocks/>
        </xdr:cNvSpPr>
      </xdr:nvSpPr>
      <xdr:spPr bwMode="auto">
        <a:xfrm>
          <a:off x="2162175" y="1228534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851</xdr:row>
      <xdr:rowOff>0</xdr:rowOff>
    </xdr:from>
    <xdr:to>
      <xdr:col>5</xdr:col>
      <xdr:colOff>76200</xdr:colOff>
      <xdr:row>851</xdr:row>
      <xdr:rowOff>0</xdr:rowOff>
    </xdr:to>
    <xdr:sp macro="" textlink="">
      <xdr:nvSpPr>
        <xdr:cNvPr id="99" name="AutoShape 5"/>
        <xdr:cNvSpPr>
          <a:spLocks/>
        </xdr:cNvSpPr>
      </xdr:nvSpPr>
      <xdr:spPr bwMode="auto">
        <a:xfrm>
          <a:off x="2162175" y="1228534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911</xdr:row>
      <xdr:rowOff>0</xdr:rowOff>
    </xdr:from>
    <xdr:to>
      <xdr:col>5</xdr:col>
      <xdr:colOff>76200</xdr:colOff>
      <xdr:row>911</xdr:row>
      <xdr:rowOff>0</xdr:rowOff>
    </xdr:to>
    <xdr:sp macro="" textlink="">
      <xdr:nvSpPr>
        <xdr:cNvPr id="101" name="AutoShape 5"/>
        <xdr:cNvSpPr>
          <a:spLocks/>
        </xdr:cNvSpPr>
      </xdr:nvSpPr>
      <xdr:spPr bwMode="auto">
        <a:xfrm>
          <a:off x="2162175" y="2647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911</xdr:row>
      <xdr:rowOff>0</xdr:rowOff>
    </xdr:from>
    <xdr:to>
      <xdr:col>5</xdr:col>
      <xdr:colOff>76200</xdr:colOff>
      <xdr:row>911</xdr:row>
      <xdr:rowOff>0</xdr:rowOff>
    </xdr:to>
    <xdr:sp macro="" textlink="">
      <xdr:nvSpPr>
        <xdr:cNvPr id="102" name="AutoShape 5"/>
        <xdr:cNvSpPr>
          <a:spLocks/>
        </xdr:cNvSpPr>
      </xdr:nvSpPr>
      <xdr:spPr bwMode="auto">
        <a:xfrm>
          <a:off x="2162175" y="2647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911</xdr:row>
      <xdr:rowOff>0</xdr:rowOff>
    </xdr:from>
    <xdr:to>
      <xdr:col>5</xdr:col>
      <xdr:colOff>76200</xdr:colOff>
      <xdr:row>911</xdr:row>
      <xdr:rowOff>0</xdr:rowOff>
    </xdr:to>
    <xdr:sp macro="" textlink="">
      <xdr:nvSpPr>
        <xdr:cNvPr id="103" name="AutoShape 5"/>
        <xdr:cNvSpPr>
          <a:spLocks/>
        </xdr:cNvSpPr>
      </xdr:nvSpPr>
      <xdr:spPr bwMode="auto">
        <a:xfrm>
          <a:off x="2162175" y="2647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911</xdr:row>
      <xdr:rowOff>0</xdr:rowOff>
    </xdr:from>
    <xdr:to>
      <xdr:col>5</xdr:col>
      <xdr:colOff>76200</xdr:colOff>
      <xdr:row>911</xdr:row>
      <xdr:rowOff>0</xdr:rowOff>
    </xdr:to>
    <xdr:sp macro="" textlink="">
      <xdr:nvSpPr>
        <xdr:cNvPr id="104" name="AutoShape 5"/>
        <xdr:cNvSpPr>
          <a:spLocks/>
        </xdr:cNvSpPr>
      </xdr:nvSpPr>
      <xdr:spPr bwMode="auto">
        <a:xfrm>
          <a:off x="2162175" y="2647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911</xdr:row>
      <xdr:rowOff>0</xdr:rowOff>
    </xdr:from>
    <xdr:to>
      <xdr:col>5</xdr:col>
      <xdr:colOff>76200</xdr:colOff>
      <xdr:row>911</xdr:row>
      <xdr:rowOff>0</xdr:rowOff>
    </xdr:to>
    <xdr:sp macro="" textlink="">
      <xdr:nvSpPr>
        <xdr:cNvPr id="105" name="AutoShape 5"/>
        <xdr:cNvSpPr>
          <a:spLocks/>
        </xdr:cNvSpPr>
      </xdr:nvSpPr>
      <xdr:spPr bwMode="auto">
        <a:xfrm>
          <a:off x="2162175" y="2647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911</xdr:row>
      <xdr:rowOff>0</xdr:rowOff>
    </xdr:from>
    <xdr:to>
      <xdr:col>5</xdr:col>
      <xdr:colOff>76200</xdr:colOff>
      <xdr:row>911</xdr:row>
      <xdr:rowOff>0</xdr:rowOff>
    </xdr:to>
    <xdr:sp macro="" textlink="">
      <xdr:nvSpPr>
        <xdr:cNvPr id="106" name="AutoShape 5"/>
        <xdr:cNvSpPr>
          <a:spLocks/>
        </xdr:cNvSpPr>
      </xdr:nvSpPr>
      <xdr:spPr bwMode="auto">
        <a:xfrm>
          <a:off x="2162175" y="2647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911</xdr:row>
      <xdr:rowOff>0</xdr:rowOff>
    </xdr:from>
    <xdr:to>
      <xdr:col>5</xdr:col>
      <xdr:colOff>76200</xdr:colOff>
      <xdr:row>911</xdr:row>
      <xdr:rowOff>0</xdr:rowOff>
    </xdr:to>
    <xdr:sp macro="" textlink="">
      <xdr:nvSpPr>
        <xdr:cNvPr id="107" name="AutoShape 5"/>
        <xdr:cNvSpPr>
          <a:spLocks/>
        </xdr:cNvSpPr>
      </xdr:nvSpPr>
      <xdr:spPr bwMode="auto">
        <a:xfrm>
          <a:off x="2162175" y="2647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911</xdr:row>
      <xdr:rowOff>0</xdr:rowOff>
    </xdr:from>
    <xdr:to>
      <xdr:col>5</xdr:col>
      <xdr:colOff>76200</xdr:colOff>
      <xdr:row>911</xdr:row>
      <xdr:rowOff>0</xdr:rowOff>
    </xdr:to>
    <xdr:sp macro="" textlink="">
      <xdr:nvSpPr>
        <xdr:cNvPr id="108" name="AutoShape 5"/>
        <xdr:cNvSpPr>
          <a:spLocks/>
        </xdr:cNvSpPr>
      </xdr:nvSpPr>
      <xdr:spPr bwMode="auto">
        <a:xfrm>
          <a:off x="2162175" y="2647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911</xdr:row>
      <xdr:rowOff>0</xdr:rowOff>
    </xdr:from>
    <xdr:to>
      <xdr:col>5</xdr:col>
      <xdr:colOff>76200</xdr:colOff>
      <xdr:row>911</xdr:row>
      <xdr:rowOff>0</xdr:rowOff>
    </xdr:to>
    <xdr:sp macro="" textlink="">
      <xdr:nvSpPr>
        <xdr:cNvPr id="109" name="AutoShape 5"/>
        <xdr:cNvSpPr>
          <a:spLocks/>
        </xdr:cNvSpPr>
      </xdr:nvSpPr>
      <xdr:spPr bwMode="auto">
        <a:xfrm>
          <a:off x="2162175" y="2647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911</xdr:row>
      <xdr:rowOff>0</xdr:rowOff>
    </xdr:from>
    <xdr:to>
      <xdr:col>5</xdr:col>
      <xdr:colOff>76200</xdr:colOff>
      <xdr:row>911</xdr:row>
      <xdr:rowOff>0</xdr:rowOff>
    </xdr:to>
    <xdr:sp macro="" textlink="">
      <xdr:nvSpPr>
        <xdr:cNvPr id="110" name="AutoShape 5"/>
        <xdr:cNvSpPr>
          <a:spLocks/>
        </xdr:cNvSpPr>
      </xdr:nvSpPr>
      <xdr:spPr bwMode="auto">
        <a:xfrm>
          <a:off x="2162175" y="2647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911</xdr:row>
      <xdr:rowOff>0</xdr:rowOff>
    </xdr:from>
    <xdr:to>
      <xdr:col>5</xdr:col>
      <xdr:colOff>76200</xdr:colOff>
      <xdr:row>911</xdr:row>
      <xdr:rowOff>0</xdr:rowOff>
    </xdr:to>
    <xdr:sp macro="" textlink="">
      <xdr:nvSpPr>
        <xdr:cNvPr id="111" name="AutoShape 5"/>
        <xdr:cNvSpPr>
          <a:spLocks/>
        </xdr:cNvSpPr>
      </xdr:nvSpPr>
      <xdr:spPr bwMode="auto">
        <a:xfrm>
          <a:off x="2162175" y="2647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911</xdr:row>
      <xdr:rowOff>0</xdr:rowOff>
    </xdr:from>
    <xdr:to>
      <xdr:col>5</xdr:col>
      <xdr:colOff>76200</xdr:colOff>
      <xdr:row>911</xdr:row>
      <xdr:rowOff>0</xdr:rowOff>
    </xdr:to>
    <xdr:sp macro="" textlink="">
      <xdr:nvSpPr>
        <xdr:cNvPr id="112" name="AutoShape 5"/>
        <xdr:cNvSpPr>
          <a:spLocks/>
        </xdr:cNvSpPr>
      </xdr:nvSpPr>
      <xdr:spPr bwMode="auto">
        <a:xfrm>
          <a:off x="2162175" y="2647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983</xdr:row>
      <xdr:rowOff>0</xdr:rowOff>
    </xdr:from>
    <xdr:to>
      <xdr:col>5</xdr:col>
      <xdr:colOff>76200</xdr:colOff>
      <xdr:row>983</xdr:row>
      <xdr:rowOff>0</xdr:rowOff>
    </xdr:to>
    <xdr:sp macro="" textlink="">
      <xdr:nvSpPr>
        <xdr:cNvPr id="113" name="AutoShape 5"/>
        <xdr:cNvSpPr>
          <a:spLocks/>
        </xdr:cNvSpPr>
      </xdr:nvSpPr>
      <xdr:spPr bwMode="auto">
        <a:xfrm>
          <a:off x="2162175" y="142274925"/>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983</xdr:row>
      <xdr:rowOff>0</xdr:rowOff>
    </xdr:from>
    <xdr:to>
      <xdr:col>5</xdr:col>
      <xdr:colOff>76200</xdr:colOff>
      <xdr:row>983</xdr:row>
      <xdr:rowOff>0</xdr:rowOff>
    </xdr:to>
    <xdr:sp macro="" textlink="">
      <xdr:nvSpPr>
        <xdr:cNvPr id="114" name="AutoShape 5"/>
        <xdr:cNvSpPr>
          <a:spLocks/>
        </xdr:cNvSpPr>
      </xdr:nvSpPr>
      <xdr:spPr bwMode="auto">
        <a:xfrm>
          <a:off x="2162175" y="142274925"/>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983</xdr:row>
      <xdr:rowOff>0</xdr:rowOff>
    </xdr:from>
    <xdr:to>
      <xdr:col>5</xdr:col>
      <xdr:colOff>76200</xdr:colOff>
      <xdr:row>983</xdr:row>
      <xdr:rowOff>0</xdr:rowOff>
    </xdr:to>
    <xdr:sp macro="" textlink="">
      <xdr:nvSpPr>
        <xdr:cNvPr id="115" name="AutoShape 5"/>
        <xdr:cNvSpPr>
          <a:spLocks/>
        </xdr:cNvSpPr>
      </xdr:nvSpPr>
      <xdr:spPr bwMode="auto">
        <a:xfrm>
          <a:off x="2162175" y="142274925"/>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983</xdr:row>
      <xdr:rowOff>0</xdr:rowOff>
    </xdr:from>
    <xdr:to>
      <xdr:col>5</xdr:col>
      <xdr:colOff>76200</xdr:colOff>
      <xdr:row>983</xdr:row>
      <xdr:rowOff>0</xdr:rowOff>
    </xdr:to>
    <xdr:sp macro="" textlink="">
      <xdr:nvSpPr>
        <xdr:cNvPr id="116" name="AutoShape 5"/>
        <xdr:cNvSpPr>
          <a:spLocks/>
        </xdr:cNvSpPr>
      </xdr:nvSpPr>
      <xdr:spPr bwMode="auto">
        <a:xfrm>
          <a:off x="2162175" y="142274925"/>
          <a:ext cx="7620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1192695</xdr:colOff>
      <xdr:row>983</xdr:row>
      <xdr:rowOff>0</xdr:rowOff>
    </xdr:from>
    <xdr:to>
      <xdr:col>5</xdr:col>
      <xdr:colOff>76200</xdr:colOff>
      <xdr:row>983</xdr:row>
      <xdr:rowOff>0</xdr:rowOff>
    </xdr:to>
    <xdr:sp macro="" textlink="">
      <xdr:nvSpPr>
        <xdr:cNvPr id="117" name="AutoShape 5"/>
        <xdr:cNvSpPr>
          <a:spLocks/>
        </xdr:cNvSpPr>
      </xdr:nvSpPr>
      <xdr:spPr bwMode="auto">
        <a:xfrm>
          <a:off x="2164245" y="142274925"/>
          <a:ext cx="741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1192695</xdr:colOff>
      <xdr:row>983</xdr:row>
      <xdr:rowOff>0</xdr:rowOff>
    </xdr:from>
    <xdr:to>
      <xdr:col>5</xdr:col>
      <xdr:colOff>76200</xdr:colOff>
      <xdr:row>983</xdr:row>
      <xdr:rowOff>0</xdr:rowOff>
    </xdr:to>
    <xdr:sp macro="" textlink="">
      <xdr:nvSpPr>
        <xdr:cNvPr id="118" name="AutoShape 5"/>
        <xdr:cNvSpPr>
          <a:spLocks/>
        </xdr:cNvSpPr>
      </xdr:nvSpPr>
      <xdr:spPr bwMode="auto">
        <a:xfrm>
          <a:off x="2164245" y="142274925"/>
          <a:ext cx="741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1192695</xdr:colOff>
      <xdr:row>983</xdr:row>
      <xdr:rowOff>0</xdr:rowOff>
    </xdr:from>
    <xdr:to>
      <xdr:col>5</xdr:col>
      <xdr:colOff>76200</xdr:colOff>
      <xdr:row>983</xdr:row>
      <xdr:rowOff>0</xdr:rowOff>
    </xdr:to>
    <xdr:sp macro="" textlink="">
      <xdr:nvSpPr>
        <xdr:cNvPr id="119" name="AutoShape 5"/>
        <xdr:cNvSpPr>
          <a:spLocks/>
        </xdr:cNvSpPr>
      </xdr:nvSpPr>
      <xdr:spPr bwMode="auto">
        <a:xfrm>
          <a:off x="2164245" y="142274925"/>
          <a:ext cx="741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1192695</xdr:colOff>
      <xdr:row>983</xdr:row>
      <xdr:rowOff>0</xdr:rowOff>
    </xdr:from>
    <xdr:to>
      <xdr:col>5</xdr:col>
      <xdr:colOff>76200</xdr:colOff>
      <xdr:row>983</xdr:row>
      <xdr:rowOff>0</xdr:rowOff>
    </xdr:to>
    <xdr:sp macro="" textlink="">
      <xdr:nvSpPr>
        <xdr:cNvPr id="120" name="AutoShape 5"/>
        <xdr:cNvSpPr>
          <a:spLocks/>
        </xdr:cNvSpPr>
      </xdr:nvSpPr>
      <xdr:spPr bwMode="auto">
        <a:xfrm>
          <a:off x="2164245" y="142274925"/>
          <a:ext cx="7413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911</xdr:row>
      <xdr:rowOff>0</xdr:rowOff>
    </xdr:from>
    <xdr:to>
      <xdr:col>5</xdr:col>
      <xdr:colOff>76200</xdr:colOff>
      <xdr:row>911</xdr:row>
      <xdr:rowOff>0</xdr:rowOff>
    </xdr:to>
    <xdr:sp macro="" textlink="">
      <xdr:nvSpPr>
        <xdr:cNvPr id="121" name="AutoShape 5"/>
        <xdr:cNvSpPr>
          <a:spLocks/>
        </xdr:cNvSpPr>
      </xdr:nvSpPr>
      <xdr:spPr bwMode="auto">
        <a:xfrm>
          <a:off x="2162175" y="2647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911</xdr:row>
      <xdr:rowOff>0</xdr:rowOff>
    </xdr:from>
    <xdr:to>
      <xdr:col>5</xdr:col>
      <xdr:colOff>76200</xdr:colOff>
      <xdr:row>911</xdr:row>
      <xdr:rowOff>0</xdr:rowOff>
    </xdr:to>
    <xdr:sp macro="" textlink="">
      <xdr:nvSpPr>
        <xdr:cNvPr id="122" name="AutoShape 5"/>
        <xdr:cNvSpPr>
          <a:spLocks/>
        </xdr:cNvSpPr>
      </xdr:nvSpPr>
      <xdr:spPr bwMode="auto">
        <a:xfrm>
          <a:off x="2162175" y="2647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911</xdr:row>
      <xdr:rowOff>0</xdr:rowOff>
    </xdr:from>
    <xdr:to>
      <xdr:col>5</xdr:col>
      <xdr:colOff>76200</xdr:colOff>
      <xdr:row>911</xdr:row>
      <xdr:rowOff>0</xdr:rowOff>
    </xdr:to>
    <xdr:sp macro="" textlink="">
      <xdr:nvSpPr>
        <xdr:cNvPr id="123" name="AutoShape 5"/>
        <xdr:cNvSpPr>
          <a:spLocks/>
        </xdr:cNvSpPr>
      </xdr:nvSpPr>
      <xdr:spPr bwMode="auto">
        <a:xfrm>
          <a:off x="2162175" y="2647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911</xdr:row>
      <xdr:rowOff>0</xdr:rowOff>
    </xdr:from>
    <xdr:to>
      <xdr:col>5</xdr:col>
      <xdr:colOff>76200</xdr:colOff>
      <xdr:row>911</xdr:row>
      <xdr:rowOff>0</xdr:rowOff>
    </xdr:to>
    <xdr:sp macro="" textlink="">
      <xdr:nvSpPr>
        <xdr:cNvPr id="124" name="AutoShape 5"/>
        <xdr:cNvSpPr>
          <a:spLocks/>
        </xdr:cNvSpPr>
      </xdr:nvSpPr>
      <xdr:spPr bwMode="auto">
        <a:xfrm>
          <a:off x="2162175" y="2647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911</xdr:row>
      <xdr:rowOff>0</xdr:rowOff>
    </xdr:from>
    <xdr:to>
      <xdr:col>5</xdr:col>
      <xdr:colOff>76200</xdr:colOff>
      <xdr:row>911</xdr:row>
      <xdr:rowOff>0</xdr:rowOff>
    </xdr:to>
    <xdr:sp macro="" textlink="">
      <xdr:nvSpPr>
        <xdr:cNvPr id="125" name="AutoShape 5"/>
        <xdr:cNvSpPr>
          <a:spLocks/>
        </xdr:cNvSpPr>
      </xdr:nvSpPr>
      <xdr:spPr bwMode="auto">
        <a:xfrm>
          <a:off x="2162175" y="2647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911</xdr:row>
      <xdr:rowOff>0</xdr:rowOff>
    </xdr:from>
    <xdr:to>
      <xdr:col>5</xdr:col>
      <xdr:colOff>76200</xdr:colOff>
      <xdr:row>911</xdr:row>
      <xdr:rowOff>0</xdr:rowOff>
    </xdr:to>
    <xdr:sp macro="" textlink="">
      <xdr:nvSpPr>
        <xdr:cNvPr id="126" name="AutoShape 5"/>
        <xdr:cNvSpPr>
          <a:spLocks/>
        </xdr:cNvSpPr>
      </xdr:nvSpPr>
      <xdr:spPr bwMode="auto">
        <a:xfrm>
          <a:off x="2162175" y="2647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911</xdr:row>
      <xdr:rowOff>0</xdr:rowOff>
    </xdr:from>
    <xdr:to>
      <xdr:col>5</xdr:col>
      <xdr:colOff>76200</xdr:colOff>
      <xdr:row>911</xdr:row>
      <xdr:rowOff>0</xdr:rowOff>
    </xdr:to>
    <xdr:sp macro="" textlink="">
      <xdr:nvSpPr>
        <xdr:cNvPr id="127" name="AutoShape 5"/>
        <xdr:cNvSpPr>
          <a:spLocks/>
        </xdr:cNvSpPr>
      </xdr:nvSpPr>
      <xdr:spPr bwMode="auto">
        <a:xfrm>
          <a:off x="2162175" y="2647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911</xdr:row>
      <xdr:rowOff>0</xdr:rowOff>
    </xdr:from>
    <xdr:to>
      <xdr:col>5</xdr:col>
      <xdr:colOff>76200</xdr:colOff>
      <xdr:row>911</xdr:row>
      <xdr:rowOff>0</xdr:rowOff>
    </xdr:to>
    <xdr:sp macro="" textlink="">
      <xdr:nvSpPr>
        <xdr:cNvPr id="128" name="AutoShape 5"/>
        <xdr:cNvSpPr>
          <a:spLocks/>
        </xdr:cNvSpPr>
      </xdr:nvSpPr>
      <xdr:spPr bwMode="auto">
        <a:xfrm>
          <a:off x="2162175" y="2647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911</xdr:row>
      <xdr:rowOff>0</xdr:rowOff>
    </xdr:from>
    <xdr:to>
      <xdr:col>5</xdr:col>
      <xdr:colOff>76200</xdr:colOff>
      <xdr:row>911</xdr:row>
      <xdr:rowOff>0</xdr:rowOff>
    </xdr:to>
    <xdr:sp macro="" textlink="">
      <xdr:nvSpPr>
        <xdr:cNvPr id="129" name="AutoShape 5"/>
        <xdr:cNvSpPr>
          <a:spLocks/>
        </xdr:cNvSpPr>
      </xdr:nvSpPr>
      <xdr:spPr bwMode="auto">
        <a:xfrm>
          <a:off x="2162175" y="2647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911</xdr:row>
      <xdr:rowOff>0</xdr:rowOff>
    </xdr:from>
    <xdr:to>
      <xdr:col>5</xdr:col>
      <xdr:colOff>76200</xdr:colOff>
      <xdr:row>911</xdr:row>
      <xdr:rowOff>0</xdr:rowOff>
    </xdr:to>
    <xdr:sp macro="" textlink="">
      <xdr:nvSpPr>
        <xdr:cNvPr id="130" name="AutoShape 5"/>
        <xdr:cNvSpPr>
          <a:spLocks/>
        </xdr:cNvSpPr>
      </xdr:nvSpPr>
      <xdr:spPr bwMode="auto">
        <a:xfrm>
          <a:off x="2162175" y="2647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911</xdr:row>
      <xdr:rowOff>0</xdr:rowOff>
    </xdr:from>
    <xdr:to>
      <xdr:col>5</xdr:col>
      <xdr:colOff>76200</xdr:colOff>
      <xdr:row>911</xdr:row>
      <xdr:rowOff>0</xdr:rowOff>
    </xdr:to>
    <xdr:sp macro="" textlink="">
      <xdr:nvSpPr>
        <xdr:cNvPr id="131" name="AutoShape 5"/>
        <xdr:cNvSpPr>
          <a:spLocks/>
        </xdr:cNvSpPr>
      </xdr:nvSpPr>
      <xdr:spPr bwMode="auto">
        <a:xfrm>
          <a:off x="2162175" y="2647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911</xdr:row>
      <xdr:rowOff>0</xdr:rowOff>
    </xdr:from>
    <xdr:to>
      <xdr:col>5</xdr:col>
      <xdr:colOff>76200</xdr:colOff>
      <xdr:row>911</xdr:row>
      <xdr:rowOff>0</xdr:rowOff>
    </xdr:to>
    <xdr:sp macro="" textlink="">
      <xdr:nvSpPr>
        <xdr:cNvPr id="132" name="AutoShape 5"/>
        <xdr:cNvSpPr>
          <a:spLocks/>
        </xdr:cNvSpPr>
      </xdr:nvSpPr>
      <xdr:spPr bwMode="auto">
        <a:xfrm>
          <a:off x="2162175" y="2647950"/>
          <a:ext cx="7620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0</xdr:row>
      <xdr:rowOff>152399</xdr:rowOff>
    </xdr:from>
    <xdr:to>
      <xdr:col>4</xdr:col>
      <xdr:colOff>85500</xdr:colOff>
      <xdr:row>1</xdr:row>
      <xdr:rowOff>561974</xdr:rowOff>
    </xdr:to>
    <xdr:sp macro="" textlink="">
      <xdr:nvSpPr>
        <xdr:cNvPr id="2" name="Text Box 2"/>
        <xdr:cNvSpPr txBox="1">
          <a:spLocks noChangeArrowheads="1"/>
        </xdr:cNvSpPr>
      </xdr:nvSpPr>
      <xdr:spPr bwMode="auto">
        <a:xfrm>
          <a:off x="123825" y="152399"/>
          <a:ext cx="1800000" cy="561975"/>
        </a:xfrm>
        <a:prstGeom prst="rect">
          <a:avLst/>
        </a:prstGeom>
        <a:solidFill>
          <a:srgbClr xmlns:mc="http://schemas.openxmlformats.org/markup-compatibility/2006" xmlns:a14="http://schemas.microsoft.com/office/drawing/2010/main" val="0000FF" mc:Ignorable="a14" a14:legacySpreadsheetColorIndex="12"/>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27432" tIns="18288" rIns="27432" bIns="18288" anchor="ctr"/>
        <a:lstStyle/>
        <a:p>
          <a:pPr algn="ctr" rtl="0">
            <a:defRPr sz="1000"/>
          </a:pPr>
          <a:r>
            <a:rPr lang="ja-JP" altLang="en-US" sz="1100" b="1" i="0" u="none" strike="noStrike" baseline="0">
              <a:solidFill>
                <a:srgbClr val="FFFFFF"/>
              </a:solidFill>
              <a:latin typeface="ＭＳ ゴシック"/>
              <a:ea typeface="ＭＳ ゴシック"/>
            </a:rPr>
            <a:t>公民館類似施設</a:t>
          </a:r>
        </a:p>
      </xdr:txBody>
    </xdr:sp>
    <xdr:clientData/>
  </xdr:twoCellAnchor>
  <xdr:twoCellAnchor>
    <xdr:from>
      <xdr:col>1</xdr:col>
      <xdr:colOff>0</xdr:colOff>
      <xdr:row>1</xdr:row>
      <xdr:rowOff>3312</xdr:rowOff>
    </xdr:from>
    <xdr:to>
      <xdr:col>4</xdr:col>
      <xdr:colOff>828261</xdr:colOff>
      <xdr:row>1</xdr:row>
      <xdr:rowOff>561974</xdr:rowOff>
    </xdr:to>
    <xdr:sp macro="" textlink="">
      <xdr:nvSpPr>
        <xdr:cNvPr id="4" name="Text Box 2"/>
        <xdr:cNvSpPr txBox="1">
          <a:spLocks noChangeArrowheads="1"/>
        </xdr:cNvSpPr>
      </xdr:nvSpPr>
      <xdr:spPr bwMode="auto">
        <a:xfrm>
          <a:off x="124239" y="152399"/>
          <a:ext cx="1681370" cy="558662"/>
        </a:xfrm>
        <a:prstGeom prst="rect">
          <a:avLst/>
        </a:prstGeom>
        <a:solidFill>
          <a:srgbClr xmlns:mc="http://schemas.openxmlformats.org/markup-compatibility/2006" xmlns:a14="http://schemas.microsoft.com/office/drawing/2010/main" val="0000FF" mc:Ignorable="a14" a14:legacySpreadsheetColorIndex="12"/>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27432" tIns="18288" rIns="27432" bIns="18288" anchor="ctr"/>
        <a:lstStyle/>
        <a:p>
          <a:pPr algn="ctr" rtl="0">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ク 公民館類似施設</a:t>
          </a:r>
        </a:p>
      </xdr:txBody>
    </xdr:sp>
    <xdr:clientData/>
  </xdr:twoCellAnchor>
  <xdr:twoCellAnchor>
    <xdr:from>
      <xdr:col>4</xdr:col>
      <xdr:colOff>1192695</xdr:colOff>
      <xdr:row>1</xdr:row>
      <xdr:rowOff>0</xdr:rowOff>
    </xdr:from>
    <xdr:to>
      <xdr:col>22</xdr:col>
      <xdr:colOff>0</xdr:colOff>
      <xdr:row>2</xdr:row>
      <xdr:rowOff>5484</xdr:rowOff>
    </xdr:to>
    <xdr:sp macro="" textlink="">
      <xdr:nvSpPr>
        <xdr:cNvPr id="5" name="Text Box 1"/>
        <xdr:cNvSpPr txBox="1">
          <a:spLocks noChangeArrowheads="1"/>
        </xdr:cNvSpPr>
      </xdr:nvSpPr>
      <xdr:spPr bwMode="auto">
        <a:xfrm>
          <a:off x="2170043" y="149087"/>
          <a:ext cx="4721087" cy="576984"/>
        </a:xfrm>
        <a:prstGeom prst="rect">
          <a:avLst/>
        </a:prstGeom>
        <a:solidFill>
          <a:srgbClr val="FFFFFF"/>
        </a:solidFill>
        <a:ln w="9525">
          <a:solidFill>
            <a:srgbClr val="000000"/>
          </a:solidFill>
          <a:miter lim="800000"/>
          <a:headEnd/>
          <a:tailEnd/>
        </a:ln>
      </xdr:spPr>
      <xdr:txBody>
        <a:bodyPr vertOverflow="clip" wrap="square" lIns="72000" tIns="72000" rIns="72000" bIns="72000" anchor="ctr"/>
        <a:lstStyle/>
        <a:p>
          <a:pPr algn="l" rtl="0">
            <a:lnSpc>
              <a:spcPts val="900"/>
            </a:lnSpc>
            <a:defRPr sz="1000"/>
          </a:pPr>
          <a:r>
            <a:rPr lang="ja-JP" altLang="en-US" sz="900" b="0" i="0" u="none" strike="noStrike" baseline="0">
              <a:solidFill>
                <a:srgbClr val="000000"/>
              </a:solidFill>
              <a:latin typeface="ＭＳ ゴシック"/>
              <a:ea typeface="ＭＳ ゴシック"/>
            </a:rPr>
            <a:t>条例では公民館として設置されていないが，公民館と同様の事業等を行うことを目的とする施設の設置状況及び平成</a:t>
          </a:r>
          <a:r>
            <a:rPr lang="en-US" altLang="ja-JP" sz="900" b="0" i="0" u="none" strike="noStrike" baseline="0">
              <a:solidFill>
                <a:srgbClr val="000000"/>
              </a:solidFill>
              <a:latin typeface="ＭＳ ゴシック"/>
              <a:ea typeface="ＭＳ ゴシック"/>
            </a:rPr>
            <a:t>29</a:t>
          </a:r>
          <a:r>
            <a:rPr lang="ja-JP" altLang="en-US" sz="900" b="0" i="0" u="none" strike="noStrike" baseline="0">
              <a:solidFill>
                <a:srgbClr val="000000"/>
              </a:solidFill>
              <a:latin typeface="ＭＳ ゴシック"/>
              <a:ea typeface="ＭＳ ゴシック"/>
            </a:rPr>
            <a:t>年度の利用状況等を掲載しています。</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123824</xdr:colOff>
      <xdr:row>1</xdr:row>
      <xdr:rowOff>0</xdr:rowOff>
    </xdr:from>
    <xdr:to>
      <xdr:col>4</xdr:col>
      <xdr:colOff>56924</xdr:colOff>
      <xdr:row>1</xdr:row>
      <xdr:rowOff>561975</xdr:rowOff>
    </xdr:to>
    <xdr:sp macro="" textlink="">
      <xdr:nvSpPr>
        <xdr:cNvPr id="2" name="Text Box 1"/>
        <xdr:cNvSpPr txBox="1">
          <a:spLocks noChangeArrowheads="1"/>
        </xdr:cNvSpPr>
      </xdr:nvSpPr>
      <xdr:spPr bwMode="auto">
        <a:xfrm>
          <a:off x="123824" y="152400"/>
          <a:ext cx="1800000" cy="561975"/>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100" b="1" i="0" u="none" strike="noStrike" baseline="0">
              <a:solidFill>
                <a:srgbClr val="FFFFFF"/>
              </a:solidFill>
              <a:latin typeface="ＭＳ ゴシック"/>
              <a:ea typeface="ＭＳ ゴシック"/>
            </a:rPr>
            <a:t>生涯学習センター</a:t>
          </a:r>
        </a:p>
      </xdr:txBody>
    </xdr:sp>
    <xdr:clientData/>
  </xdr:twoCellAnchor>
  <xdr:twoCellAnchor>
    <xdr:from>
      <xdr:col>0</xdr:col>
      <xdr:colOff>123823</xdr:colOff>
      <xdr:row>1</xdr:row>
      <xdr:rowOff>0</xdr:rowOff>
    </xdr:from>
    <xdr:to>
      <xdr:col>4</xdr:col>
      <xdr:colOff>1002195</xdr:colOff>
      <xdr:row>1</xdr:row>
      <xdr:rowOff>561975</xdr:rowOff>
    </xdr:to>
    <xdr:sp macro="" textlink="">
      <xdr:nvSpPr>
        <xdr:cNvPr id="4" name="Text Box 1"/>
        <xdr:cNvSpPr txBox="1">
          <a:spLocks noChangeArrowheads="1"/>
        </xdr:cNvSpPr>
      </xdr:nvSpPr>
      <xdr:spPr bwMode="auto">
        <a:xfrm>
          <a:off x="123823" y="149087"/>
          <a:ext cx="1855720" cy="561975"/>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ケ 生涯学習センター</a:t>
          </a:r>
        </a:p>
      </xdr:txBody>
    </xdr:sp>
    <xdr:clientData/>
  </xdr:twoCellAnchor>
  <xdr:twoCellAnchor>
    <xdr:from>
      <xdr:col>4</xdr:col>
      <xdr:colOff>1192694</xdr:colOff>
      <xdr:row>1</xdr:row>
      <xdr:rowOff>3312</xdr:rowOff>
    </xdr:from>
    <xdr:to>
      <xdr:col>21</xdr:col>
      <xdr:colOff>314738</xdr:colOff>
      <xdr:row>2</xdr:row>
      <xdr:rowOff>91109</xdr:rowOff>
    </xdr:to>
    <xdr:sp macro="" textlink="">
      <xdr:nvSpPr>
        <xdr:cNvPr id="5" name="Text Box 3"/>
        <xdr:cNvSpPr txBox="1">
          <a:spLocks noChangeArrowheads="1"/>
        </xdr:cNvSpPr>
      </xdr:nvSpPr>
      <xdr:spPr bwMode="auto">
        <a:xfrm>
          <a:off x="2170042" y="152399"/>
          <a:ext cx="4721087" cy="65929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000" tIns="10800" rIns="54000" bIns="1080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mn-ea"/>
            </a:rPr>
            <a:t>地域における生涯学習を推進するための中心機関として，①情報提供・学習相談，②学習プログラムの研究・企画，③関係機関との連携等，④指導者・助言者の養成・研修，⑤生涯学習の成果に対する評価，⑥地域の実情に応じた講座を主催といった事業の全部又は一部を行い，地方公共団体が設置した施設について，その設置状況及び平成</a:t>
          </a:r>
          <a:r>
            <a:rPr kumimoji="0" lang="en-US" altLang="ja-JP" sz="800" b="0" i="0" u="none" strike="noStrike" kern="0" cap="none" spc="0" normalizeH="0" baseline="0" noProof="0">
              <a:ln>
                <a:noFill/>
              </a:ln>
              <a:solidFill>
                <a:srgbClr val="000000"/>
              </a:solidFill>
              <a:effectLst/>
              <a:uLnTx/>
              <a:uFillTx/>
              <a:latin typeface="ＭＳ Ｐゴシック"/>
              <a:ea typeface="+mn-ea"/>
            </a:rPr>
            <a:t>29</a:t>
          </a:r>
          <a:r>
            <a:rPr kumimoji="0" lang="ja-JP" altLang="en-US" sz="800" b="0" i="0" u="none" strike="noStrike" kern="0" cap="none" spc="0" normalizeH="0" baseline="0" noProof="0">
              <a:ln>
                <a:noFill/>
              </a:ln>
              <a:solidFill>
                <a:srgbClr val="000000"/>
              </a:solidFill>
              <a:effectLst/>
              <a:uLnTx/>
              <a:uFillTx/>
              <a:latin typeface="ＭＳ Ｐゴシック"/>
              <a:ea typeface="+mn-ea"/>
            </a:rPr>
            <a:t>年度の利用状況等を掲載しています。</a:t>
          </a: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5</xdr:col>
      <xdr:colOff>66261</xdr:colOff>
      <xdr:row>61</xdr:row>
      <xdr:rowOff>57978</xdr:rowOff>
    </xdr:from>
    <xdr:to>
      <xdr:col>14</xdr:col>
      <xdr:colOff>132522</xdr:colOff>
      <xdr:row>62</xdr:row>
      <xdr:rowOff>82825</xdr:rowOff>
    </xdr:to>
    <xdr:sp macro="" textlink="">
      <xdr:nvSpPr>
        <xdr:cNvPr id="6" name="テキスト ボックス 5"/>
        <xdr:cNvSpPr txBox="1"/>
      </xdr:nvSpPr>
      <xdr:spPr>
        <a:xfrm>
          <a:off x="2236304" y="10204174"/>
          <a:ext cx="2443370" cy="1739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H30</a:t>
          </a:r>
          <a:r>
            <a:rPr kumimoji="1" lang="ja-JP" altLang="en-US" sz="800"/>
            <a:t>年度は工事のため休館中</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10536</xdr:colOff>
      <xdr:row>0</xdr:row>
      <xdr:rowOff>145327</xdr:rowOff>
    </xdr:from>
    <xdr:to>
      <xdr:col>4</xdr:col>
      <xdr:colOff>343686</xdr:colOff>
      <xdr:row>1</xdr:row>
      <xdr:rowOff>561974</xdr:rowOff>
    </xdr:to>
    <xdr:sp macro="" textlink="">
      <xdr:nvSpPr>
        <xdr:cNvPr id="2" name="Text Box 1"/>
        <xdr:cNvSpPr txBox="1">
          <a:spLocks noChangeArrowheads="1"/>
        </xdr:cNvSpPr>
      </xdr:nvSpPr>
      <xdr:spPr bwMode="auto">
        <a:xfrm>
          <a:off x="134361" y="145327"/>
          <a:ext cx="1800000" cy="569047"/>
        </a:xfrm>
        <a:prstGeom prst="rect">
          <a:avLst/>
        </a:prstGeom>
        <a:solidFill>
          <a:srgbClr xmlns:mc="http://schemas.openxmlformats.org/markup-compatibility/2006" xmlns:a14="http://schemas.microsoft.com/office/drawing/2010/main" val="0000FF" mc:Ignorable="a14" a14:legacySpreadsheetColorIndex="12"/>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a:lstStyle/>
        <a:p>
          <a:pPr algn="ctr" rtl="0">
            <a:defRPr sz="1000"/>
          </a:pPr>
          <a:r>
            <a:rPr lang="ja-JP" altLang="en-US" sz="1100" b="1" i="0" u="none" strike="noStrike" baseline="0">
              <a:solidFill>
                <a:srgbClr val="FFFFFF"/>
              </a:solidFill>
              <a:latin typeface="ＭＳ ゴシック"/>
              <a:ea typeface="ＭＳ ゴシック"/>
            </a:rPr>
            <a:t>青少年教育施設</a:t>
          </a:r>
        </a:p>
      </xdr:txBody>
    </xdr:sp>
    <xdr:clientData/>
  </xdr:twoCellAnchor>
  <xdr:twoCellAnchor>
    <xdr:from>
      <xdr:col>4</xdr:col>
      <xdr:colOff>866774</xdr:colOff>
      <xdr:row>0</xdr:row>
      <xdr:rowOff>147928</xdr:rowOff>
    </xdr:from>
    <xdr:to>
      <xdr:col>11</xdr:col>
      <xdr:colOff>266699</xdr:colOff>
      <xdr:row>1</xdr:row>
      <xdr:rowOff>569432</xdr:rowOff>
    </xdr:to>
    <xdr:sp macro="" textlink="">
      <xdr:nvSpPr>
        <xdr:cNvPr id="3" name="Text Box 2"/>
        <xdr:cNvSpPr txBox="1">
          <a:spLocks noChangeArrowheads="1"/>
        </xdr:cNvSpPr>
      </xdr:nvSpPr>
      <xdr:spPr bwMode="auto">
        <a:xfrm>
          <a:off x="2158861" y="147928"/>
          <a:ext cx="3971925" cy="570591"/>
        </a:xfrm>
        <a:prstGeom prst="rect">
          <a:avLst/>
        </a:prstGeom>
        <a:solidFill>
          <a:srgbClr val="FFFFFF"/>
        </a:solidFill>
        <a:ln w="9525">
          <a:solidFill>
            <a:srgbClr val="000000"/>
          </a:solidFill>
          <a:miter lim="800000"/>
          <a:headEnd/>
          <a:tailEnd/>
        </a:ln>
      </xdr:spPr>
      <xdr:txBody>
        <a:bodyPr vertOverflow="clip" wrap="square" lIns="54000" tIns="36000" rIns="54000" bIns="36000" anchor="ctr"/>
        <a:lstStyle/>
        <a:p>
          <a:pPr algn="l" rtl="0">
            <a:lnSpc>
              <a:spcPts val="1000"/>
            </a:lnSpc>
            <a:defRPr sz="1000"/>
          </a:pPr>
          <a:r>
            <a:rPr lang="ja-JP" altLang="ja-JP" sz="900" b="0" i="0" baseline="0">
              <a:effectLst/>
              <a:latin typeface="ＭＳ ゴシック" panose="020B0609070205080204" pitchFamily="49" charset="-128"/>
              <a:ea typeface="ＭＳ ゴシック" panose="020B0609070205080204" pitchFamily="49" charset="-128"/>
              <a:cs typeface="+mn-cs"/>
            </a:rPr>
            <a:t>青少年のために団体宿泊訓練や各種の研修を行い，併せてその施設を青少年の利用に供する目的で，地方公共団体又は独立行政法人が設置した社会教育施設について，その設置状況及び平成</a:t>
          </a:r>
          <a:r>
            <a:rPr lang="en-US" altLang="ja-JP" sz="900" b="0" i="0" baseline="0">
              <a:effectLst/>
              <a:latin typeface="ＭＳ ゴシック" panose="020B0609070205080204" pitchFamily="49" charset="-128"/>
              <a:ea typeface="ＭＳ ゴシック" panose="020B0609070205080204" pitchFamily="49" charset="-128"/>
              <a:cs typeface="+mn-cs"/>
            </a:rPr>
            <a:t>26</a:t>
          </a:r>
          <a:r>
            <a:rPr lang="ja-JP" altLang="ja-JP" sz="900" b="0" i="0" baseline="0">
              <a:effectLst/>
              <a:latin typeface="ＭＳ ゴシック" panose="020B0609070205080204" pitchFamily="49" charset="-128"/>
              <a:ea typeface="ＭＳ ゴシック" panose="020B0609070205080204" pitchFamily="49" charset="-128"/>
              <a:cs typeface="+mn-cs"/>
            </a:rPr>
            <a:t>年度の利用状況等を掲載しています</a:t>
          </a:r>
          <a:r>
            <a:rPr lang="ja-JP" altLang="en-US" sz="900" b="0" i="0" baseline="0">
              <a:effectLst/>
              <a:latin typeface="ＭＳ ゴシック" panose="020B0609070205080204" pitchFamily="49" charset="-128"/>
              <a:ea typeface="ＭＳ ゴシック" panose="020B0609070205080204" pitchFamily="49" charset="-128"/>
              <a:cs typeface="+mn-cs"/>
            </a:rPr>
            <a:t>。</a:t>
          </a:r>
          <a:endPar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28575</xdr:colOff>
      <xdr:row>8</xdr:row>
      <xdr:rowOff>0</xdr:rowOff>
    </xdr:from>
    <xdr:to>
      <xdr:col>7</xdr:col>
      <xdr:colOff>390525</xdr:colOff>
      <xdr:row>8</xdr:row>
      <xdr:rowOff>0</xdr:rowOff>
    </xdr:to>
    <xdr:sp macro="" textlink="">
      <xdr:nvSpPr>
        <xdr:cNvPr id="4" name="AutoShape 4"/>
        <xdr:cNvSpPr>
          <a:spLocks noChangeArrowheads="1"/>
        </xdr:cNvSpPr>
      </xdr:nvSpPr>
      <xdr:spPr bwMode="auto">
        <a:xfrm>
          <a:off x="4514850" y="1847850"/>
          <a:ext cx="3619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10535</xdr:colOff>
      <xdr:row>0</xdr:row>
      <xdr:rowOff>145327</xdr:rowOff>
    </xdr:from>
    <xdr:to>
      <xdr:col>4</xdr:col>
      <xdr:colOff>505238</xdr:colOff>
      <xdr:row>1</xdr:row>
      <xdr:rowOff>561974</xdr:rowOff>
    </xdr:to>
    <xdr:sp macro="" textlink="">
      <xdr:nvSpPr>
        <xdr:cNvPr id="5" name="Text Box 1"/>
        <xdr:cNvSpPr txBox="1">
          <a:spLocks noChangeArrowheads="1"/>
        </xdr:cNvSpPr>
      </xdr:nvSpPr>
      <xdr:spPr bwMode="auto">
        <a:xfrm>
          <a:off x="134774" y="145327"/>
          <a:ext cx="1662551" cy="565734"/>
        </a:xfrm>
        <a:prstGeom prst="rect">
          <a:avLst/>
        </a:prstGeom>
        <a:solidFill>
          <a:srgbClr xmlns:mc="http://schemas.openxmlformats.org/markup-compatibility/2006" xmlns:a14="http://schemas.microsoft.com/office/drawing/2010/main" val="0000FF" mc:Ignorable="a14" a14:legacySpreadsheetColorIndex="12"/>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a:lstStyle/>
        <a:p>
          <a:pPr algn="ctr" rtl="0">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コ 青少年教育施設</a:t>
          </a:r>
        </a:p>
      </xdr:txBody>
    </xdr:sp>
    <xdr:clientData/>
  </xdr:twoCellAnchor>
  <xdr:twoCellAnchor>
    <xdr:from>
      <xdr:col>4</xdr:col>
      <xdr:colOff>588065</xdr:colOff>
      <xdr:row>0</xdr:row>
      <xdr:rowOff>147928</xdr:rowOff>
    </xdr:from>
    <xdr:to>
      <xdr:col>13</xdr:col>
      <xdr:colOff>0</xdr:colOff>
      <xdr:row>1</xdr:row>
      <xdr:rowOff>569432</xdr:rowOff>
    </xdr:to>
    <xdr:sp macro="" textlink="">
      <xdr:nvSpPr>
        <xdr:cNvPr id="6" name="Text Box 2"/>
        <xdr:cNvSpPr txBox="1">
          <a:spLocks noChangeArrowheads="1"/>
        </xdr:cNvSpPr>
      </xdr:nvSpPr>
      <xdr:spPr bwMode="auto">
        <a:xfrm>
          <a:off x="1880152" y="147928"/>
          <a:ext cx="4613413" cy="570591"/>
        </a:xfrm>
        <a:prstGeom prst="rect">
          <a:avLst/>
        </a:prstGeom>
        <a:solidFill>
          <a:srgbClr val="FFFFFF"/>
        </a:solidFill>
        <a:ln w="9525">
          <a:solidFill>
            <a:srgbClr val="000000"/>
          </a:solidFill>
          <a:miter lim="800000"/>
          <a:headEnd/>
          <a:tailEnd/>
        </a:ln>
      </xdr:spPr>
      <xdr:txBody>
        <a:bodyPr vertOverflow="clip" wrap="square" lIns="54000" tIns="36000" rIns="54000" bIns="36000" anchor="ctr"/>
        <a:lstStyle/>
        <a:p>
          <a:pPr algn="l" rtl="0">
            <a:lnSpc>
              <a:spcPts val="1000"/>
            </a:lnSpc>
            <a:defRPr sz="1000"/>
          </a:pPr>
          <a:r>
            <a:rPr lang="ja-JP" altLang="en-US" sz="900" b="0" i="0" baseline="0">
              <a:effectLst/>
              <a:latin typeface="ＭＳ ゴシック" panose="020B0609070205080204" pitchFamily="49" charset="-128"/>
              <a:ea typeface="ＭＳ ゴシック" panose="020B0609070205080204" pitchFamily="49" charset="-128"/>
              <a:cs typeface="+mn-cs"/>
            </a:rPr>
            <a:t>青少年のために団体宿泊訓練や各種の研修を行い，併せてその施設を青少年の利用に供する目的で，地方公共団体又は独立行政法人が設置した社会教育施設について，その設置状況及び平成</a:t>
          </a:r>
          <a:r>
            <a:rPr lang="en-US" altLang="ja-JP" sz="900" b="0" i="0" baseline="0">
              <a:effectLst/>
              <a:latin typeface="ＭＳ ゴシック" panose="020B0609070205080204" pitchFamily="49" charset="-128"/>
              <a:ea typeface="ＭＳ ゴシック" panose="020B0609070205080204" pitchFamily="49" charset="-128"/>
              <a:cs typeface="+mn-cs"/>
            </a:rPr>
            <a:t>29</a:t>
          </a:r>
          <a:r>
            <a:rPr lang="ja-JP" altLang="en-US" sz="900" b="0" i="0" baseline="0">
              <a:effectLst/>
              <a:latin typeface="ＭＳ ゴシック" panose="020B0609070205080204" pitchFamily="49" charset="-128"/>
              <a:ea typeface="ＭＳ ゴシック" panose="020B0609070205080204" pitchFamily="49" charset="-128"/>
              <a:cs typeface="+mn-cs"/>
            </a:rPr>
            <a:t>年度の利用状況等を掲載しています。</a:t>
          </a:r>
          <a:endPar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7937</xdr:colOff>
      <xdr:row>1</xdr:row>
      <xdr:rowOff>7648</xdr:rowOff>
    </xdr:from>
    <xdr:to>
      <xdr:col>3</xdr:col>
      <xdr:colOff>11967</xdr:colOff>
      <xdr:row>1</xdr:row>
      <xdr:rowOff>641494</xdr:rowOff>
    </xdr:to>
    <xdr:sp macro="" textlink="">
      <xdr:nvSpPr>
        <xdr:cNvPr id="2" name="Text Box 1"/>
        <xdr:cNvSpPr txBox="1">
          <a:spLocks noChangeArrowheads="1"/>
        </xdr:cNvSpPr>
      </xdr:nvSpPr>
      <xdr:spPr bwMode="auto">
        <a:xfrm>
          <a:off x="134937" y="158461"/>
          <a:ext cx="1337530" cy="633846"/>
        </a:xfrm>
        <a:prstGeom prst="rect">
          <a:avLst/>
        </a:prstGeom>
        <a:solidFill>
          <a:srgbClr xmlns:mc="http://schemas.openxmlformats.org/markup-compatibility/2006" xmlns:a14="http://schemas.microsoft.com/office/drawing/2010/main" val="0000FF" mc:Ignorable="a14" a14:legacySpreadsheetColorIndex="12"/>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27432" tIns="18288" rIns="27432" bIns="18288" anchor="ctr"/>
        <a:lstStyle/>
        <a:p>
          <a:pPr algn="ctr" rtl="0">
            <a:defRPr sz="1000"/>
          </a:pPr>
          <a:r>
            <a:rPr lang="ja-JP" altLang="en-US" sz="1100" b="1" i="0" u="none" strike="noStrike" baseline="0">
              <a:solidFill>
                <a:srgbClr val="FFFFFF"/>
              </a:solidFill>
              <a:latin typeface="ＭＳ ゴシック"/>
              <a:ea typeface="ＭＳ ゴシック"/>
            </a:rPr>
            <a:t>女性教育施設</a:t>
          </a:r>
        </a:p>
      </xdr:txBody>
    </xdr:sp>
    <xdr:clientData/>
  </xdr:twoCellAnchor>
  <xdr:twoCellAnchor>
    <xdr:from>
      <xdr:col>2</xdr:col>
      <xdr:colOff>66675</xdr:colOff>
      <xdr:row>18</xdr:row>
      <xdr:rowOff>133350</xdr:rowOff>
    </xdr:from>
    <xdr:to>
      <xdr:col>2</xdr:col>
      <xdr:colOff>809625</xdr:colOff>
      <xdr:row>21</xdr:row>
      <xdr:rowOff>0</xdr:rowOff>
    </xdr:to>
    <xdr:sp macro="" textlink="">
      <xdr:nvSpPr>
        <xdr:cNvPr id="4" name="AutoShape 7"/>
        <xdr:cNvSpPr>
          <a:spLocks noChangeArrowheads="1"/>
        </xdr:cNvSpPr>
      </xdr:nvSpPr>
      <xdr:spPr bwMode="auto">
        <a:xfrm>
          <a:off x="657225" y="3952875"/>
          <a:ext cx="742950" cy="285750"/>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7937</xdr:colOff>
      <xdr:row>1</xdr:row>
      <xdr:rowOff>7648</xdr:rowOff>
    </xdr:from>
    <xdr:to>
      <xdr:col>4</xdr:col>
      <xdr:colOff>266700</xdr:colOff>
      <xdr:row>2</xdr:row>
      <xdr:rowOff>3319</xdr:rowOff>
    </xdr:to>
    <xdr:sp macro="" textlink="">
      <xdr:nvSpPr>
        <xdr:cNvPr id="5" name="Text Box 1"/>
        <xdr:cNvSpPr txBox="1">
          <a:spLocks noChangeArrowheads="1"/>
        </xdr:cNvSpPr>
      </xdr:nvSpPr>
      <xdr:spPr bwMode="auto">
        <a:xfrm>
          <a:off x="131762" y="160048"/>
          <a:ext cx="1554163" cy="567171"/>
        </a:xfrm>
        <a:prstGeom prst="rect">
          <a:avLst/>
        </a:prstGeom>
        <a:solidFill>
          <a:srgbClr xmlns:mc="http://schemas.openxmlformats.org/markup-compatibility/2006" xmlns:a14="http://schemas.microsoft.com/office/drawing/2010/main" val="0000FF" mc:Ignorable="a14" a14:legacySpreadsheetColorIndex="12"/>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27432" tIns="18288" rIns="27432" bIns="18288" anchor="ctr"/>
        <a:lstStyle/>
        <a:p>
          <a:pPr algn="ctr" rtl="0">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サ 女性教育施設</a:t>
          </a:r>
        </a:p>
      </xdr:txBody>
    </xdr:sp>
    <xdr:clientData/>
  </xdr:twoCellAnchor>
  <xdr:twoCellAnchor>
    <xdr:from>
      <xdr:col>4</xdr:col>
      <xdr:colOff>331304</xdr:colOff>
      <xdr:row>0</xdr:row>
      <xdr:rowOff>91109</xdr:rowOff>
    </xdr:from>
    <xdr:to>
      <xdr:col>11</xdr:col>
      <xdr:colOff>49695</xdr:colOff>
      <xdr:row>2</xdr:row>
      <xdr:rowOff>91109</xdr:rowOff>
    </xdr:to>
    <xdr:sp macro="" textlink="">
      <xdr:nvSpPr>
        <xdr:cNvPr id="6" name="Text Box 2"/>
        <xdr:cNvSpPr txBox="1">
          <a:spLocks noChangeArrowheads="1"/>
        </xdr:cNvSpPr>
      </xdr:nvSpPr>
      <xdr:spPr bwMode="auto">
        <a:xfrm>
          <a:off x="1755913" y="91109"/>
          <a:ext cx="4373217" cy="720587"/>
        </a:xfrm>
        <a:prstGeom prst="rect">
          <a:avLst/>
        </a:prstGeom>
        <a:solidFill>
          <a:srgbClr val="FFFFFF"/>
        </a:solidFill>
        <a:ln w="9525">
          <a:solidFill>
            <a:srgbClr val="000000"/>
          </a:solidFill>
          <a:miter lim="800000"/>
          <a:headEnd/>
          <a:tailEnd/>
        </a:ln>
      </xdr:spPr>
      <xdr:txBody>
        <a:bodyPr vertOverflow="clip" wrap="square" lIns="90000" tIns="46800" rIns="90000" bIns="46800" anchor="ctr"/>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a:ea typeface="ＭＳ ゴシック"/>
            </a:rPr>
            <a:t>女性又は女性指導者のために各種の研修又は情報提供等を行い，併せてその施設を女性の利用に供する目的で，地方公共団体，独立行政法人又は一般社団法人・一般財団法人が設置した社会教育施設について，その設置状況及び平成</a:t>
          </a:r>
          <a:r>
            <a:rPr kumimoji="0" lang="en-US" altLang="ja-JP" sz="800" b="0" i="0" u="none" strike="noStrike" kern="0" cap="none" spc="0" normalizeH="0" baseline="0" noProof="0">
              <a:ln>
                <a:noFill/>
              </a:ln>
              <a:solidFill>
                <a:srgbClr val="000000"/>
              </a:solidFill>
              <a:effectLst/>
              <a:uLnTx/>
              <a:uFillTx/>
              <a:latin typeface="ＭＳ ゴシック"/>
              <a:ea typeface="ＭＳ ゴシック"/>
            </a:rPr>
            <a:t>29</a:t>
          </a:r>
          <a:r>
            <a:rPr kumimoji="0" lang="ja-JP" altLang="en-US" sz="800" b="0" i="0" u="none" strike="noStrike" kern="0" cap="none" spc="0" normalizeH="0" baseline="0" noProof="0">
              <a:ln>
                <a:noFill/>
              </a:ln>
              <a:solidFill>
                <a:srgbClr val="000000"/>
              </a:solidFill>
              <a:effectLst/>
              <a:uLnTx/>
              <a:uFillTx/>
              <a:latin typeface="ＭＳ ゴシック"/>
              <a:ea typeface="ＭＳ ゴシック"/>
            </a:rPr>
            <a:t>年度の利用状況等を掲載しています。</a:t>
          </a:r>
          <a:endParaRPr lang="ja-JP" altLang="en-US" sz="800" b="0" i="0" u="none" strike="noStrike" baseline="0">
            <a:solidFill>
              <a:srgbClr val="000000"/>
            </a:solidFill>
            <a:latin typeface="ＭＳ ゴシック"/>
            <a:ea typeface="ＭＳ ゴシック"/>
          </a:endParaRPr>
        </a:p>
      </xdr:txBody>
    </xdr:sp>
    <xdr:clientData/>
  </xdr:twoCellAnchor>
  <xdr:twoCellAnchor>
    <xdr:from>
      <xdr:col>2</xdr:col>
      <xdr:colOff>66675</xdr:colOff>
      <xdr:row>18</xdr:row>
      <xdr:rowOff>133350</xdr:rowOff>
    </xdr:from>
    <xdr:to>
      <xdr:col>2</xdr:col>
      <xdr:colOff>809625</xdr:colOff>
      <xdr:row>21</xdr:row>
      <xdr:rowOff>0</xdr:rowOff>
    </xdr:to>
    <xdr:sp macro="" textlink="">
      <xdr:nvSpPr>
        <xdr:cNvPr id="7" name="AutoShape 7"/>
        <xdr:cNvSpPr>
          <a:spLocks noChangeArrowheads="1"/>
        </xdr:cNvSpPr>
      </xdr:nvSpPr>
      <xdr:spPr bwMode="auto">
        <a:xfrm>
          <a:off x="371475" y="3810000"/>
          <a:ext cx="742950" cy="32385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8082</xdr:colOff>
      <xdr:row>0</xdr:row>
      <xdr:rowOff>152399</xdr:rowOff>
    </xdr:from>
    <xdr:to>
      <xdr:col>4</xdr:col>
      <xdr:colOff>202667</xdr:colOff>
      <xdr:row>1</xdr:row>
      <xdr:rowOff>561974</xdr:rowOff>
    </xdr:to>
    <xdr:sp macro="" textlink="">
      <xdr:nvSpPr>
        <xdr:cNvPr id="2" name="Text Box 1"/>
        <xdr:cNvSpPr txBox="1">
          <a:spLocks noChangeArrowheads="1"/>
        </xdr:cNvSpPr>
      </xdr:nvSpPr>
      <xdr:spPr bwMode="auto">
        <a:xfrm>
          <a:off x="131907" y="152399"/>
          <a:ext cx="1547135" cy="561975"/>
        </a:xfrm>
        <a:prstGeom prst="rect">
          <a:avLst/>
        </a:prstGeom>
        <a:solidFill>
          <a:srgbClr xmlns:mc="http://schemas.openxmlformats.org/markup-compatibility/2006" xmlns:a14="http://schemas.microsoft.com/office/drawing/2010/main" val="0000FF" mc:Ignorable="a14" a14:legacySpreadsheetColorIndex="12"/>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27432" tIns="18288" rIns="27432" bIns="18288" anchor="ctr"/>
        <a:lstStyle/>
        <a:p>
          <a:pPr algn="ctr" rtl="0">
            <a:defRPr sz="1000"/>
          </a:pPr>
          <a:r>
            <a:rPr lang="ja-JP" altLang="en-US" sz="1100" b="1" i="0" u="none" strike="noStrike" baseline="0">
              <a:solidFill>
                <a:srgbClr val="FFFFFF"/>
              </a:solidFill>
              <a:latin typeface="ＭＳ ゴシック"/>
              <a:ea typeface="ＭＳ ゴシック"/>
            </a:rPr>
            <a:t>視聴覚ライブラリー</a:t>
          </a:r>
        </a:p>
      </xdr:txBody>
    </xdr:sp>
    <xdr:clientData/>
  </xdr:twoCellAnchor>
  <xdr:twoCellAnchor>
    <xdr:from>
      <xdr:col>4</xdr:col>
      <xdr:colOff>1285875</xdr:colOff>
      <xdr:row>0</xdr:row>
      <xdr:rowOff>152399</xdr:rowOff>
    </xdr:from>
    <xdr:to>
      <xdr:col>12</xdr:col>
      <xdr:colOff>0</xdr:colOff>
      <xdr:row>1</xdr:row>
      <xdr:rowOff>561974</xdr:rowOff>
    </xdr:to>
    <xdr:sp macro="" textlink="">
      <xdr:nvSpPr>
        <xdr:cNvPr id="3" name="Text Box 2"/>
        <xdr:cNvSpPr txBox="1">
          <a:spLocks noChangeArrowheads="1"/>
        </xdr:cNvSpPr>
      </xdr:nvSpPr>
      <xdr:spPr bwMode="auto">
        <a:xfrm>
          <a:off x="2762250" y="152399"/>
          <a:ext cx="4114800" cy="561975"/>
        </a:xfrm>
        <a:prstGeom prst="rect">
          <a:avLst/>
        </a:prstGeom>
        <a:solidFill>
          <a:srgbClr val="FFFFFF"/>
        </a:solidFill>
        <a:ln w="9525">
          <a:solidFill>
            <a:srgbClr val="000000"/>
          </a:solidFill>
          <a:miter lim="800000"/>
          <a:headEnd/>
          <a:tailEnd/>
        </a:ln>
      </xdr:spPr>
      <xdr:txBody>
        <a:bodyPr vertOverflow="clip" wrap="square" lIns="90000" tIns="46800" rIns="90000" bIns="46800" anchor="ctr"/>
        <a:lstStyle/>
        <a:p>
          <a:pPr algn="l" rtl="0">
            <a:lnSpc>
              <a:spcPts val="1000"/>
            </a:lnSpc>
            <a:defRPr sz="1000"/>
          </a:pPr>
          <a:r>
            <a:rPr lang="ja-JP" altLang="en-US" sz="900" b="0" i="0" u="none" strike="noStrike" baseline="0">
              <a:solidFill>
                <a:srgbClr val="000000"/>
              </a:solidFill>
              <a:latin typeface="ＭＳ ゴシック"/>
              <a:ea typeface="ＭＳ ゴシック"/>
            </a:rPr>
            <a:t>視聴覚ライブラリーに当たる施設，スペース等の設置状況及び平成</a:t>
          </a:r>
          <a:r>
            <a:rPr lang="en-US" altLang="ja-JP" sz="900" b="0" i="0" u="none" strike="noStrike" baseline="0">
              <a:solidFill>
                <a:srgbClr val="000000"/>
              </a:solidFill>
              <a:latin typeface="ＭＳ ゴシック"/>
              <a:ea typeface="ＭＳ ゴシック"/>
            </a:rPr>
            <a:t>26</a:t>
          </a:r>
          <a:r>
            <a:rPr lang="ja-JP" altLang="en-US" sz="900" b="0" i="0" u="none" strike="noStrike" baseline="0">
              <a:solidFill>
                <a:srgbClr val="000000"/>
              </a:solidFill>
              <a:latin typeface="ＭＳ ゴシック"/>
              <a:ea typeface="ＭＳ ゴシック"/>
            </a:rPr>
            <a:t>年度の利用状況等を掲載しています。</a:t>
          </a:r>
        </a:p>
      </xdr:txBody>
    </xdr:sp>
    <xdr:clientData/>
  </xdr:twoCellAnchor>
  <xdr:twoCellAnchor>
    <xdr:from>
      <xdr:col>1</xdr:col>
      <xdr:colOff>8082</xdr:colOff>
      <xdr:row>0</xdr:row>
      <xdr:rowOff>152399</xdr:rowOff>
    </xdr:from>
    <xdr:to>
      <xdr:col>4</xdr:col>
      <xdr:colOff>619125</xdr:colOff>
      <xdr:row>1</xdr:row>
      <xdr:rowOff>561974</xdr:rowOff>
    </xdr:to>
    <xdr:sp macro="" textlink="">
      <xdr:nvSpPr>
        <xdr:cNvPr id="4" name="Text Box 1"/>
        <xdr:cNvSpPr txBox="1">
          <a:spLocks noChangeArrowheads="1"/>
        </xdr:cNvSpPr>
      </xdr:nvSpPr>
      <xdr:spPr bwMode="auto">
        <a:xfrm>
          <a:off x="131907" y="152399"/>
          <a:ext cx="1906443" cy="561975"/>
        </a:xfrm>
        <a:prstGeom prst="rect">
          <a:avLst/>
        </a:prstGeom>
        <a:solidFill>
          <a:srgbClr xmlns:mc="http://schemas.openxmlformats.org/markup-compatibility/2006" xmlns:a14="http://schemas.microsoft.com/office/drawing/2010/main" val="0000FF" mc:Ignorable="a14" a14:legacySpreadsheetColorIndex="12"/>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27432" tIns="18288" rIns="27432" bIns="18288" anchor="ctr"/>
        <a:lstStyle/>
        <a:p>
          <a:pPr algn="ctr" rtl="0">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シ 視聴覚ライブラリー</a:t>
          </a:r>
        </a:p>
      </xdr:txBody>
    </xdr:sp>
    <xdr:clientData/>
  </xdr:twoCellAnchor>
  <xdr:twoCellAnchor>
    <xdr:from>
      <xdr:col>5</xdr:col>
      <xdr:colOff>0</xdr:colOff>
      <xdr:row>0</xdr:row>
      <xdr:rowOff>152399</xdr:rowOff>
    </xdr:from>
    <xdr:to>
      <xdr:col>14</xdr:col>
      <xdr:colOff>0</xdr:colOff>
      <xdr:row>1</xdr:row>
      <xdr:rowOff>561974</xdr:rowOff>
    </xdr:to>
    <xdr:sp macro="" textlink="">
      <xdr:nvSpPr>
        <xdr:cNvPr id="5" name="Text Box 2"/>
        <xdr:cNvSpPr txBox="1">
          <a:spLocks noChangeArrowheads="1"/>
        </xdr:cNvSpPr>
      </xdr:nvSpPr>
      <xdr:spPr bwMode="auto">
        <a:xfrm>
          <a:off x="2619375" y="152399"/>
          <a:ext cx="4267200" cy="561975"/>
        </a:xfrm>
        <a:prstGeom prst="rect">
          <a:avLst/>
        </a:prstGeom>
        <a:solidFill>
          <a:srgbClr val="FFFFFF"/>
        </a:solidFill>
        <a:ln w="9525">
          <a:solidFill>
            <a:srgbClr val="000000"/>
          </a:solidFill>
          <a:miter lim="800000"/>
          <a:headEnd/>
          <a:tailEnd/>
        </a:ln>
      </xdr:spPr>
      <xdr:txBody>
        <a:bodyPr vertOverflow="clip" wrap="square" lIns="90000" tIns="46800" rIns="90000" bIns="46800" anchor="ctr"/>
        <a:lstStyle/>
        <a:p>
          <a:pPr algn="l" rtl="0">
            <a:lnSpc>
              <a:spcPts val="1000"/>
            </a:lnSpc>
            <a:defRPr sz="1000"/>
          </a:pPr>
          <a:r>
            <a:rPr lang="ja-JP" altLang="en-US" sz="900" b="0" i="0" u="none" strike="noStrike" baseline="0">
              <a:solidFill>
                <a:srgbClr val="000000"/>
              </a:solidFill>
              <a:latin typeface="ＭＳ ゴシック"/>
              <a:ea typeface="ＭＳ ゴシック"/>
            </a:rPr>
            <a:t>視聴覚ライブラリーに当たる施設，スペース等の設置状況及び平成</a:t>
          </a:r>
          <a:r>
            <a:rPr lang="en-US" altLang="ja-JP" sz="900" b="0" i="0" u="none" strike="noStrike" baseline="0">
              <a:solidFill>
                <a:srgbClr val="000000"/>
              </a:solidFill>
              <a:latin typeface="ＭＳ ゴシック"/>
              <a:ea typeface="ＭＳ ゴシック"/>
            </a:rPr>
            <a:t>29</a:t>
          </a:r>
          <a:r>
            <a:rPr lang="ja-JP" altLang="en-US" sz="900" b="0" i="0" u="none" strike="noStrike" baseline="0">
              <a:solidFill>
                <a:srgbClr val="000000"/>
              </a:solidFill>
              <a:latin typeface="ＭＳ ゴシック"/>
              <a:ea typeface="ＭＳ ゴシック"/>
            </a:rPr>
            <a:t>年度の利用状況等を掲載しています。</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9236</xdr:colOff>
      <xdr:row>1</xdr:row>
      <xdr:rowOff>0</xdr:rowOff>
    </xdr:from>
    <xdr:to>
      <xdr:col>4</xdr:col>
      <xdr:colOff>166826</xdr:colOff>
      <xdr:row>1</xdr:row>
      <xdr:rowOff>591127</xdr:rowOff>
    </xdr:to>
    <xdr:sp macro="" textlink="">
      <xdr:nvSpPr>
        <xdr:cNvPr id="2" name="Text Box 1"/>
        <xdr:cNvSpPr txBox="1">
          <a:spLocks noChangeArrowheads="1"/>
        </xdr:cNvSpPr>
      </xdr:nvSpPr>
      <xdr:spPr bwMode="auto">
        <a:xfrm>
          <a:off x="104486" y="85725"/>
          <a:ext cx="2091165" cy="591127"/>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ja-JP" altLang="en-US" sz="1100" b="1" i="0" u="none" strike="noStrike" baseline="0">
              <a:solidFill>
                <a:srgbClr val="FFFFFF"/>
              </a:solidFill>
              <a:latin typeface="ＭＳ ゴシック"/>
              <a:ea typeface="ＭＳ ゴシック"/>
            </a:rPr>
            <a:t>その他の社会教育施設</a:t>
          </a:r>
        </a:p>
      </xdr:txBody>
    </xdr:sp>
    <xdr:clientData/>
  </xdr:twoCellAnchor>
  <xdr:twoCellAnchor>
    <xdr:from>
      <xdr:col>1</xdr:col>
      <xdr:colOff>9235</xdr:colOff>
      <xdr:row>1</xdr:row>
      <xdr:rowOff>0</xdr:rowOff>
    </xdr:from>
    <xdr:to>
      <xdr:col>4</xdr:col>
      <xdr:colOff>781050</xdr:colOff>
      <xdr:row>2</xdr:row>
      <xdr:rowOff>577</xdr:rowOff>
    </xdr:to>
    <xdr:sp macro="" textlink="">
      <xdr:nvSpPr>
        <xdr:cNvPr id="4" name="Text Box 1"/>
        <xdr:cNvSpPr txBox="1">
          <a:spLocks noChangeArrowheads="1"/>
        </xdr:cNvSpPr>
      </xdr:nvSpPr>
      <xdr:spPr bwMode="auto">
        <a:xfrm>
          <a:off x="133060" y="152400"/>
          <a:ext cx="2067215" cy="572077"/>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en-US" altLang="ja-JP" sz="1100" b="1" i="0" u="none" strike="noStrike" baseline="0">
              <a:solidFill>
                <a:srgbClr val="FFFFFF"/>
              </a:solidFill>
              <a:latin typeface="ＭＳ ゴシック"/>
              <a:ea typeface="ＭＳ ゴシック"/>
            </a:rPr>
            <a:t>2-</a:t>
          </a:r>
          <a:r>
            <a:rPr lang="ja-JP" altLang="en-US" sz="1100" b="1" i="0" u="none" strike="noStrike" baseline="0">
              <a:solidFill>
                <a:srgbClr val="FFFFFF"/>
              </a:solidFill>
              <a:latin typeface="ＭＳ ゴシック"/>
              <a:ea typeface="ＭＳ ゴシック"/>
            </a:rPr>
            <a:t>ス </a:t>
          </a:r>
          <a:r>
            <a:rPr lang="ja-JP" altLang="ja-JP" sz="1000" b="1" i="0" baseline="0">
              <a:solidFill>
                <a:schemeClr val="bg1"/>
              </a:solidFill>
              <a:effectLst/>
              <a:latin typeface="+mn-lt"/>
              <a:ea typeface="+mn-ea"/>
              <a:cs typeface="+mn-cs"/>
            </a:rPr>
            <a:t>そ</a:t>
          </a:r>
          <a:r>
            <a:rPr lang="ja-JP" altLang="en-US" sz="1100" b="1" i="0" u="none" strike="noStrike" baseline="0">
              <a:solidFill>
                <a:srgbClr val="FFFFFF"/>
              </a:solidFill>
              <a:latin typeface="ＭＳ ゴシック"/>
              <a:ea typeface="ＭＳ ゴシック"/>
            </a:rPr>
            <a:t>の他の社会教育施設</a:t>
          </a:r>
        </a:p>
      </xdr:txBody>
    </xdr:sp>
    <xdr:clientData/>
  </xdr:twoCellAnchor>
  <xdr:twoCellAnchor>
    <xdr:from>
      <xdr:col>5</xdr:col>
      <xdr:colOff>0</xdr:colOff>
      <xdr:row>1</xdr:row>
      <xdr:rowOff>8817</xdr:rowOff>
    </xdr:from>
    <xdr:to>
      <xdr:col>12</xdr:col>
      <xdr:colOff>0</xdr:colOff>
      <xdr:row>1</xdr:row>
      <xdr:rowOff>568103</xdr:rowOff>
    </xdr:to>
    <xdr:sp macro="" textlink="">
      <xdr:nvSpPr>
        <xdr:cNvPr id="5" name="Text Box 2"/>
        <xdr:cNvSpPr txBox="1">
          <a:spLocks noChangeArrowheads="1"/>
        </xdr:cNvSpPr>
      </xdr:nvSpPr>
      <xdr:spPr bwMode="auto">
        <a:xfrm>
          <a:off x="2619375" y="161217"/>
          <a:ext cx="3971925" cy="55928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000" tIns="72000" rIns="54000" bIns="72000" anchor="ctr" upright="1"/>
        <a:lstStyle/>
        <a:p>
          <a:pPr algn="l" rtl="0">
            <a:lnSpc>
              <a:spcPts val="1100"/>
            </a:lnSpc>
            <a:defRPr sz="1000"/>
          </a:pPr>
          <a:r>
            <a:rPr lang="ja-JP" altLang="en-US" sz="900" b="0" i="0" u="none" strike="noStrike" baseline="0">
              <a:solidFill>
                <a:srgbClr val="000000"/>
              </a:solidFill>
              <a:latin typeface="ＭＳ ゴシック"/>
              <a:ea typeface="ＭＳ ゴシック"/>
            </a:rPr>
            <a:t>社会体育施設を除いた教育委員会が所管する各種ホールや教育集会所等の社会教育施設等の設置状況及び平成</a:t>
          </a:r>
          <a:r>
            <a:rPr lang="en-US" altLang="ja-JP" sz="900" b="0" i="0" u="none" strike="noStrike" baseline="0">
              <a:solidFill>
                <a:srgbClr val="000000"/>
              </a:solidFill>
              <a:latin typeface="ＭＳ ゴシック"/>
              <a:ea typeface="ＭＳ ゴシック"/>
            </a:rPr>
            <a:t>29</a:t>
          </a:r>
          <a:r>
            <a:rPr lang="ja-JP" altLang="en-US" sz="900" b="0" i="0" u="none" strike="noStrike" baseline="0">
              <a:solidFill>
                <a:srgbClr val="000000"/>
              </a:solidFill>
              <a:latin typeface="ＭＳ ゴシック"/>
              <a:ea typeface="ＭＳ ゴシック"/>
            </a:rPr>
            <a:t>年度の利用状況等を掲載しています。</a:t>
          </a:r>
        </a:p>
      </xdr:txBody>
    </xdr:sp>
    <xdr:clientData/>
  </xdr:twoCellAnchor>
</xdr:wsDr>
</file>

<file path=xl/drawings/drawing28.xml><?xml version="1.0" encoding="utf-8"?>
<xdr:wsDr xmlns:xdr="http://schemas.openxmlformats.org/drawingml/2006/spreadsheetDrawing" xmlns:a="http://schemas.openxmlformats.org/drawingml/2006/main">
  <xdr:oneCellAnchor>
    <xdr:from>
      <xdr:col>0</xdr:col>
      <xdr:colOff>12596</xdr:colOff>
      <xdr:row>14</xdr:row>
      <xdr:rowOff>70449</xdr:rowOff>
    </xdr:from>
    <xdr:ext cx="6864453" cy="492443"/>
    <xdr:sp macro="" textlink="">
      <xdr:nvSpPr>
        <xdr:cNvPr id="2" name="正方形/長方形 1"/>
        <xdr:cNvSpPr/>
      </xdr:nvSpPr>
      <xdr:spPr>
        <a:xfrm>
          <a:off x="12596" y="2470749"/>
          <a:ext cx="6864453" cy="492443"/>
        </a:xfrm>
        <a:prstGeom prst="rect">
          <a:avLst/>
        </a:prstGeom>
        <a:noFill/>
      </xdr:spPr>
      <xdr:txBody>
        <a:bodyPr wrap="square" lIns="91440" tIns="45720" rIns="91440" bIns="45720">
          <a:spAutoFit/>
        </a:bodyPr>
        <a:lstStyle/>
        <a:p>
          <a:pPr algn="ctr"/>
          <a:r>
            <a:rPr lang="ja-JP" altLang="en-US" sz="2400" b="1" u="sng"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３　社会教育関係団体</a:t>
          </a:r>
        </a:p>
      </xdr:txBody>
    </xdr:sp>
    <xdr:clientData/>
  </xdr:oneCellAnchor>
</xdr:wsDr>
</file>

<file path=xl/drawings/drawing29.xml><?xml version="1.0" encoding="utf-8"?>
<xdr:wsDr xmlns:xdr="http://schemas.openxmlformats.org/drawingml/2006/spreadsheetDrawing" xmlns:a="http://schemas.openxmlformats.org/drawingml/2006/main">
  <xdr:twoCellAnchor>
    <xdr:from>
      <xdr:col>0</xdr:col>
      <xdr:colOff>123249</xdr:colOff>
      <xdr:row>1</xdr:row>
      <xdr:rowOff>0</xdr:rowOff>
    </xdr:from>
    <xdr:to>
      <xdr:col>5</xdr:col>
      <xdr:colOff>294474</xdr:colOff>
      <xdr:row>1</xdr:row>
      <xdr:rowOff>561974</xdr:rowOff>
    </xdr:to>
    <xdr:sp macro="" textlink="">
      <xdr:nvSpPr>
        <xdr:cNvPr id="3" name="Text Box 13"/>
        <xdr:cNvSpPr txBox="1">
          <a:spLocks noChangeArrowheads="1"/>
        </xdr:cNvSpPr>
      </xdr:nvSpPr>
      <xdr:spPr bwMode="auto">
        <a:xfrm>
          <a:off x="123249" y="152400"/>
          <a:ext cx="1800000" cy="561974"/>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1" i="0" u="none" strike="noStrike" baseline="0">
              <a:solidFill>
                <a:srgbClr val="FFFFFF"/>
              </a:solidFill>
              <a:latin typeface="ＭＳ ゴシック"/>
              <a:ea typeface="ＭＳ ゴシック"/>
            </a:rPr>
            <a:t>市町別社会教育関係団体数</a:t>
          </a:r>
        </a:p>
      </xdr:txBody>
    </xdr:sp>
    <xdr:clientData/>
  </xdr:twoCellAnchor>
  <xdr:twoCellAnchor>
    <xdr:from>
      <xdr:col>0</xdr:col>
      <xdr:colOff>123249</xdr:colOff>
      <xdr:row>1</xdr:row>
      <xdr:rowOff>0</xdr:rowOff>
    </xdr:from>
    <xdr:to>
      <xdr:col>7</xdr:col>
      <xdr:colOff>0</xdr:colOff>
      <xdr:row>1</xdr:row>
      <xdr:rowOff>561974</xdr:rowOff>
    </xdr:to>
    <xdr:sp macro="" textlink="">
      <xdr:nvSpPr>
        <xdr:cNvPr id="4" name="Text Box 13"/>
        <xdr:cNvSpPr txBox="1">
          <a:spLocks noChangeArrowheads="1"/>
        </xdr:cNvSpPr>
      </xdr:nvSpPr>
      <xdr:spPr bwMode="auto">
        <a:xfrm>
          <a:off x="123249" y="152400"/>
          <a:ext cx="2172276" cy="561974"/>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100" b="1" i="0" u="none" strike="noStrike" baseline="0">
              <a:solidFill>
                <a:srgbClr val="FFFFFF"/>
              </a:solidFill>
              <a:latin typeface="ＭＳ ゴシック"/>
              <a:ea typeface="ＭＳ ゴシック"/>
            </a:rPr>
            <a:t>3-</a:t>
          </a:r>
          <a:r>
            <a:rPr lang="ja-JP" altLang="en-US" sz="1100" b="1" i="0" u="none" strike="noStrike" baseline="0">
              <a:solidFill>
                <a:srgbClr val="FFFFFF"/>
              </a:solidFill>
              <a:latin typeface="ＭＳ ゴシック"/>
              <a:ea typeface="ＭＳ ゴシック"/>
            </a:rPr>
            <a:t>ア 市町別社会教育関係団体数</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12596</xdr:colOff>
      <xdr:row>14</xdr:row>
      <xdr:rowOff>103824</xdr:rowOff>
    </xdr:from>
    <xdr:ext cx="6864453" cy="492443"/>
    <xdr:sp macro="" textlink="">
      <xdr:nvSpPr>
        <xdr:cNvPr id="2" name="正方形/長方形 1"/>
        <xdr:cNvSpPr/>
      </xdr:nvSpPr>
      <xdr:spPr>
        <a:xfrm>
          <a:off x="12596" y="2504124"/>
          <a:ext cx="6864453" cy="492443"/>
        </a:xfrm>
        <a:prstGeom prst="rect">
          <a:avLst/>
        </a:prstGeom>
        <a:noFill/>
      </xdr:spPr>
      <xdr:txBody>
        <a:bodyPr wrap="square" lIns="91440" tIns="45720" rIns="91440" bIns="45720" anchor="ctr">
          <a:spAutoFit/>
        </a:bodyPr>
        <a:lstStyle/>
        <a:p>
          <a:pPr algn="ctr"/>
          <a:r>
            <a:rPr lang="ja-JP" altLang="en-US" sz="2400" b="1" u="sng"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１　市町教育委員会</a:t>
          </a:r>
        </a:p>
      </xdr:txBody>
    </xdr:sp>
    <xdr:clientData/>
  </xdr:oneCellAnchor>
</xdr:wsDr>
</file>

<file path=xl/drawings/drawing30.xml><?xml version="1.0" encoding="utf-8"?>
<xdr:wsDr xmlns:xdr="http://schemas.openxmlformats.org/drawingml/2006/spreadsheetDrawing" xmlns:a="http://schemas.openxmlformats.org/drawingml/2006/main">
  <xdr:oneCellAnchor>
    <xdr:from>
      <xdr:col>1</xdr:col>
      <xdr:colOff>1</xdr:colOff>
      <xdr:row>40</xdr:row>
      <xdr:rowOff>118074</xdr:rowOff>
    </xdr:from>
    <xdr:ext cx="5486400" cy="1259319"/>
    <xdr:sp macro="" textlink="">
      <xdr:nvSpPr>
        <xdr:cNvPr id="2" name="正方形/長方形 1"/>
        <xdr:cNvSpPr/>
      </xdr:nvSpPr>
      <xdr:spPr>
        <a:xfrm>
          <a:off x="685801" y="6804624"/>
          <a:ext cx="5486400" cy="1259319"/>
        </a:xfrm>
        <a:prstGeom prst="rect">
          <a:avLst/>
        </a:prstGeom>
        <a:noFill/>
      </xdr:spPr>
      <xdr:txBody>
        <a:bodyPr wrap="square" lIns="91440" tIns="45720" rIns="91440" bIns="45720">
          <a:spAutoFit/>
        </a:bodyPr>
        <a:lstStyle/>
        <a:p>
          <a:pPr algn="l"/>
          <a:r>
            <a:rPr lang="ja-JP" altLang="en-US" sz="1400" b="1"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平成</a:t>
          </a:r>
          <a:r>
            <a:rPr lang="en-US" altLang="ja-JP" sz="1400" b="1"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30</a:t>
          </a:r>
          <a:r>
            <a:rPr lang="ja-JP" altLang="en-US" sz="1400" b="1"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年度</a:t>
          </a:r>
          <a:endParaRPr lang="en-US" altLang="ja-JP" sz="1400" b="1"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endParaRPr>
        </a:p>
        <a:p>
          <a:pPr algn="l"/>
          <a:r>
            <a:rPr lang="ja-JP" altLang="en-US" sz="1400" b="1"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ひろしまの生涯学習・社会教育</a:t>
          </a:r>
        </a:p>
        <a:p>
          <a:pPr algn="l"/>
          <a:r>
            <a:rPr lang="en-US" altLang="ja-JP" sz="1400" b="1"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 </a:t>
          </a:r>
          <a:r>
            <a:rPr lang="ja-JP" altLang="en-US" sz="1400" b="1"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広島県生涯学習振興行政・社会教育行政基礎調査</a:t>
          </a:r>
          <a:r>
            <a:rPr lang="ja-JP" altLang="en-US" sz="1400" b="1" cap="none" spc="0" baseline="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 </a:t>
          </a:r>
          <a:r>
            <a:rPr lang="en-US" altLang="ja-JP" sz="1400" b="1"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a:t>
          </a:r>
        </a:p>
        <a:p>
          <a:pPr algn="l"/>
          <a:endParaRPr lang="en-US" altLang="ja-JP" sz="1400" b="1"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endParaRPr>
        </a:p>
        <a:p>
          <a:pPr algn="l"/>
          <a:r>
            <a:rPr lang="ja-JP" altLang="en-US" sz="1400" b="1"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広島県立生涯学習センター</a:t>
          </a:r>
          <a:endParaRPr lang="ja-JP" altLang="en-US" sz="1800" b="1"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12596</xdr:colOff>
      <xdr:row>49</xdr:row>
      <xdr:rowOff>156174</xdr:rowOff>
    </xdr:from>
    <xdr:ext cx="5464279" cy="1259319"/>
    <xdr:sp macro="" textlink="">
      <xdr:nvSpPr>
        <xdr:cNvPr id="4" name="正方形/長方形 3"/>
        <xdr:cNvSpPr/>
      </xdr:nvSpPr>
      <xdr:spPr>
        <a:xfrm>
          <a:off x="698396" y="8385774"/>
          <a:ext cx="5464279" cy="1259319"/>
        </a:xfrm>
        <a:prstGeom prst="rect">
          <a:avLst/>
        </a:prstGeom>
        <a:noFill/>
      </xdr:spPr>
      <xdr:txBody>
        <a:bodyPr wrap="square" lIns="91440" tIns="45720" rIns="91440" bIns="45720">
          <a:spAutoFit/>
        </a:bodyPr>
        <a:lstStyle/>
        <a:p>
          <a:pPr algn="l"/>
          <a:r>
            <a:rPr lang="ja-JP" altLang="en-US" sz="1400" b="1"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a:t>
          </a:r>
          <a:r>
            <a:rPr lang="en-US" altLang="ja-JP" sz="1400" b="1"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730-0052</a:t>
          </a:r>
        </a:p>
        <a:p>
          <a:pPr algn="l"/>
          <a:r>
            <a:rPr lang="ja-JP" altLang="en-US" sz="1400" b="1"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広島市中区千田町三丁目７番</a:t>
          </a:r>
          <a:r>
            <a:rPr lang="en-US" altLang="ja-JP" sz="1400" b="1"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47</a:t>
          </a:r>
          <a:r>
            <a:rPr lang="ja-JP" altLang="en-US" sz="1400" b="1"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号</a:t>
          </a:r>
        </a:p>
        <a:p>
          <a:pPr algn="l"/>
          <a:r>
            <a:rPr lang="ja-JP" altLang="en-US" sz="1400" b="1"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電話　</a:t>
          </a:r>
          <a:r>
            <a:rPr lang="en-US" altLang="ja-JP" sz="1400" b="1"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082-248-8848</a:t>
          </a:r>
          <a:r>
            <a:rPr lang="ja-JP" altLang="en-US" sz="1400" b="1"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　ﾌｧｸｼﾐﾘ　</a:t>
          </a:r>
          <a:r>
            <a:rPr lang="en-US" altLang="ja-JP" sz="1400" b="1"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082-248-8840</a:t>
          </a:r>
        </a:p>
        <a:p>
          <a:pPr algn="l"/>
          <a:r>
            <a:rPr lang="ja-JP" altLang="en-US" sz="1400" b="1"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電子メール  </a:t>
          </a:r>
          <a:r>
            <a:rPr lang="en-US" altLang="ja-JP" sz="1400" b="1"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sgcshinkou@pref.hiroshima.lg.jp</a:t>
          </a:r>
        </a:p>
        <a:p>
          <a:pPr algn="l"/>
          <a:r>
            <a:rPr lang="en-US" altLang="ja-JP" sz="1400" b="1"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URL   http://www.pref.hiroshima.lg.jp/site/center/</a:t>
          </a:r>
          <a:endParaRPr lang="ja-JP" altLang="en-US" sz="1800" b="1" cap="none" spc="0">
            <a:ln w="12700">
              <a:noFill/>
              <a:prstDash val="solid"/>
            </a:ln>
            <a:solidFill>
              <a:schemeClr val="tx1"/>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1</xdr:colOff>
      <xdr:row>1</xdr:row>
      <xdr:rowOff>3751</xdr:rowOff>
    </xdr:from>
    <xdr:to>
      <xdr:col>3</xdr:col>
      <xdr:colOff>523875</xdr:colOff>
      <xdr:row>1</xdr:row>
      <xdr:rowOff>561974</xdr:rowOff>
    </xdr:to>
    <xdr:sp macro="" textlink="">
      <xdr:nvSpPr>
        <xdr:cNvPr id="7" name="Text Box 5"/>
        <xdr:cNvSpPr txBox="1">
          <a:spLocks noChangeArrowheads="1"/>
        </xdr:cNvSpPr>
      </xdr:nvSpPr>
      <xdr:spPr bwMode="auto">
        <a:xfrm>
          <a:off x="123826" y="156151"/>
          <a:ext cx="1847849" cy="558223"/>
        </a:xfrm>
        <a:prstGeom prst="rect">
          <a:avLst/>
        </a:prstGeom>
        <a:solidFill>
          <a:srgbClr xmlns:mc="http://schemas.openxmlformats.org/markup-compatibility/2006" xmlns:a14="http://schemas.microsoft.com/office/drawing/2010/main" val="0000FF" mc:Ignorable="a14" a14:legacySpreadsheetColorIndex="1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90000" tIns="46800" rIns="90000" bIns="46800" anchor="ctr" upright="1"/>
        <a:lstStyle/>
        <a:p>
          <a:pPr algn="ctr" rtl="0">
            <a:defRPr sz="1000"/>
          </a:pPr>
          <a:r>
            <a:rPr lang="en-US" altLang="ja-JP" sz="1100" b="1" i="0" u="none" strike="noStrike" baseline="0">
              <a:solidFill>
                <a:schemeClr val="bg1"/>
              </a:solidFill>
              <a:latin typeface="ＭＳ ゴシック"/>
              <a:ea typeface="ＭＳ ゴシック"/>
            </a:rPr>
            <a:t>1</a:t>
          </a:r>
          <a:r>
            <a:rPr lang="en-US" altLang="ja-JP" sz="1000" b="1" i="0" baseline="0">
              <a:solidFill>
                <a:schemeClr val="bg1"/>
              </a:solidFill>
              <a:effectLst/>
              <a:latin typeface="+mn-lt"/>
              <a:ea typeface="+mn-ea"/>
              <a:cs typeface="+mn-cs"/>
            </a:rPr>
            <a:t>-</a:t>
          </a:r>
          <a:r>
            <a:rPr lang="ja-JP" altLang="en-US" sz="1100" b="1" i="0" u="none" strike="noStrike" baseline="0">
              <a:solidFill>
                <a:schemeClr val="bg1"/>
              </a:solidFill>
              <a:latin typeface="ＭＳ ゴシック"/>
              <a:ea typeface="ＭＳ ゴシック"/>
            </a:rPr>
            <a:t>ア 社会教育委員</a:t>
          </a:r>
        </a:p>
      </xdr:txBody>
    </xdr:sp>
    <xdr:clientData/>
  </xdr:twoCellAnchor>
  <xdr:twoCellAnchor>
    <xdr:from>
      <xdr:col>4</xdr:col>
      <xdr:colOff>276225</xdr:colOff>
      <xdr:row>1</xdr:row>
      <xdr:rowOff>13277</xdr:rowOff>
    </xdr:from>
    <xdr:to>
      <xdr:col>10</xdr:col>
      <xdr:colOff>0</xdr:colOff>
      <xdr:row>1</xdr:row>
      <xdr:rowOff>561975</xdr:rowOff>
    </xdr:to>
    <xdr:sp macro="" textlink="">
      <xdr:nvSpPr>
        <xdr:cNvPr id="6" name="Text Box 3"/>
        <xdr:cNvSpPr txBox="1">
          <a:spLocks noChangeArrowheads="1"/>
        </xdr:cNvSpPr>
      </xdr:nvSpPr>
      <xdr:spPr bwMode="auto">
        <a:xfrm>
          <a:off x="2419350" y="165677"/>
          <a:ext cx="4210050" cy="54869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ctr" upright="1"/>
        <a:lstStyle/>
        <a:p>
          <a:pPr algn="l" rtl="0">
            <a:lnSpc>
              <a:spcPts val="1000"/>
            </a:lnSpc>
            <a:defRPr sz="1000"/>
          </a:pPr>
          <a:r>
            <a:rPr lang="ja-JP" altLang="en-US" sz="900" b="0" i="0" u="none" strike="noStrike" baseline="0">
              <a:solidFill>
                <a:srgbClr val="000000"/>
              </a:solidFill>
              <a:latin typeface="ＭＳ ゴシック"/>
              <a:ea typeface="ＭＳ ゴシック"/>
            </a:rPr>
            <a:t>各市町に設置されている社会教育委員の数，条例で定められた定数・任期について，平成</a:t>
          </a:r>
          <a:r>
            <a:rPr lang="en-US" altLang="ja-JP" sz="900" b="0" i="0" u="none" strike="noStrike" baseline="0">
              <a:solidFill>
                <a:srgbClr val="000000"/>
              </a:solidFill>
              <a:latin typeface="ＭＳ ゴシック"/>
              <a:ea typeface="ＭＳ ゴシック"/>
            </a:rPr>
            <a:t>30</a:t>
          </a:r>
          <a:r>
            <a:rPr lang="ja-JP" altLang="en-US" sz="900" b="0" i="0" u="none" strike="noStrike" baseline="0">
              <a:solidFill>
                <a:srgbClr val="000000"/>
              </a:solidFill>
              <a:latin typeface="ＭＳ ゴシック"/>
              <a:ea typeface="ＭＳ ゴシック"/>
            </a:rPr>
            <a:t>年５月１日現在のデータを掲載しています。</a:t>
          </a:r>
          <a:endParaRPr lang="en-US" altLang="ja-JP" sz="900" b="0" i="0" u="none" strike="noStrike" baseline="0">
            <a:solidFill>
              <a:srgbClr val="000000"/>
            </a:solidFill>
            <a:latin typeface="ＭＳ ゴシック"/>
            <a:ea typeface="ＭＳ 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36945</xdr:colOff>
      <xdr:row>1</xdr:row>
      <xdr:rowOff>0</xdr:rowOff>
    </xdr:from>
    <xdr:to>
      <xdr:col>4</xdr:col>
      <xdr:colOff>351558</xdr:colOff>
      <xdr:row>1</xdr:row>
      <xdr:rowOff>544945</xdr:rowOff>
    </xdr:to>
    <xdr:sp macro="" textlink="">
      <xdr:nvSpPr>
        <xdr:cNvPr id="2" name="Text Box 1"/>
        <xdr:cNvSpPr txBox="1">
          <a:spLocks noChangeArrowheads="1"/>
        </xdr:cNvSpPr>
      </xdr:nvSpPr>
      <xdr:spPr bwMode="auto">
        <a:xfrm>
          <a:off x="160770" y="152400"/>
          <a:ext cx="1933863" cy="544945"/>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lnSpc>
              <a:spcPts val="1200"/>
            </a:lnSpc>
            <a:defRPr sz="1000"/>
          </a:pPr>
          <a:r>
            <a:rPr lang="en-US" altLang="ja-JP" sz="1100" b="1" i="0" u="none" strike="noStrike" baseline="0">
              <a:solidFill>
                <a:srgbClr val="FFFFFF"/>
              </a:solidFill>
              <a:latin typeface="ＭＳ ゴシック"/>
              <a:ea typeface="ＭＳ ゴシック"/>
            </a:rPr>
            <a:t>1-</a:t>
          </a:r>
          <a:r>
            <a:rPr lang="ja-JP" altLang="en-US" sz="1100" b="1" i="0" u="none" strike="noStrike" baseline="0">
              <a:solidFill>
                <a:srgbClr val="FFFFFF"/>
              </a:solidFill>
              <a:latin typeface="ＭＳ ゴシック"/>
              <a:ea typeface="ＭＳ ゴシック"/>
            </a:rPr>
            <a:t>イ 平成</a:t>
          </a:r>
          <a:r>
            <a:rPr lang="en-US" altLang="ja-JP" sz="1100" b="1" i="0" u="none" strike="noStrike" baseline="0">
              <a:solidFill>
                <a:srgbClr val="FFFFFF"/>
              </a:solidFill>
              <a:latin typeface="ＭＳ ゴシック"/>
              <a:ea typeface="ＭＳ ゴシック"/>
            </a:rPr>
            <a:t>29</a:t>
          </a:r>
          <a:r>
            <a:rPr lang="ja-JP" altLang="en-US" sz="1100" b="1" i="0" u="none" strike="noStrike" baseline="0">
              <a:solidFill>
                <a:srgbClr val="FFFFFF"/>
              </a:solidFill>
              <a:latin typeface="ＭＳ ゴシック"/>
              <a:ea typeface="ＭＳ ゴシック"/>
            </a:rPr>
            <a:t>年度事業数</a:t>
          </a:r>
        </a:p>
        <a:p>
          <a:pPr algn="ctr" rtl="0">
            <a:lnSpc>
              <a:spcPts val="1100"/>
            </a:lnSpc>
            <a:defRPr sz="1000"/>
          </a:pPr>
          <a:r>
            <a:rPr lang="ja-JP" altLang="en-US" sz="1100" b="1" i="0" u="none" strike="noStrike" baseline="0">
              <a:solidFill>
                <a:srgbClr val="FFFFFF"/>
              </a:solidFill>
              <a:latin typeface="ＭＳ ゴシック"/>
              <a:ea typeface="ＭＳ ゴシック"/>
            </a:rPr>
            <a:t>（対象者別）</a:t>
          </a:r>
        </a:p>
      </xdr:txBody>
    </xdr:sp>
    <xdr:clientData/>
  </xdr:twoCellAnchor>
  <xdr:twoCellAnchor>
    <xdr:from>
      <xdr:col>1</xdr:col>
      <xdr:colOff>0</xdr:colOff>
      <xdr:row>3</xdr:row>
      <xdr:rowOff>0</xdr:rowOff>
    </xdr:from>
    <xdr:to>
      <xdr:col>2</xdr:col>
      <xdr:colOff>9525</xdr:colOff>
      <xdr:row>6</xdr:row>
      <xdr:rowOff>0</xdr:rowOff>
    </xdr:to>
    <xdr:sp macro="" textlink="">
      <xdr:nvSpPr>
        <xdr:cNvPr id="3" name="Line 2"/>
        <xdr:cNvSpPr>
          <a:spLocks noChangeShapeType="1"/>
        </xdr:cNvSpPr>
      </xdr:nvSpPr>
      <xdr:spPr bwMode="auto">
        <a:xfrm>
          <a:off x="123825" y="885825"/>
          <a:ext cx="771525" cy="942975"/>
        </a:xfrm>
        <a:prstGeom prst="line">
          <a:avLst/>
        </a:prstGeom>
        <a:noFill/>
        <a:ln w="9525">
          <a:solidFill>
            <a:srgbClr xmlns:mc="http://schemas.openxmlformats.org/markup-compatibility/2006" xmlns:a14="http://schemas.microsoft.com/office/drawing/2010/main" val="333399" mc:Ignorable="a14" a14:legacySpreadsheetColorIndex="62"/>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xdr:row>
      <xdr:rowOff>9526</xdr:rowOff>
    </xdr:from>
    <xdr:to>
      <xdr:col>13</xdr:col>
      <xdr:colOff>419100</xdr:colOff>
      <xdr:row>1</xdr:row>
      <xdr:rowOff>542925</xdr:rowOff>
    </xdr:to>
    <xdr:sp macro="" textlink="">
      <xdr:nvSpPr>
        <xdr:cNvPr id="4" name="Text Box 3"/>
        <xdr:cNvSpPr txBox="1">
          <a:spLocks noChangeArrowheads="1"/>
        </xdr:cNvSpPr>
      </xdr:nvSpPr>
      <xdr:spPr bwMode="auto">
        <a:xfrm>
          <a:off x="2162175" y="161926"/>
          <a:ext cx="3857625" cy="53339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ctr" upright="1"/>
        <a:lstStyle/>
        <a:p>
          <a:pPr algn="l" rtl="0">
            <a:defRPr sz="1000"/>
          </a:pPr>
          <a:r>
            <a:rPr lang="ja-JP" altLang="en-US" sz="900" b="0" i="0" u="none" strike="noStrike" baseline="0">
              <a:solidFill>
                <a:srgbClr val="000000"/>
              </a:solidFill>
              <a:latin typeface="ＭＳ ゴシック"/>
              <a:ea typeface="ＭＳ ゴシック"/>
            </a:rPr>
            <a:t>平成</a:t>
          </a:r>
          <a:r>
            <a:rPr lang="en-US" altLang="ja-JP" sz="900" b="0" i="0" u="none" strike="noStrike" baseline="0">
              <a:solidFill>
                <a:srgbClr val="000000"/>
              </a:solidFill>
              <a:latin typeface="ＭＳ ゴシック"/>
              <a:ea typeface="ＭＳ ゴシック"/>
            </a:rPr>
            <a:t>29</a:t>
          </a:r>
          <a:r>
            <a:rPr lang="ja-JP" altLang="en-US" sz="900" b="0" i="0" u="none" strike="noStrike" baseline="0">
              <a:solidFill>
                <a:srgbClr val="000000"/>
              </a:solidFill>
              <a:latin typeface="ＭＳ ゴシック"/>
              <a:ea typeface="ＭＳ ゴシック"/>
            </a:rPr>
            <a:t>年度に市町が行った事業（実績）を掲載しています。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36944</xdr:colOff>
      <xdr:row>1</xdr:row>
      <xdr:rowOff>0</xdr:rowOff>
    </xdr:from>
    <xdr:to>
      <xdr:col>5</xdr:col>
      <xdr:colOff>104775</xdr:colOff>
      <xdr:row>2</xdr:row>
      <xdr:rowOff>0</xdr:rowOff>
    </xdr:to>
    <xdr:sp macro="" textlink="">
      <xdr:nvSpPr>
        <xdr:cNvPr id="2" name="Text Box 1"/>
        <xdr:cNvSpPr txBox="1">
          <a:spLocks noChangeArrowheads="1"/>
        </xdr:cNvSpPr>
      </xdr:nvSpPr>
      <xdr:spPr bwMode="auto">
        <a:xfrm>
          <a:off x="160769" y="152400"/>
          <a:ext cx="2125231" cy="571500"/>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lnSpc>
              <a:spcPts val="1200"/>
            </a:lnSpc>
            <a:defRPr sz="1000"/>
          </a:pPr>
          <a:r>
            <a:rPr lang="en-US" altLang="ja-JP" sz="1100" b="1" i="0" u="none" strike="noStrike" baseline="0">
              <a:solidFill>
                <a:srgbClr val="FFFFFF"/>
              </a:solidFill>
              <a:latin typeface="ＭＳ ゴシック"/>
              <a:ea typeface="ＭＳ ゴシック"/>
            </a:rPr>
            <a:t>1-</a:t>
          </a:r>
          <a:r>
            <a:rPr lang="ja-JP" altLang="en-US" sz="1100" b="1" i="0" u="none" strike="noStrike" baseline="0">
              <a:solidFill>
                <a:srgbClr val="FFFFFF"/>
              </a:solidFill>
              <a:latin typeface="ＭＳ ゴシック"/>
              <a:ea typeface="ＭＳ ゴシック"/>
            </a:rPr>
            <a:t>ウ 平成</a:t>
          </a:r>
          <a:r>
            <a:rPr lang="en-US" altLang="ja-JP" sz="1100" b="1" i="0" u="none" strike="noStrike" baseline="0">
              <a:solidFill>
                <a:srgbClr val="FFFFFF"/>
              </a:solidFill>
              <a:latin typeface="ＭＳ ゴシック"/>
              <a:ea typeface="ＭＳ ゴシック"/>
            </a:rPr>
            <a:t>29</a:t>
          </a:r>
          <a:r>
            <a:rPr lang="ja-JP" altLang="en-US" sz="1100" b="1" i="0" u="none" strike="noStrike" baseline="0">
              <a:solidFill>
                <a:srgbClr val="FFFFFF"/>
              </a:solidFill>
              <a:latin typeface="ＭＳ ゴシック"/>
              <a:ea typeface="ＭＳ ゴシック"/>
            </a:rPr>
            <a:t>年度事業数</a:t>
          </a:r>
        </a:p>
        <a:p>
          <a:pPr algn="ctr" rtl="0">
            <a:lnSpc>
              <a:spcPts val="1200"/>
            </a:lnSpc>
            <a:defRPr sz="1000"/>
          </a:pPr>
          <a:r>
            <a:rPr lang="ja-JP" altLang="en-US" sz="1100" b="1" i="0" u="none" strike="noStrike" baseline="0">
              <a:solidFill>
                <a:srgbClr val="FFFFFF"/>
              </a:solidFill>
              <a:latin typeface="ＭＳ ゴシック"/>
              <a:ea typeface="ＭＳ ゴシック"/>
            </a:rPr>
            <a:t>（単独事業対象者別）</a:t>
          </a:r>
        </a:p>
      </xdr:txBody>
    </xdr:sp>
    <xdr:clientData/>
  </xdr:twoCellAnchor>
  <xdr:twoCellAnchor>
    <xdr:from>
      <xdr:col>1</xdr:col>
      <xdr:colOff>0</xdr:colOff>
      <xdr:row>3</xdr:row>
      <xdr:rowOff>0</xdr:rowOff>
    </xdr:from>
    <xdr:to>
      <xdr:col>2</xdr:col>
      <xdr:colOff>9525</xdr:colOff>
      <xdr:row>6</xdr:row>
      <xdr:rowOff>0</xdr:rowOff>
    </xdr:to>
    <xdr:sp macro="" textlink="">
      <xdr:nvSpPr>
        <xdr:cNvPr id="3" name="Line 2"/>
        <xdr:cNvSpPr>
          <a:spLocks noChangeShapeType="1"/>
        </xdr:cNvSpPr>
      </xdr:nvSpPr>
      <xdr:spPr bwMode="auto">
        <a:xfrm>
          <a:off x="123825" y="885825"/>
          <a:ext cx="742950" cy="942975"/>
        </a:xfrm>
        <a:prstGeom prst="line">
          <a:avLst/>
        </a:prstGeom>
        <a:noFill/>
        <a:ln w="9525">
          <a:solidFill>
            <a:srgbClr xmlns:mc="http://schemas.openxmlformats.org/markup-compatibility/2006" xmlns:a14="http://schemas.microsoft.com/office/drawing/2010/main" val="333399" mc:Ignorable="a14" a14:legacySpreadsheetColorIndex="62"/>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19050</xdr:colOff>
      <xdr:row>1</xdr:row>
      <xdr:rowOff>0</xdr:rowOff>
    </xdr:from>
    <xdr:to>
      <xdr:col>15</xdr:col>
      <xdr:colOff>0</xdr:colOff>
      <xdr:row>2</xdr:row>
      <xdr:rowOff>0</xdr:rowOff>
    </xdr:to>
    <xdr:sp macro="" textlink="">
      <xdr:nvSpPr>
        <xdr:cNvPr id="4" name="Text Box 3"/>
        <xdr:cNvSpPr txBox="1">
          <a:spLocks noChangeArrowheads="1"/>
        </xdr:cNvSpPr>
      </xdr:nvSpPr>
      <xdr:spPr bwMode="auto">
        <a:xfrm>
          <a:off x="2628900" y="152400"/>
          <a:ext cx="3838575" cy="571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ctr" upright="1"/>
        <a:lstStyle/>
        <a:p>
          <a:pPr algn="l" rtl="0">
            <a:defRPr sz="1000"/>
          </a:pPr>
          <a:r>
            <a:rPr lang="ja-JP" altLang="en-US" sz="900" b="0" i="0" u="none" strike="noStrike" baseline="0">
              <a:solidFill>
                <a:srgbClr val="000000"/>
              </a:solidFill>
              <a:latin typeface="ＭＳ ゴシック"/>
              <a:ea typeface="ＭＳ ゴシック"/>
            </a:rPr>
            <a:t>平成</a:t>
          </a:r>
          <a:r>
            <a:rPr lang="en-US" altLang="ja-JP" sz="900" b="0" i="0" u="none" strike="noStrike" baseline="0">
              <a:solidFill>
                <a:srgbClr val="000000"/>
              </a:solidFill>
              <a:latin typeface="ＭＳ ゴシック"/>
              <a:ea typeface="ＭＳ ゴシック"/>
            </a:rPr>
            <a:t>29</a:t>
          </a:r>
          <a:r>
            <a:rPr lang="ja-JP" altLang="en-US" sz="900" b="0" i="0" u="none" strike="noStrike" baseline="0">
              <a:solidFill>
                <a:srgbClr val="000000"/>
              </a:solidFill>
              <a:latin typeface="ＭＳ ゴシック"/>
              <a:ea typeface="ＭＳ ゴシック"/>
            </a:rPr>
            <a:t>年度に市町が単独で行った事業（実績）を掲載しています。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36945</xdr:colOff>
      <xdr:row>1</xdr:row>
      <xdr:rowOff>0</xdr:rowOff>
    </xdr:from>
    <xdr:to>
      <xdr:col>5</xdr:col>
      <xdr:colOff>200025</xdr:colOff>
      <xdr:row>1</xdr:row>
      <xdr:rowOff>544945</xdr:rowOff>
    </xdr:to>
    <xdr:sp macro="" textlink="">
      <xdr:nvSpPr>
        <xdr:cNvPr id="2" name="Text Box 1"/>
        <xdr:cNvSpPr txBox="1">
          <a:spLocks noChangeArrowheads="1"/>
        </xdr:cNvSpPr>
      </xdr:nvSpPr>
      <xdr:spPr bwMode="auto">
        <a:xfrm>
          <a:off x="160770" y="152400"/>
          <a:ext cx="2182380" cy="544945"/>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lnSpc>
              <a:spcPts val="1200"/>
            </a:lnSpc>
            <a:defRPr sz="1000"/>
          </a:pPr>
          <a:r>
            <a:rPr lang="en-US" altLang="ja-JP" sz="1100" b="1" i="0" u="none" strike="noStrike" baseline="0">
              <a:solidFill>
                <a:srgbClr val="FFFFFF"/>
              </a:solidFill>
              <a:latin typeface="ＭＳ ゴシック"/>
              <a:ea typeface="ＭＳ ゴシック"/>
            </a:rPr>
            <a:t>1-</a:t>
          </a:r>
          <a:r>
            <a:rPr lang="ja-JP" altLang="en-US" sz="1100" b="1" i="0" u="none" strike="noStrike" baseline="0">
              <a:solidFill>
                <a:srgbClr val="FFFFFF"/>
              </a:solidFill>
              <a:latin typeface="ＭＳ ゴシック"/>
              <a:ea typeface="ＭＳ ゴシック"/>
            </a:rPr>
            <a:t>エ 平成</a:t>
          </a:r>
          <a:r>
            <a:rPr lang="en-US" altLang="ja-JP" sz="1100" b="1" i="0" u="none" strike="noStrike" baseline="0">
              <a:solidFill>
                <a:srgbClr val="FFFFFF"/>
              </a:solidFill>
              <a:latin typeface="ＭＳ ゴシック"/>
              <a:ea typeface="ＭＳ ゴシック"/>
            </a:rPr>
            <a:t>29</a:t>
          </a:r>
          <a:r>
            <a:rPr lang="ja-JP" altLang="en-US" sz="1100" b="1" i="0" u="none" strike="noStrike" baseline="0">
              <a:solidFill>
                <a:srgbClr val="FFFFFF"/>
              </a:solidFill>
              <a:latin typeface="ＭＳ ゴシック"/>
              <a:ea typeface="ＭＳ ゴシック"/>
            </a:rPr>
            <a:t>年度事業数</a:t>
          </a:r>
        </a:p>
        <a:p>
          <a:pPr algn="ctr" rtl="0">
            <a:lnSpc>
              <a:spcPts val="1200"/>
            </a:lnSpc>
            <a:defRPr sz="1000"/>
          </a:pPr>
          <a:r>
            <a:rPr lang="ja-JP" altLang="en-US" sz="1100" b="1" i="0" u="none" strike="noStrike" baseline="0">
              <a:solidFill>
                <a:srgbClr val="FFFFFF"/>
              </a:solidFill>
              <a:latin typeface="ＭＳ ゴシック"/>
              <a:ea typeface="ＭＳ ゴシック"/>
            </a:rPr>
            <a:t>（補助・委嘱事業対象者別）</a:t>
          </a:r>
        </a:p>
      </xdr:txBody>
    </xdr:sp>
    <xdr:clientData/>
  </xdr:twoCellAnchor>
  <xdr:twoCellAnchor>
    <xdr:from>
      <xdr:col>1</xdr:col>
      <xdr:colOff>0</xdr:colOff>
      <xdr:row>3</xdr:row>
      <xdr:rowOff>0</xdr:rowOff>
    </xdr:from>
    <xdr:to>
      <xdr:col>2</xdr:col>
      <xdr:colOff>9525</xdr:colOff>
      <xdr:row>6</xdr:row>
      <xdr:rowOff>0</xdr:rowOff>
    </xdr:to>
    <xdr:sp macro="" textlink="">
      <xdr:nvSpPr>
        <xdr:cNvPr id="3" name="Line 2"/>
        <xdr:cNvSpPr>
          <a:spLocks noChangeShapeType="1"/>
        </xdr:cNvSpPr>
      </xdr:nvSpPr>
      <xdr:spPr bwMode="auto">
        <a:xfrm>
          <a:off x="123825" y="885825"/>
          <a:ext cx="742950" cy="942975"/>
        </a:xfrm>
        <a:prstGeom prst="line">
          <a:avLst/>
        </a:prstGeom>
        <a:noFill/>
        <a:ln w="9525">
          <a:solidFill>
            <a:srgbClr xmlns:mc="http://schemas.openxmlformats.org/markup-compatibility/2006" xmlns:a14="http://schemas.microsoft.com/office/drawing/2010/main" val="333399" mc:Ignorable="a14" a14:legacySpreadsheetColorIndex="62"/>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409575</xdr:colOff>
      <xdr:row>1</xdr:row>
      <xdr:rowOff>9526</xdr:rowOff>
    </xdr:from>
    <xdr:to>
      <xdr:col>15</xdr:col>
      <xdr:colOff>219075</xdr:colOff>
      <xdr:row>1</xdr:row>
      <xdr:rowOff>542926</xdr:rowOff>
    </xdr:to>
    <xdr:sp macro="" textlink="">
      <xdr:nvSpPr>
        <xdr:cNvPr id="4" name="Text Box 3"/>
        <xdr:cNvSpPr txBox="1">
          <a:spLocks noChangeArrowheads="1"/>
        </xdr:cNvSpPr>
      </xdr:nvSpPr>
      <xdr:spPr bwMode="auto">
        <a:xfrm>
          <a:off x="2552700" y="161926"/>
          <a:ext cx="4095750" cy="533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ctr" upright="1"/>
        <a:lstStyle/>
        <a:p>
          <a:pPr algn="l" rtl="0">
            <a:defRPr sz="1000"/>
          </a:pPr>
          <a:r>
            <a:rPr lang="ja-JP" altLang="en-US" sz="900" b="0" i="0" u="none" strike="noStrike" baseline="0">
              <a:solidFill>
                <a:srgbClr val="000000"/>
              </a:solidFill>
              <a:latin typeface="ＭＳ ゴシック"/>
              <a:ea typeface="ＭＳ ゴシック"/>
            </a:rPr>
            <a:t>県及び国の補助等を受けて，平成</a:t>
          </a:r>
          <a:r>
            <a:rPr lang="en-US" altLang="ja-JP" sz="900" b="0" i="0" u="none" strike="noStrike" baseline="0">
              <a:solidFill>
                <a:srgbClr val="000000"/>
              </a:solidFill>
              <a:latin typeface="ＭＳ ゴシック"/>
              <a:ea typeface="ＭＳ ゴシック"/>
            </a:rPr>
            <a:t>29</a:t>
          </a:r>
          <a:r>
            <a:rPr lang="ja-JP" altLang="en-US" sz="900" b="0" i="0" u="none" strike="noStrike" baseline="0">
              <a:solidFill>
                <a:srgbClr val="000000"/>
              </a:solidFill>
              <a:latin typeface="ＭＳ ゴシック"/>
              <a:ea typeface="ＭＳ ゴシック"/>
            </a:rPr>
            <a:t>年度に市町が行った事業（実績）を掲載しています。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36944</xdr:colOff>
      <xdr:row>1</xdr:row>
      <xdr:rowOff>0</xdr:rowOff>
    </xdr:from>
    <xdr:to>
      <xdr:col>4</xdr:col>
      <xdr:colOff>390525</xdr:colOff>
      <xdr:row>1</xdr:row>
      <xdr:rowOff>561975</xdr:rowOff>
    </xdr:to>
    <xdr:sp macro="" textlink="">
      <xdr:nvSpPr>
        <xdr:cNvPr id="2" name="Text Box 1"/>
        <xdr:cNvSpPr txBox="1">
          <a:spLocks noChangeArrowheads="1"/>
        </xdr:cNvSpPr>
      </xdr:nvSpPr>
      <xdr:spPr bwMode="auto">
        <a:xfrm>
          <a:off x="160769" y="152400"/>
          <a:ext cx="2458606" cy="561975"/>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lnSpc>
              <a:spcPts val="1200"/>
            </a:lnSpc>
            <a:defRPr sz="1000"/>
          </a:pPr>
          <a:r>
            <a:rPr lang="en-US" altLang="ja-JP" sz="1000" b="1" i="0" u="none" strike="noStrike" baseline="0">
              <a:solidFill>
                <a:srgbClr val="FFFFFF"/>
              </a:solidFill>
              <a:latin typeface="ＭＳ ゴシック"/>
              <a:ea typeface="ＭＳ ゴシック"/>
            </a:rPr>
            <a:t>1-</a:t>
          </a:r>
          <a:r>
            <a:rPr lang="ja-JP" altLang="en-US" sz="1000" b="1" i="0" u="none" strike="noStrike" baseline="0">
              <a:solidFill>
                <a:srgbClr val="FFFFFF"/>
              </a:solidFill>
              <a:latin typeface="ＭＳ ゴシック"/>
              <a:ea typeface="ＭＳ ゴシック"/>
            </a:rPr>
            <a:t>オ 平成</a:t>
          </a:r>
          <a:r>
            <a:rPr lang="en-US" altLang="ja-JP" sz="1000" b="1" i="0" u="none" strike="noStrike" baseline="0">
              <a:solidFill>
                <a:srgbClr val="FFFFFF"/>
              </a:solidFill>
              <a:latin typeface="ＭＳ ゴシック"/>
              <a:ea typeface="ＭＳ ゴシック"/>
            </a:rPr>
            <a:t>29</a:t>
          </a:r>
          <a:r>
            <a:rPr lang="ja-JP" altLang="en-US" sz="1000" b="1" i="0" u="none" strike="noStrike" baseline="0">
              <a:solidFill>
                <a:srgbClr val="FFFFFF"/>
              </a:solidFill>
              <a:latin typeface="ＭＳ ゴシック"/>
              <a:ea typeface="ＭＳ ゴシック"/>
            </a:rPr>
            <a:t>年度学級・講座実施状況</a:t>
          </a:r>
        </a:p>
        <a:p>
          <a:pPr algn="ctr" rtl="0">
            <a:lnSpc>
              <a:spcPts val="1200"/>
            </a:lnSpc>
            <a:defRPr sz="1000"/>
          </a:pPr>
          <a:r>
            <a:rPr lang="ja-JP" altLang="en-US" sz="1000" b="1" i="0" u="none" strike="noStrike" baseline="0">
              <a:solidFill>
                <a:srgbClr val="FFFFFF"/>
              </a:solidFill>
              <a:latin typeface="ＭＳ ゴシック"/>
              <a:ea typeface="ＭＳ ゴシック"/>
            </a:rPr>
            <a:t>（学習内容別）</a:t>
          </a:r>
        </a:p>
      </xdr:txBody>
    </xdr:sp>
    <xdr:clientData/>
  </xdr:twoCellAnchor>
  <xdr:twoCellAnchor>
    <xdr:from>
      <xdr:col>1</xdr:col>
      <xdr:colOff>22411</xdr:colOff>
      <xdr:row>3</xdr:row>
      <xdr:rowOff>33617</xdr:rowOff>
    </xdr:from>
    <xdr:to>
      <xdr:col>1</xdr:col>
      <xdr:colOff>659466</xdr:colOff>
      <xdr:row>4</xdr:row>
      <xdr:rowOff>257736</xdr:rowOff>
    </xdr:to>
    <xdr:sp macro="" textlink="">
      <xdr:nvSpPr>
        <xdr:cNvPr id="3" name="Line 2"/>
        <xdr:cNvSpPr>
          <a:spLocks noChangeShapeType="1"/>
        </xdr:cNvSpPr>
      </xdr:nvSpPr>
      <xdr:spPr bwMode="auto">
        <a:xfrm>
          <a:off x="145676" y="918882"/>
          <a:ext cx="637055" cy="537883"/>
        </a:xfrm>
        <a:prstGeom prst="line">
          <a:avLst/>
        </a:prstGeom>
        <a:noFill/>
        <a:ln w="9525">
          <a:solidFill>
            <a:srgbClr xmlns:mc="http://schemas.openxmlformats.org/markup-compatibility/2006" xmlns:a14="http://schemas.microsoft.com/office/drawing/2010/main" val="333399" mc:Ignorable="a14" a14:legacySpreadsheetColorIndex="62"/>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476250</xdr:colOff>
      <xdr:row>1</xdr:row>
      <xdr:rowOff>9526</xdr:rowOff>
    </xdr:from>
    <xdr:to>
      <xdr:col>12</xdr:col>
      <xdr:colOff>9525</xdr:colOff>
      <xdr:row>1</xdr:row>
      <xdr:rowOff>561976</xdr:rowOff>
    </xdr:to>
    <xdr:sp macro="" textlink="">
      <xdr:nvSpPr>
        <xdr:cNvPr id="4" name="Text Box 3"/>
        <xdr:cNvSpPr txBox="1">
          <a:spLocks noChangeArrowheads="1"/>
        </xdr:cNvSpPr>
      </xdr:nvSpPr>
      <xdr:spPr bwMode="auto">
        <a:xfrm>
          <a:off x="2705100" y="161926"/>
          <a:ext cx="4791075" cy="5524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ctr" upright="1"/>
        <a:lstStyle/>
        <a:p>
          <a:pPr algn="l" rtl="0">
            <a:defRPr sz="1000"/>
          </a:pPr>
          <a:r>
            <a:rPr lang="ja-JP" altLang="en-US" sz="900" b="0" i="0" u="none" strike="noStrike" baseline="0">
              <a:solidFill>
                <a:srgbClr val="000000"/>
              </a:solidFill>
              <a:latin typeface="ＭＳ ゴシック"/>
              <a:ea typeface="ＭＳ ゴシック"/>
            </a:rPr>
            <a:t>平成</a:t>
          </a:r>
          <a:r>
            <a:rPr lang="en-US" altLang="ja-JP" sz="900" b="0" i="0" u="none" strike="noStrike" baseline="0">
              <a:solidFill>
                <a:srgbClr val="000000"/>
              </a:solidFill>
              <a:latin typeface="ＭＳ ゴシック"/>
              <a:ea typeface="ＭＳ ゴシック"/>
            </a:rPr>
            <a:t>29</a:t>
          </a:r>
          <a:r>
            <a:rPr lang="ja-JP" altLang="en-US" sz="900" b="0" i="0" u="none" strike="noStrike" baseline="0">
              <a:solidFill>
                <a:srgbClr val="000000"/>
              </a:solidFill>
              <a:latin typeface="ＭＳ ゴシック"/>
              <a:ea typeface="ＭＳ ゴシック"/>
            </a:rPr>
            <a:t>年度に，各市町が実施した学習講座等の事業（実績）について，学習内容別の事業数の状況を掲載しています。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9522</xdr:colOff>
      <xdr:row>1</xdr:row>
      <xdr:rowOff>8369</xdr:rowOff>
    </xdr:from>
    <xdr:to>
      <xdr:col>5</xdr:col>
      <xdr:colOff>352425</xdr:colOff>
      <xdr:row>1</xdr:row>
      <xdr:rowOff>566369</xdr:rowOff>
    </xdr:to>
    <xdr:sp macro="" textlink="">
      <xdr:nvSpPr>
        <xdr:cNvPr id="2" name="Text Box 1"/>
        <xdr:cNvSpPr txBox="1">
          <a:spLocks noChangeArrowheads="1"/>
        </xdr:cNvSpPr>
      </xdr:nvSpPr>
      <xdr:spPr bwMode="auto">
        <a:xfrm>
          <a:off x="133347" y="160769"/>
          <a:ext cx="3333753" cy="558000"/>
        </a:xfrm>
        <a:prstGeom prst="rect">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36576" tIns="18288" rIns="36576" bIns="18288" anchor="ctr" upright="1"/>
        <a:lstStyle/>
        <a:p>
          <a:pPr algn="ctr" rtl="0">
            <a:defRPr sz="1000"/>
          </a:pPr>
          <a:r>
            <a:rPr lang="en-US" altLang="ja-JP" sz="1100" b="1" i="0" u="none" strike="noStrike" baseline="0">
              <a:solidFill>
                <a:srgbClr val="FFFFFF"/>
              </a:solidFill>
              <a:latin typeface="ＭＳ ゴシック"/>
              <a:ea typeface="ＭＳ ゴシック"/>
            </a:rPr>
            <a:t>1-</a:t>
          </a:r>
          <a:r>
            <a:rPr lang="ja-JP" altLang="en-US" sz="1100" b="1" i="0" u="none" strike="noStrike" baseline="0">
              <a:solidFill>
                <a:srgbClr val="FFFFFF"/>
              </a:solidFill>
              <a:latin typeface="ＭＳ ゴシック"/>
              <a:ea typeface="ＭＳ ゴシック"/>
            </a:rPr>
            <a:t>カ 計画，答申・構想等，生涯学習推進組織</a:t>
          </a:r>
        </a:p>
      </xdr:txBody>
    </xdr:sp>
    <xdr:clientData/>
  </xdr:twoCellAnchor>
  <xdr:twoCellAnchor>
    <xdr:from>
      <xdr:col>1</xdr:col>
      <xdr:colOff>9525</xdr:colOff>
      <xdr:row>3</xdr:row>
      <xdr:rowOff>19050</xdr:rowOff>
    </xdr:from>
    <xdr:to>
      <xdr:col>1</xdr:col>
      <xdr:colOff>533400</xdr:colOff>
      <xdr:row>4</xdr:row>
      <xdr:rowOff>447675</xdr:rowOff>
    </xdr:to>
    <xdr:sp macro="" textlink="">
      <xdr:nvSpPr>
        <xdr:cNvPr id="3" name="Line 2"/>
        <xdr:cNvSpPr>
          <a:spLocks noChangeShapeType="1"/>
        </xdr:cNvSpPr>
      </xdr:nvSpPr>
      <xdr:spPr bwMode="auto">
        <a:xfrm>
          <a:off x="133350" y="895350"/>
          <a:ext cx="523875" cy="742950"/>
        </a:xfrm>
        <a:prstGeom prst="line">
          <a:avLst/>
        </a:prstGeom>
        <a:noFill/>
        <a:ln w="9525">
          <a:solidFill>
            <a:srgbClr xmlns:mc="http://schemas.openxmlformats.org/markup-compatibility/2006" xmlns:a14="http://schemas.microsoft.com/office/drawing/2010/main" val="333399" mc:Ignorable="a14" a14:legacySpreadsheetColorIndex="62"/>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0</xdr:row>
      <xdr:rowOff>152399</xdr:rowOff>
    </xdr:from>
    <xdr:to>
      <xdr:col>12</xdr:col>
      <xdr:colOff>38660</xdr:colOff>
      <xdr:row>2</xdr:row>
      <xdr:rowOff>85725</xdr:rowOff>
    </xdr:to>
    <xdr:sp macro="" textlink="">
      <xdr:nvSpPr>
        <xdr:cNvPr id="4" name="Text Box 3"/>
        <xdr:cNvSpPr txBox="1">
          <a:spLocks noChangeArrowheads="1"/>
        </xdr:cNvSpPr>
      </xdr:nvSpPr>
      <xdr:spPr bwMode="auto">
        <a:xfrm>
          <a:off x="3867150" y="152399"/>
          <a:ext cx="4067735" cy="65722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ctr" upright="1"/>
        <a:lstStyle/>
        <a:p>
          <a:pPr algn="l" rtl="0">
            <a:defRPr sz="1000"/>
          </a:pPr>
          <a:r>
            <a:rPr lang="ja-JP" altLang="en-US" sz="900" b="0" i="0" u="none" strike="noStrike" baseline="0">
              <a:solidFill>
                <a:srgbClr val="000000"/>
              </a:solidFill>
              <a:latin typeface="ＭＳ ゴシック"/>
              <a:ea typeface="ＭＳ ゴシック"/>
            </a:rPr>
            <a:t>総合計画等の他，教育基本法第</a:t>
          </a:r>
          <a:r>
            <a:rPr lang="en-US" altLang="ja-JP" sz="900" b="0" i="0" u="none" strike="noStrike" baseline="0">
              <a:solidFill>
                <a:srgbClr val="000000"/>
              </a:solidFill>
              <a:latin typeface="ＭＳ ゴシック"/>
              <a:ea typeface="ＭＳ ゴシック"/>
            </a:rPr>
            <a:t>17</a:t>
          </a:r>
          <a:r>
            <a:rPr lang="ja-JP" altLang="en-US" sz="900" b="0" i="0" u="none" strike="noStrike" baseline="0">
              <a:solidFill>
                <a:srgbClr val="000000"/>
              </a:solidFill>
              <a:latin typeface="ＭＳ ゴシック"/>
              <a:ea typeface="ＭＳ ゴシック"/>
            </a:rPr>
            <a:t>条の教育振興基本計画，地方教育行政の組織及び運営に関する法律第１条の３の大綱，その他教育全般に関する計画等を掲載しています。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0000" tIns="46800" rIns="90000" bIns="4680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0000" tIns="46800" rIns="90000" bIns="4680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3" Type="http://schemas.openxmlformats.org/officeDocument/2006/relationships/hyperlink" Target="mailto:kshakai01@town.osakikamijima.lg.jp" TargetMode="External"/><Relationship Id="rId2" Type="http://schemas.openxmlformats.org/officeDocument/2006/relationships/hyperlink" Target="mailto:shogai@town.kumano.lg.jp" TargetMode="External"/><Relationship Id="rId1" Type="http://schemas.openxmlformats.org/officeDocument/2006/relationships/hyperlink" Target="mailto:shogai@city.onomichi.lg.jp" TargetMode="External"/><Relationship Id="rId5" Type="http://schemas.openxmlformats.org/officeDocument/2006/relationships/drawing" Target="../drawings/drawing12.xml"/><Relationship Id="rId4"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5.xml.rels><?xml version="1.0" encoding="UTF-8" standalone="yes"?>
<Relationships xmlns="http://schemas.openxmlformats.org/package/2006/relationships"><Relationship Id="rId13" Type="http://schemas.openxmlformats.org/officeDocument/2006/relationships/hyperlink" Target="http://www.shobara-lib.jp/" TargetMode="External"/><Relationship Id="rId18" Type="http://schemas.openxmlformats.org/officeDocument/2006/relationships/hyperlink" Target="mailto:nlibrary@m10.alpha-net.ne.jp" TargetMode="External"/><Relationship Id="rId26" Type="http://schemas.openxmlformats.org/officeDocument/2006/relationships/hyperlink" Target="http://www.tosho.city.fukuyama.hiroshima.jp/toshow/" TargetMode="External"/><Relationship Id="rId39" Type="http://schemas.openxmlformats.org/officeDocument/2006/relationships/hyperlink" Target="http://www.shobara-lib.jp/" TargetMode="External"/><Relationship Id="rId3" Type="http://schemas.openxmlformats.org/officeDocument/2006/relationships/hyperlink" Target="mailto:staff.kur@libra.city.higashihiroshima.hiroshima.jp" TargetMode="External"/><Relationship Id="rId21" Type="http://schemas.openxmlformats.org/officeDocument/2006/relationships/hyperlink" Target="http://www.tosho.city.fukuyama.hiroshima.jp/toshow/" TargetMode="External"/><Relationship Id="rId34" Type="http://schemas.openxmlformats.org/officeDocument/2006/relationships/hyperlink" Target="mailto:setoda-tosyokan@onomichi-lib.jp" TargetMode="External"/><Relationship Id="rId42" Type="http://schemas.openxmlformats.org/officeDocument/2006/relationships/hyperlink" Target="http://www.shobara-lib.jp/" TargetMode="External"/><Relationship Id="rId47" Type="http://schemas.openxmlformats.org/officeDocument/2006/relationships/hyperlink" Target="http://www.town.saka.hiroshima.jp/sakacho/" TargetMode="External"/><Relationship Id="rId50" Type="http://schemas.openxmlformats.org/officeDocument/2006/relationships/hyperlink" Target="https://www.onomichi-library.jp/" TargetMode="External"/><Relationship Id="rId7" Type="http://schemas.openxmlformats.org/officeDocument/2006/relationships/hyperlink" Target="mailto:staff.aki@libra.city.higashihiroshima.hiroshima.jp" TargetMode="External"/><Relationship Id="rId12" Type="http://schemas.openxmlformats.org/officeDocument/2006/relationships/hyperlink" Target="http://www2.jinsekigun.jp/index.html" TargetMode="External"/><Relationship Id="rId17" Type="http://schemas.openxmlformats.org/officeDocument/2006/relationships/hyperlink" Target="mailto:info@library.city.hiroshima.jp" TargetMode="External"/><Relationship Id="rId25" Type="http://schemas.openxmlformats.org/officeDocument/2006/relationships/hyperlink" Target="http://www.tosho.city.fukuyama.hiroshima.jp/toshow/" TargetMode="External"/><Relationship Id="rId33" Type="http://schemas.openxmlformats.org/officeDocument/2006/relationships/hyperlink" Target="mailto:innoshima-tosyokan@onomichi-lib.jp" TargetMode="External"/><Relationship Id="rId38" Type="http://schemas.openxmlformats.org/officeDocument/2006/relationships/hyperlink" Target="http://www.shobara-lib.jp/" TargetMode="External"/><Relationship Id="rId46" Type="http://schemas.openxmlformats.org/officeDocument/2006/relationships/hyperlink" Target="https://www.onomichi-library.jp/" TargetMode="External"/><Relationship Id="rId2" Type="http://schemas.openxmlformats.org/officeDocument/2006/relationships/hyperlink" Target="mailto:staff.sun@libra.city.higashihiroshima.hiroshima.jp" TargetMode="External"/><Relationship Id="rId16" Type="http://schemas.openxmlformats.org/officeDocument/2006/relationships/hyperlink" Target="mailto:hplibnet@hplibra.pref.hiroshima.jp" TargetMode="External"/><Relationship Id="rId20" Type="http://schemas.openxmlformats.org/officeDocument/2006/relationships/hyperlink" Target="http://www.library.city.hiroshima.jp/manga/" TargetMode="External"/><Relationship Id="rId29" Type="http://schemas.openxmlformats.org/officeDocument/2006/relationships/hyperlink" Target="http://tosho.city.mihara.hiroshima.jp/" TargetMode="External"/><Relationship Id="rId41" Type="http://schemas.openxmlformats.org/officeDocument/2006/relationships/hyperlink" Target="http://www.shobara-lib.jp/" TargetMode="External"/><Relationship Id="rId1" Type="http://schemas.openxmlformats.org/officeDocument/2006/relationships/hyperlink" Target="mailto:libstaff@libra.city.higashihiroshima.hiroshima.jp" TargetMode="External"/><Relationship Id="rId6" Type="http://schemas.openxmlformats.org/officeDocument/2006/relationships/hyperlink" Target="mailto:staff.kch@libra.city.higashihiroshima.hiroshima.jp" TargetMode="External"/><Relationship Id="rId11" Type="http://schemas.openxmlformats.org/officeDocument/2006/relationships/hyperlink" Target="http://lib.town.sera.hiroshima.jp/" TargetMode="External"/><Relationship Id="rId24" Type="http://schemas.openxmlformats.org/officeDocument/2006/relationships/hyperlink" Target="http://www.tosho.city.fukuyama.hiroshima.jp/toshow/" TargetMode="External"/><Relationship Id="rId32" Type="http://schemas.openxmlformats.org/officeDocument/2006/relationships/hyperlink" Target="mailto:mitsugi-tosyokan@onomichi-lib.jp" TargetMode="External"/><Relationship Id="rId37" Type="http://schemas.openxmlformats.org/officeDocument/2006/relationships/hyperlink" Target="http://www.shobara-lib.jp/" TargetMode="External"/><Relationship Id="rId40" Type="http://schemas.openxmlformats.org/officeDocument/2006/relationships/hyperlink" Target="http://www.shobara-lib.jp/" TargetMode="External"/><Relationship Id="rId45" Type="http://schemas.openxmlformats.org/officeDocument/2006/relationships/hyperlink" Target="mailto:toshokan@onomichi-lib.jp" TargetMode="External"/><Relationship Id="rId53" Type="http://schemas.openxmlformats.org/officeDocument/2006/relationships/drawing" Target="../drawings/drawing15.xml"/><Relationship Id="rId5" Type="http://schemas.openxmlformats.org/officeDocument/2006/relationships/hyperlink" Target="mailto:staff.toy@libra.city.higashihiroshima.hiroshima.jp" TargetMode="External"/><Relationship Id="rId15" Type="http://schemas.openxmlformats.org/officeDocument/2006/relationships/hyperlink" Target="mailto:info-saiki@hiroshima-hatsukaichi-lib.jp" TargetMode="External"/><Relationship Id="rId23" Type="http://schemas.openxmlformats.org/officeDocument/2006/relationships/hyperlink" Target="http://www.tosho.city.fukuyama.hiroshima.jp/toshow/" TargetMode="External"/><Relationship Id="rId28" Type="http://schemas.openxmlformats.org/officeDocument/2006/relationships/hyperlink" Target="http://tosho.city.mihara.hiroshima.jp/" TargetMode="External"/><Relationship Id="rId36" Type="http://schemas.openxmlformats.org/officeDocument/2006/relationships/hyperlink" Target="mailto:toshokan_joge@city.fuchu.hiroshima.jp" TargetMode="External"/><Relationship Id="rId49" Type="http://schemas.openxmlformats.org/officeDocument/2006/relationships/hyperlink" Target="https://www.onomichi-library.jp/" TargetMode="External"/><Relationship Id="rId10" Type="http://schemas.openxmlformats.org/officeDocument/2006/relationships/hyperlink" Target="http://www.akiota.jp/" TargetMode="External"/><Relationship Id="rId19" Type="http://schemas.openxmlformats.org/officeDocument/2006/relationships/hyperlink" Target="mailto:sera-lib@town.sera.hiroshima.jp" TargetMode="External"/><Relationship Id="rId31" Type="http://schemas.openxmlformats.org/officeDocument/2006/relationships/hyperlink" Target="http://tosho.city.mihara.hiroshima.jp/" TargetMode="External"/><Relationship Id="rId44" Type="http://schemas.openxmlformats.org/officeDocument/2006/relationships/hyperlink" Target="http://lib020.nexs-service.jp/kaita/" TargetMode="External"/><Relationship Id="rId52" Type="http://schemas.openxmlformats.org/officeDocument/2006/relationships/printerSettings" Target="../printerSettings/printerSettings18.bin"/><Relationship Id="rId4" Type="http://schemas.openxmlformats.org/officeDocument/2006/relationships/hyperlink" Target="mailto:staff.fuk@libra.city.higashihiroshima.hiroshima.jp" TargetMode="External"/><Relationship Id="rId9" Type="http://schemas.openxmlformats.org/officeDocument/2006/relationships/hyperlink" Target="http://www.akiota.jp/" TargetMode="External"/><Relationship Id="rId14" Type="http://schemas.openxmlformats.org/officeDocument/2006/relationships/hyperlink" Target="mailto:info@hiroshima-hatsukaichi-lib.jp" TargetMode="External"/><Relationship Id="rId22" Type="http://schemas.openxmlformats.org/officeDocument/2006/relationships/hyperlink" Target="http://www.tosho.city.fukuyama.hiroshima.jp/toshow/" TargetMode="External"/><Relationship Id="rId27" Type="http://schemas.openxmlformats.org/officeDocument/2006/relationships/hyperlink" Target="http://www.tosho.city.fukuyama.hiroshima.jp/toshow/" TargetMode="External"/><Relationship Id="rId30" Type="http://schemas.openxmlformats.org/officeDocument/2006/relationships/hyperlink" Target="http://tosho.city.mihara.hiroshima.jp/" TargetMode="External"/><Relationship Id="rId35" Type="http://schemas.openxmlformats.org/officeDocument/2006/relationships/hyperlink" Target="mailto:mukaishima-tosyokan@onomichi-lib.jp" TargetMode="External"/><Relationship Id="rId43" Type="http://schemas.openxmlformats.org/officeDocument/2006/relationships/hyperlink" Target="mailto:otake-tosho2@mx52.tiki.ne.jp" TargetMode="External"/><Relationship Id="rId48" Type="http://schemas.openxmlformats.org/officeDocument/2006/relationships/hyperlink" Target="https://www.onomichi-library.jp/" TargetMode="External"/><Relationship Id="rId8" Type="http://schemas.openxmlformats.org/officeDocument/2006/relationships/hyperlink" Target="http://www.akiota.jp/" TargetMode="External"/><Relationship Id="rId51" Type="http://schemas.openxmlformats.org/officeDocument/2006/relationships/hyperlink" Target="https://www.onomichi-library.jp/"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www.onomichi-museum.jp/" TargetMode="External"/><Relationship Id="rId13" Type="http://schemas.openxmlformats.org/officeDocument/2006/relationships/hyperlink" Target="mailto:fude@fude.or.jp" TargetMode="External"/><Relationship Id="rId3" Type="http://schemas.openxmlformats.org/officeDocument/2006/relationships/hyperlink" Target="http://www.pref.hiroshima.lg.jp/site/raisanyou/" TargetMode="External"/><Relationship Id="rId7" Type="http://schemas.openxmlformats.org/officeDocument/2006/relationships/hyperlink" Target="http://www.cf.city.hiroshima.jp/kyodo/" TargetMode="External"/><Relationship Id="rId12" Type="http://schemas.openxmlformats.org/officeDocument/2006/relationships/hyperlink" Target="http://www.city.fukuyama.hiroshima.jp/site/fukuyama-museum/" TargetMode="External"/><Relationship Id="rId2" Type="http://schemas.openxmlformats.org/officeDocument/2006/relationships/hyperlink" Target="http://www.hpam.jp/" TargetMode="External"/><Relationship Id="rId1" Type="http://schemas.openxmlformats.org/officeDocument/2006/relationships/printerSettings" Target="../printerSettings/printerSettings19.bin"/><Relationship Id="rId6" Type="http://schemas.openxmlformats.org/officeDocument/2006/relationships/hyperlink" Target="mailto:kyodo@cf.city.hiroshima.jp" TargetMode="External"/><Relationship Id="rId11" Type="http://schemas.openxmlformats.org/officeDocument/2006/relationships/hyperlink" Target="http://www.city.fukuyama.hiroshima.jp/site/fukuyamajo/" TargetMode="External"/><Relationship Id="rId5" Type="http://schemas.openxmlformats.org/officeDocument/2006/relationships/hyperlink" Target="mailto:kanri@vehicle.city.hiroshima.jp" TargetMode="External"/><Relationship Id="rId15" Type="http://schemas.openxmlformats.org/officeDocument/2006/relationships/drawing" Target="../drawings/drawing16.xml"/><Relationship Id="rId10" Type="http://schemas.openxmlformats.org/officeDocument/2006/relationships/hyperlink" Target="http://www.hirayama-museum.or.jp/" TargetMode="External"/><Relationship Id="rId4" Type="http://schemas.openxmlformats.org/officeDocument/2006/relationships/hyperlink" Target="mailto:rhkraisanyou@pref.hiroshima.lg.jp" TargetMode="External"/><Relationship Id="rId9" Type="http://schemas.openxmlformats.org/officeDocument/2006/relationships/hyperlink" Target="mailto:bijyutsu@city.onomichi.hiroshima.jp" TargetMode="External"/><Relationship Id="rId14"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22.bin"/><Relationship Id="rId3" Type="http://schemas.openxmlformats.org/officeDocument/2006/relationships/hyperlink" Target="mailto:info@kousanji.or.jp" TargetMode="External"/><Relationship Id="rId7" Type="http://schemas.openxmlformats.org/officeDocument/2006/relationships/hyperlink" Target="http://www.garasunosato.net/" TargetMode="External"/><Relationship Id="rId2" Type="http://schemas.openxmlformats.org/officeDocument/2006/relationships/hyperlink" Target="http://www.woodone-museum.jp/" TargetMode="External"/><Relationship Id="rId1" Type="http://schemas.openxmlformats.org/officeDocument/2006/relationships/printerSettings" Target="../printerSettings/printerSettings21.bin"/><Relationship Id="rId6" Type="http://schemas.openxmlformats.org/officeDocument/2006/relationships/hyperlink" Target="http://www.facm.net/" TargetMode="External"/><Relationship Id="rId5" Type="http://schemas.openxmlformats.org/officeDocument/2006/relationships/hyperlink" Target="http://shibuya-museum.sakura.ne.jp/" TargetMode="External"/><Relationship Id="rId4" Type="http://schemas.openxmlformats.org/officeDocument/2006/relationships/hyperlink" Target="http://www.umam.jp/" TargetMode="External"/><Relationship Id="rId9"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8" Type="http://schemas.openxmlformats.org/officeDocument/2006/relationships/hyperlink" Target="mailto:fuchumus@pear.ccjnet.ne.jp" TargetMode="External"/><Relationship Id="rId13" Type="http://schemas.openxmlformats.org/officeDocument/2006/relationships/hyperlink" Target="mailto:kuchiwa-shiryoukan@u-broad.jp" TargetMode="External"/><Relationship Id="rId3" Type="http://schemas.openxmlformats.org/officeDocument/2006/relationships/hyperlink" Target="http://www.city.mihara.hiroshima.jp/site/kyouiku/tenmondaitop.html" TargetMode="External"/><Relationship Id="rId7" Type="http://schemas.openxmlformats.org/officeDocument/2006/relationships/hyperlink" Target="http://www.city.fukuyama.hiroshima.jp/site/kannabe-kanchazan/" TargetMode="External"/><Relationship Id="rId12" Type="http://schemas.openxmlformats.org/officeDocument/2006/relationships/hyperlink" Target="mailto:mirasaka-heiwa@p1.pionet.ne.jp" TargetMode="External"/><Relationship Id="rId2" Type="http://schemas.openxmlformats.org/officeDocument/2006/relationships/hyperlink" Target="mailto:kaizi@city.kure.lg.jp" TargetMode="External"/><Relationship Id="rId16" Type="http://schemas.openxmlformats.org/officeDocument/2006/relationships/drawing" Target="../drawings/drawing18.xml"/><Relationship Id="rId1" Type="http://schemas.openxmlformats.org/officeDocument/2006/relationships/printerSettings" Target="../printerSettings/printerSettings23.bin"/><Relationship Id="rId6" Type="http://schemas.openxmlformats.org/officeDocument/2006/relationships/hyperlink" Target="http://www.city.fukuyama.hiroshima.jp/site/kannabe-rekishiminzoku/" TargetMode="External"/><Relationship Id="rId11" Type="http://schemas.openxmlformats.org/officeDocument/2006/relationships/hyperlink" Target="mailto:kisaart-reki@p1.pionet.ne.jp" TargetMode="External"/><Relationship Id="rId5" Type="http://schemas.openxmlformats.org/officeDocument/2006/relationships/hyperlink" Target="mailto:entsuba.k-s.m@ninus.ocn.ne.jp" TargetMode="External"/><Relationship Id="rId15" Type="http://schemas.openxmlformats.org/officeDocument/2006/relationships/printerSettings" Target="../printerSettings/printerSettings24.bin"/><Relationship Id="rId10" Type="http://schemas.openxmlformats.org/officeDocument/2006/relationships/hyperlink" Target="http://kenkichi.jimdo.com/" TargetMode="External"/><Relationship Id="rId4" Type="http://schemas.openxmlformats.org/officeDocument/2006/relationships/hyperlink" Target="http://www.city.onomichi.hiroshima.jp/kanko/data_mitsugi/02en/" TargetMode="External"/><Relationship Id="rId9" Type="http://schemas.openxmlformats.org/officeDocument/2006/relationships/hyperlink" Target="mailto:joge-rekishi@aioros.ocn.ne.jp" TargetMode="External"/><Relationship Id="rId14" Type="http://schemas.openxmlformats.org/officeDocument/2006/relationships/hyperlink" Target="http://www.city.higashihiroshima.lg.jp/bijutsukan"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7.bin"/></Relationships>
</file>

<file path=xl/worksheets/_rels/sheet21.xml.rels><?xml version="1.0" encoding="UTF-8" standalone="yes"?>
<Relationships xmlns="http://schemas.openxmlformats.org/package/2006/relationships"><Relationship Id="rId8" Type="http://schemas.openxmlformats.org/officeDocument/2006/relationships/hyperlink" Target="mailto:misumi-k@cf.city.hiroshima.jp" TargetMode="External"/><Relationship Id="rId13" Type="http://schemas.openxmlformats.org/officeDocument/2006/relationships/hyperlink" Target="http://www.city.mihara.hiroshima.jp/site/kyouiku/wakikou.html" TargetMode="External"/><Relationship Id="rId18" Type="http://schemas.openxmlformats.org/officeDocument/2006/relationships/hyperlink" Target="http://www.town.kumano.hiroshima.jp/www/contents/1129619610593/index.html" TargetMode="External"/><Relationship Id="rId26" Type="http://schemas.openxmlformats.org/officeDocument/2006/relationships/hyperlink" Target="mailto:info@kushidocc.jp" TargetMode="External"/><Relationship Id="rId3" Type="http://schemas.openxmlformats.org/officeDocument/2006/relationships/hyperlink" Target="mailto:kanon-k@cf.city.hiroshima.jp" TargetMode="External"/><Relationship Id="rId21" Type="http://schemas.openxmlformats.org/officeDocument/2006/relationships/hyperlink" Target="mailto:jk-syougaku@town.jinsekikogen.hiroshima.jp" TargetMode="External"/><Relationship Id="rId7" Type="http://schemas.openxmlformats.org/officeDocument/2006/relationships/hyperlink" Target="http://www.cf.city.hiroshima.jp/kochi-k/" TargetMode="External"/><Relationship Id="rId12" Type="http://schemas.openxmlformats.org/officeDocument/2006/relationships/hyperlink" Target="http://www.city.mihara.hiroshima.jp/site/kyouiku/ogusakou.html" TargetMode="External"/><Relationship Id="rId17" Type="http://schemas.openxmlformats.org/officeDocument/2006/relationships/hyperlink" Target="mailto:higasiko@town.kaita.lg.jp" TargetMode="External"/><Relationship Id="rId25" Type="http://schemas.openxmlformats.org/officeDocument/2006/relationships/hyperlink" Target="http://kushidocc.jp/" TargetMode="External"/><Relationship Id="rId2" Type="http://schemas.openxmlformats.org/officeDocument/2006/relationships/hyperlink" Target="mailto:danbara-k@cf.city.hiroshima.jp" TargetMode="External"/><Relationship Id="rId16" Type="http://schemas.openxmlformats.org/officeDocument/2006/relationships/hyperlink" Target="mailto:shogaku_edu@city.fuchu.hiroshima.jp" TargetMode="External"/><Relationship Id="rId20" Type="http://schemas.openxmlformats.org/officeDocument/2006/relationships/hyperlink" Target="mailto:kshakai01@town.osakikamijima.lg.jp" TargetMode="External"/><Relationship Id="rId29" Type="http://schemas.openxmlformats.org/officeDocument/2006/relationships/drawing" Target="../drawings/drawing21.xml"/><Relationship Id="rId1" Type="http://schemas.openxmlformats.org/officeDocument/2006/relationships/printerSettings" Target="../printerSettings/printerSettings28.bin"/><Relationship Id="rId6" Type="http://schemas.openxmlformats.org/officeDocument/2006/relationships/hyperlink" Target="mailto:kabe-k@cf.city.hiroshima.jp" TargetMode="External"/><Relationship Id="rId11" Type="http://schemas.openxmlformats.org/officeDocument/2006/relationships/hyperlink" Target="http://www.city.mihara.hiroshima.jp/site/kyouiku/honkou.html" TargetMode="External"/><Relationship Id="rId24" Type="http://schemas.openxmlformats.org/officeDocument/2006/relationships/hyperlink" Target="mailto:hatsukaichi.city.yuwacc@fch.ne.jp" TargetMode="External"/><Relationship Id="rId5" Type="http://schemas.openxmlformats.org/officeDocument/2006/relationships/hyperlink" Target="mailto:koyo-k@cf.city.hiroshima.jp" TargetMode="External"/><Relationship Id="rId15" Type="http://schemas.openxmlformats.org/officeDocument/2006/relationships/hyperlink" Target="http://www.city.mihara.hiroshima.jp/site/kyouiku/kankou.html" TargetMode="External"/><Relationship Id="rId23" Type="http://schemas.openxmlformats.org/officeDocument/2006/relationships/hyperlink" Target="mailto:hatsukaichi.city.ajinacc@fch.ne.jp" TargetMode="External"/><Relationship Id="rId28" Type="http://schemas.openxmlformats.org/officeDocument/2006/relationships/printerSettings" Target="../printerSettings/printerSettings29.bin"/><Relationship Id="rId10" Type="http://schemas.openxmlformats.org/officeDocument/2006/relationships/hyperlink" Target="mailto:ayagaoka-k@cf.city.hiroshima.jp" TargetMode="External"/><Relationship Id="rId19" Type="http://schemas.openxmlformats.org/officeDocument/2006/relationships/hyperlink" Target="http://www.town.kumano.hiroshima.jp/www/contents/1129614902921/index.html" TargetMode="External"/><Relationship Id="rId4" Type="http://schemas.openxmlformats.org/officeDocument/2006/relationships/hyperlink" Target="http://www.cf.city.hiroshima.jp/kanon-k/" TargetMode="External"/><Relationship Id="rId9" Type="http://schemas.openxmlformats.org/officeDocument/2006/relationships/hyperlink" Target="http://www.cf.city.hiroshima.jp/rakurakuen-k/" TargetMode="External"/><Relationship Id="rId14" Type="http://schemas.openxmlformats.org/officeDocument/2006/relationships/hyperlink" Target="http://www.city.mihara.hiroshima.jp/site/kyouiku/kuwakou.html" TargetMode="External"/><Relationship Id="rId22" Type="http://schemas.openxmlformats.org/officeDocument/2006/relationships/hyperlink" Target="http://www.city.mihara.hiroshima.jp/site/kyouiku/02.html" TargetMode="External"/><Relationship Id="rId27" Type="http://schemas.openxmlformats.org/officeDocument/2006/relationships/hyperlink" Target="mailto:sakaekominkan@fch.ne.jp"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www.city.kure.lg.jp/soshiki/112/" TargetMode="External"/><Relationship Id="rId13" Type="http://schemas.openxmlformats.org/officeDocument/2006/relationships/hyperlink" Target="http://www.city.kure.lg.jp/soshiki/116/" TargetMode="External"/><Relationship Id="rId18" Type="http://schemas.openxmlformats.org/officeDocument/2006/relationships/hyperlink" Target="http://www.city.kure.lg.jp/soshiki/122/" TargetMode="External"/><Relationship Id="rId26" Type="http://schemas.openxmlformats.org/officeDocument/2006/relationships/hyperlink" Target="http://www.city.kure.lg.jp/soshiki/124/" TargetMode="External"/><Relationship Id="rId39" Type="http://schemas.openxmlformats.org/officeDocument/2006/relationships/hyperlink" Target="mailto:info@souryou-jichi.net" TargetMode="External"/><Relationship Id="rId3" Type="http://schemas.openxmlformats.org/officeDocument/2006/relationships/hyperlink" Target="http://www.city.kure.lg.jp/soshiki/&#65297;&#65296;&#65300;/" TargetMode="External"/><Relationship Id="rId21" Type="http://schemas.openxmlformats.org/officeDocument/2006/relationships/hyperlink" Target="http://www.city.kure.lg.jp/soshiki/125/" TargetMode="External"/><Relationship Id="rId34" Type="http://schemas.openxmlformats.org/officeDocument/2006/relationships/hyperlink" Target="http://www.city.mihara.hiroshima.jp/site/kyouiku/kitakomi.html" TargetMode="External"/><Relationship Id="rId42" Type="http://schemas.openxmlformats.org/officeDocument/2006/relationships/hyperlink" Target="http://www.city.mihara.hiroshima.jp/site/kyouiku/itokomi.html" TargetMode="External"/><Relationship Id="rId7" Type="http://schemas.openxmlformats.org/officeDocument/2006/relationships/hyperlink" Target="http://www.city.kure.lg.jp/soshiki/111/" TargetMode="External"/><Relationship Id="rId12" Type="http://schemas.openxmlformats.org/officeDocument/2006/relationships/hyperlink" Target="http://www.city.kure.lg.jp/soshiki/115/" TargetMode="External"/><Relationship Id="rId17" Type="http://schemas.openxmlformats.org/officeDocument/2006/relationships/hyperlink" Target="http://www.city.kure.lg.jp/soshiki/121/" TargetMode="External"/><Relationship Id="rId25" Type="http://schemas.openxmlformats.org/officeDocument/2006/relationships/hyperlink" Target="http://www.city.kure.lg.jp/soshiki/123/" TargetMode="External"/><Relationship Id="rId33" Type="http://schemas.openxmlformats.org/officeDocument/2006/relationships/hyperlink" Target="http://www.city.mihara.hiroshima.jp/site/kyouiku/minakomi.html" TargetMode="External"/><Relationship Id="rId38" Type="http://schemas.openxmlformats.org/officeDocument/2006/relationships/hyperlink" Target="mailto:kuchiwajichi@gmail.com" TargetMode="External"/><Relationship Id="rId2" Type="http://schemas.openxmlformats.org/officeDocument/2006/relationships/hyperlink" Target="mailto:agakom@city.kure.lg.jp" TargetMode="External"/><Relationship Id="rId16" Type="http://schemas.openxmlformats.org/officeDocument/2006/relationships/hyperlink" Target="http://www.city.kure.lg.jp/soshiki/119/" TargetMode="External"/><Relationship Id="rId20" Type="http://schemas.openxmlformats.org/officeDocument/2006/relationships/hyperlink" Target="http://www.city.kure.lg.jp/soshiki/125/" TargetMode="External"/><Relationship Id="rId29" Type="http://schemas.openxmlformats.org/officeDocument/2006/relationships/hyperlink" Target="http://www.city.mihara.hiroshima.jp/site/kyouiku/miyakomi.html" TargetMode="External"/><Relationship Id="rId41" Type="http://schemas.openxmlformats.org/officeDocument/2006/relationships/hyperlink" Target="http://www.city.mihara.hiroshima.jp/site/kyouiku/nakakomi.html" TargetMode="External"/><Relationship Id="rId1" Type="http://schemas.openxmlformats.org/officeDocument/2006/relationships/printerSettings" Target="../printerSettings/printerSettings30.bin"/><Relationship Id="rId6" Type="http://schemas.openxmlformats.org/officeDocument/2006/relationships/hyperlink" Target="http://www.city.kure.lg.jp/soshiki/108/" TargetMode="External"/><Relationship Id="rId11" Type="http://schemas.openxmlformats.org/officeDocument/2006/relationships/hyperlink" Target="mailto:hutakom@city.kure.lg.jp" TargetMode="External"/><Relationship Id="rId24" Type="http://schemas.openxmlformats.org/officeDocument/2006/relationships/hyperlink" Target="http://www.city.kure.lg.jp/soshiki/121/" TargetMode="External"/><Relationship Id="rId32" Type="http://schemas.openxmlformats.org/officeDocument/2006/relationships/hyperlink" Target="http://www.city.mihara.hiroshima.jp/site/kyouiku/funakomi.html" TargetMode="External"/><Relationship Id="rId37" Type="http://schemas.openxmlformats.org/officeDocument/2006/relationships/hyperlink" Target="http://www.city.mihara.hiroshima.jp/site/kyouiku/hongaku.html" TargetMode="External"/><Relationship Id="rId40" Type="http://schemas.openxmlformats.org/officeDocument/2006/relationships/hyperlink" Target="http://www.city.mihara.hiroshima.jp/site/kyouiku/saikomi.html" TargetMode="External"/><Relationship Id="rId45" Type="http://schemas.openxmlformats.org/officeDocument/2006/relationships/drawing" Target="../drawings/drawing22.xml"/><Relationship Id="rId5" Type="http://schemas.openxmlformats.org/officeDocument/2006/relationships/hyperlink" Target="http://www.city.kure.lg.jp/soshiki/110/" TargetMode="External"/><Relationship Id="rId15" Type="http://schemas.openxmlformats.org/officeDocument/2006/relationships/hyperlink" Target="http://www.city.kure.lg.jp/soshiki/118/" TargetMode="External"/><Relationship Id="rId23" Type="http://schemas.openxmlformats.org/officeDocument/2006/relationships/hyperlink" Target="mailto:kawamiya@matidukuri.com" TargetMode="External"/><Relationship Id="rId28" Type="http://schemas.openxmlformats.org/officeDocument/2006/relationships/hyperlink" Target="http://www.city.kure.lg.jp/soshiki/120/" TargetMode="External"/><Relationship Id="rId36" Type="http://schemas.openxmlformats.org/officeDocument/2006/relationships/hyperlink" Target="http://www.city.mihara.hiroshima.jp/site/kyouiku/saza.html" TargetMode="External"/><Relationship Id="rId10" Type="http://schemas.openxmlformats.org/officeDocument/2006/relationships/hyperlink" Target="http://www.city.kure.lg.jp/soshiki/114/" TargetMode="External"/><Relationship Id="rId19" Type="http://schemas.openxmlformats.org/officeDocument/2006/relationships/hyperlink" Target="http://www.city.kure.lg.jp/soshiki/123/" TargetMode="External"/><Relationship Id="rId31" Type="http://schemas.openxmlformats.org/officeDocument/2006/relationships/hyperlink" Target="http://www.city.mihara.hiroshima.jp/site/kyouiku/sunakomi.html" TargetMode="External"/><Relationship Id="rId44" Type="http://schemas.openxmlformats.org/officeDocument/2006/relationships/printerSettings" Target="../printerSettings/printerSettings31.bin"/><Relationship Id="rId4" Type="http://schemas.openxmlformats.org/officeDocument/2006/relationships/hyperlink" Target="http://www.city.kure.lg.jp/soshiki/109/" TargetMode="External"/><Relationship Id="rId9" Type="http://schemas.openxmlformats.org/officeDocument/2006/relationships/hyperlink" Target="http://www.city.kure.lg.jp/soshiki/113/" TargetMode="External"/><Relationship Id="rId14" Type="http://schemas.openxmlformats.org/officeDocument/2006/relationships/hyperlink" Target="http://www.city.kure.lg.jp/soshiki/117/" TargetMode="External"/><Relationship Id="rId22" Type="http://schemas.openxmlformats.org/officeDocument/2006/relationships/hyperlink" Target="mailto:kajiyama@matidukuri.com" TargetMode="External"/><Relationship Id="rId27" Type="http://schemas.openxmlformats.org/officeDocument/2006/relationships/hyperlink" Target="http://www.city.kure.lg.jp/soshiki/124/" TargetMode="External"/><Relationship Id="rId30" Type="http://schemas.openxmlformats.org/officeDocument/2006/relationships/hyperlink" Target="http://www.city.mihara.hiroshima.jp/site/kyouiku/sagikomi.html" TargetMode="External"/><Relationship Id="rId35" Type="http://schemas.openxmlformats.org/officeDocument/2006/relationships/hyperlink" Target="http://www.city.mihara.hiroshima.jp/site/kyouiku/kuiminami.html" TargetMode="External"/><Relationship Id="rId43" Type="http://schemas.openxmlformats.org/officeDocument/2006/relationships/hyperlink" Target="http://www.city.mihara.hiroshima.jp/site/kyouiku/nuhikomi.html"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mailto:hgh352325@city.higashihiroshima.hiroshima.jp" TargetMode="External"/><Relationship Id="rId13" Type="http://schemas.openxmlformats.org/officeDocument/2006/relationships/drawing" Target="../drawings/drawing23.xml"/><Relationship Id="rId3" Type="http://schemas.openxmlformats.org/officeDocument/2006/relationships/hyperlink" Target="https://www.city.onomichi.hiroshima.jp/site/kyoiku/3072.html" TargetMode="External"/><Relationship Id="rId7" Type="http://schemas.openxmlformats.org/officeDocument/2006/relationships/hyperlink" Target="mailto:hgh821100@city.higashihiroshima.hiroshima.jp" TargetMode="External"/><Relationship Id="rId12" Type="http://schemas.openxmlformats.org/officeDocument/2006/relationships/printerSettings" Target="../printerSettings/printerSettings33.bin"/><Relationship Id="rId2" Type="http://schemas.openxmlformats.org/officeDocument/2006/relationships/hyperlink" Target="http://www.city.kure.lg.jp/soshiki/128/" TargetMode="External"/><Relationship Id="rId1" Type="http://schemas.openxmlformats.org/officeDocument/2006/relationships/printerSettings" Target="../printerSettings/printerSettings32.bin"/><Relationship Id="rId6" Type="http://schemas.openxmlformats.org/officeDocument/2006/relationships/hyperlink" Target="mailto:syakaikyouikuka@town.fuchu.hiroshima.jp" TargetMode="External"/><Relationship Id="rId11" Type="http://schemas.openxmlformats.org/officeDocument/2006/relationships/hyperlink" Target="mailto:hgh451107@city.higashihiroshima.hiroshima.jp" TargetMode="External"/><Relationship Id="rId5" Type="http://schemas.openxmlformats.org/officeDocument/2006/relationships/hyperlink" Target="http://www2.town.fuchu.hiroshima.jp/www/contents/1181639311437/index.html" TargetMode="External"/><Relationship Id="rId10" Type="http://schemas.openxmlformats.org/officeDocument/2006/relationships/hyperlink" Target="mailto:hgh371107@city.higashihiroshima.hiroshima.jp" TargetMode="External"/><Relationship Id="rId4" Type="http://schemas.openxmlformats.org/officeDocument/2006/relationships/hyperlink" Target="http://www.town.fuchu.hiroshima.jp/site/kusunokiplaza/" TargetMode="External"/><Relationship Id="rId9" Type="http://schemas.openxmlformats.org/officeDocument/2006/relationships/hyperlink" Target="mailto:hgh324140@city.higashihiroshima.hiroshima.jp" TargetMode="External"/></Relationships>
</file>

<file path=xl/worksheets/_rels/sheet24.xml.rels><?xml version="1.0" encoding="UTF-8" standalone="yes"?>
<Relationships xmlns="http://schemas.openxmlformats.org/package/2006/relationships"><Relationship Id="rId8" Type="http://schemas.openxmlformats.org/officeDocument/2006/relationships/drawing" Target="../drawings/drawing24.xml"/><Relationship Id="rId3" Type="http://schemas.openxmlformats.org/officeDocument/2006/relationships/hyperlink" Target="http://www.city.mihara.hiroshima.jp/site/kyouiku/kuiseinengaiyo.html" TargetMode="External"/><Relationship Id="rId7" Type="http://schemas.openxmlformats.org/officeDocument/2006/relationships/printerSettings" Target="../printerSettings/printerSettings35.bin"/><Relationship Id="rId2" Type="http://schemas.openxmlformats.org/officeDocument/2006/relationships/hyperlink" Target="http://www.city.mihara.hiroshima.jp/site/kyouiku/sagiseinengaiyo.html" TargetMode="External"/><Relationship Id="rId1" Type="http://schemas.openxmlformats.org/officeDocument/2006/relationships/printerSettings" Target="../printerSettings/printerSettings34.bin"/><Relationship Id="rId6" Type="http://schemas.openxmlformats.org/officeDocument/2006/relationships/hyperlink" Target="mailto:hgh-seisho@city.higashihiroshima.hiroshima.jp" TargetMode="External"/><Relationship Id="rId5" Type="http://schemas.openxmlformats.org/officeDocument/2006/relationships/hyperlink" Target="http://www.city.mihara.hiroshima.jp/site/kyouiku/ryokomura.html" TargetMode="External"/><Relationship Id="rId4" Type="http://schemas.openxmlformats.org/officeDocument/2006/relationships/hyperlink" Target="http://www.city.mihara.hiroshima.jp/site/kyouiku/ssc.html" TargetMode="External"/></Relationships>
</file>

<file path=xl/worksheets/_rels/sheet25.xml.rels><?xml version="1.0" encoding="UTF-8" standalone="yes"?>
<Relationships xmlns="http://schemas.openxmlformats.org/package/2006/relationships"><Relationship Id="rId3" Type="http://schemas.openxmlformats.org/officeDocument/2006/relationships/hyperlink" Target="mailto:seishounen-josei@city.fukuyama.hiroshima.jp" TargetMode="External"/><Relationship Id="rId2" Type="http://schemas.openxmlformats.org/officeDocument/2006/relationships/hyperlink" Target="mailto:info-y@yui-port.city.hiroshima.jp" TargetMode="External"/><Relationship Id="rId1" Type="http://schemas.openxmlformats.org/officeDocument/2006/relationships/printerSettings" Target="../printerSettings/printerSettings36.bin"/><Relationship Id="rId5" Type="http://schemas.openxmlformats.org/officeDocument/2006/relationships/drawing" Target="../drawings/drawing25.xml"/><Relationship Id="rId4" Type="http://schemas.openxmlformats.org/officeDocument/2006/relationships/printerSettings" Target="../printerSettings/printerSettings37.bin"/></Relationships>
</file>

<file path=xl/worksheets/_rels/sheet26.xml.rels><?xml version="1.0" encoding="UTF-8" standalone="yes"?>
<Relationships xmlns="http://schemas.openxmlformats.org/package/2006/relationships"><Relationship Id="rId3" Type="http://schemas.openxmlformats.org/officeDocument/2006/relationships/hyperlink" Target="http://www.city.higashihiroshima.hiroshima.jp/soshiki/57/avl2.html" TargetMode="External"/><Relationship Id="rId2" Type="http://schemas.openxmlformats.org/officeDocument/2006/relationships/hyperlink" Target="mailto:eizou@cf.city.hiroshima.jp" TargetMode="External"/><Relationship Id="rId1" Type="http://schemas.openxmlformats.org/officeDocument/2006/relationships/printerSettings" Target="../printerSettings/printerSettings38.bin"/><Relationship Id="rId5" Type="http://schemas.openxmlformats.org/officeDocument/2006/relationships/drawing" Target="../drawings/drawing26.xml"/><Relationship Id="rId4" Type="http://schemas.openxmlformats.org/officeDocument/2006/relationships/printerSettings" Target="../printerSettings/printerSettings39.bin"/></Relationships>
</file>

<file path=xl/worksheets/_rels/sheet27.xml.rels><?xml version="1.0" encoding="UTF-8" standalone="yes"?>
<Relationships xmlns="http://schemas.openxmlformats.org/package/2006/relationships"><Relationship Id="rId3" Type="http://schemas.openxmlformats.org/officeDocument/2006/relationships/hyperlink" Target="https://www.city.onomichi.hiroshima.jp/site/kyoiku/3128.html" TargetMode="External"/><Relationship Id="rId7" Type="http://schemas.openxmlformats.org/officeDocument/2006/relationships/drawing" Target="../drawings/drawing27.xml"/><Relationship Id="rId2" Type="http://schemas.openxmlformats.org/officeDocument/2006/relationships/hyperlink" Target="https://www.city.onomichi.hiroshima.jp/soshiki/61/1033.html" TargetMode="External"/><Relationship Id="rId1" Type="http://schemas.openxmlformats.org/officeDocument/2006/relationships/printerSettings" Target="../printerSettings/printerSettings40.bin"/><Relationship Id="rId6" Type="http://schemas.openxmlformats.org/officeDocument/2006/relationships/printerSettings" Target="../printerSettings/printerSettings41.bin"/><Relationship Id="rId5" Type="http://schemas.openxmlformats.org/officeDocument/2006/relationships/hyperlink" Target="mailto:kshakai01@town.osakikamijima.lg.jp" TargetMode="External"/><Relationship Id="rId4" Type="http://schemas.openxmlformats.org/officeDocument/2006/relationships/hyperlink" Target="https://www.city.onomichi.hiroshima.jp/site/kyoiku/3077.html" TargetMode="Externa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42.bin"/></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4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6:N32"/>
  <sheetViews>
    <sheetView view="pageBreakPreview" topLeftCell="A13" zoomScaleNormal="55" zoomScaleSheetLayoutView="100" workbookViewId="0">
      <selection activeCell="M14" sqref="M14"/>
    </sheetView>
  </sheetViews>
  <sheetFormatPr defaultRowHeight="13.5" x14ac:dyDescent="0.15"/>
  <cols>
    <col min="4" max="5" width="9" customWidth="1"/>
  </cols>
  <sheetData>
    <row r="6" spans="4:4" x14ac:dyDescent="0.15">
      <c r="D6" s="85"/>
    </row>
    <row r="7" spans="4:4" x14ac:dyDescent="0.15">
      <c r="D7" s="85"/>
    </row>
    <row r="8" spans="4:4" x14ac:dyDescent="0.15">
      <c r="D8" s="85"/>
    </row>
    <row r="9" spans="4:4" x14ac:dyDescent="0.15">
      <c r="D9" s="85"/>
    </row>
    <row r="10" spans="4:4" x14ac:dyDescent="0.15">
      <c r="D10" s="85"/>
    </row>
    <row r="11" spans="4:4" x14ac:dyDescent="0.15">
      <c r="D11" s="85"/>
    </row>
    <row r="12" spans="4:4" x14ac:dyDescent="0.15">
      <c r="D12" s="85"/>
    </row>
    <row r="13" spans="4:4" x14ac:dyDescent="0.15">
      <c r="D13" s="85"/>
    </row>
    <row r="16" spans="4:4" x14ac:dyDescent="0.15">
      <c r="D16" s="85"/>
    </row>
    <row r="17" spans="4:14" x14ac:dyDescent="0.15">
      <c r="D17" s="85"/>
    </row>
    <row r="18" spans="4:14" x14ac:dyDescent="0.15">
      <c r="D18" s="85"/>
    </row>
    <row r="19" spans="4:14" x14ac:dyDescent="0.15">
      <c r="D19" s="85"/>
    </row>
    <row r="20" spans="4:14" x14ac:dyDescent="0.15">
      <c r="D20" s="85"/>
    </row>
    <row r="21" spans="4:14" x14ac:dyDescent="0.15">
      <c r="D21" s="85"/>
    </row>
    <row r="22" spans="4:14" x14ac:dyDescent="0.15">
      <c r="D22" s="85"/>
    </row>
    <row r="23" spans="4:14" x14ac:dyDescent="0.15">
      <c r="D23" s="85"/>
    </row>
    <row r="24" spans="4:14" x14ac:dyDescent="0.15">
      <c r="D24" s="85"/>
      <c r="N24" s="95"/>
    </row>
    <row r="25" spans="4:14" x14ac:dyDescent="0.15">
      <c r="D25" s="85"/>
    </row>
    <row r="26" spans="4:14" x14ac:dyDescent="0.15">
      <c r="D26" s="85"/>
    </row>
    <row r="27" spans="4:14" x14ac:dyDescent="0.15">
      <c r="D27" s="85"/>
    </row>
    <row r="28" spans="4:14" x14ac:dyDescent="0.15">
      <c r="D28" s="85"/>
    </row>
    <row r="29" spans="4:14" x14ac:dyDescent="0.15">
      <c r="D29" s="85"/>
    </row>
    <row r="32" spans="4:14" x14ac:dyDescent="0.15">
      <c r="D32" s="85"/>
    </row>
  </sheetData>
  <phoneticPr fontId="8"/>
  <printOptions horizontalCentered="1"/>
  <pageMargins left="0.59055118110236227" right="0.59055118110236227" top="0.59055118110236227" bottom="0.59055118110236227" header="0.39370078740157483" footer="0.3937007874015748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76"/>
  <sheetViews>
    <sheetView view="pageBreakPreview" zoomScaleNormal="85" zoomScaleSheetLayoutView="100" workbookViewId="0">
      <pane ySplit="6" topLeftCell="A7" activePane="bottomLeft" state="frozen"/>
      <selection activeCell="M31" sqref="M31"/>
      <selection pane="bottomLeft" activeCell="H28" sqref="H28"/>
    </sheetView>
  </sheetViews>
  <sheetFormatPr defaultRowHeight="12" x14ac:dyDescent="0.15"/>
  <cols>
    <col min="1" max="1" width="1.625" style="32" customWidth="1"/>
    <col min="2" max="2" width="8.75" style="32" customWidth="1"/>
    <col min="3" max="3" width="16.625" style="32" customWidth="1"/>
    <col min="4" max="4" width="14.625" style="32" customWidth="1"/>
    <col min="5" max="5" width="48.625" style="32" customWidth="1"/>
    <col min="6" max="6" width="1.625" style="32" customWidth="1"/>
    <col min="7" max="16384" width="9" style="32"/>
  </cols>
  <sheetData>
    <row r="1" spans="1:9" s="56" customFormat="1" x14ac:dyDescent="0.15">
      <c r="B1" s="139"/>
      <c r="I1" s="139"/>
    </row>
    <row r="2" spans="1:9" s="56" customFormat="1" ht="45" customHeight="1" x14ac:dyDescent="0.15">
      <c r="B2" s="139"/>
      <c r="I2" s="139"/>
    </row>
    <row r="3" spans="1:9" s="56" customFormat="1" ht="12" customHeight="1" thickBot="1" x14ac:dyDescent="0.2">
      <c r="B3" s="139"/>
      <c r="I3" s="139"/>
    </row>
    <row r="4" spans="1:9" ht="13.5" customHeight="1" x14ac:dyDescent="0.15">
      <c r="A4" s="246"/>
      <c r="B4" s="1824" t="s">
        <v>4573</v>
      </c>
      <c r="C4" s="1827" t="s">
        <v>2482</v>
      </c>
      <c r="D4" s="1828"/>
      <c r="E4" s="1829" t="s">
        <v>4574</v>
      </c>
    </row>
    <row r="5" spans="1:9" x14ac:dyDescent="0.15">
      <c r="A5" s="246"/>
      <c r="B5" s="1825"/>
      <c r="C5" s="1832" t="s">
        <v>2481</v>
      </c>
      <c r="D5" s="115" t="s">
        <v>4575</v>
      </c>
      <c r="E5" s="1830"/>
    </row>
    <row r="6" spans="1:9" ht="14.25" customHeight="1" thickBot="1" x14ac:dyDescent="0.2">
      <c r="A6" s="246"/>
      <c r="B6" s="1826"/>
      <c r="C6" s="1833"/>
      <c r="D6" s="82" t="s">
        <v>50</v>
      </c>
      <c r="E6" s="1831"/>
    </row>
    <row r="7" spans="1:9" ht="29.1" hidden="1" customHeight="1" x14ac:dyDescent="0.15">
      <c r="A7" s="232"/>
      <c r="B7" s="311" t="s">
        <v>3207</v>
      </c>
      <c r="C7" s="410" t="s">
        <v>6</v>
      </c>
      <c r="D7" s="411" t="s">
        <v>6</v>
      </c>
      <c r="E7" s="428" t="s">
        <v>6</v>
      </c>
    </row>
    <row r="8" spans="1:9" ht="29.1" hidden="1" customHeight="1" x14ac:dyDescent="0.15">
      <c r="A8" s="232"/>
      <c r="B8" s="311" t="s">
        <v>3208</v>
      </c>
      <c r="C8" s="410" t="s">
        <v>6</v>
      </c>
      <c r="D8" s="411" t="s">
        <v>6</v>
      </c>
      <c r="E8" s="428" t="s">
        <v>6</v>
      </c>
    </row>
    <row r="9" spans="1:9" ht="29.1" hidden="1" customHeight="1" x14ac:dyDescent="0.15">
      <c r="A9" s="232"/>
      <c r="B9" s="311" t="s">
        <v>3209</v>
      </c>
      <c r="C9" s="410" t="s">
        <v>6</v>
      </c>
      <c r="D9" s="411" t="s">
        <v>6</v>
      </c>
      <c r="E9" s="428" t="s">
        <v>6</v>
      </c>
    </row>
    <row r="10" spans="1:9" ht="29.1" hidden="1" customHeight="1" x14ac:dyDescent="0.15">
      <c r="A10" s="232"/>
      <c r="B10" s="311" t="s">
        <v>3210</v>
      </c>
      <c r="C10" s="410" t="s">
        <v>6</v>
      </c>
      <c r="D10" s="411" t="s">
        <v>6</v>
      </c>
      <c r="E10" s="428" t="s">
        <v>6</v>
      </c>
    </row>
    <row r="11" spans="1:9" ht="29.1" customHeight="1" x14ac:dyDescent="0.15">
      <c r="A11" s="232"/>
      <c r="B11" s="311" t="s">
        <v>4</v>
      </c>
      <c r="C11" s="410" t="s">
        <v>6</v>
      </c>
      <c r="D11" s="411" t="s">
        <v>6</v>
      </c>
      <c r="E11" s="412" t="s">
        <v>2414</v>
      </c>
      <c r="G11" s="455"/>
    </row>
    <row r="12" spans="1:9" ht="29.1" hidden="1" customHeight="1" x14ac:dyDescent="0.15">
      <c r="A12" s="232"/>
      <c r="B12" s="311" t="s">
        <v>3211</v>
      </c>
      <c r="C12" s="410" t="s">
        <v>6</v>
      </c>
      <c r="D12" s="411" t="s">
        <v>6</v>
      </c>
      <c r="E12" s="428" t="s">
        <v>6</v>
      </c>
    </row>
    <row r="13" spans="1:9" ht="29.1" customHeight="1" x14ac:dyDescent="0.15">
      <c r="A13" s="246"/>
      <c r="B13" s="311" t="s">
        <v>24</v>
      </c>
      <c r="C13" s="413" t="s">
        <v>6</v>
      </c>
      <c r="D13" s="414" t="s">
        <v>6</v>
      </c>
      <c r="E13" s="415" t="s">
        <v>2419</v>
      </c>
    </row>
    <row r="14" spans="1:9" ht="29.1" hidden="1" customHeight="1" x14ac:dyDescent="0.15">
      <c r="A14" s="246"/>
      <c r="B14" s="311" t="s">
        <v>3212</v>
      </c>
      <c r="C14" s="413" t="s">
        <v>6</v>
      </c>
      <c r="D14" s="414" t="s">
        <v>6</v>
      </c>
      <c r="E14" s="534" t="s">
        <v>6</v>
      </c>
    </row>
    <row r="15" spans="1:9" ht="29.1" hidden="1" customHeight="1" x14ac:dyDescent="0.15">
      <c r="A15" s="246"/>
      <c r="B15" s="311" t="s">
        <v>3213</v>
      </c>
      <c r="C15" s="413" t="s">
        <v>6</v>
      </c>
      <c r="D15" s="414" t="s">
        <v>6</v>
      </c>
      <c r="E15" s="534" t="s">
        <v>6</v>
      </c>
    </row>
    <row r="16" spans="1:9" ht="29.1" customHeight="1" x14ac:dyDescent="0.15">
      <c r="A16" s="232"/>
      <c r="B16" s="311" t="s">
        <v>26</v>
      </c>
      <c r="C16" s="416" t="s">
        <v>2428</v>
      </c>
      <c r="D16" s="414" t="s">
        <v>2429</v>
      </c>
      <c r="E16" s="415" t="s">
        <v>2430</v>
      </c>
    </row>
    <row r="17" spans="1:5" ht="29.1" customHeight="1" x14ac:dyDescent="0.15">
      <c r="A17" s="232"/>
      <c r="B17" s="311" t="s">
        <v>28</v>
      </c>
      <c r="C17" s="417" t="s">
        <v>6</v>
      </c>
      <c r="D17" s="418" t="s">
        <v>4576</v>
      </c>
      <c r="E17" s="412" t="s">
        <v>2434</v>
      </c>
    </row>
    <row r="18" spans="1:5" s="233" customFormat="1" ht="87" customHeight="1" x14ac:dyDescent="0.15">
      <c r="A18" s="232"/>
      <c r="B18" s="311" t="s">
        <v>29</v>
      </c>
      <c r="C18" s="416" t="s">
        <v>2585</v>
      </c>
      <c r="D18" s="414" t="s">
        <v>2586</v>
      </c>
      <c r="E18" s="415" t="s">
        <v>2587</v>
      </c>
    </row>
    <row r="19" spans="1:5" ht="29.1" hidden="1" customHeight="1" x14ac:dyDescent="0.15">
      <c r="A19" s="232"/>
      <c r="B19" s="311" t="s">
        <v>3214</v>
      </c>
      <c r="C19" s="417" t="s">
        <v>6</v>
      </c>
      <c r="D19" s="418" t="s">
        <v>6</v>
      </c>
      <c r="E19" s="428" t="s">
        <v>6</v>
      </c>
    </row>
    <row r="20" spans="1:5" ht="29.1" hidden="1" customHeight="1" x14ac:dyDescent="0.15">
      <c r="A20" s="232"/>
      <c r="B20" s="311" t="s">
        <v>3215</v>
      </c>
      <c r="C20" s="417" t="s">
        <v>6</v>
      </c>
      <c r="D20" s="418" t="s">
        <v>6</v>
      </c>
      <c r="E20" s="428" t="s">
        <v>6</v>
      </c>
    </row>
    <row r="21" spans="1:5" ht="39.950000000000003" customHeight="1" x14ac:dyDescent="0.15">
      <c r="A21" s="232"/>
      <c r="B21" s="311" t="s">
        <v>31</v>
      </c>
      <c r="C21" s="413" t="s">
        <v>4577</v>
      </c>
      <c r="D21" s="414" t="s">
        <v>4577</v>
      </c>
      <c r="E21" s="415" t="s">
        <v>3116</v>
      </c>
    </row>
    <row r="22" spans="1:5" ht="29.1" hidden="1" customHeight="1" x14ac:dyDescent="0.15">
      <c r="A22" s="232"/>
      <c r="B22" s="311" t="s">
        <v>3216</v>
      </c>
      <c r="C22" s="417" t="s">
        <v>6</v>
      </c>
      <c r="D22" s="418" t="s">
        <v>6</v>
      </c>
      <c r="E22" s="428" t="s">
        <v>6</v>
      </c>
    </row>
    <row r="23" spans="1:5" ht="29.1" hidden="1" customHeight="1" x14ac:dyDescent="0.15">
      <c r="A23" s="232"/>
      <c r="B23" s="311" t="s">
        <v>3117</v>
      </c>
      <c r="C23" s="417" t="s">
        <v>6</v>
      </c>
      <c r="D23" s="418" t="s">
        <v>6</v>
      </c>
      <c r="E23" s="428" t="s">
        <v>6</v>
      </c>
    </row>
    <row r="24" spans="1:5" ht="29.1" customHeight="1" x14ac:dyDescent="0.15">
      <c r="A24" s="232"/>
      <c r="B24" s="311" t="s">
        <v>4579</v>
      </c>
      <c r="C24" s="413" t="s">
        <v>4577</v>
      </c>
      <c r="D24" s="414" t="s">
        <v>4577</v>
      </c>
      <c r="E24" s="415" t="s">
        <v>4580</v>
      </c>
    </row>
    <row r="25" spans="1:5" ht="29.1" hidden="1" customHeight="1" x14ac:dyDescent="0.15">
      <c r="A25" s="232"/>
      <c r="B25" s="419" t="s">
        <v>3166</v>
      </c>
      <c r="C25" s="420" t="s">
        <v>6</v>
      </c>
      <c r="D25" s="421" t="s">
        <v>6</v>
      </c>
      <c r="E25" s="535" t="s">
        <v>6</v>
      </c>
    </row>
    <row r="26" spans="1:5" ht="29.1" hidden="1" customHeight="1" x14ac:dyDescent="0.15">
      <c r="A26" s="232"/>
      <c r="B26" s="419" t="s">
        <v>3217</v>
      </c>
      <c r="C26" s="420" t="s">
        <v>6</v>
      </c>
      <c r="D26" s="421" t="s">
        <v>6</v>
      </c>
      <c r="E26" s="535" t="s">
        <v>6</v>
      </c>
    </row>
    <row r="27" spans="1:5" ht="29.1" hidden="1" customHeight="1" x14ac:dyDescent="0.15">
      <c r="A27" s="232"/>
      <c r="B27" s="419" t="s">
        <v>3167</v>
      </c>
      <c r="C27" s="420" t="s">
        <v>6</v>
      </c>
      <c r="D27" s="421" t="s">
        <v>6</v>
      </c>
      <c r="E27" s="535" t="s">
        <v>6</v>
      </c>
    </row>
    <row r="28" spans="1:5" ht="29.1" customHeight="1" thickBot="1" x14ac:dyDescent="0.2">
      <c r="A28" s="232"/>
      <c r="B28" s="422" t="s">
        <v>34</v>
      </c>
      <c r="C28" s="423" t="s">
        <v>6</v>
      </c>
      <c r="D28" s="424" t="s">
        <v>6</v>
      </c>
      <c r="E28" s="425" t="s">
        <v>2447</v>
      </c>
    </row>
    <row r="29" spans="1:5" ht="29.1" hidden="1" customHeight="1" thickBot="1" x14ac:dyDescent="0.2">
      <c r="A29" s="232"/>
      <c r="B29" s="537" t="s">
        <v>3218</v>
      </c>
      <c r="C29" s="538" t="s">
        <v>6</v>
      </c>
      <c r="D29" s="539" t="s">
        <v>6</v>
      </c>
      <c r="E29" s="540" t="s">
        <v>6</v>
      </c>
    </row>
    <row r="38" spans="14:14" ht="13.5" x14ac:dyDescent="0.15">
      <c r="N38" s="238"/>
    </row>
    <row r="76" spans="6:6" ht="13.5" x14ac:dyDescent="0.15">
      <c r="F76" s="289"/>
    </row>
  </sheetData>
  <mergeCells count="4">
    <mergeCell ref="B4:B6"/>
    <mergeCell ref="C4:D4"/>
    <mergeCell ref="E4:E6"/>
    <mergeCell ref="C5:C6"/>
  </mergeCells>
  <phoneticPr fontId="8"/>
  <printOptions horizontalCentered="1"/>
  <pageMargins left="0.59055118110236227" right="0.59055118110236227" top="0.59055118110236227" bottom="0.59055118110236227" header="0.39370078740157483" footer="0.39370078740157483"/>
  <pageSetup paperSize="9" scale="92" firstPageNumber="2" orientation="portrait" r:id="rId1"/>
  <headerFooter>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80"/>
  <sheetViews>
    <sheetView view="pageBreakPreview" zoomScaleNormal="100" zoomScaleSheetLayoutView="100" workbookViewId="0">
      <pane ySplit="4" topLeftCell="A5" activePane="bottomLeft" state="frozen"/>
      <selection activeCell="M31" sqref="M31"/>
      <selection pane="bottomLeft" activeCell="M31" sqref="M31"/>
    </sheetView>
  </sheetViews>
  <sheetFormatPr defaultRowHeight="12" x14ac:dyDescent="0.15"/>
  <cols>
    <col min="1" max="1" width="1.625" style="170" customWidth="1"/>
    <col min="2" max="2" width="12.625" style="170" customWidth="1"/>
    <col min="3" max="3" width="17.625" style="170" customWidth="1"/>
    <col min="4" max="4" width="10.625" style="170" customWidth="1"/>
    <col min="5" max="5" width="12" style="170" customWidth="1"/>
    <col min="6" max="6" width="35.125" style="170" customWidth="1"/>
    <col min="7" max="7" width="1.625" style="170" customWidth="1"/>
    <col min="8" max="16384" width="9" style="170"/>
  </cols>
  <sheetData>
    <row r="1" spans="1:6" s="154" customFormat="1" x14ac:dyDescent="0.15">
      <c r="B1" s="170"/>
    </row>
    <row r="2" spans="1:6" s="154" customFormat="1" ht="45" customHeight="1" x14ac:dyDescent="0.15">
      <c r="B2" s="170"/>
    </row>
    <row r="3" spans="1:6" s="154" customFormat="1" ht="12" customHeight="1" thickBot="1" x14ac:dyDescent="0.2">
      <c r="B3" s="170"/>
    </row>
    <row r="4" spans="1:6" ht="24.95" customHeight="1" thickBot="1" x14ac:dyDescent="0.2">
      <c r="A4" s="247"/>
      <c r="B4" s="77" t="s">
        <v>2362</v>
      </c>
      <c r="C4" s="78" t="s">
        <v>51</v>
      </c>
      <c r="D4" s="79" t="s">
        <v>52</v>
      </c>
      <c r="E4" s="80" t="s">
        <v>53</v>
      </c>
      <c r="F4" s="81" t="s">
        <v>54</v>
      </c>
    </row>
    <row r="5" spans="1:6" ht="29.1" hidden="1" customHeight="1" x14ac:dyDescent="0.15">
      <c r="A5" s="248"/>
      <c r="B5" s="312" t="s">
        <v>3207</v>
      </c>
      <c r="C5" s="426" t="s">
        <v>6</v>
      </c>
      <c r="D5" s="427" t="s">
        <v>6</v>
      </c>
      <c r="E5" s="427" t="s">
        <v>6</v>
      </c>
      <c r="F5" s="428" t="s">
        <v>6</v>
      </c>
    </row>
    <row r="6" spans="1:6" ht="29.1" hidden="1" customHeight="1" x14ac:dyDescent="0.15">
      <c r="A6" s="248"/>
      <c r="B6" s="312" t="s">
        <v>3208</v>
      </c>
      <c r="C6" s="426" t="s">
        <v>6</v>
      </c>
      <c r="D6" s="427" t="s">
        <v>6</v>
      </c>
      <c r="E6" s="427" t="s">
        <v>6</v>
      </c>
      <c r="F6" s="428" t="s">
        <v>6</v>
      </c>
    </row>
    <row r="7" spans="1:6" ht="29.1" hidden="1" customHeight="1" x14ac:dyDescent="0.15">
      <c r="A7" s="248"/>
      <c r="B7" s="312" t="s">
        <v>3209</v>
      </c>
      <c r="C7" s="426" t="s">
        <v>6</v>
      </c>
      <c r="D7" s="427" t="s">
        <v>6</v>
      </c>
      <c r="E7" s="427" t="s">
        <v>6</v>
      </c>
      <c r="F7" s="428" t="s">
        <v>6</v>
      </c>
    </row>
    <row r="8" spans="1:6" ht="29.1" customHeight="1" x14ac:dyDescent="0.15">
      <c r="A8" s="248"/>
      <c r="B8" s="312" t="s">
        <v>3</v>
      </c>
      <c r="C8" s="426" t="s">
        <v>2411</v>
      </c>
      <c r="D8" s="427">
        <v>42309</v>
      </c>
      <c r="E8" s="427" t="s">
        <v>2412</v>
      </c>
      <c r="F8" s="428" t="s">
        <v>4836</v>
      </c>
    </row>
    <row r="9" spans="1:6" ht="29.1" hidden="1" customHeight="1" x14ac:dyDescent="0.15">
      <c r="A9" s="248"/>
      <c r="B9" s="312" t="s">
        <v>4</v>
      </c>
      <c r="C9" s="426" t="s">
        <v>6</v>
      </c>
      <c r="D9" s="427" t="s">
        <v>6</v>
      </c>
      <c r="E9" s="427" t="s">
        <v>6</v>
      </c>
      <c r="F9" s="428" t="s">
        <v>6</v>
      </c>
    </row>
    <row r="10" spans="1:6" ht="29.1" hidden="1" customHeight="1" x14ac:dyDescent="0.15">
      <c r="A10" s="248"/>
      <c r="B10" s="312" t="s">
        <v>3211</v>
      </c>
      <c r="C10" s="426" t="s">
        <v>6</v>
      </c>
      <c r="D10" s="427" t="s">
        <v>6</v>
      </c>
      <c r="E10" s="427" t="s">
        <v>6</v>
      </c>
      <c r="F10" s="428" t="s">
        <v>6</v>
      </c>
    </row>
    <row r="11" spans="1:6" ht="29.1" customHeight="1" x14ac:dyDescent="0.15">
      <c r="A11" s="248"/>
      <c r="B11" s="312" t="s">
        <v>24</v>
      </c>
      <c r="C11" s="426" t="s">
        <v>2420</v>
      </c>
      <c r="D11" s="427">
        <v>42309</v>
      </c>
      <c r="E11" s="427" t="s">
        <v>2421</v>
      </c>
      <c r="F11" s="412" t="s">
        <v>2422</v>
      </c>
    </row>
    <row r="12" spans="1:6" ht="29.1" hidden="1" customHeight="1" x14ac:dyDescent="0.15">
      <c r="A12" s="248"/>
      <c r="B12" s="312" t="s">
        <v>3212</v>
      </c>
      <c r="C12" s="426" t="s">
        <v>6</v>
      </c>
      <c r="D12" s="427" t="s">
        <v>6</v>
      </c>
      <c r="E12" s="427" t="s">
        <v>6</v>
      </c>
      <c r="F12" s="428" t="s">
        <v>6</v>
      </c>
    </row>
    <row r="13" spans="1:6" ht="29.1" hidden="1" customHeight="1" x14ac:dyDescent="0.15">
      <c r="A13" s="248"/>
      <c r="B13" s="312" t="s">
        <v>3213</v>
      </c>
      <c r="C13" s="426" t="s">
        <v>6</v>
      </c>
      <c r="D13" s="427" t="s">
        <v>6</v>
      </c>
      <c r="E13" s="427" t="s">
        <v>6</v>
      </c>
      <c r="F13" s="428" t="s">
        <v>6</v>
      </c>
    </row>
    <row r="14" spans="1:6" ht="29.1" hidden="1" customHeight="1" x14ac:dyDescent="0.15">
      <c r="A14" s="248"/>
      <c r="B14" s="312" t="s">
        <v>26</v>
      </c>
      <c r="C14" s="426" t="s">
        <v>6</v>
      </c>
      <c r="D14" s="427" t="s">
        <v>6</v>
      </c>
      <c r="E14" s="427" t="s">
        <v>6</v>
      </c>
      <c r="F14" s="428" t="s">
        <v>6</v>
      </c>
    </row>
    <row r="15" spans="1:6" ht="29.1" customHeight="1" x14ac:dyDescent="0.15">
      <c r="A15" s="248"/>
      <c r="B15" s="312" t="s">
        <v>28</v>
      </c>
      <c r="C15" s="721" t="s">
        <v>2435</v>
      </c>
      <c r="D15" s="722" t="s">
        <v>2470</v>
      </c>
      <c r="E15" s="427" t="s">
        <v>2436</v>
      </c>
      <c r="F15" s="723" t="s">
        <v>3048</v>
      </c>
    </row>
    <row r="16" spans="1:6" ht="29.1" hidden="1" customHeight="1" x14ac:dyDescent="0.15">
      <c r="A16" s="248"/>
      <c r="B16" s="429" t="s">
        <v>29</v>
      </c>
      <c r="C16" s="430" t="s">
        <v>6</v>
      </c>
      <c r="D16" s="431" t="s">
        <v>6</v>
      </c>
      <c r="E16" s="432" t="s">
        <v>6</v>
      </c>
      <c r="F16" s="536" t="s">
        <v>6</v>
      </c>
    </row>
    <row r="17" spans="1:6" ht="29.1" hidden="1" customHeight="1" x14ac:dyDescent="0.15">
      <c r="A17" s="248"/>
      <c r="B17" s="429" t="s">
        <v>3214</v>
      </c>
      <c r="C17" s="430" t="s">
        <v>6</v>
      </c>
      <c r="D17" s="431" t="s">
        <v>6</v>
      </c>
      <c r="E17" s="432" t="s">
        <v>6</v>
      </c>
      <c r="F17" s="536" t="s">
        <v>6</v>
      </c>
    </row>
    <row r="18" spans="1:6" ht="29.1" hidden="1" customHeight="1" x14ac:dyDescent="0.15">
      <c r="A18" s="248"/>
      <c r="B18" s="429" t="s">
        <v>3215</v>
      </c>
      <c r="C18" s="430" t="s">
        <v>6</v>
      </c>
      <c r="D18" s="431" t="s">
        <v>6</v>
      </c>
      <c r="E18" s="432" t="s">
        <v>6</v>
      </c>
      <c r="F18" s="536" t="s">
        <v>6</v>
      </c>
    </row>
    <row r="19" spans="1:6" ht="29.1" hidden="1" customHeight="1" x14ac:dyDescent="0.15">
      <c r="A19" s="248"/>
      <c r="B19" s="429" t="s">
        <v>31</v>
      </c>
      <c r="C19" s="430" t="s">
        <v>6</v>
      </c>
      <c r="D19" s="431" t="s">
        <v>6</v>
      </c>
      <c r="E19" s="432" t="s">
        <v>6</v>
      </c>
      <c r="F19" s="536" t="s">
        <v>6</v>
      </c>
    </row>
    <row r="20" spans="1:6" ht="29.1" hidden="1" customHeight="1" x14ac:dyDescent="0.15">
      <c r="A20" s="248"/>
      <c r="B20" s="429" t="s">
        <v>3216</v>
      </c>
      <c r="C20" s="430" t="s">
        <v>6</v>
      </c>
      <c r="D20" s="431" t="s">
        <v>6</v>
      </c>
      <c r="E20" s="432" t="s">
        <v>6</v>
      </c>
      <c r="F20" s="536" t="s">
        <v>6</v>
      </c>
    </row>
    <row r="21" spans="1:6" ht="29.1" hidden="1" customHeight="1" x14ac:dyDescent="0.15">
      <c r="A21" s="248"/>
      <c r="B21" s="429" t="s">
        <v>3117</v>
      </c>
      <c r="C21" s="430" t="s">
        <v>6</v>
      </c>
      <c r="D21" s="431" t="s">
        <v>6</v>
      </c>
      <c r="E21" s="432" t="s">
        <v>6</v>
      </c>
      <c r="F21" s="536" t="s">
        <v>6</v>
      </c>
    </row>
    <row r="22" spans="1:6" ht="29.1" hidden="1" customHeight="1" x14ac:dyDescent="0.15">
      <c r="A22" s="248"/>
      <c r="B22" s="429" t="s">
        <v>2464</v>
      </c>
      <c r="C22" s="430" t="s">
        <v>6</v>
      </c>
      <c r="D22" s="431" t="s">
        <v>6</v>
      </c>
      <c r="E22" s="432" t="s">
        <v>6</v>
      </c>
      <c r="F22" s="536" t="s">
        <v>6</v>
      </c>
    </row>
    <row r="23" spans="1:6" ht="29.1" hidden="1" customHeight="1" x14ac:dyDescent="0.15">
      <c r="A23" s="248"/>
      <c r="B23" s="429" t="s">
        <v>3166</v>
      </c>
      <c r="C23" s="430" t="s">
        <v>6</v>
      </c>
      <c r="D23" s="431" t="s">
        <v>6</v>
      </c>
      <c r="E23" s="432" t="s">
        <v>6</v>
      </c>
      <c r="F23" s="536" t="s">
        <v>6</v>
      </c>
    </row>
    <row r="24" spans="1:6" ht="29.1" hidden="1" customHeight="1" x14ac:dyDescent="0.15">
      <c r="A24" s="248"/>
      <c r="B24" s="429" t="s">
        <v>3217</v>
      </c>
      <c r="C24" s="430" t="s">
        <v>6</v>
      </c>
      <c r="D24" s="431" t="s">
        <v>6</v>
      </c>
      <c r="E24" s="432" t="s">
        <v>6</v>
      </c>
      <c r="F24" s="536" t="s">
        <v>6</v>
      </c>
    </row>
    <row r="25" spans="1:6" ht="29.1" hidden="1" customHeight="1" x14ac:dyDescent="0.15">
      <c r="A25" s="248"/>
      <c r="B25" s="429" t="s">
        <v>3167</v>
      </c>
      <c r="C25" s="430" t="s">
        <v>6</v>
      </c>
      <c r="D25" s="431" t="s">
        <v>6</v>
      </c>
      <c r="E25" s="432" t="s">
        <v>6</v>
      </c>
      <c r="F25" s="536" t="s">
        <v>6</v>
      </c>
    </row>
    <row r="26" spans="1:6" ht="29.1" customHeight="1" thickBot="1" x14ac:dyDescent="0.2">
      <c r="A26" s="248"/>
      <c r="B26" s="724" t="s">
        <v>34</v>
      </c>
      <c r="C26" s="725" t="s">
        <v>2448</v>
      </c>
      <c r="D26" s="726">
        <v>42309</v>
      </c>
      <c r="E26" s="727" t="s">
        <v>2421</v>
      </c>
      <c r="F26" s="728" t="s">
        <v>2594</v>
      </c>
    </row>
    <row r="27" spans="1:6" ht="29.1" hidden="1" customHeight="1" thickBot="1" x14ac:dyDescent="0.2">
      <c r="A27" s="248"/>
      <c r="B27" s="541" t="s">
        <v>3218</v>
      </c>
      <c r="C27" s="542" t="s">
        <v>6</v>
      </c>
      <c r="D27" s="543" t="s">
        <v>6</v>
      </c>
      <c r="E27" s="543" t="s">
        <v>6</v>
      </c>
      <c r="F27" s="544" t="s">
        <v>6</v>
      </c>
    </row>
    <row r="43" spans="14:14" ht="13.5" x14ac:dyDescent="0.15">
      <c r="N43" s="237"/>
    </row>
    <row r="80" spans="6:6" ht="13.5" x14ac:dyDescent="0.15">
      <c r="F80" s="288"/>
    </row>
  </sheetData>
  <customSheetViews>
    <customSheetView guid="{A3025FDB-FC68-4AF5-80A0-72FC3BDF5B5E}" showPageBreaks="1" printArea="1" view="pageBreakPreview">
      <selection sqref="A1:XFD4"/>
      <pageMargins left="0.59055118110236227" right="0.59055118110236227" top="0.59055118110236227" bottom="0.59055118110236227" header="0.39370078740157483" footer="0.39370078740157483"/>
      <pageSetup paperSize="9" orientation="portrait" r:id="rId1"/>
      <headerFooter alignWithMargins="0">
        <oddFooter>&amp;C&amp;P</oddFooter>
      </headerFooter>
    </customSheetView>
  </customSheetViews>
  <phoneticPr fontId="8"/>
  <printOptions horizontalCentered="1"/>
  <pageMargins left="0.59055118110236227" right="0.59055118110236227" top="0.59055118110236227" bottom="0.59055118110236227" header="0.39370078740157483" footer="0.39370078740157483"/>
  <pageSetup paperSize="9" firstPageNumber="2" orientation="portrait" r:id="rId2"/>
  <headerFooter>
    <oddFooter>&amp;C&amp;P</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133"/>
  <sheetViews>
    <sheetView view="pageBreakPreview" zoomScale="115" zoomScaleNormal="100" zoomScaleSheetLayoutView="115" workbookViewId="0">
      <pane xSplit="1" ySplit="8" topLeftCell="B9" activePane="bottomRight" state="frozen"/>
      <selection activeCell="M31" sqref="M31"/>
      <selection pane="topRight" activeCell="M31" sqref="M31"/>
      <selection pane="bottomLeft" activeCell="M31" sqref="M31"/>
      <selection pane="bottomRight" activeCell="C108" sqref="C108"/>
    </sheetView>
  </sheetViews>
  <sheetFormatPr defaultRowHeight="11.25" x14ac:dyDescent="0.15"/>
  <cols>
    <col min="1" max="1" width="1.625" style="197" customWidth="1"/>
    <col min="2" max="2" width="12.625" style="40" customWidth="1"/>
    <col min="3" max="3" width="16" style="340" customWidth="1"/>
    <col min="4" max="4" width="3.25" style="197" customWidth="1"/>
    <col min="5" max="5" width="15.625" style="40" customWidth="1"/>
    <col min="6" max="6" width="13.75" style="198" customWidth="1"/>
    <col min="7" max="19" width="2.125" style="199" customWidth="1"/>
    <col min="20" max="20" width="1.625" style="40" customWidth="1"/>
    <col min="21" max="21" width="4.625" style="40" customWidth="1"/>
    <col min="22" max="16384" width="9" style="40"/>
  </cols>
  <sheetData>
    <row r="1" spans="1:23" s="154" customFormat="1" ht="12" x14ac:dyDescent="0.15">
      <c r="B1" s="170"/>
      <c r="C1" s="339"/>
    </row>
    <row r="2" spans="1:23" s="154" customFormat="1" ht="45" customHeight="1" x14ac:dyDescent="0.15">
      <c r="B2" s="170"/>
      <c r="C2" s="339"/>
    </row>
    <row r="3" spans="1:23" s="154" customFormat="1" ht="12" customHeight="1" thickBot="1" x14ac:dyDescent="0.2">
      <c r="B3" s="170"/>
      <c r="C3" s="339"/>
    </row>
    <row r="4" spans="1:23" ht="13.5" customHeight="1" thickBot="1" x14ac:dyDescent="0.2">
      <c r="A4" s="337"/>
      <c r="B4" s="1884" t="s">
        <v>3219</v>
      </c>
      <c r="C4" s="1887" t="s">
        <v>3349</v>
      </c>
      <c r="D4" s="1890" t="s">
        <v>232</v>
      </c>
      <c r="E4" s="1890"/>
      <c r="F4" s="1893" t="s">
        <v>139</v>
      </c>
      <c r="G4" s="367" t="s">
        <v>2383</v>
      </c>
      <c r="H4" s="368"/>
      <c r="I4" s="368"/>
      <c r="J4" s="368"/>
      <c r="K4" s="368"/>
      <c r="L4" s="368"/>
      <c r="M4" s="368"/>
      <c r="N4" s="368"/>
      <c r="O4" s="368"/>
      <c r="P4" s="368"/>
      <c r="Q4" s="368"/>
      <c r="R4" s="368"/>
      <c r="S4" s="369"/>
    </row>
    <row r="5" spans="1:23" ht="11.25" customHeight="1" x14ac:dyDescent="0.15">
      <c r="A5" s="337"/>
      <c r="B5" s="1885"/>
      <c r="C5" s="1888"/>
      <c r="D5" s="1891"/>
      <c r="E5" s="1891"/>
      <c r="F5" s="1894"/>
      <c r="G5" s="1904" t="s">
        <v>3355</v>
      </c>
      <c r="H5" s="1936" t="s">
        <v>2386</v>
      </c>
      <c r="I5" s="1937"/>
      <c r="J5" s="1945" t="s">
        <v>3169</v>
      </c>
      <c r="K5" s="1939" t="s">
        <v>3348</v>
      </c>
      <c r="L5" s="1940"/>
      <c r="M5" s="1941"/>
      <c r="N5" s="1899" t="s">
        <v>3330</v>
      </c>
      <c r="O5" s="1899"/>
      <c r="P5" s="1899"/>
      <c r="Q5" s="1899"/>
      <c r="R5" s="1899"/>
      <c r="S5" s="1900"/>
    </row>
    <row r="6" spans="1:23" ht="11.25" customHeight="1" x14ac:dyDescent="0.15">
      <c r="A6" s="347"/>
      <c r="B6" s="1885"/>
      <c r="C6" s="1888"/>
      <c r="D6" s="1891"/>
      <c r="E6" s="1891"/>
      <c r="F6" s="1894"/>
      <c r="G6" s="1905"/>
      <c r="H6" s="1938"/>
      <c r="I6" s="1881"/>
      <c r="J6" s="1946"/>
      <c r="K6" s="1942"/>
      <c r="L6" s="1943"/>
      <c r="M6" s="1944"/>
      <c r="N6" s="1834" t="s">
        <v>3331</v>
      </c>
      <c r="O6" s="1834"/>
      <c r="P6" s="1835"/>
      <c r="Q6" s="1901" t="s">
        <v>3220</v>
      </c>
      <c r="R6" s="1902"/>
      <c r="S6" s="1903"/>
    </row>
    <row r="7" spans="1:23" ht="25.5" customHeight="1" x14ac:dyDescent="0.15">
      <c r="A7" s="337"/>
      <c r="B7" s="1885"/>
      <c r="C7" s="1888"/>
      <c r="D7" s="1891"/>
      <c r="E7" s="1891"/>
      <c r="F7" s="1894"/>
      <c r="G7" s="1905"/>
      <c r="H7" s="1948" t="s">
        <v>3187</v>
      </c>
      <c r="I7" s="1950" t="s">
        <v>3188</v>
      </c>
      <c r="J7" s="1946"/>
      <c r="K7" s="1952" t="s">
        <v>3170</v>
      </c>
      <c r="L7" s="1954" t="s">
        <v>3171</v>
      </c>
      <c r="M7" s="1955" t="s">
        <v>3172</v>
      </c>
      <c r="N7" s="1881" t="s">
        <v>2386</v>
      </c>
      <c r="O7" s="1882"/>
      <c r="P7" s="1879" t="s">
        <v>3169</v>
      </c>
      <c r="Q7" s="529" t="s">
        <v>2386</v>
      </c>
      <c r="R7" s="530"/>
      <c r="S7" s="1877" t="s">
        <v>3169</v>
      </c>
    </row>
    <row r="8" spans="1:23" ht="46.5" customHeight="1" thickBot="1" x14ac:dyDescent="0.2">
      <c r="A8" s="337"/>
      <c r="B8" s="1886"/>
      <c r="C8" s="1889"/>
      <c r="D8" s="1892"/>
      <c r="E8" s="1892"/>
      <c r="F8" s="1895"/>
      <c r="G8" s="1906"/>
      <c r="H8" s="1949"/>
      <c r="I8" s="1951"/>
      <c r="J8" s="1947"/>
      <c r="K8" s="1953"/>
      <c r="L8" s="1951"/>
      <c r="M8" s="1956"/>
      <c r="N8" s="531" t="s">
        <v>3187</v>
      </c>
      <c r="O8" s="532" t="s">
        <v>3188</v>
      </c>
      <c r="P8" s="1880"/>
      <c r="Q8" s="533" t="s">
        <v>3187</v>
      </c>
      <c r="R8" s="532" t="s">
        <v>3188</v>
      </c>
      <c r="S8" s="1878"/>
      <c r="V8" s="372" t="s">
        <v>3411</v>
      </c>
      <c r="W8" s="372" t="s">
        <v>3412</v>
      </c>
    </row>
    <row r="9" spans="1:23" s="196" customFormat="1" ht="11.85" customHeight="1" x14ac:dyDescent="0.15">
      <c r="A9" s="1859"/>
      <c r="B9" s="1836" t="s">
        <v>4649</v>
      </c>
      <c r="C9" s="1913" t="s">
        <v>3357</v>
      </c>
      <c r="D9" s="320" t="s">
        <v>72</v>
      </c>
      <c r="E9" s="729" t="s">
        <v>3262</v>
      </c>
      <c r="F9" s="1916"/>
      <c r="G9" s="1918">
        <v>10</v>
      </c>
      <c r="H9" s="1921">
        <v>9</v>
      </c>
      <c r="I9" s="1897">
        <v>0</v>
      </c>
      <c r="J9" s="1909">
        <v>1</v>
      </c>
      <c r="K9" s="1896">
        <v>5</v>
      </c>
      <c r="L9" s="1897">
        <v>3</v>
      </c>
      <c r="M9" s="1909">
        <v>2</v>
      </c>
      <c r="N9" s="1896">
        <v>1</v>
      </c>
      <c r="O9" s="1897">
        <v>0</v>
      </c>
      <c r="P9" s="1898">
        <v>0</v>
      </c>
      <c r="Q9" s="1922">
        <v>0</v>
      </c>
      <c r="R9" s="1897">
        <v>0</v>
      </c>
      <c r="S9" s="1909">
        <v>0</v>
      </c>
      <c r="V9" s="196">
        <f>SUM(H9:J9)</f>
        <v>10</v>
      </c>
      <c r="W9" s="196">
        <f>SUM(K9:M9)</f>
        <v>10</v>
      </c>
    </row>
    <row r="10" spans="1:23" s="196" customFormat="1" ht="11.85" customHeight="1" x14ac:dyDescent="0.15">
      <c r="A10" s="1859"/>
      <c r="B10" s="1837"/>
      <c r="C10" s="1914"/>
      <c r="D10" s="322"/>
      <c r="E10" s="729" t="s">
        <v>3358</v>
      </c>
      <c r="F10" s="1917"/>
      <c r="G10" s="1919"/>
      <c r="H10" s="1869"/>
      <c r="I10" s="1843"/>
      <c r="J10" s="1846"/>
      <c r="K10" s="1875"/>
      <c r="L10" s="1843"/>
      <c r="M10" s="1846"/>
      <c r="N10" s="1875"/>
      <c r="O10" s="1843"/>
      <c r="P10" s="1852"/>
      <c r="Q10" s="1855"/>
      <c r="R10" s="1843"/>
      <c r="S10" s="1846"/>
    </row>
    <row r="11" spans="1:23" s="196" customFormat="1" ht="11.85" customHeight="1" x14ac:dyDescent="0.15">
      <c r="A11" s="1859"/>
      <c r="B11" s="1837"/>
      <c r="C11" s="1914"/>
      <c r="D11" s="320" t="s">
        <v>70</v>
      </c>
      <c r="E11" s="729" t="s">
        <v>3263</v>
      </c>
      <c r="F11" s="1907" t="s">
        <v>3264</v>
      </c>
      <c r="G11" s="1919"/>
      <c r="H11" s="1869"/>
      <c r="I11" s="1843"/>
      <c r="J11" s="1846"/>
      <c r="K11" s="1875"/>
      <c r="L11" s="1843"/>
      <c r="M11" s="1846"/>
      <c r="N11" s="1875"/>
      <c r="O11" s="1843"/>
      <c r="P11" s="1852"/>
      <c r="Q11" s="1855"/>
      <c r="R11" s="1843"/>
      <c r="S11" s="1846"/>
    </row>
    <row r="12" spans="1:23" s="196" customFormat="1" ht="11.85" customHeight="1" x14ac:dyDescent="0.15">
      <c r="A12" s="1859"/>
      <c r="B12" s="1837"/>
      <c r="C12" s="1915"/>
      <c r="D12" s="320" t="s">
        <v>71</v>
      </c>
      <c r="E12" s="729" t="s">
        <v>3359</v>
      </c>
      <c r="F12" s="1908"/>
      <c r="G12" s="1920"/>
      <c r="H12" s="1870"/>
      <c r="I12" s="1844"/>
      <c r="J12" s="1847"/>
      <c r="K12" s="1876"/>
      <c r="L12" s="1844"/>
      <c r="M12" s="1847"/>
      <c r="N12" s="1876"/>
      <c r="O12" s="1844"/>
      <c r="P12" s="1853"/>
      <c r="Q12" s="1856"/>
      <c r="R12" s="1844"/>
      <c r="S12" s="1847"/>
    </row>
    <row r="13" spans="1:23" s="196" customFormat="1" ht="11.85" customHeight="1" x14ac:dyDescent="0.15">
      <c r="A13" s="1859"/>
      <c r="B13" s="1837"/>
      <c r="C13" s="1860" t="s">
        <v>3360</v>
      </c>
      <c r="D13" s="730" t="s">
        <v>72</v>
      </c>
      <c r="E13" s="731" t="s">
        <v>3262</v>
      </c>
      <c r="F13" s="1923"/>
      <c r="G13" s="1865">
        <v>11</v>
      </c>
      <c r="H13" s="1868">
        <v>10</v>
      </c>
      <c r="I13" s="1842">
        <v>0</v>
      </c>
      <c r="J13" s="1871">
        <v>1</v>
      </c>
      <c r="K13" s="1874">
        <v>3</v>
      </c>
      <c r="L13" s="1842">
        <v>3</v>
      </c>
      <c r="M13" s="1845">
        <v>5</v>
      </c>
      <c r="N13" s="1848">
        <v>2</v>
      </c>
      <c r="O13" s="1842">
        <v>0</v>
      </c>
      <c r="P13" s="1851">
        <v>0</v>
      </c>
      <c r="Q13" s="1854">
        <v>1</v>
      </c>
      <c r="R13" s="1842">
        <v>0</v>
      </c>
      <c r="S13" s="1845">
        <v>0</v>
      </c>
      <c r="V13" s="196">
        <f>SUM(H13:J13)</f>
        <v>11</v>
      </c>
      <c r="W13" s="196">
        <f>SUM(K13:M13)</f>
        <v>11</v>
      </c>
    </row>
    <row r="14" spans="1:23" s="196" customFormat="1" ht="11.85" customHeight="1" x14ac:dyDescent="0.15">
      <c r="A14" s="1859"/>
      <c r="B14" s="1837"/>
      <c r="C14" s="1861"/>
      <c r="D14" s="732"/>
      <c r="E14" s="729" t="s">
        <v>3361</v>
      </c>
      <c r="F14" s="1924"/>
      <c r="G14" s="1866"/>
      <c r="H14" s="1869"/>
      <c r="I14" s="1843"/>
      <c r="J14" s="1872"/>
      <c r="K14" s="1875"/>
      <c r="L14" s="1843"/>
      <c r="M14" s="1846"/>
      <c r="N14" s="1849"/>
      <c r="O14" s="1843"/>
      <c r="P14" s="1852"/>
      <c r="Q14" s="1855"/>
      <c r="R14" s="1843"/>
      <c r="S14" s="1846"/>
    </row>
    <row r="15" spans="1:23" s="196" customFormat="1" ht="11.85" customHeight="1" x14ac:dyDescent="0.15">
      <c r="A15" s="1859"/>
      <c r="B15" s="1837"/>
      <c r="C15" s="1861"/>
      <c r="D15" s="733" t="s">
        <v>70</v>
      </c>
      <c r="E15" s="729" t="s">
        <v>3362</v>
      </c>
      <c r="F15" s="1907" t="s">
        <v>3266</v>
      </c>
      <c r="G15" s="1866"/>
      <c r="H15" s="1869"/>
      <c r="I15" s="1843"/>
      <c r="J15" s="1872"/>
      <c r="K15" s="1875"/>
      <c r="L15" s="1843"/>
      <c r="M15" s="1846"/>
      <c r="N15" s="1849"/>
      <c r="O15" s="1843"/>
      <c r="P15" s="1852"/>
      <c r="Q15" s="1855"/>
      <c r="R15" s="1843"/>
      <c r="S15" s="1846"/>
    </row>
    <row r="16" spans="1:23" s="196" customFormat="1" ht="11.85" customHeight="1" x14ac:dyDescent="0.15">
      <c r="A16" s="1859"/>
      <c r="B16" s="1838"/>
      <c r="C16" s="1862"/>
      <c r="D16" s="734" t="s">
        <v>71</v>
      </c>
      <c r="E16" s="735" t="s">
        <v>3265</v>
      </c>
      <c r="F16" s="1908"/>
      <c r="G16" s="1867"/>
      <c r="H16" s="1870"/>
      <c r="I16" s="1844"/>
      <c r="J16" s="1873"/>
      <c r="K16" s="1876"/>
      <c r="L16" s="1844"/>
      <c r="M16" s="1847"/>
      <c r="N16" s="1850"/>
      <c r="O16" s="1844"/>
      <c r="P16" s="1853"/>
      <c r="Q16" s="1856"/>
      <c r="R16" s="1844"/>
      <c r="S16" s="1847"/>
    </row>
    <row r="17" spans="1:23" s="196" customFormat="1" ht="11.85" customHeight="1" x14ac:dyDescent="0.15">
      <c r="A17" s="1859"/>
      <c r="B17" s="1839" t="s">
        <v>2405</v>
      </c>
      <c r="C17" s="1860" t="s">
        <v>3363</v>
      </c>
      <c r="D17" s="730" t="s">
        <v>72</v>
      </c>
      <c r="E17" s="731" t="s">
        <v>3364</v>
      </c>
      <c r="F17" s="1863"/>
      <c r="G17" s="1865">
        <v>20</v>
      </c>
      <c r="H17" s="1868">
        <v>15</v>
      </c>
      <c r="I17" s="1842">
        <v>0</v>
      </c>
      <c r="J17" s="1871">
        <v>5</v>
      </c>
      <c r="K17" s="1874">
        <v>5</v>
      </c>
      <c r="L17" s="1842">
        <v>7</v>
      </c>
      <c r="M17" s="1845">
        <v>8</v>
      </c>
      <c r="N17" s="1848">
        <v>1</v>
      </c>
      <c r="O17" s="1842">
        <v>0</v>
      </c>
      <c r="P17" s="1851">
        <v>1</v>
      </c>
      <c r="Q17" s="1854">
        <v>1</v>
      </c>
      <c r="R17" s="1842">
        <v>0</v>
      </c>
      <c r="S17" s="1845">
        <v>1</v>
      </c>
      <c r="V17" s="196">
        <f>SUM(H17:J17)</f>
        <v>20</v>
      </c>
      <c r="W17" s="196">
        <f>SUM(K17:M17)</f>
        <v>20</v>
      </c>
    </row>
    <row r="18" spans="1:23" s="196" customFormat="1" ht="11.85" customHeight="1" x14ac:dyDescent="0.15">
      <c r="A18" s="1859"/>
      <c r="B18" s="1840"/>
      <c r="C18" s="1861"/>
      <c r="D18" s="732"/>
      <c r="E18" s="729" t="s">
        <v>3365</v>
      </c>
      <c r="F18" s="1864"/>
      <c r="G18" s="1866"/>
      <c r="H18" s="1869"/>
      <c r="I18" s="1843"/>
      <c r="J18" s="1872"/>
      <c r="K18" s="1875"/>
      <c r="L18" s="1843"/>
      <c r="M18" s="1846"/>
      <c r="N18" s="1849"/>
      <c r="O18" s="1843"/>
      <c r="P18" s="1852"/>
      <c r="Q18" s="1855"/>
      <c r="R18" s="1843"/>
      <c r="S18" s="1846"/>
    </row>
    <row r="19" spans="1:23" s="196" customFormat="1" ht="11.85" customHeight="1" x14ac:dyDescent="0.15">
      <c r="A19" s="1859"/>
      <c r="B19" s="1840"/>
      <c r="C19" s="1861"/>
      <c r="D19" s="733" t="s">
        <v>70</v>
      </c>
      <c r="E19" s="729" t="s">
        <v>3267</v>
      </c>
      <c r="F19" s="1857" t="s">
        <v>3269</v>
      </c>
      <c r="G19" s="1866"/>
      <c r="H19" s="1869"/>
      <c r="I19" s="1843"/>
      <c r="J19" s="1872"/>
      <c r="K19" s="1875"/>
      <c r="L19" s="1843"/>
      <c r="M19" s="1846"/>
      <c r="N19" s="1849"/>
      <c r="O19" s="1843"/>
      <c r="P19" s="1852"/>
      <c r="Q19" s="1855"/>
      <c r="R19" s="1843"/>
      <c r="S19" s="1846"/>
    </row>
    <row r="20" spans="1:23" s="196" customFormat="1" ht="11.85" customHeight="1" x14ac:dyDescent="0.15">
      <c r="A20" s="1859"/>
      <c r="B20" s="1841"/>
      <c r="C20" s="1862"/>
      <c r="D20" s="734" t="s">
        <v>71</v>
      </c>
      <c r="E20" s="735" t="s">
        <v>3268</v>
      </c>
      <c r="F20" s="1858"/>
      <c r="G20" s="1867"/>
      <c r="H20" s="1870"/>
      <c r="I20" s="1844"/>
      <c r="J20" s="1873"/>
      <c r="K20" s="1876"/>
      <c r="L20" s="1844"/>
      <c r="M20" s="1847"/>
      <c r="N20" s="1850"/>
      <c r="O20" s="1844"/>
      <c r="P20" s="1853"/>
      <c r="Q20" s="1856"/>
      <c r="R20" s="1844"/>
      <c r="S20" s="1847"/>
    </row>
    <row r="21" spans="1:23" s="196" customFormat="1" ht="11.85" customHeight="1" x14ac:dyDescent="0.15">
      <c r="A21" s="1859"/>
      <c r="B21" s="1839" t="s">
        <v>2</v>
      </c>
      <c r="C21" s="1860" t="s">
        <v>3366</v>
      </c>
      <c r="D21" s="730" t="s">
        <v>72</v>
      </c>
      <c r="E21" s="731" t="s">
        <v>823</v>
      </c>
      <c r="F21" s="1863"/>
      <c r="G21" s="1865">
        <v>5</v>
      </c>
      <c r="H21" s="1868">
        <v>5</v>
      </c>
      <c r="I21" s="1842">
        <v>0</v>
      </c>
      <c r="J21" s="1871">
        <v>0</v>
      </c>
      <c r="K21" s="1874">
        <v>2</v>
      </c>
      <c r="L21" s="1842">
        <v>1</v>
      </c>
      <c r="M21" s="1845">
        <v>2</v>
      </c>
      <c r="N21" s="1848">
        <v>1</v>
      </c>
      <c r="O21" s="1842">
        <v>0</v>
      </c>
      <c r="P21" s="1851">
        <v>0</v>
      </c>
      <c r="Q21" s="1854">
        <v>0</v>
      </c>
      <c r="R21" s="1842">
        <v>0</v>
      </c>
      <c r="S21" s="1845">
        <v>0</v>
      </c>
      <c r="V21" s="196">
        <f>SUM(H21:J21)</f>
        <v>5</v>
      </c>
      <c r="W21" s="196">
        <f>SUM(K21:M21)</f>
        <v>5</v>
      </c>
    </row>
    <row r="22" spans="1:23" s="196" customFormat="1" ht="11.85" customHeight="1" x14ac:dyDescent="0.15">
      <c r="A22" s="1859"/>
      <c r="B22" s="1840"/>
      <c r="C22" s="1861"/>
      <c r="D22" s="732"/>
      <c r="E22" s="729" t="s">
        <v>3270</v>
      </c>
      <c r="F22" s="1864"/>
      <c r="G22" s="1866"/>
      <c r="H22" s="1869"/>
      <c r="I22" s="1843"/>
      <c r="J22" s="1872"/>
      <c r="K22" s="1875"/>
      <c r="L22" s="1843"/>
      <c r="M22" s="1846"/>
      <c r="N22" s="1849"/>
      <c r="O22" s="1843"/>
      <c r="P22" s="1852"/>
      <c r="Q22" s="1855"/>
      <c r="R22" s="1843"/>
      <c r="S22" s="1846"/>
    </row>
    <row r="23" spans="1:23" s="196" customFormat="1" ht="11.85" customHeight="1" x14ac:dyDescent="0.15">
      <c r="A23" s="1859"/>
      <c r="B23" s="1840"/>
      <c r="C23" s="1861"/>
      <c r="D23" s="733" t="s">
        <v>70</v>
      </c>
      <c r="E23" s="729" t="s">
        <v>3271</v>
      </c>
      <c r="F23" s="1857" t="s">
        <v>3367</v>
      </c>
      <c r="G23" s="1866"/>
      <c r="H23" s="1869"/>
      <c r="I23" s="1843"/>
      <c r="J23" s="1872"/>
      <c r="K23" s="1875"/>
      <c r="L23" s="1843"/>
      <c r="M23" s="1846"/>
      <c r="N23" s="1849"/>
      <c r="O23" s="1843"/>
      <c r="P23" s="1852"/>
      <c r="Q23" s="1855"/>
      <c r="R23" s="1843"/>
      <c r="S23" s="1846"/>
    </row>
    <row r="24" spans="1:23" s="196" customFormat="1" ht="11.85" customHeight="1" x14ac:dyDescent="0.15">
      <c r="A24" s="1859"/>
      <c r="B24" s="1841"/>
      <c r="C24" s="1862"/>
      <c r="D24" s="734" t="s">
        <v>71</v>
      </c>
      <c r="E24" s="323" t="s">
        <v>826</v>
      </c>
      <c r="F24" s="1858"/>
      <c r="G24" s="1867"/>
      <c r="H24" s="1870"/>
      <c r="I24" s="1844"/>
      <c r="J24" s="1873"/>
      <c r="K24" s="1876"/>
      <c r="L24" s="1844"/>
      <c r="M24" s="1847"/>
      <c r="N24" s="1850"/>
      <c r="O24" s="1844"/>
      <c r="P24" s="1853"/>
      <c r="Q24" s="1856"/>
      <c r="R24" s="1844"/>
      <c r="S24" s="1847"/>
    </row>
    <row r="25" spans="1:23" s="196" customFormat="1" ht="11.85" customHeight="1" x14ac:dyDescent="0.15">
      <c r="A25" s="1859"/>
      <c r="B25" s="1839" t="s">
        <v>3</v>
      </c>
      <c r="C25" s="1860" t="s">
        <v>3368</v>
      </c>
      <c r="D25" s="730" t="s">
        <v>72</v>
      </c>
      <c r="E25" s="731" t="s">
        <v>82</v>
      </c>
      <c r="F25" s="1863"/>
      <c r="G25" s="1865">
        <v>16</v>
      </c>
      <c r="H25" s="1868">
        <v>16</v>
      </c>
      <c r="I25" s="1842">
        <v>0</v>
      </c>
      <c r="J25" s="1871">
        <v>0</v>
      </c>
      <c r="K25" s="1874">
        <v>4</v>
      </c>
      <c r="L25" s="1842">
        <v>8</v>
      </c>
      <c r="M25" s="1845">
        <v>4</v>
      </c>
      <c r="N25" s="1848">
        <v>0</v>
      </c>
      <c r="O25" s="1842">
        <v>2</v>
      </c>
      <c r="P25" s="1851">
        <v>0</v>
      </c>
      <c r="Q25" s="1854">
        <v>0</v>
      </c>
      <c r="R25" s="1842">
        <v>0</v>
      </c>
      <c r="S25" s="1845">
        <v>0</v>
      </c>
      <c r="V25" s="196">
        <f>SUM(H25:J25)</f>
        <v>16</v>
      </c>
      <c r="W25" s="196">
        <f>SUM(K25:M25)</f>
        <v>16</v>
      </c>
    </row>
    <row r="26" spans="1:23" s="196" customFormat="1" ht="11.85" customHeight="1" x14ac:dyDescent="0.15">
      <c r="A26" s="1859"/>
      <c r="B26" s="1840"/>
      <c r="C26" s="1861"/>
      <c r="D26" s="732"/>
      <c r="E26" s="729" t="s">
        <v>861</v>
      </c>
      <c r="F26" s="1864"/>
      <c r="G26" s="1866"/>
      <c r="H26" s="1869"/>
      <c r="I26" s="1843"/>
      <c r="J26" s="1872"/>
      <c r="K26" s="1875"/>
      <c r="L26" s="1843"/>
      <c r="M26" s="1846"/>
      <c r="N26" s="1849"/>
      <c r="O26" s="1843"/>
      <c r="P26" s="1852"/>
      <c r="Q26" s="1855"/>
      <c r="R26" s="1843"/>
      <c r="S26" s="1846"/>
    </row>
    <row r="27" spans="1:23" s="196" customFormat="1" ht="11.85" customHeight="1" x14ac:dyDescent="0.15">
      <c r="A27" s="1859"/>
      <c r="B27" s="1840"/>
      <c r="C27" s="1861"/>
      <c r="D27" s="733" t="s">
        <v>70</v>
      </c>
      <c r="E27" s="321" t="s">
        <v>862</v>
      </c>
      <c r="F27" s="1857" t="s">
        <v>3369</v>
      </c>
      <c r="G27" s="1866"/>
      <c r="H27" s="1869"/>
      <c r="I27" s="1843"/>
      <c r="J27" s="1872"/>
      <c r="K27" s="1875"/>
      <c r="L27" s="1843"/>
      <c r="M27" s="1846"/>
      <c r="N27" s="1849"/>
      <c r="O27" s="1843"/>
      <c r="P27" s="1852"/>
      <c r="Q27" s="1855"/>
      <c r="R27" s="1843"/>
      <c r="S27" s="1846"/>
    </row>
    <row r="28" spans="1:23" s="196" customFormat="1" ht="11.85" customHeight="1" x14ac:dyDescent="0.15">
      <c r="A28" s="1859"/>
      <c r="B28" s="1841"/>
      <c r="C28" s="1862"/>
      <c r="D28" s="734" t="s">
        <v>71</v>
      </c>
      <c r="E28" s="323" t="s">
        <v>863</v>
      </c>
      <c r="F28" s="1858"/>
      <c r="G28" s="1867"/>
      <c r="H28" s="1870"/>
      <c r="I28" s="1844"/>
      <c r="J28" s="1873"/>
      <c r="K28" s="1876"/>
      <c r="L28" s="1844"/>
      <c r="M28" s="1847"/>
      <c r="N28" s="1850"/>
      <c r="O28" s="1844"/>
      <c r="P28" s="1853"/>
      <c r="Q28" s="1856"/>
      <c r="R28" s="1844"/>
      <c r="S28" s="1847"/>
    </row>
    <row r="29" spans="1:23" s="196" customFormat="1" ht="11.85" customHeight="1" x14ac:dyDescent="0.15">
      <c r="A29" s="1859"/>
      <c r="B29" s="1839" t="s">
        <v>4</v>
      </c>
      <c r="C29" s="1860" t="s">
        <v>3370</v>
      </c>
      <c r="D29" s="730" t="s">
        <v>72</v>
      </c>
      <c r="E29" s="731" t="s">
        <v>3272</v>
      </c>
      <c r="F29" s="1863"/>
      <c r="G29" s="1865">
        <v>29</v>
      </c>
      <c r="H29" s="1868">
        <v>22</v>
      </c>
      <c r="I29" s="1842">
        <v>0</v>
      </c>
      <c r="J29" s="1871">
        <v>7</v>
      </c>
      <c r="K29" s="1874">
        <v>10</v>
      </c>
      <c r="L29" s="1842">
        <v>9</v>
      </c>
      <c r="M29" s="1845">
        <v>10</v>
      </c>
      <c r="N29" s="1848">
        <v>3</v>
      </c>
      <c r="O29" s="1842">
        <v>0</v>
      </c>
      <c r="P29" s="1851">
        <v>0</v>
      </c>
      <c r="Q29" s="1854">
        <v>1</v>
      </c>
      <c r="R29" s="1842">
        <v>0</v>
      </c>
      <c r="S29" s="1845">
        <v>0</v>
      </c>
      <c r="V29" s="196">
        <f>SUM(H29:J29)</f>
        <v>29</v>
      </c>
      <c r="W29" s="196">
        <f>SUM(K29:M29)</f>
        <v>29</v>
      </c>
    </row>
    <row r="30" spans="1:23" s="196" customFormat="1" ht="11.85" customHeight="1" x14ac:dyDescent="0.15">
      <c r="A30" s="1859"/>
      <c r="B30" s="1840"/>
      <c r="C30" s="1861"/>
      <c r="D30" s="732"/>
      <c r="E30" s="729" t="s">
        <v>3273</v>
      </c>
      <c r="F30" s="1864"/>
      <c r="G30" s="1866"/>
      <c r="H30" s="1869"/>
      <c r="I30" s="1843"/>
      <c r="J30" s="1872"/>
      <c r="K30" s="1875"/>
      <c r="L30" s="1843"/>
      <c r="M30" s="1846"/>
      <c r="N30" s="1849"/>
      <c r="O30" s="1843"/>
      <c r="P30" s="1852"/>
      <c r="Q30" s="1855"/>
      <c r="R30" s="1843"/>
      <c r="S30" s="1846"/>
    </row>
    <row r="31" spans="1:23" s="196" customFormat="1" ht="11.85" customHeight="1" x14ac:dyDescent="0.15">
      <c r="A31" s="1859"/>
      <c r="B31" s="1840"/>
      <c r="C31" s="1861"/>
      <c r="D31" s="733" t="s">
        <v>70</v>
      </c>
      <c r="E31" s="321" t="s">
        <v>3371</v>
      </c>
      <c r="F31" s="1857" t="s">
        <v>4906</v>
      </c>
      <c r="G31" s="1866"/>
      <c r="H31" s="1869"/>
      <c r="I31" s="1843"/>
      <c r="J31" s="1872"/>
      <c r="K31" s="1875"/>
      <c r="L31" s="1843"/>
      <c r="M31" s="1846"/>
      <c r="N31" s="1849"/>
      <c r="O31" s="1843"/>
      <c r="P31" s="1852"/>
      <c r="Q31" s="1855"/>
      <c r="R31" s="1843"/>
      <c r="S31" s="1846"/>
    </row>
    <row r="32" spans="1:23" s="196" customFormat="1" ht="11.85" customHeight="1" x14ac:dyDescent="0.15">
      <c r="A32" s="1859"/>
      <c r="B32" s="1841"/>
      <c r="C32" s="1862"/>
      <c r="D32" s="734" t="s">
        <v>71</v>
      </c>
      <c r="E32" s="323" t="s">
        <v>3372</v>
      </c>
      <c r="F32" s="1858"/>
      <c r="G32" s="1867"/>
      <c r="H32" s="1870"/>
      <c r="I32" s="1844"/>
      <c r="J32" s="1873"/>
      <c r="K32" s="1876"/>
      <c r="L32" s="1844"/>
      <c r="M32" s="1847"/>
      <c r="N32" s="1850"/>
      <c r="O32" s="1844"/>
      <c r="P32" s="1853"/>
      <c r="Q32" s="1856"/>
      <c r="R32" s="1844"/>
      <c r="S32" s="1847"/>
    </row>
    <row r="33" spans="1:23" s="196" customFormat="1" ht="11.85" customHeight="1" x14ac:dyDescent="0.15">
      <c r="A33" s="1859"/>
      <c r="B33" s="1839" t="s">
        <v>20</v>
      </c>
      <c r="C33" s="1860" t="s">
        <v>3373</v>
      </c>
      <c r="D33" s="730" t="s">
        <v>72</v>
      </c>
      <c r="E33" s="731" t="s">
        <v>3274</v>
      </c>
      <c r="F33" s="1863"/>
      <c r="G33" s="1865">
        <v>17</v>
      </c>
      <c r="H33" s="1868">
        <v>15</v>
      </c>
      <c r="I33" s="1842">
        <v>1</v>
      </c>
      <c r="J33" s="1871">
        <v>1</v>
      </c>
      <c r="K33" s="1874">
        <v>1</v>
      </c>
      <c r="L33" s="1842">
        <v>8</v>
      </c>
      <c r="M33" s="1845">
        <v>8</v>
      </c>
      <c r="N33" s="1848">
        <v>2</v>
      </c>
      <c r="O33" s="1842">
        <v>1</v>
      </c>
      <c r="P33" s="1851">
        <v>1</v>
      </c>
      <c r="Q33" s="1854">
        <v>0</v>
      </c>
      <c r="R33" s="1842">
        <v>1</v>
      </c>
      <c r="S33" s="1845">
        <v>0</v>
      </c>
      <c r="V33" s="196">
        <f>SUM(H33:J33)</f>
        <v>17</v>
      </c>
      <c r="W33" s="196">
        <f>SUM(K33:M33)</f>
        <v>17</v>
      </c>
    </row>
    <row r="34" spans="1:23" s="196" customFormat="1" ht="11.85" customHeight="1" x14ac:dyDescent="0.15">
      <c r="A34" s="1859"/>
      <c r="B34" s="1840"/>
      <c r="C34" s="1861"/>
      <c r="D34" s="732"/>
      <c r="E34" s="729" t="s">
        <v>3275</v>
      </c>
      <c r="F34" s="1864"/>
      <c r="G34" s="1866"/>
      <c r="H34" s="1869"/>
      <c r="I34" s="1843"/>
      <c r="J34" s="1872"/>
      <c r="K34" s="1875"/>
      <c r="L34" s="1843"/>
      <c r="M34" s="1846"/>
      <c r="N34" s="1849"/>
      <c r="O34" s="1843"/>
      <c r="P34" s="1852"/>
      <c r="Q34" s="1855"/>
      <c r="R34" s="1843"/>
      <c r="S34" s="1846"/>
    </row>
    <row r="35" spans="1:23" s="196" customFormat="1" ht="11.85" customHeight="1" x14ac:dyDescent="0.15">
      <c r="A35" s="1859"/>
      <c r="B35" s="1840"/>
      <c r="C35" s="1861"/>
      <c r="D35" s="733" t="s">
        <v>70</v>
      </c>
      <c r="E35" s="321" t="s">
        <v>3276</v>
      </c>
      <c r="F35" s="1857" t="s">
        <v>3374</v>
      </c>
      <c r="G35" s="1866"/>
      <c r="H35" s="1869"/>
      <c r="I35" s="1843"/>
      <c r="J35" s="1872"/>
      <c r="K35" s="1875"/>
      <c r="L35" s="1843"/>
      <c r="M35" s="1846"/>
      <c r="N35" s="1849"/>
      <c r="O35" s="1843"/>
      <c r="P35" s="1852"/>
      <c r="Q35" s="1855"/>
      <c r="R35" s="1843"/>
      <c r="S35" s="1846"/>
    </row>
    <row r="36" spans="1:23" s="196" customFormat="1" ht="11.85" customHeight="1" x14ac:dyDescent="0.15">
      <c r="A36" s="1859"/>
      <c r="B36" s="1841"/>
      <c r="C36" s="1862"/>
      <c r="D36" s="734" t="s">
        <v>71</v>
      </c>
      <c r="E36" s="323" t="s">
        <v>3277</v>
      </c>
      <c r="F36" s="1858"/>
      <c r="G36" s="1867"/>
      <c r="H36" s="1870"/>
      <c r="I36" s="1844"/>
      <c r="J36" s="1873"/>
      <c r="K36" s="1876"/>
      <c r="L36" s="1844"/>
      <c r="M36" s="1847"/>
      <c r="N36" s="1850"/>
      <c r="O36" s="1844"/>
      <c r="P36" s="1853"/>
      <c r="Q36" s="1856"/>
      <c r="R36" s="1844"/>
      <c r="S36" s="1847"/>
    </row>
    <row r="37" spans="1:23" s="196" customFormat="1" ht="11.85" customHeight="1" x14ac:dyDescent="0.15">
      <c r="A37" s="1859"/>
      <c r="B37" s="1839" t="s">
        <v>23</v>
      </c>
      <c r="C37" s="1860" t="s">
        <v>5159</v>
      </c>
      <c r="D37" s="730" t="s">
        <v>72</v>
      </c>
      <c r="E37" s="731" t="s">
        <v>1181</v>
      </c>
      <c r="F37" s="1863"/>
      <c r="G37" s="1865">
        <v>7</v>
      </c>
      <c r="H37" s="1868">
        <v>0</v>
      </c>
      <c r="I37" s="1842">
        <v>7</v>
      </c>
      <c r="J37" s="1871">
        <v>0</v>
      </c>
      <c r="K37" s="1874">
        <v>2</v>
      </c>
      <c r="L37" s="1842">
        <v>2</v>
      </c>
      <c r="M37" s="1845">
        <v>3</v>
      </c>
      <c r="N37" s="1848">
        <v>1</v>
      </c>
      <c r="O37" s="1842">
        <v>0</v>
      </c>
      <c r="P37" s="1851">
        <v>0</v>
      </c>
      <c r="Q37" s="1854">
        <v>1</v>
      </c>
      <c r="R37" s="1842">
        <v>0</v>
      </c>
      <c r="S37" s="1845">
        <v>0</v>
      </c>
      <c r="V37" s="196">
        <f>SUM(H37:J37)</f>
        <v>7</v>
      </c>
      <c r="W37" s="196">
        <f>SUM(K37:M37)</f>
        <v>7</v>
      </c>
    </row>
    <row r="38" spans="1:23" s="196" customFormat="1" ht="11.85" customHeight="1" x14ac:dyDescent="0.15">
      <c r="A38" s="1859"/>
      <c r="B38" s="1840"/>
      <c r="C38" s="1861"/>
      <c r="D38" s="732"/>
      <c r="E38" s="729" t="s">
        <v>3375</v>
      </c>
      <c r="F38" s="1864"/>
      <c r="G38" s="1866"/>
      <c r="H38" s="1869"/>
      <c r="I38" s="1843"/>
      <c r="J38" s="1872"/>
      <c r="K38" s="1875"/>
      <c r="L38" s="1843"/>
      <c r="M38" s="1846"/>
      <c r="N38" s="1849"/>
      <c r="O38" s="1843"/>
      <c r="P38" s="1852"/>
      <c r="Q38" s="1855"/>
      <c r="R38" s="1843"/>
      <c r="S38" s="1846"/>
    </row>
    <row r="39" spans="1:23" s="196" customFormat="1" ht="11.85" customHeight="1" x14ac:dyDescent="0.15">
      <c r="A39" s="1859"/>
      <c r="B39" s="1840"/>
      <c r="C39" s="1861"/>
      <c r="D39" s="733" t="s">
        <v>70</v>
      </c>
      <c r="E39" s="321" t="s">
        <v>3278</v>
      </c>
      <c r="F39" s="1857" t="s">
        <v>3376</v>
      </c>
      <c r="G39" s="1866"/>
      <c r="H39" s="1869"/>
      <c r="I39" s="1843"/>
      <c r="J39" s="1872"/>
      <c r="K39" s="1875"/>
      <c r="L39" s="1843"/>
      <c r="M39" s="1846"/>
      <c r="N39" s="1849"/>
      <c r="O39" s="1843"/>
      <c r="P39" s="1852"/>
      <c r="Q39" s="1855"/>
      <c r="R39" s="1843"/>
      <c r="S39" s="1846"/>
    </row>
    <row r="40" spans="1:23" s="196" customFormat="1" ht="11.85" customHeight="1" x14ac:dyDescent="0.15">
      <c r="A40" s="1859"/>
      <c r="B40" s="1841"/>
      <c r="C40" s="1862"/>
      <c r="D40" s="734" t="s">
        <v>71</v>
      </c>
      <c r="E40" s="323" t="s">
        <v>3377</v>
      </c>
      <c r="F40" s="1858"/>
      <c r="G40" s="1867"/>
      <c r="H40" s="1870"/>
      <c r="I40" s="1844"/>
      <c r="J40" s="1873"/>
      <c r="K40" s="1876"/>
      <c r="L40" s="1844"/>
      <c r="M40" s="1847"/>
      <c r="N40" s="1850"/>
      <c r="O40" s="1844"/>
      <c r="P40" s="1853"/>
      <c r="Q40" s="1856"/>
      <c r="R40" s="1844"/>
      <c r="S40" s="1847"/>
    </row>
    <row r="41" spans="1:23" s="196" customFormat="1" ht="11.85" customHeight="1" x14ac:dyDescent="0.15">
      <c r="A41" s="1859"/>
      <c r="B41" s="1839" t="s">
        <v>5</v>
      </c>
      <c r="C41" s="1860" t="s">
        <v>3378</v>
      </c>
      <c r="D41" s="730" t="s">
        <v>72</v>
      </c>
      <c r="E41" s="731" t="s">
        <v>3379</v>
      </c>
      <c r="F41" s="1863"/>
      <c r="G41" s="1865">
        <v>16</v>
      </c>
      <c r="H41" s="1868">
        <v>9</v>
      </c>
      <c r="I41" s="1842">
        <v>2</v>
      </c>
      <c r="J41" s="1871">
        <v>5</v>
      </c>
      <c r="K41" s="1874">
        <v>3</v>
      </c>
      <c r="L41" s="1842">
        <v>3</v>
      </c>
      <c r="M41" s="1845">
        <v>10</v>
      </c>
      <c r="N41" s="1848">
        <v>0</v>
      </c>
      <c r="O41" s="1842">
        <v>0</v>
      </c>
      <c r="P41" s="1851">
        <v>0</v>
      </c>
      <c r="Q41" s="1854">
        <v>0</v>
      </c>
      <c r="R41" s="1842">
        <v>0</v>
      </c>
      <c r="S41" s="1845">
        <v>0</v>
      </c>
      <c r="V41" s="196">
        <f>SUM(H41:J41)</f>
        <v>16</v>
      </c>
      <c r="W41" s="196">
        <f>SUM(K41:M41)</f>
        <v>16</v>
      </c>
    </row>
    <row r="42" spans="1:23" s="196" customFormat="1" ht="11.85" customHeight="1" x14ac:dyDescent="0.15">
      <c r="A42" s="1859"/>
      <c r="B42" s="1840"/>
      <c r="C42" s="1861"/>
      <c r="D42" s="732"/>
      <c r="E42" s="729" t="s">
        <v>3380</v>
      </c>
      <c r="F42" s="1864"/>
      <c r="G42" s="1866"/>
      <c r="H42" s="1869"/>
      <c r="I42" s="1843"/>
      <c r="J42" s="1872"/>
      <c r="K42" s="1875"/>
      <c r="L42" s="1843"/>
      <c r="M42" s="1846"/>
      <c r="N42" s="1849"/>
      <c r="O42" s="1843"/>
      <c r="P42" s="1852"/>
      <c r="Q42" s="1855"/>
      <c r="R42" s="1843"/>
      <c r="S42" s="1846"/>
    </row>
    <row r="43" spans="1:23" s="196" customFormat="1" ht="11.85" customHeight="1" x14ac:dyDescent="0.15">
      <c r="A43" s="1859"/>
      <c r="B43" s="1840"/>
      <c r="C43" s="1861"/>
      <c r="D43" s="733" t="s">
        <v>70</v>
      </c>
      <c r="E43" s="321" t="s">
        <v>3381</v>
      </c>
      <c r="F43" s="1857" t="s">
        <v>3382</v>
      </c>
      <c r="G43" s="1866"/>
      <c r="H43" s="1869"/>
      <c r="I43" s="1843"/>
      <c r="J43" s="1872"/>
      <c r="K43" s="1875"/>
      <c r="L43" s="1843"/>
      <c r="M43" s="1846"/>
      <c r="N43" s="1849"/>
      <c r="O43" s="1843"/>
      <c r="P43" s="1852"/>
      <c r="Q43" s="1855"/>
      <c r="R43" s="1843"/>
      <c r="S43" s="1846"/>
    </row>
    <row r="44" spans="1:23" s="196" customFormat="1" ht="11.85" customHeight="1" x14ac:dyDescent="0.15">
      <c r="A44" s="1859"/>
      <c r="B44" s="1841"/>
      <c r="C44" s="1862"/>
      <c r="D44" s="734" t="s">
        <v>71</v>
      </c>
      <c r="E44" s="323" t="s">
        <v>3383</v>
      </c>
      <c r="F44" s="1858"/>
      <c r="G44" s="1867"/>
      <c r="H44" s="1870"/>
      <c r="I44" s="1844"/>
      <c r="J44" s="1873"/>
      <c r="K44" s="1876"/>
      <c r="L44" s="1844"/>
      <c r="M44" s="1847"/>
      <c r="N44" s="1850"/>
      <c r="O44" s="1844"/>
      <c r="P44" s="1853"/>
      <c r="Q44" s="1856"/>
      <c r="R44" s="1844"/>
      <c r="S44" s="1847"/>
    </row>
    <row r="45" spans="1:23" s="196" customFormat="1" ht="11.85" customHeight="1" x14ac:dyDescent="0.15">
      <c r="A45" s="1859"/>
      <c r="B45" s="1839" t="s">
        <v>7</v>
      </c>
      <c r="C45" s="1860" t="s">
        <v>5281</v>
      </c>
      <c r="D45" s="730" t="s">
        <v>72</v>
      </c>
      <c r="E45" s="731" t="s">
        <v>3279</v>
      </c>
      <c r="F45" s="1863"/>
      <c r="G45" s="1865">
        <v>16</v>
      </c>
      <c r="H45" s="1868">
        <v>13</v>
      </c>
      <c r="I45" s="1842">
        <v>0</v>
      </c>
      <c r="J45" s="1871">
        <v>3</v>
      </c>
      <c r="K45" s="1874">
        <v>3</v>
      </c>
      <c r="L45" s="1842">
        <v>4</v>
      </c>
      <c r="M45" s="1845">
        <v>9</v>
      </c>
      <c r="N45" s="1848">
        <v>0</v>
      </c>
      <c r="O45" s="1842">
        <v>0</v>
      </c>
      <c r="P45" s="1851">
        <v>0</v>
      </c>
      <c r="Q45" s="1854">
        <v>0</v>
      </c>
      <c r="R45" s="1842">
        <v>0</v>
      </c>
      <c r="S45" s="1845">
        <v>0</v>
      </c>
      <c r="V45" s="196">
        <f>SUM(H45:J45)</f>
        <v>16</v>
      </c>
      <c r="W45" s="196">
        <f>SUM(K45:M45)</f>
        <v>16</v>
      </c>
    </row>
    <row r="46" spans="1:23" s="196" customFormat="1" ht="11.85" customHeight="1" x14ac:dyDescent="0.15">
      <c r="A46" s="1859"/>
      <c r="B46" s="1840"/>
      <c r="C46" s="1861"/>
      <c r="D46" s="732"/>
      <c r="E46" s="729" t="s">
        <v>3280</v>
      </c>
      <c r="F46" s="1864"/>
      <c r="G46" s="1866"/>
      <c r="H46" s="1869"/>
      <c r="I46" s="1843"/>
      <c r="J46" s="1872"/>
      <c r="K46" s="1875"/>
      <c r="L46" s="1843"/>
      <c r="M46" s="1846"/>
      <c r="N46" s="1849"/>
      <c r="O46" s="1843"/>
      <c r="P46" s="1852"/>
      <c r="Q46" s="1855"/>
      <c r="R46" s="1843"/>
      <c r="S46" s="1846"/>
    </row>
    <row r="47" spans="1:23" s="196" customFormat="1" ht="11.85" customHeight="1" x14ac:dyDescent="0.15">
      <c r="A47" s="1859"/>
      <c r="B47" s="1840"/>
      <c r="C47" s="1861"/>
      <c r="D47" s="733" t="s">
        <v>70</v>
      </c>
      <c r="E47" s="321" t="s">
        <v>3281</v>
      </c>
      <c r="F47" s="1857" t="s">
        <v>3384</v>
      </c>
      <c r="G47" s="1866"/>
      <c r="H47" s="1869"/>
      <c r="I47" s="1843"/>
      <c r="J47" s="1872"/>
      <c r="K47" s="1875"/>
      <c r="L47" s="1843"/>
      <c r="M47" s="1846"/>
      <c r="N47" s="1849"/>
      <c r="O47" s="1843"/>
      <c r="P47" s="1852"/>
      <c r="Q47" s="1855"/>
      <c r="R47" s="1843"/>
      <c r="S47" s="1846"/>
    </row>
    <row r="48" spans="1:23" s="196" customFormat="1" ht="11.85" customHeight="1" x14ac:dyDescent="0.15">
      <c r="A48" s="1859"/>
      <c r="B48" s="1841"/>
      <c r="C48" s="1862"/>
      <c r="D48" s="734" t="s">
        <v>71</v>
      </c>
      <c r="E48" s="323" t="s">
        <v>3282</v>
      </c>
      <c r="F48" s="1858"/>
      <c r="G48" s="1867"/>
      <c r="H48" s="1870"/>
      <c r="I48" s="1844"/>
      <c r="J48" s="1873"/>
      <c r="K48" s="1876"/>
      <c r="L48" s="1844"/>
      <c r="M48" s="1847"/>
      <c r="N48" s="1850"/>
      <c r="O48" s="1844"/>
      <c r="P48" s="1853"/>
      <c r="Q48" s="1856"/>
      <c r="R48" s="1844"/>
      <c r="S48" s="1847"/>
    </row>
    <row r="49" spans="1:23" s="196" customFormat="1" ht="11.85" customHeight="1" x14ac:dyDescent="0.15">
      <c r="A49" s="1859"/>
      <c r="B49" s="1839" t="s">
        <v>25</v>
      </c>
      <c r="C49" s="1860" t="s">
        <v>3385</v>
      </c>
      <c r="D49" s="730" t="s">
        <v>72</v>
      </c>
      <c r="E49" s="731" t="s">
        <v>107</v>
      </c>
      <c r="F49" s="1923"/>
      <c r="G49" s="1925">
        <v>17</v>
      </c>
      <c r="H49" s="1868">
        <v>16</v>
      </c>
      <c r="I49" s="1842">
        <v>1</v>
      </c>
      <c r="J49" s="1845">
        <v>0</v>
      </c>
      <c r="K49" s="1874">
        <v>6</v>
      </c>
      <c r="L49" s="1842">
        <v>2</v>
      </c>
      <c r="M49" s="1845">
        <v>9</v>
      </c>
      <c r="N49" s="1874">
        <v>5</v>
      </c>
      <c r="O49" s="1842">
        <v>0</v>
      </c>
      <c r="P49" s="1851">
        <v>0</v>
      </c>
      <c r="Q49" s="1854">
        <v>0</v>
      </c>
      <c r="R49" s="1842">
        <v>0</v>
      </c>
      <c r="S49" s="1845">
        <v>0</v>
      </c>
      <c r="V49" s="196">
        <f>SUM(H49:J49)</f>
        <v>17</v>
      </c>
      <c r="W49" s="196">
        <f>SUM(K49:M49)</f>
        <v>17</v>
      </c>
    </row>
    <row r="50" spans="1:23" s="196" customFormat="1" ht="11.85" customHeight="1" x14ac:dyDescent="0.15">
      <c r="A50" s="1859"/>
      <c r="B50" s="1840"/>
      <c r="C50" s="1861"/>
      <c r="D50" s="732"/>
      <c r="E50" s="729" t="s">
        <v>1218</v>
      </c>
      <c r="F50" s="1924"/>
      <c r="G50" s="1919"/>
      <c r="H50" s="1869"/>
      <c r="I50" s="1843"/>
      <c r="J50" s="1846"/>
      <c r="K50" s="1875"/>
      <c r="L50" s="1843"/>
      <c r="M50" s="1846"/>
      <c r="N50" s="1875"/>
      <c r="O50" s="1843"/>
      <c r="P50" s="1852"/>
      <c r="Q50" s="1855"/>
      <c r="R50" s="1843"/>
      <c r="S50" s="1846"/>
    </row>
    <row r="51" spans="1:23" s="196" customFormat="1" ht="11.85" customHeight="1" x14ac:dyDescent="0.15">
      <c r="A51" s="1859"/>
      <c r="B51" s="1840"/>
      <c r="C51" s="1861"/>
      <c r="D51" s="733" t="s">
        <v>70</v>
      </c>
      <c r="E51" s="729" t="s">
        <v>3283</v>
      </c>
      <c r="F51" s="1907" t="s">
        <v>3386</v>
      </c>
      <c r="G51" s="1919"/>
      <c r="H51" s="1869"/>
      <c r="I51" s="1843"/>
      <c r="J51" s="1846"/>
      <c r="K51" s="1875"/>
      <c r="L51" s="1843"/>
      <c r="M51" s="1846"/>
      <c r="N51" s="1875"/>
      <c r="O51" s="1843"/>
      <c r="P51" s="1852"/>
      <c r="Q51" s="1855"/>
      <c r="R51" s="1843"/>
      <c r="S51" s="1846"/>
    </row>
    <row r="52" spans="1:23" s="196" customFormat="1" ht="11.85" customHeight="1" x14ac:dyDescent="0.15">
      <c r="A52" s="1859"/>
      <c r="B52" s="1841"/>
      <c r="C52" s="1862"/>
      <c r="D52" s="734" t="s">
        <v>71</v>
      </c>
      <c r="E52" s="735" t="s">
        <v>3284</v>
      </c>
      <c r="F52" s="1908"/>
      <c r="G52" s="1920"/>
      <c r="H52" s="1870"/>
      <c r="I52" s="1844"/>
      <c r="J52" s="1847"/>
      <c r="K52" s="1876"/>
      <c r="L52" s="1844"/>
      <c r="M52" s="1847"/>
      <c r="N52" s="1876"/>
      <c r="O52" s="1844"/>
      <c r="P52" s="1853"/>
      <c r="Q52" s="1856"/>
      <c r="R52" s="1844"/>
      <c r="S52" s="1847"/>
    </row>
    <row r="53" spans="1:23" s="196" customFormat="1" ht="11.85" customHeight="1" x14ac:dyDescent="0.15">
      <c r="A53" s="1859"/>
      <c r="B53" s="1839" t="s">
        <v>27</v>
      </c>
      <c r="C53" s="1860" t="s">
        <v>3387</v>
      </c>
      <c r="D53" s="730" t="s">
        <v>72</v>
      </c>
      <c r="E53" s="731" t="s">
        <v>3285</v>
      </c>
      <c r="F53" s="1923"/>
      <c r="G53" s="1925">
        <v>15</v>
      </c>
      <c r="H53" s="1868">
        <v>12</v>
      </c>
      <c r="I53" s="1842">
        <v>0</v>
      </c>
      <c r="J53" s="1845">
        <v>3</v>
      </c>
      <c r="K53" s="1874">
        <v>4</v>
      </c>
      <c r="L53" s="1842">
        <v>6</v>
      </c>
      <c r="M53" s="1845">
        <v>5</v>
      </c>
      <c r="N53" s="1874">
        <v>1</v>
      </c>
      <c r="O53" s="1842">
        <v>0</v>
      </c>
      <c r="P53" s="1851">
        <v>1</v>
      </c>
      <c r="Q53" s="1854">
        <v>1</v>
      </c>
      <c r="R53" s="1842">
        <v>0</v>
      </c>
      <c r="S53" s="1845">
        <v>0</v>
      </c>
      <c r="V53" s="196">
        <f>SUM(H53:J53)</f>
        <v>15</v>
      </c>
      <c r="W53" s="196">
        <f>SUM(K53:M53)</f>
        <v>15</v>
      </c>
    </row>
    <row r="54" spans="1:23" s="196" customFormat="1" ht="11.85" customHeight="1" x14ac:dyDescent="0.15">
      <c r="A54" s="1859"/>
      <c r="B54" s="1840"/>
      <c r="C54" s="1861"/>
      <c r="D54" s="732"/>
      <c r="E54" s="729" t="s">
        <v>3388</v>
      </c>
      <c r="F54" s="1924"/>
      <c r="G54" s="1919"/>
      <c r="H54" s="1869"/>
      <c r="I54" s="1843"/>
      <c r="J54" s="1846"/>
      <c r="K54" s="1875"/>
      <c r="L54" s="1843"/>
      <c r="M54" s="1846"/>
      <c r="N54" s="1875"/>
      <c r="O54" s="1843"/>
      <c r="P54" s="1852"/>
      <c r="Q54" s="1855"/>
      <c r="R54" s="1843"/>
      <c r="S54" s="1846"/>
    </row>
    <row r="55" spans="1:23" s="196" customFormat="1" ht="11.85" customHeight="1" x14ac:dyDescent="0.15">
      <c r="A55" s="1859"/>
      <c r="B55" s="1840"/>
      <c r="C55" s="1861"/>
      <c r="D55" s="733" t="s">
        <v>70</v>
      </c>
      <c r="E55" s="729" t="s">
        <v>2320</v>
      </c>
      <c r="F55" s="1907" t="s">
        <v>3389</v>
      </c>
      <c r="G55" s="1919"/>
      <c r="H55" s="1869"/>
      <c r="I55" s="1843"/>
      <c r="J55" s="1846"/>
      <c r="K55" s="1875"/>
      <c r="L55" s="1843"/>
      <c r="M55" s="1846"/>
      <c r="N55" s="1875"/>
      <c r="O55" s="1843"/>
      <c r="P55" s="1852"/>
      <c r="Q55" s="1855"/>
      <c r="R55" s="1843"/>
      <c r="S55" s="1846"/>
    </row>
    <row r="56" spans="1:23" s="196" customFormat="1" ht="11.85" customHeight="1" x14ac:dyDescent="0.15">
      <c r="A56" s="1859"/>
      <c r="B56" s="1841"/>
      <c r="C56" s="1862"/>
      <c r="D56" s="734" t="s">
        <v>71</v>
      </c>
      <c r="E56" s="735" t="s">
        <v>2321</v>
      </c>
      <c r="F56" s="1908"/>
      <c r="G56" s="1920"/>
      <c r="H56" s="1870"/>
      <c r="I56" s="1844"/>
      <c r="J56" s="1847"/>
      <c r="K56" s="1876"/>
      <c r="L56" s="1844"/>
      <c r="M56" s="1847"/>
      <c r="N56" s="1876"/>
      <c r="O56" s="1844"/>
      <c r="P56" s="1853"/>
      <c r="Q56" s="1856"/>
      <c r="R56" s="1844"/>
      <c r="S56" s="1847"/>
    </row>
    <row r="57" spans="1:23" s="196" customFormat="1" ht="11.85" customHeight="1" x14ac:dyDescent="0.15">
      <c r="A57" s="1859"/>
      <c r="B57" s="1839" t="s">
        <v>29</v>
      </c>
      <c r="C57" s="1860" t="s">
        <v>3390</v>
      </c>
      <c r="D57" s="730" t="s">
        <v>72</v>
      </c>
      <c r="E57" s="731" t="s">
        <v>3286</v>
      </c>
      <c r="F57" s="1863"/>
      <c r="G57" s="1865">
        <v>16</v>
      </c>
      <c r="H57" s="1868">
        <v>12</v>
      </c>
      <c r="I57" s="1842">
        <v>0</v>
      </c>
      <c r="J57" s="1871">
        <v>4</v>
      </c>
      <c r="K57" s="1874">
        <v>6</v>
      </c>
      <c r="L57" s="1842">
        <v>2</v>
      </c>
      <c r="M57" s="1845">
        <v>8</v>
      </c>
      <c r="N57" s="1848">
        <v>3</v>
      </c>
      <c r="O57" s="1842">
        <v>0</v>
      </c>
      <c r="P57" s="1851">
        <v>0</v>
      </c>
      <c r="Q57" s="1854">
        <v>1</v>
      </c>
      <c r="R57" s="1842">
        <v>0</v>
      </c>
      <c r="S57" s="1845">
        <v>0</v>
      </c>
      <c r="V57" s="196">
        <f>SUM(H57:J57)</f>
        <v>16</v>
      </c>
      <c r="W57" s="196">
        <f>SUM(K57:M57)</f>
        <v>16</v>
      </c>
    </row>
    <row r="58" spans="1:23" s="196" customFormat="1" ht="11.85" customHeight="1" x14ac:dyDescent="0.15">
      <c r="A58" s="1859"/>
      <c r="B58" s="1840"/>
      <c r="C58" s="1861"/>
      <c r="D58" s="732"/>
      <c r="E58" s="729" t="s">
        <v>331</v>
      </c>
      <c r="F58" s="1864"/>
      <c r="G58" s="1866"/>
      <c r="H58" s="1869"/>
      <c r="I58" s="1843"/>
      <c r="J58" s="1872"/>
      <c r="K58" s="1875"/>
      <c r="L58" s="1843"/>
      <c r="M58" s="1846"/>
      <c r="N58" s="1849"/>
      <c r="O58" s="1843"/>
      <c r="P58" s="1852"/>
      <c r="Q58" s="1855"/>
      <c r="R58" s="1843"/>
      <c r="S58" s="1846"/>
    </row>
    <row r="59" spans="1:23" s="196" customFormat="1" ht="11.85" customHeight="1" x14ac:dyDescent="0.15">
      <c r="A59" s="1859"/>
      <c r="B59" s="1840"/>
      <c r="C59" s="1861"/>
      <c r="D59" s="733" t="s">
        <v>70</v>
      </c>
      <c r="E59" s="729" t="s">
        <v>3287</v>
      </c>
      <c r="F59" s="1857" t="s">
        <v>3391</v>
      </c>
      <c r="G59" s="1866"/>
      <c r="H59" s="1869"/>
      <c r="I59" s="1843"/>
      <c r="J59" s="1872"/>
      <c r="K59" s="1875"/>
      <c r="L59" s="1843"/>
      <c r="M59" s="1846"/>
      <c r="N59" s="1849"/>
      <c r="O59" s="1843"/>
      <c r="P59" s="1852"/>
      <c r="Q59" s="1855"/>
      <c r="R59" s="1843"/>
      <c r="S59" s="1846"/>
    </row>
    <row r="60" spans="1:23" s="196" customFormat="1" ht="11.85" customHeight="1" x14ac:dyDescent="0.15">
      <c r="A60" s="1859"/>
      <c r="B60" s="1841"/>
      <c r="C60" s="1862"/>
      <c r="D60" s="734" t="s">
        <v>71</v>
      </c>
      <c r="E60" s="735" t="s">
        <v>3288</v>
      </c>
      <c r="F60" s="1858"/>
      <c r="G60" s="1867"/>
      <c r="H60" s="1870"/>
      <c r="I60" s="1844"/>
      <c r="J60" s="1873"/>
      <c r="K60" s="1876"/>
      <c r="L60" s="1844"/>
      <c r="M60" s="1847"/>
      <c r="N60" s="1850"/>
      <c r="O60" s="1844"/>
      <c r="P60" s="1853"/>
      <c r="Q60" s="1856"/>
      <c r="R60" s="1844"/>
      <c r="S60" s="1847"/>
    </row>
    <row r="61" spans="1:23" s="196" customFormat="1" ht="11.85" customHeight="1" x14ac:dyDescent="0.15">
      <c r="A61" s="1859"/>
      <c r="B61" s="1839" t="s">
        <v>8</v>
      </c>
      <c r="C61" s="1860" t="s">
        <v>3392</v>
      </c>
      <c r="D61" s="730" t="s">
        <v>72</v>
      </c>
      <c r="E61" s="731" t="s">
        <v>3289</v>
      </c>
      <c r="F61" s="1863"/>
      <c r="G61" s="1865">
        <v>28</v>
      </c>
      <c r="H61" s="1868">
        <v>14</v>
      </c>
      <c r="I61" s="1842">
        <v>0</v>
      </c>
      <c r="J61" s="1871">
        <v>14</v>
      </c>
      <c r="K61" s="1874">
        <v>6</v>
      </c>
      <c r="L61" s="1842">
        <v>7</v>
      </c>
      <c r="M61" s="1845">
        <v>15</v>
      </c>
      <c r="N61" s="1848">
        <v>3</v>
      </c>
      <c r="O61" s="1842">
        <v>0</v>
      </c>
      <c r="P61" s="1851">
        <v>1</v>
      </c>
      <c r="Q61" s="1854">
        <v>1</v>
      </c>
      <c r="R61" s="1842">
        <v>0</v>
      </c>
      <c r="S61" s="1845">
        <v>0</v>
      </c>
      <c r="V61" s="196">
        <f>SUM(H61:J61)</f>
        <v>28</v>
      </c>
      <c r="W61" s="196">
        <f>SUM(K61:M61)</f>
        <v>28</v>
      </c>
    </row>
    <row r="62" spans="1:23" s="196" customFormat="1" ht="11.85" customHeight="1" x14ac:dyDescent="0.15">
      <c r="A62" s="1859"/>
      <c r="B62" s="1840"/>
      <c r="C62" s="1861"/>
      <c r="D62" s="732"/>
      <c r="E62" s="729" t="s">
        <v>114</v>
      </c>
      <c r="F62" s="1864"/>
      <c r="G62" s="1866"/>
      <c r="H62" s="1869"/>
      <c r="I62" s="1843"/>
      <c r="J62" s="1872"/>
      <c r="K62" s="1875"/>
      <c r="L62" s="1843"/>
      <c r="M62" s="1846"/>
      <c r="N62" s="1849"/>
      <c r="O62" s="1843"/>
      <c r="P62" s="1852"/>
      <c r="Q62" s="1855"/>
      <c r="R62" s="1843"/>
      <c r="S62" s="1846"/>
    </row>
    <row r="63" spans="1:23" s="196" customFormat="1" ht="11.85" customHeight="1" x14ac:dyDescent="0.15">
      <c r="A63" s="1859"/>
      <c r="B63" s="1840"/>
      <c r="C63" s="1861"/>
      <c r="D63" s="733" t="s">
        <v>70</v>
      </c>
      <c r="E63" s="729" t="s">
        <v>3290</v>
      </c>
      <c r="F63" s="1857" t="s">
        <v>3292</v>
      </c>
      <c r="G63" s="1866"/>
      <c r="H63" s="1869"/>
      <c r="I63" s="1843"/>
      <c r="J63" s="1872"/>
      <c r="K63" s="1875"/>
      <c r="L63" s="1843"/>
      <c r="M63" s="1846"/>
      <c r="N63" s="1849"/>
      <c r="O63" s="1843"/>
      <c r="P63" s="1852"/>
      <c r="Q63" s="1855"/>
      <c r="R63" s="1843"/>
      <c r="S63" s="1846"/>
    </row>
    <row r="64" spans="1:23" s="196" customFormat="1" ht="11.85" customHeight="1" x14ac:dyDescent="0.15">
      <c r="A64" s="1859"/>
      <c r="B64" s="1841"/>
      <c r="C64" s="1862"/>
      <c r="D64" s="734" t="s">
        <v>71</v>
      </c>
      <c r="E64" s="735" t="s">
        <v>3291</v>
      </c>
      <c r="F64" s="1858"/>
      <c r="G64" s="1867"/>
      <c r="H64" s="1870"/>
      <c r="I64" s="1844"/>
      <c r="J64" s="1873"/>
      <c r="K64" s="1876"/>
      <c r="L64" s="1844"/>
      <c r="M64" s="1847"/>
      <c r="N64" s="1850"/>
      <c r="O64" s="1844"/>
      <c r="P64" s="1853"/>
      <c r="Q64" s="1856"/>
      <c r="R64" s="1844"/>
      <c r="S64" s="1847"/>
    </row>
    <row r="65" spans="1:23" s="196" customFormat="1" ht="11.85" customHeight="1" x14ac:dyDescent="0.15">
      <c r="A65" s="1859"/>
      <c r="B65" s="1839" t="s">
        <v>2457</v>
      </c>
      <c r="C65" s="1860" t="s">
        <v>3393</v>
      </c>
      <c r="D65" s="730" t="s">
        <v>72</v>
      </c>
      <c r="E65" s="731" t="s">
        <v>5454</v>
      </c>
      <c r="F65" s="1863"/>
      <c r="G65" s="1865">
        <v>7</v>
      </c>
      <c r="H65" s="1868">
        <v>5</v>
      </c>
      <c r="I65" s="1842">
        <v>1</v>
      </c>
      <c r="J65" s="1871">
        <v>1</v>
      </c>
      <c r="K65" s="1874">
        <v>2</v>
      </c>
      <c r="L65" s="1842">
        <v>3</v>
      </c>
      <c r="M65" s="1845">
        <v>2</v>
      </c>
      <c r="N65" s="1848">
        <v>1</v>
      </c>
      <c r="O65" s="1842">
        <v>0</v>
      </c>
      <c r="P65" s="1851">
        <v>0</v>
      </c>
      <c r="Q65" s="1854">
        <v>0</v>
      </c>
      <c r="R65" s="1842">
        <v>0</v>
      </c>
      <c r="S65" s="1845">
        <v>0</v>
      </c>
      <c r="V65" s="196">
        <f>SUM(H65:J65)</f>
        <v>7</v>
      </c>
      <c r="W65" s="196">
        <f>SUM(K65:M65)</f>
        <v>7</v>
      </c>
    </row>
    <row r="66" spans="1:23" s="196" customFormat="1" ht="11.85" customHeight="1" x14ac:dyDescent="0.15">
      <c r="A66" s="1859"/>
      <c r="B66" s="1840"/>
      <c r="C66" s="1861"/>
      <c r="D66" s="732"/>
      <c r="E66" s="729" t="s">
        <v>5455</v>
      </c>
      <c r="F66" s="1864"/>
      <c r="G66" s="1866"/>
      <c r="H66" s="1869"/>
      <c r="I66" s="1843"/>
      <c r="J66" s="1872"/>
      <c r="K66" s="1875"/>
      <c r="L66" s="1843"/>
      <c r="M66" s="1846"/>
      <c r="N66" s="1849"/>
      <c r="O66" s="1843"/>
      <c r="P66" s="1852"/>
      <c r="Q66" s="1855"/>
      <c r="R66" s="1843"/>
      <c r="S66" s="1846"/>
    </row>
    <row r="67" spans="1:23" s="196" customFormat="1" ht="11.85" customHeight="1" x14ac:dyDescent="0.15">
      <c r="A67" s="1859"/>
      <c r="B67" s="1840"/>
      <c r="C67" s="1861"/>
      <c r="D67" s="733" t="s">
        <v>70</v>
      </c>
      <c r="E67" s="729" t="s">
        <v>5456</v>
      </c>
      <c r="F67" s="1857" t="s">
        <v>3394</v>
      </c>
      <c r="G67" s="1866"/>
      <c r="H67" s="1869"/>
      <c r="I67" s="1843"/>
      <c r="J67" s="1872"/>
      <c r="K67" s="1875"/>
      <c r="L67" s="1843"/>
      <c r="M67" s="1846"/>
      <c r="N67" s="1849"/>
      <c r="O67" s="1843"/>
      <c r="P67" s="1852"/>
      <c r="Q67" s="1855"/>
      <c r="R67" s="1843"/>
      <c r="S67" s="1846"/>
    </row>
    <row r="68" spans="1:23" s="196" customFormat="1" ht="11.85" customHeight="1" x14ac:dyDescent="0.15">
      <c r="A68" s="1859"/>
      <c r="B68" s="1841"/>
      <c r="C68" s="1862"/>
      <c r="D68" s="734" t="s">
        <v>71</v>
      </c>
      <c r="E68" s="735" t="s">
        <v>5457</v>
      </c>
      <c r="F68" s="1858"/>
      <c r="G68" s="1867"/>
      <c r="H68" s="1870"/>
      <c r="I68" s="1844"/>
      <c r="J68" s="1873"/>
      <c r="K68" s="1876"/>
      <c r="L68" s="1844"/>
      <c r="M68" s="1847"/>
      <c r="N68" s="1850"/>
      <c r="O68" s="1844"/>
      <c r="P68" s="1853"/>
      <c r="Q68" s="1856"/>
      <c r="R68" s="1844"/>
      <c r="S68" s="1847"/>
    </row>
    <row r="69" spans="1:23" s="196" customFormat="1" ht="11.85" customHeight="1" x14ac:dyDescent="0.15">
      <c r="A69" s="1859"/>
      <c r="B69" s="1839" t="s">
        <v>31</v>
      </c>
      <c r="C69" s="1860" t="s">
        <v>3395</v>
      </c>
      <c r="D69" s="730" t="s">
        <v>72</v>
      </c>
      <c r="E69" s="731" t="s">
        <v>350</v>
      </c>
      <c r="F69" s="1863"/>
      <c r="G69" s="1865">
        <v>10</v>
      </c>
      <c r="H69" s="1868">
        <v>10</v>
      </c>
      <c r="I69" s="1842">
        <v>0</v>
      </c>
      <c r="J69" s="1871">
        <v>0</v>
      </c>
      <c r="K69" s="1874">
        <v>3</v>
      </c>
      <c r="L69" s="1842">
        <v>3</v>
      </c>
      <c r="M69" s="1845">
        <v>4</v>
      </c>
      <c r="N69" s="1848">
        <v>0</v>
      </c>
      <c r="O69" s="1842">
        <v>1</v>
      </c>
      <c r="P69" s="1851">
        <v>0</v>
      </c>
      <c r="Q69" s="1854">
        <v>0</v>
      </c>
      <c r="R69" s="1842">
        <v>1</v>
      </c>
      <c r="S69" s="1845">
        <v>0</v>
      </c>
      <c r="V69" s="196">
        <f>SUM(H69:J69)</f>
        <v>10</v>
      </c>
      <c r="W69" s="196">
        <f>SUM(K69:M69)</f>
        <v>10</v>
      </c>
    </row>
    <row r="70" spans="1:23" s="196" customFormat="1" ht="11.85" customHeight="1" x14ac:dyDescent="0.15">
      <c r="A70" s="1859"/>
      <c r="B70" s="1840"/>
      <c r="C70" s="1861"/>
      <c r="D70" s="732"/>
      <c r="E70" s="729" t="s">
        <v>2073</v>
      </c>
      <c r="F70" s="1864"/>
      <c r="G70" s="1866"/>
      <c r="H70" s="1869"/>
      <c r="I70" s="1843"/>
      <c r="J70" s="1872"/>
      <c r="K70" s="1875"/>
      <c r="L70" s="1843"/>
      <c r="M70" s="1846"/>
      <c r="N70" s="1849"/>
      <c r="O70" s="1843"/>
      <c r="P70" s="1852"/>
      <c r="Q70" s="1855"/>
      <c r="R70" s="1843"/>
      <c r="S70" s="1846"/>
    </row>
    <row r="71" spans="1:23" s="196" customFormat="1" ht="11.85" customHeight="1" x14ac:dyDescent="0.15">
      <c r="A71" s="1859"/>
      <c r="B71" s="1840"/>
      <c r="C71" s="1861"/>
      <c r="D71" s="733" t="s">
        <v>70</v>
      </c>
      <c r="E71" s="729" t="s">
        <v>2074</v>
      </c>
      <c r="F71" s="1857" t="s">
        <v>3396</v>
      </c>
      <c r="G71" s="1866"/>
      <c r="H71" s="1869"/>
      <c r="I71" s="1843"/>
      <c r="J71" s="1872"/>
      <c r="K71" s="1875"/>
      <c r="L71" s="1843"/>
      <c r="M71" s="1846"/>
      <c r="N71" s="1849"/>
      <c r="O71" s="1843"/>
      <c r="P71" s="1852"/>
      <c r="Q71" s="1855"/>
      <c r="R71" s="1843"/>
      <c r="S71" s="1846"/>
    </row>
    <row r="72" spans="1:23" s="196" customFormat="1" ht="11.85" customHeight="1" x14ac:dyDescent="0.15">
      <c r="A72" s="1859"/>
      <c r="B72" s="1841"/>
      <c r="C72" s="1862"/>
      <c r="D72" s="734" t="s">
        <v>71</v>
      </c>
      <c r="E72" s="735" t="s">
        <v>2075</v>
      </c>
      <c r="F72" s="1858"/>
      <c r="G72" s="1867"/>
      <c r="H72" s="1870"/>
      <c r="I72" s="1844"/>
      <c r="J72" s="1873"/>
      <c r="K72" s="1876"/>
      <c r="L72" s="1844"/>
      <c r="M72" s="1847"/>
      <c r="N72" s="1850"/>
      <c r="O72" s="1844"/>
      <c r="P72" s="1853"/>
      <c r="Q72" s="1856"/>
      <c r="R72" s="1844"/>
      <c r="S72" s="1847"/>
    </row>
    <row r="73" spans="1:23" s="196" customFormat="1" ht="11.85" customHeight="1" x14ac:dyDescent="0.15">
      <c r="A73" s="1859"/>
      <c r="B73" s="1839" t="s">
        <v>9</v>
      </c>
      <c r="C73" s="1860" t="s">
        <v>3397</v>
      </c>
      <c r="D73" s="730" t="s">
        <v>72</v>
      </c>
      <c r="E73" s="731" t="s">
        <v>3398</v>
      </c>
      <c r="F73" s="1863"/>
      <c r="G73" s="1865">
        <v>8</v>
      </c>
      <c r="H73" s="1868">
        <v>8</v>
      </c>
      <c r="I73" s="1842">
        <v>0</v>
      </c>
      <c r="J73" s="1871">
        <v>0</v>
      </c>
      <c r="K73" s="1874">
        <v>2</v>
      </c>
      <c r="L73" s="1842">
        <v>3</v>
      </c>
      <c r="M73" s="1845">
        <v>3</v>
      </c>
      <c r="N73" s="1848">
        <v>1</v>
      </c>
      <c r="O73" s="1842">
        <v>0</v>
      </c>
      <c r="P73" s="1851">
        <v>0</v>
      </c>
      <c r="Q73" s="1854">
        <v>0</v>
      </c>
      <c r="R73" s="1842">
        <v>0</v>
      </c>
      <c r="S73" s="1845">
        <v>0</v>
      </c>
      <c r="V73" s="196">
        <f>SUM(H73:J73)</f>
        <v>8</v>
      </c>
      <c r="W73" s="196">
        <f>SUM(K73:M73)</f>
        <v>8</v>
      </c>
    </row>
    <row r="74" spans="1:23" s="196" customFormat="1" ht="11.85" customHeight="1" x14ac:dyDescent="0.15">
      <c r="A74" s="1859"/>
      <c r="B74" s="1840"/>
      <c r="C74" s="1861"/>
      <c r="D74" s="732"/>
      <c r="E74" s="729" t="s">
        <v>3399</v>
      </c>
      <c r="F74" s="1864"/>
      <c r="G74" s="1866"/>
      <c r="H74" s="1869"/>
      <c r="I74" s="1843"/>
      <c r="J74" s="1872"/>
      <c r="K74" s="1875"/>
      <c r="L74" s="1843"/>
      <c r="M74" s="1846"/>
      <c r="N74" s="1849"/>
      <c r="O74" s="1843"/>
      <c r="P74" s="1852"/>
      <c r="Q74" s="1855"/>
      <c r="R74" s="1843"/>
      <c r="S74" s="1846"/>
    </row>
    <row r="75" spans="1:23" s="196" customFormat="1" ht="11.85" customHeight="1" x14ac:dyDescent="0.15">
      <c r="A75" s="1859"/>
      <c r="B75" s="1840"/>
      <c r="C75" s="1861"/>
      <c r="D75" s="733" t="s">
        <v>70</v>
      </c>
      <c r="E75" s="729" t="s">
        <v>3293</v>
      </c>
      <c r="F75" s="1857" t="s">
        <v>3295</v>
      </c>
      <c r="G75" s="1866"/>
      <c r="H75" s="1869"/>
      <c r="I75" s="1843"/>
      <c r="J75" s="1872"/>
      <c r="K75" s="1875"/>
      <c r="L75" s="1843"/>
      <c r="M75" s="1846"/>
      <c r="N75" s="1849"/>
      <c r="O75" s="1843"/>
      <c r="P75" s="1852"/>
      <c r="Q75" s="1855"/>
      <c r="R75" s="1843"/>
      <c r="S75" s="1846"/>
    </row>
    <row r="76" spans="1:23" s="196" customFormat="1" ht="11.85" customHeight="1" x14ac:dyDescent="0.15">
      <c r="A76" s="1859"/>
      <c r="B76" s="1841"/>
      <c r="C76" s="1862"/>
      <c r="D76" s="734" t="s">
        <v>71</v>
      </c>
      <c r="E76" s="735" t="s">
        <v>3294</v>
      </c>
      <c r="F76" s="1858"/>
      <c r="G76" s="1867"/>
      <c r="H76" s="1870"/>
      <c r="I76" s="1844"/>
      <c r="J76" s="1873"/>
      <c r="K76" s="1876"/>
      <c r="L76" s="1844"/>
      <c r="M76" s="1847"/>
      <c r="N76" s="1850"/>
      <c r="O76" s="1844"/>
      <c r="P76" s="1853"/>
      <c r="Q76" s="1856"/>
      <c r="R76" s="1844"/>
      <c r="S76" s="1847"/>
    </row>
    <row r="77" spans="1:23" s="196" customFormat="1" ht="11.85" customHeight="1" x14ac:dyDescent="0.15">
      <c r="A77" s="1859"/>
      <c r="B77" s="1839" t="s">
        <v>2458</v>
      </c>
      <c r="C77" s="1860" t="s">
        <v>3400</v>
      </c>
      <c r="D77" s="730" t="s">
        <v>72</v>
      </c>
      <c r="E77" s="731" t="s">
        <v>3401</v>
      </c>
      <c r="F77" s="1863"/>
      <c r="G77" s="1865">
        <v>5</v>
      </c>
      <c r="H77" s="1868">
        <v>5</v>
      </c>
      <c r="I77" s="1842">
        <v>0</v>
      </c>
      <c r="J77" s="1871">
        <v>0</v>
      </c>
      <c r="K77" s="1874">
        <v>0</v>
      </c>
      <c r="L77" s="1842">
        <v>3</v>
      </c>
      <c r="M77" s="1845">
        <v>2</v>
      </c>
      <c r="N77" s="1848">
        <v>0</v>
      </c>
      <c r="O77" s="1842">
        <v>0</v>
      </c>
      <c r="P77" s="1851">
        <v>0</v>
      </c>
      <c r="Q77" s="1854">
        <v>0</v>
      </c>
      <c r="R77" s="1842">
        <v>0</v>
      </c>
      <c r="S77" s="1845">
        <v>0</v>
      </c>
      <c r="V77" s="196">
        <f>SUM(H77:J77)</f>
        <v>5</v>
      </c>
      <c r="W77" s="196">
        <f>SUM(K77:M77)</f>
        <v>5</v>
      </c>
    </row>
    <row r="78" spans="1:23" s="196" customFormat="1" ht="11.85" customHeight="1" x14ac:dyDescent="0.15">
      <c r="A78" s="1859"/>
      <c r="B78" s="1840"/>
      <c r="C78" s="1861"/>
      <c r="D78" s="732"/>
      <c r="E78" s="729" t="s">
        <v>3296</v>
      </c>
      <c r="F78" s="1864"/>
      <c r="G78" s="1866"/>
      <c r="H78" s="1869"/>
      <c r="I78" s="1843"/>
      <c r="J78" s="1872"/>
      <c r="K78" s="1875"/>
      <c r="L78" s="1843"/>
      <c r="M78" s="1846"/>
      <c r="N78" s="1849"/>
      <c r="O78" s="1843"/>
      <c r="P78" s="1852"/>
      <c r="Q78" s="1855"/>
      <c r="R78" s="1843"/>
      <c r="S78" s="1846"/>
    </row>
    <row r="79" spans="1:23" s="196" customFormat="1" ht="11.85" customHeight="1" x14ac:dyDescent="0.15">
      <c r="A79" s="1859"/>
      <c r="B79" s="1840"/>
      <c r="C79" s="1861"/>
      <c r="D79" s="733" t="s">
        <v>70</v>
      </c>
      <c r="E79" s="729" t="s">
        <v>3297</v>
      </c>
      <c r="F79" s="1857" t="s">
        <v>5538</v>
      </c>
      <c r="G79" s="1866"/>
      <c r="H79" s="1869"/>
      <c r="I79" s="1843"/>
      <c r="J79" s="1872"/>
      <c r="K79" s="1875"/>
      <c r="L79" s="1843"/>
      <c r="M79" s="1846"/>
      <c r="N79" s="1849"/>
      <c r="O79" s="1843"/>
      <c r="P79" s="1852"/>
      <c r="Q79" s="1855"/>
      <c r="R79" s="1843"/>
      <c r="S79" s="1846"/>
    </row>
    <row r="80" spans="1:23" s="196" customFormat="1" ht="11.85" customHeight="1" x14ac:dyDescent="0.15">
      <c r="A80" s="1859"/>
      <c r="B80" s="1841"/>
      <c r="C80" s="1862"/>
      <c r="D80" s="734" t="s">
        <v>71</v>
      </c>
      <c r="E80" s="735" t="s">
        <v>3298</v>
      </c>
      <c r="F80" s="1858"/>
      <c r="G80" s="1867"/>
      <c r="H80" s="1870"/>
      <c r="I80" s="1844"/>
      <c r="J80" s="1873"/>
      <c r="K80" s="1876"/>
      <c r="L80" s="1844"/>
      <c r="M80" s="1847"/>
      <c r="N80" s="1850"/>
      <c r="O80" s="1844"/>
      <c r="P80" s="1853"/>
      <c r="Q80" s="1856"/>
      <c r="R80" s="1844"/>
      <c r="S80" s="1847"/>
    </row>
    <row r="81" spans="1:23" s="196" customFormat="1" ht="11.85" customHeight="1" x14ac:dyDescent="0.15">
      <c r="A81" s="1859"/>
      <c r="B81" s="1839" t="s">
        <v>2464</v>
      </c>
      <c r="C81" s="1860" t="s">
        <v>3402</v>
      </c>
      <c r="D81" s="730" t="s">
        <v>72</v>
      </c>
      <c r="E81" s="731" t="s">
        <v>2285</v>
      </c>
      <c r="F81" s="1863"/>
      <c r="G81" s="1865">
        <v>25</v>
      </c>
      <c r="H81" s="1868">
        <v>11</v>
      </c>
      <c r="I81" s="1842">
        <v>2</v>
      </c>
      <c r="J81" s="1871">
        <v>12</v>
      </c>
      <c r="K81" s="1874">
        <v>6</v>
      </c>
      <c r="L81" s="1842">
        <v>5</v>
      </c>
      <c r="M81" s="1845">
        <v>14</v>
      </c>
      <c r="N81" s="1848">
        <v>0</v>
      </c>
      <c r="O81" s="1842">
        <v>1</v>
      </c>
      <c r="P81" s="1851">
        <v>0</v>
      </c>
      <c r="Q81" s="1854">
        <v>0</v>
      </c>
      <c r="R81" s="1842">
        <v>0</v>
      </c>
      <c r="S81" s="1845">
        <v>0</v>
      </c>
      <c r="V81" s="196">
        <f>SUM(H81:J81)</f>
        <v>25</v>
      </c>
      <c r="W81" s="196">
        <f>SUM(K81:M81)</f>
        <v>25</v>
      </c>
    </row>
    <row r="82" spans="1:23" s="196" customFormat="1" ht="11.85" customHeight="1" x14ac:dyDescent="0.15">
      <c r="A82" s="1859"/>
      <c r="B82" s="1840"/>
      <c r="C82" s="1861"/>
      <c r="D82" s="732"/>
      <c r="E82" s="729" t="s">
        <v>3299</v>
      </c>
      <c r="F82" s="1864"/>
      <c r="G82" s="1866"/>
      <c r="H82" s="1869"/>
      <c r="I82" s="1843"/>
      <c r="J82" s="1872"/>
      <c r="K82" s="1875"/>
      <c r="L82" s="1843"/>
      <c r="M82" s="1846"/>
      <c r="N82" s="1849"/>
      <c r="O82" s="1843"/>
      <c r="P82" s="1852"/>
      <c r="Q82" s="1855"/>
      <c r="R82" s="1843"/>
      <c r="S82" s="1846"/>
    </row>
    <row r="83" spans="1:23" s="196" customFormat="1" ht="11.85" customHeight="1" x14ac:dyDescent="0.15">
      <c r="A83" s="1859"/>
      <c r="B83" s="1840"/>
      <c r="C83" s="1861"/>
      <c r="D83" s="733" t="s">
        <v>70</v>
      </c>
      <c r="E83" s="729" t="s">
        <v>3300</v>
      </c>
      <c r="F83" s="1857" t="s">
        <v>3403</v>
      </c>
      <c r="G83" s="1866"/>
      <c r="H83" s="1869"/>
      <c r="I83" s="1843"/>
      <c r="J83" s="1872"/>
      <c r="K83" s="1875"/>
      <c r="L83" s="1843"/>
      <c r="M83" s="1846"/>
      <c r="N83" s="1849"/>
      <c r="O83" s="1843"/>
      <c r="P83" s="1852"/>
      <c r="Q83" s="1855"/>
      <c r="R83" s="1843"/>
      <c r="S83" s="1846"/>
    </row>
    <row r="84" spans="1:23" s="196" customFormat="1" ht="11.85" customHeight="1" x14ac:dyDescent="0.15">
      <c r="A84" s="1859"/>
      <c r="B84" s="1841"/>
      <c r="C84" s="1862"/>
      <c r="D84" s="734" t="s">
        <v>71</v>
      </c>
      <c r="E84" s="735" t="s">
        <v>3301</v>
      </c>
      <c r="F84" s="1858"/>
      <c r="G84" s="1867"/>
      <c r="H84" s="1870"/>
      <c r="I84" s="1844"/>
      <c r="J84" s="1873"/>
      <c r="K84" s="1876"/>
      <c r="L84" s="1844"/>
      <c r="M84" s="1847"/>
      <c r="N84" s="1850"/>
      <c r="O84" s="1844"/>
      <c r="P84" s="1853"/>
      <c r="Q84" s="1856"/>
      <c r="R84" s="1844"/>
      <c r="S84" s="1847"/>
    </row>
    <row r="85" spans="1:23" s="196" customFormat="1" ht="11.85" customHeight="1" x14ac:dyDescent="0.15">
      <c r="A85" s="1859"/>
      <c r="B85" s="1839" t="s">
        <v>32</v>
      </c>
      <c r="C85" s="1860" t="s">
        <v>3404</v>
      </c>
      <c r="D85" s="730" t="s">
        <v>72</v>
      </c>
      <c r="E85" s="731" t="s">
        <v>132</v>
      </c>
      <c r="F85" s="1863"/>
      <c r="G85" s="1865">
        <v>5</v>
      </c>
      <c r="H85" s="1868">
        <v>5</v>
      </c>
      <c r="I85" s="1842">
        <v>0</v>
      </c>
      <c r="J85" s="1871">
        <v>0</v>
      </c>
      <c r="K85" s="1874">
        <v>2</v>
      </c>
      <c r="L85" s="1842">
        <v>1</v>
      </c>
      <c r="M85" s="1845">
        <v>2</v>
      </c>
      <c r="N85" s="1848">
        <v>0</v>
      </c>
      <c r="O85" s="1842">
        <v>1</v>
      </c>
      <c r="P85" s="1851">
        <v>0</v>
      </c>
      <c r="Q85" s="1854">
        <v>0</v>
      </c>
      <c r="R85" s="1842">
        <v>1</v>
      </c>
      <c r="S85" s="1845">
        <v>0</v>
      </c>
      <c r="V85" s="196">
        <f>SUM(H85:J85)</f>
        <v>5</v>
      </c>
      <c r="W85" s="196">
        <f>SUM(K85:M85)</f>
        <v>5</v>
      </c>
    </row>
    <row r="86" spans="1:23" s="196" customFormat="1" ht="11.85" customHeight="1" x14ac:dyDescent="0.15">
      <c r="A86" s="1859"/>
      <c r="B86" s="1840"/>
      <c r="C86" s="1861"/>
      <c r="D86" s="732"/>
      <c r="E86" s="729" t="s">
        <v>361</v>
      </c>
      <c r="F86" s="1864"/>
      <c r="G86" s="1866"/>
      <c r="H86" s="1869"/>
      <c r="I86" s="1843"/>
      <c r="J86" s="1872"/>
      <c r="K86" s="1875"/>
      <c r="L86" s="1843"/>
      <c r="M86" s="1846"/>
      <c r="N86" s="1849"/>
      <c r="O86" s="1843"/>
      <c r="P86" s="1852"/>
      <c r="Q86" s="1855"/>
      <c r="R86" s="1843"/>
      <c r="S86" s="1846"/>
    </row>
    <row r="87" spans="1:23" s="196" customFormat="1" ht="11.85" customHeight="1" x14ac:dyDescent="0.15">
      <c r="A87" s="1859"/>
      <c r="B87" s="1840"/>
      <c r="C87" s="1861"/>
      <c r="D87" s="733" t="s">
        <v>70</v>
      </c>
      <c r="E87" s="729" t="s">
        <v>362</v>
      </c>
      <c r="F87" s="1857" t="s">
        <v>3405</v>
      </c>
      <c r="G87" s="1866"/>
      <c r="H87" s="1869"/>
      <c r="I87" s="1843"/>
      <c r="J87" s="1872"/>
      <c r="K87" s="1875"/>
      <c r="L87" s="1843"/>
      <c r="M87" s="1846"/>
      <c r="N87" s="1849"/>
      <c r="O87" s="1843"/>
      <c r="P87" s="1852"/>
      <c r="Q87" s="1855"/>
      <c r="R87" s="1843"/>
      <c r="S87" s="1846"/>
    </row>
    <row r="88" spans="1:23" s="196" customFormat="1" ht="11.85" customHeight="1" x14ac:dyDescent="0.15">
      <c r="A88" s="1859"/>
      <c r="B88" s="1841"/>
      <c r="C88" s="1862"/>
      <c r="D88" s="734" t="s">
        <v>71</v>
      </c>
      <c r="E88" s="735" t="s">
        <v>363</v>
      </c>
      <c r="F88" s="1858"/>
      <c r="G88" s="1867"/>
      <c r="H88" s="1870"/>
      <c r="I88" s="1844"/>
      <c r="J88" s="1873"/>
      <c r="K88" s="1876"/>
      <c r="L88" s="1844"/>
      <c r="M88" s="1847"/>
      <c r="N88" s="1850"/>
      <c r="O88" s="1844"/>
      <c r="P88" s="1853"/>
      <c r="Q88" s="1856"/>
      <c r="R88" s="1844"/>
      <c r="S88" s="1847"/>
    </row>
    <row r="89" spans="1:23" s="196" customFormat="1" ht="11.85" customHeight="1" x14ac:dyDescent="0.15">
      <c r="A89" s="1859"/>
      <c r="B89" s="1839" t="s">
        <v>2459</v>
      </c>
      <c r="C89" s="1860" t="s">
        <v>3406</v>
      </c>
      <c r="D89" s="730" t="s">
        <v>72</v>
      </c>
      <c r="E89" s="731" t="s">
        <v>3302</v>
      </c>
      <c r="F89" s="1863"/>
      <c r="G89" s="1865">
        <v>14</v>
      </c>
      <c r="H89" s="1868">
        <v>13</v>
      </c>
      <c r="I89" s="1842">
        <v>0</v>
      </c>
      <c r="J89" s="1871">
        <v>1</v>
      </c>
      <c r="K89" s="1874">
        <v>2</v>
      </c>
      <c r="L89" s="1842">
        <v>4</v>
      </c>
      <c r="M89" s="1845">
        <v>8</v>
      </c>
      <c r="N89" s="1848">
        <v>2</v>
      </c>
      <c r="O89" s="1842">
        <v>0</v>
      </c>
      <c r="P89" s="1851">
        <v>1</v>
      </c>
      <c r="Q89" s="1854">
        <v>1</v>
      </c>
      <c r="R89" s="1842">
        <v>0</v>
      </c>
      <c r="S89" s="1845">
        <v>0</v>
      </c>
      <c r="V89" s="196">
        <f>SUM(H89:J89)</f>
        <v>14</v>
      </c>
      <c r="W89" s="196">
        <f>SUM(K89:M89)</f>
        <v>14</v>
      </c>
    </row>
    <row r="90" spans="1:23" s="196" customFormat="1" ht="11.85" customHeight="1" x14ac:dyDescent="0.15">
      <c r="A90" s="1859"/>
      <c r="B90" s="1840"/>
      <c r="C90" s="1861"/>
      <c r="D90" s="732"/>
      <c r="E90" s="729" t="s">
        <v>393</v>
      </c>
      <c r="F90" s="1864"/>
      <c r="G90" s="1866"/>
      <c r="H90" s="1869"/>
      <c r="I90" s="1843"/>
      <c r="J90" s="1872"/>
      <c r="K90" s="1875"/>
      <c r="L90" s="1843"/>
      <c r="M90" s="1846"/>
      <c r="N90" s="1849"/>
      <c r="O90" s="1843"/>
      <c r="P90" s="1852"/>
      <c r="Q90" s="1855"/>
      <c r="R90" s="1843"/>
      <c r="S90" s="1846"/>
    </row>
    <row r="91" spans="1:23" s="196" customFormat="1" ht="11.85" customHeight="1" x14ac:dyDescent="0.15">
      <c r="A91" s="1859"/>
      <c r="B91" s="1840"/>
      <c r="C91" s="1861"/>
      <c r="D91" s="733" t="s">
        <v>70</v>
      </c>
      <c r="E91" s="729" t="s">
        <v>3303</v>
      </c>
      <c r="F91" s="1857" t="s">
        <v>3305</v>
      </c>
      <c r="G91" s="1866"/>
      <c r="H91" s="1869"/>
      <c r="I91" s="1843"/>
      <c r="J91" s="1872"/>
      <c r="K91" s="1875"/>
      <c r="L91" s="1843"/>
      <c r="M91" s="1846"/>
      <c r="N91" s="1849"/>
      <c r="O91" s="1843"/>
      <c r="P91" s="1852"/>
      <c r="Q91" s="1855"/>
      <c r="R91" s="1843"/>
      <c r="S91" s="1846"/>
    </row>
    <row r="92" spans="1:23" s="196" customFormat="1" ht="11.85" customHeight="1" x14ac:dyDescent="0.15">
      <c r="A92" s="1859"/>
      <c r="B92" s="1841"/>
      <c r="C92" s="1862"/>
      <c r="D92" s="734" t="s">
        <v>71</v>
      </c>
      <c r="E92" s="735" t="s">
        <v>3304</v>
      </c>
      <c r="F92" s="1858"/>
      <c r="G92" s="1867"/>
      <c r="H92" s="1870"/>
      <c r="I92" s="1844"/>
      <c r="J92" s="1873"/>
      <c r="K92" s="1876"/>
      <c r="L92" s="1844"/>
      <c r="M92" s="1847"/>
      <c r="N92" s="1850"/>
      <c r="O92" s="1844"/>
      <c r="P92" s="1853"/>
      <c r="Q92" s="1856"/>
      <c r="R92" s="1844"/>
      <c r="S92" s="1847"/>
    </row>
    <row r="93" spans="1:23" s="196" customFormat="1" ht="11.85" customHeight="1" x14ac:dyDescent="0.15">
      <c r="A93" s="1859"/>
      <c r="B93" s="1839" t="s">
        <v>33</v>
      </c>
      <c r="C93" s="1860" t="s">
        <v>3407</v>
      </c>
      <c r="D93" s="730" t="s">
        <v>72</v>
      </c>
      <c r="E93" s="731" t="s">
        <v>411</v>
      </c>
      <c r="F93" s="1863"/>
      <c r="G93" s="1865">
        <v>9</v>
      </c>
      <c r="H93" s="1868">
        <v>1</v>
      </c>
      <c r="I93" s="1842">
        <v>4</v>
      </c>
      <c r="J93" s="1871">
        <v>4</v>
      </c>
      <c r="K93" s="1874">
        <v>2</v>
      </c>
      <c r="L93" s="1842">
        <v>1</v>
      </c>
      <c r="M93" s="1845">
        <v>6</v>
      </c>
      <c r="N93" s="1848">
        <v>0</v>
      </c>
      <c r="O93" s="1842">
        <v>0</v>
      </c>
      <c r="P93" s="1851">
        <v>0</v>
      </c>
      <c r="Q93" s="1854">
        <v>0</v>
      </c>
      <c r="R93" s="1842">
        <v>0</v>
      </c>
      <c r="S93" s="1845">
        <v>0</v>
      </c>
      <c r="V93" s="196">
        <f>SUM(H93:J93)</f>
        <v>9</v>
      </c>
      <c r="W93" s="196">
        <f>SUM(K93:M93)</f>
        <v>9</v>
      </c>
    </row>
    <row r="94" spans="1:23" s="196" customFormat="1" ht="11.85" customHeight="1" x14ac:dyDescent="0.15">
      <c r="A94" s="1859"/>
      <c r="B94" s="1840"/>
      <c r="C94" s="1861"/>
      <c r="D94" s="732"/>
      <c r="E94" s="729" t="s">
        <v>1373</v>
      </c>
      <c r="F94" s="1864"/>
      <c r="G94" s="1866"/>
      <c r="H94" s="1869"/>
      <c r="I94" s="1843"/>
      <c r="J94" s="1872"/>
      <c r="K94" s="1875"/>
      <c r="L94" s="1843"/>
      <c r="M94" s="1846"/>
      <c r="N94" s="1849"/>
      <c r="O94" s="1843"/>
      <c r="P94" s="1852"/>
      <c r="Q94" s="1855"/>
      <c r="R94" s="1843"/>
      <c r="S94" s="1846"/>
    </row>
    <row r="95" spans="1:23" s="196" customFormat="1" ht="11.85" customHeight="1" x14ac:dyDescent="0.15">
      <c r="A95" s="1859"/>
      <c r="B95" s="1840"/>
      <c r="C95" s="1861"/>
      <c r="D95" s="733" t="s">
        <v>70</v>
      </c>
      <c r="E95" s="321" t="s">
        <v>1374</v>
      </c>
      <c r="F95" s="1857" t="s">
        <v>5847</v>
      </c>
      <c r="G95" s="1866"/>
      <c r="H95" s="1869"/>
      <c r="I95" s="1843"/>
      <c r="J95" s="1872"/>
      <c r="K95" s="1875"/>
      <c r="L95" s="1843"/>
      <c r="M95" s="1846"/>
      <c r="N95" s="1849"/>
      <c r="O95" s="1843"/>
      <c r="P95" s="1852"/>
      <c r="Q95" s="1855"/>
      <c r="R95" s="1843"/>
      <c r="S95" s="1846"/>
    </row>
    <row r="96" spans="1:23" s="196" customFormat="1" ht="11.85" customHeight="1" x14ac:dyDescent="0.15">
      <c r="A96" s="1859"/>
      <c r="B96" s="1841"/>
      <c r="C96" s="1862"/>
      <c r="D96" s="734" t="s">
        <v>71</v>
      </c>
      <c r="E96" s="323" t="s">
        <v>1375</v>
      </c>
      <c r="F96" s="1858"/>
      <c r="G96" s="1867"/>
      <c r="H96" s="1870"/>
      <c r="I96" s="1844"/>
      <c r="J96" s="1873"/>
      <c r="K96" s="1876"/>
      <c r="L96" s="1844"/>
      <c r="M96" s="1847"/>
      <c r="N96" s="1850"/>
      <c r="O96" s="1844"/>
      <c r="P96" s="1853"/>
      <c r="Q96" s="1856"/>
      <c r="R96" s="1844"/>
      <c r="S96" s="1847"/>
    </row>
    <row r="97" spans="1:23" s="196" customFormat="1" ht="11.85" customHeight="1" x14ac:dyDescent="0.15">
      <c r="A97" s="1859"/>
      <c r="B97" s="1839" t="s">
        <v>34</v>
      </c>
      <c r="C97" s="1860" t="s">
        <v>3408</v>
      </c>
      <c r="D97" s="730" t="s">
        <v>72</v>
      </c>
      <c r="E97" s="731" t="s">
        <v>135</v>
      </c>
      <c r="F97" s="1863"/>
      <c r="G97" s="1865">
        <v>11</v>
      </c>
      <c r="H97" s="1868">
        <v>8</v>
      </c>
      <c r="I97" s="1842">
        <v>1</v>
      </c>
      <c r="J97" s="1871">
        <v>2</v>
      </c>
      <c r="K97" s="1874">
        <v>1</v>
      </c>
      <c r="L97" s="1842">
        <v>1</v>
      </c>
      <c r="M97" s="1845">
        <v>9</v>
      </c>
      <c r="N97" s="1848">
        <v>0</v>
      </c>
      <c r="O97" s="1842">
        <v>0</v>
      </c>
      <c r="P97" s="1851">
        <v>0</v>
      </c>
      <c r="Q97" s="1854">
        <v>0</v>
      </c>
      <c r="R97" s="1842">
        <v>0</v>
      </c>
      <c r="S97" s="1845">
        <v>0</v>
      </c>
      <c r="V97" s="196">
        <f>SUM(H97:J97)</f>
        <v>11</v>
      </c>
      <c r="W97" s="196">
        <f>SUM(K97:M97)</f>
        <v>11</v>
      </c>
    </row>
    <row r="98" spans="1:23" s="196" customFormat="1" ht="11.85" customHeight="1" x14ac:dyDescent="0.15">
      <c r="A98" s="1859"/>
      <c r="B98" s="1840"/>
      <c r="C98" s="1861"/>
      <c r="D98" s="732"/>
      <c r="E98" s="729" t="s">
        <v>2304</v>
      </c>
      <c r="F98" s="1864"/>
      <c r="G98" s="1866"/>
      <c r="H98" s="1869"/>
      <c r="I98" s="1843"/>
      <c r="J98" s="1872"/>
      <c r="K98" s="1875"/>
      <c r="L98" s="1843"/>
      <c r="M98" s="1846"/>
      <c r="N98" s="1849"/>
      <c r="O98" s="1843"/>
      <c r="P98" s="1852"/>
      <c r="Q98" s="1855"/>
      <c r="R98" s="1843"/>
      <c r="S98" s="1846"/>
    </row>
    <row r="99" spans="1:23" s="196" customFormat="1" ht="11.85" customHeight="1" x14ac:dyDescent="0.15">
      <c r="A99" s="1859"/>
      <c r="B99" s="1840"/>
      <c r="C99" s="1861"/>
      <c r="D99" s="733" t="s">
        <v>70</v>
      </c>
      <c r="E99" s="321" t="s">
        <v>433</v>
      </c>
      <c r="F99" s="1857" t="s">
        <v>3306</v>
      </c>
      <c r="G99" s="1866"/>
      <c r="H99" s="1869"/>
      <c r="I99" s="1843"/>
      <c r="J99" s="1872"/>
      <c r="K99" s="1875"/>
      <c r="L99" s="1843"/>
      <c r="M99" s="1846"/>
      <c r="N99" s="1849"/>
      <c r="O99" s="1843"/>
      <c r="P99" s="1852"/>
      <c r="Q99" s="1855"/>
      <c r="R99" s="1843"/>
      <c r="S99" s="1846"/>
    </row>
    <row r="100" spans="1:23" s="196" customFormat="1" ht="11.85" customHeight="1" x14ac:dyDescent="0.15">
      <c r="A100" s="1859"/>
      <c r="B100" s="1841"/>
      <c r="C100" s="1862"/>
      <c r="D100" s="734" t="s">
        <v>71</v>
      </c>
      <c r="E100" s="323" t="s">
        <v>434</v>
      </c>
      <c r="F100" s="1858"/>
      <c r="G100" s="1867"/>
      <c r="H100" s="1870"/>
      <c r="I100" s="1844"/>
      <c r="J100" s="1873"/>
      <c r="K100" s="1876"/>
      <c r="L100" s="1844"/>
      <c r="M100" s="1847"/>
      <c r="N100" s="1850"/>
      <c r="O100" s="1844"/>
      <c r="P100" s="1853"/>
      <c r="Q100" s="1856"/>
      <c r="R100" s="1844"/>
      <c r="S100" s="1847"/>
    </row>
    <row r="101" spans="1:23" s="196" customFormat="1" ht="11.85" customHeight="1" x14ac:dyDescent="0.15">
      <c r="A101" s="1859"/>
      <c r="B101" s="1839" t="s">
        <v>35</v>
      </c>
      <c r="C101" s="1860" t="s">
        <v>3409</v>
      </c>
      <c r="D101" s="730" t="s">
        <v>72</v>
      </c>
      <c r="E101" s="731" t="s">
        <v>1394</v>
      </c>
      <c r="F101" s="1863"/>
      <c r="G101" s="1865">
        <v>5</v>
      </c>
      <c r="H101" s="1868">
        <v>5</v>
      </c>
      <c r="I101" s="1842">
        <v>0</v>
      </c>
      <c r="J101" s="1871">
        <v>0</v>
      </c>
      <c r="K101" s="1874">
        <v>2</v>
      </c>
      <c r="L101" s="1842">
        <v>1</v>
      </c>
      <c r="M101" s="1845">
        <v>2</v>
      </c>
      <c r="N101" s="1848">
        <v>1</v>
      </c>
      <c r="O101" s="1842">
        <v>0</v>
      </c>
      <c r="P101" s="1851">
        <v>0</v>
      </c>
      <c r="Q101" s="1854">
        <v>0</v>
      </c>
      <c r="R101" s="1842">
        <v>0</v>
      </c>
      <c r="S101" s="1845">
        <v>0</v>
      </c>
      <c r="V101" s="196">
        <f>SUM(H101:J101)</f>
        <v>5</v>
      </c>
      <c r="W101" s="196">
        <f>SUM(K101:M101)</f>
        <v>5</v>
      </c>
    </row>
    <row r="102" spans="1:23" s="196" customFormat="1" ht="11.85" customHeight="1" x14ac:dyDescent="0.15">
      <c r="A102" s="1859"/>
      <c r="B102" s="1840"/>
      <c r="C102" s="1861"/>
      <c r="D102" s="732"/>
      <c r="E102" s="729" t="s">
        <v>1395</v>
      </c>
      <c r="F102" s="1864"/>
      <c r="G102" s="1866"/>
      <c r="H102" s="1869"/>
      <c r="I102" s="1843"/>
      <c r="J102" s="1872"/>
      <c r="K102" s="1875"/>
      <c r="L102" s="1843"/>
      <c r="M102" s="1846"/>
      <c r="N102" s="1849"/>
      <c r="O102" s="1843"/>
      <c r="P102" s="1852"/>
      <c r="Q102" s="1855"/>
      <c r="R102" s="1843"/>
      <c r="S102" s="1846"/>
    </row>
    <row r="103" spans="1:23" s="196" customFormat="1" ht="11.85" customHeight="1" x14ac:dyDescent="0.15">
      <c r="A103" s="1859"/>
      <c r="B103" s="1840"/>
      <c r="C103" s="1861"/>
      <c r="D103" s="733" t="s">
        <v>70</v>
      </c>
      <c r="E103" s="729" t="s">
        <v>3307</v>
      </c>
      <c r="F103" s="1927" t="s">
        <v>5632</v>
      </c>
      <c r="G103" s="1866"/>
      <c r="H103" s="1869"/>
      <c r="I103" s="1843"/>
      <c r="J103" s="1872"/>
      <c r="K103" s="1875"/>
      <c r="L103" s="1843"/>
      <c r="M103" s="1846"/>
      <c r="N103" s="1849"/>
      <c r="O103" s="1843"/>
      <c r="P103" s="1852"/>
      <c r="Q103" s="1855"/>
      <c r="R103" s="1843"/>
      <c r="S103" s="1846"/>
    </row>
    <row r="104" spans="1:23" s="196" customFormat="1" ht="11.85" customHeight="1" thickBot="1" x14ac:dyDescent="0.2">
      <c r="A104" s="1859"/>
      <c r="B104" s="1931"/>
      <c r="C104" s="1932"/>
      <c r="D104" s="736" t="s">
        <v>71</v>
      </c>
      <c r="E104" s="737" t="s">
        <v>3410</v>
      </c>
      <c r="F104" s="1928"/>
      <c r="G104" s="1933"/>
      <c r="H104" s="1934"/>
      <c r="I104" s="1911"/>
      <c r="J104" s="1929"/>
      <c r="K104" s="1930"/>
      <c r="L104" s="1911"/>
      <c r="M104" s="1912"/>
      <c r="N104" s="1935"/>
      <c r="O104" s="1911"/>
      <c r="P104" s="1883"/>
      <c r="Q104" s="1910"/>
      <c r="R104" s="1911"/>
      <c r="S104" s="1912"/>
    </row>
    <row r="105" spans="1:23" x14ac:dyDescent="0.15">
      <c r="A105" s="337"/>
    </row>
    <row r="106" spans="1:23" x14ac:dyDescent="0.15">
      <c r="A106" s="1926"/>
    </row>
    <row r="107" spans="1:23" x14ac:dyDescent="0.15">
      <c r="A107" s="1926"/>
    </row>
    <row r="108" spans="1:23" x14ac:dyDescent="0.15">
      <c r="A108" s="1926"/>
    </row>
    <row r="109" spans="1:23" x14ac:dyDescent="0.15">
      <c r="A109" s="1926"/>
    </row>
    <row r="110" spans="1:23" x14ac:dyDescent="0.15">
      <c r="A110" s="1926"/>
    </row>
    <row r="111" spans="1:23" x14ac:dyDescent="0.15">
      <c r="A111" s="1926"/>
    </row>
    <row r="112" spans="1:23" x14ac:dyDescent="0.15">
      <c r="A112" s="1926"/>
    </row>
    <row r="113" spans="1:1" x14ac:dyDescent="0.15">
      <c r="A113" s="1926"/>
    </row>
    <row r="114" spans="1:1" x14ac:dyDescent="0.15">
      <c r="A114" s="1926"/>
    </row>
    <row r="115" spans="1:1" x14ac:dyDescent="0.15">
      <c r="A115" s="1926"/>
    </row>
    <row r="116" spans="1:1" x14ac:dyDescent="0.15">
      <c r="A116" s="1926"/>
    </row>
    <row r="117" spans="1:1" x14ac:dyDescent="0.15">
      <c r="A117" s="1926"/>
    </row>
    <row r="118" spans="1:1" x14ac:dyDescent="0.15">
      <c r="A118" s="1926"/>
    </row>
    <row r="119" spans="1:1" x14ac:dyDescent="0.15">
      <c r="A119" s="1926"/>
    </row>
    <row r="120" spans="1:1" x14ac:dyDescent="0.15">
      <c r="A120" s="1926"/>
    </row>
    <row r="121" spans="1:1" x14ac:dyDescent="0.15">
      <c r="A121" s="1926"/>
    </row>
    <row r="122" spans="1:1" x14ac:dyDescent="0.15">
      <c r="A122" s="1926"/>
    </row>
    <row r="123" spans="1:1" x14ac:dyDescent="0.15">
      <c r="A123" s="1926"/>
    </row>
    <row r="124" spans="1:1" x14ac:dyDescent="0.15">
      <c r="A124" s="1926"/>
    </row>
    <row r="125" spans="1:1" x14ac:dyDescent="0.15">
      <c r="A125" s="1926"/>
    </row>
    <row r="126" spans="1:1" x14ac:dyDescent="0.15">
      <c r="A126" s="1926"/>
    </row>
    <row r="127" spans="1:1" x14ac:dyDescent="0.15">
      <c r="A127" s="1926"/>
    </row>
    <row r="128" spans="1:1" x14ac:dyDescent="0.15">
      <c r="A128" s="1926"/>
    </row>
    <row r="129" spans="1:1" x14ac:dyDescent="0.15">
      <c r="A129" s="1926"/>
    </row>
    <row r="130" spans="1:1" x14ac:dyDescent="0.15">
      <c r="A130" s="1926"/>
    </row>
    <row r="131" spans="1:1" x14ac:dyDescent="0.15">
      <c r="A131" s="1926"/>
    </row>
    <row r="132" spans="1:1" x14ac:dyDescent="0.15">
      <c r="A132" s="1926"/>
    </row>
    <row r="133" spans="1:1" x14ac:dyDescent="0.15">
      <c r="A133" s="1926"/>
    </row>
  </sheetData>
  <mergeCells count="457">
    <mergeCell ref="Q65:Q68"/>
    <mergeCell ref="N61:N64"/>
    <mergeCell ref="O61:O64"/>
    <mergeCell ref="P61:P64"/>
    <mergeCell ref="J65:J68"/>
    <mergeCell ref="K65:K68"/>
    <mergeCell ref="L65:L68"/>
    <mergeCell ref="M65:M68"/>
    <mergeCell ref="N65:N68"/>
    <mergeCell ref="O65:O68"/>
    <mergeCell ref="P65:P68"/>
    <mergeCell ref="F67:F68"/>
    <mergeCell ref="H5:I6"/>
    <mergeCell ref="K5:M6"/>
    <mergeCell ref="J5:J8"/>
    <mergeCell ref="H7:H8"/>
    <mergeCell ref="I7:I8"/>
    <mergeCell ref="K7:K8"/>
    <mergeCell ref="L7:L8"/>
    <mergeCell ref="M7:M8"/>
    <mergeCell ref="J57:J60"/>
    <mergeCell ref="K57:K60"/>
    <mergeCell ref="L57:L60"/>
    <mergeCell ref="M57:M60"/>
    <mergeCell ref="L53:L56"/>
    <mergeCell ref="M53:M56"/>
    <mergeCell ref="B65:B68"/>
    <mergeCell ref="R65:R68"/>
    <mergeCell ref="S65:S68"/>
    <mergeCell ref="A126:A129"/>
    <mergeCell ref="A130:A133"/>
    <mergeCell ref="A106:A109"/>
    <mergeCell ref="A110:A113"/>
    <mergeCell ref="A114:A117"/>
    <mergeCell ref="A118:A121"/>
    <mergeCell ref="A122:A125"/>
    <mergeCell ref="F103:F104"/>
    <mergeCell ref="I101:I104"/>
    <mergeCell ref="J101:J104"/>
    <mergeCell ref="K101:K104"/>
    <mergeCell ref="L101:L104"/>
    <mergeCell ref="M101:M104"/>
    <mergeCell ref="A101:A104"/>
    <mergeCell ref="B101:B104"/>
    <mergeCell ref="C101:C104"/>
    <mergeCell ref="F101:F102"/>
    <mergeCell ref="G101:G104"/>
    <mergeCell ref="H101:H104"/>
    <mergeCell ref="N101:N104"/>
    <mergeCell ref="O101:O104"/>
    <mergeCell ref="O53:O56"/>
    <mergeCell ref="P53:P56"/>
    <mergeCell ref="F59:F60"/>
    <mergeCell ref="O57:O60"/>
    <mergeCell ref="P57:P60"/>
    <mergeCell ref="A65:A68"/>
    <mergeCell ref="C65:C68"/>
    <mergeCell ref="F65:F66"/>
    <mergeCell ref="G65:G68"/>
    <mergeCell ref="H65:H68"/>
    <mergeCell ref="I65:I68"/>
    <mergeCell ref="F63:F64"/>
    <mergeCell ref="J61:J64"/>
    <mergeCell ref="K61:K64"/>
    <mergeCell ref="L61:L64"/>
    <mergeCell ref="M61:M64"/>
    <mergeCell ref="A61:A64"/>
    <mergeCell ref="C61:C64"/>
    <mergeCell ref="F61:F62"/>
    <mergeCell ref="G61:G64"/>
    <mergeCell ref="H61:H64"/>
    <mergeCell ref="I61:I64"/>
    <mergeCell ref="B57:B60"/>
    <mergeCell ref="B61:B64"/>
    <mergeCell ref="A53:A56"/>
    <mergeCell ref="C53:C56"/>
    <mergeCell ref="F53:F54"/>
    <mergeCell ref="G53:G56"/>
    <mergeCell ref="H53:H56"/>
    <mergeCell ref="I53:I56"/>
    <mergeCell ref="N53:N56"/>
    <mergeCell ref="A57:A60"/>
    <mergeCell ref="C57:C60"/>
    <mergeCell ref="F57:F58"/>
    <mergeCell ref="G57:G60"/>
    <mergeCell ref="H57:H60"/>
    <mergeCell ref="I57:I60"/>
    <mergeCell ref="F55:F56"/>
    <mergeCell ref="J53:J56"/>
    <mergeCell ref="K53:K56"/>
    <mergeCell ref="N57:N60"/>
    <mergeCell ref="O45:O48"/>
    <mergeCell ref="P45:P48"/>
    <mergeCell ref="F51:F52"/>
    <mergeCell ref="J49:J52"/>
    <mergeCell ref="K49:K52"/>
    <mergeCell ref="L49:L52"/>
    <mergeCell ref="M49:M52"/>
    <mergeCell ref="N49:N52"/>
    <mergeCell ref="O49:O52"/>
    <mergeCell ref="P49:P52"/>
    <mergeCell ref="L45:L48"/>
    <mergeCell ref="M45:M48"/>
    <mergeCell ref="A45:A48"/>
    <mergeCell ref="C45:C48"/>
    <mergeCell ref="F45:F46"/>
    <mergeCell ref="G45:G48"/>
    <mergeCell ref="H45:H48"/>
    <mergeCell ref="I45:I48"/>
    <mergeCell ref="N45:N48"/>
    <mergeCell ref="A49:A52"/>
    <mergeCell ref="C49:C52"/>
    <mergeCell ref="F49:F50"/>
    <mergeCell ref="G49:G52"/>
    <mergeCell ref="H49:H52"/>
    <mergeCell ref="I49:I52"/>
    <mergeCell ref="F47:F48"/>
    <mergeCell ref="J45:J48"/>
    <mergeCell ref="K45:K48"/>
    <mergeCell ref="P37:P40"/>
    <mergeCell ref="F43:F44"/>
    <mergeCell ref="J41:J44"/>
    <mergeCell ref="K41:K44"/>
    <mergeCell ref="L41:L44"/>
    <mergeCell ref="M41:M44"/>
    <mergeCell ref="N41:N44"/>
    <mergeCell ref="O41:O44"/>
    <mergeCell ref="P41:P44"/>
    <mergeCell ref="M37:M40"/>
    <mergeCell ref="A37:A40"/>
    <mergeCell ref="C37:C40"/>
    <mergeCell ref="F37:F38"/>
    <mergeCell ref="G37:G40"/>
    <mergeCell ref="H37:H40"/>
    <mergeCell ref="I37:I40"/>
    <mergeCell ref="N37:N40"/>
    <mergeCell ref="O37:O40"/>
    <mergeCell ref="A41:A44"/>
    <mergeCell ref="C41:C44"/>
    <mergeCell ref="F41:F42"/>
    <mergeCell ref="G41:G44"/>
    <mergeCell ref="H41:H44"/>
    <mergeCell ref="I41:I44"/>
    <mergeCell ref="F39:F40"/>
    <mergeCell ref="J37:J40"/>
    <mergeCell ref="K37:K40"/>
    <mergeCell ref="A33:A36"/>
    <mergeCell ref="C33:C36"/>
    <mergeCell ref="F33:F34"/>
    <mergeCell ref="G33:G36"/>
    <mergeCell ref="H33:H36"/>
    <mergeCell ref="I33:I36"/>
    <mergeCell ref="F31:F32"/>
    <mergeCell ref="J29:J32"/>
    <mergeCell ref="K29:K32"/>
    <mergeCell ref="A29:A32"/>
    <mergeCell ref="C29:C32"/>
    <mergeCell ref="F29:F30"/>
    <mergeCell ref="G29:G32"/>
    <mergeCell ref="H29:H32"/>
    <mergeCell ref="I29:I32"/>
    <mergeCell ref="F35:F36"/>
    <mergeCell ref="J33:J36"/>
    <mergeCell ref="K33:K36"/>
    <mergeCell ref="A25:A28"/>
    <mergeCell ref="C25:C28"/>
    <mergeCell ref="F25:F26"/>
    <mergeCell ref="G25:G28"/>
    <mergeCell ref="H25:H28"/>
    <mergeCell ref="I25:I28"/>
    <mergeCell ref="F23:F24"/>
    <mergeCell ref="J21:J24"/>
    <mergeCell ref="K21:K24"/>
    <mergeCell ref="A21:A24"/>
    <mergeCell ref="C21:C24"/>
    <mergeCell ref="F21:F22"/>
    <mergeCell ref="G21:G24"/>
    <mergeCell ref="H21:H24"/>
    <mergeCell ref="I21:I24"/>
    <mergeCell ref="F27:F28"/>
    <mergeCell ref="J25:J28"/>
    <mergeCell ref="K25:K28"/>
    <mergeCell ref="A17:A20"/>
    <mergeCell ref="C17:C20"/>
    <mergeCell ref="F17:F18"/>
    <mergeCell ref="G17:G20"/>
    <mergeCell ref="H17:H20"/>
    <mergeCell ref="I17:I20"/>
    <mergeCell ref="F15:F16"/>
    <mergeCell ref="N17:N20"/>
    <mergeCell ref="O17:O20"/>
    <mergeCell ref="B17:B20"/>
    <mergeCell ref="F19:F20"/>
    <mergeCell ref="J17:J20"/>
    <mergeCell ref="K17:K20"/>
    <mergeCell ref="L17:L20"/>
    <mergeCell ref="M17:M20"/>
    <mergeCell ref="A9:A12"/>
    <mergeCell ref="C9:C12"/>
    <mergeCell ref="F9:F10"/>
    <mergeCell ref="G9:G12"/>
    <mergeCell ref="H9:H12"/>
    <mergeCell ref="S9:S12"/>
    <mergeCell ref="R9:R12"/>
    <mergeCell ref="Q9:Q12"/>
    <mergeCell ref="K13:K16"/>
    <mergeCell ref="L13:L16"/>
    <mergeCell ref="M13:M16"/>
    <mergeCell ref="A13:A16"/>
    <mergeCell ref="C13:C16"/>
    <mergeCell ref="F13:F14"/>
    <mergeCell ref="G13:G16"/>
    <mergeCell ref="H13:H16"/>
    <mergeCell ref="I13:I16"/>
    <mergeCell ref="J13:J16"/>
    <mergeCell ref="N13:N16"/>
    <mergeCell ref="O13:O16"/>
    <mergeCell ref="P13:P16"/>
    <mergeCell ref="P101:P104"/>
    <mergeCell ref="B4:B8"/>
    <mergeCell ref="C4:C8"/>
    <mergeCell ref="D4:E8"/>
    <mergeCell ref="F4:F8"/>
    <mergeCell ref="N9:N12"/>
    <mergeCell ref="O9:O12"/>
    <mergeCell ref="P9:P12"/>
    <mergeCell ref="N5:S5"/>
    <mergeCell ref="Q6:S6"/>
    <mergeCell ref="G5:G8"/>
    <mergeCell ref="F11:F12"/>
    <mergeCell ref="I9:I12"/>
    <mergeCell ref="J9:J12"/>
    <mergeCell ref="K9:K12"/>
    <mergeCell ref="L9:L12"/>
    <mergeCell ref="M9:M12"/>
    <mergeCell ref="P17:P20"/>
    <mergeCell ref="L21:L24"/>
    <mergeCell ref="M21:M24"/>
    <mergeCell ref="N21:N24"/>
    <mergeCell ref="Q101:Q104"/>
    <mergeCell ref="R101:R104"/>
    <mergeCell ref="S101:S104"/>
    <mergeCell ref="Q33:Q36"/>
    <mergeCell ref="S29:S32"/>
    <mergeCell ref="R29:R32"/>
    <mergeCell ref="Q29:Q32"/>
    <mergeCell ref="S25:S28"/>
    <mergeCell ref="R25:R28"/>
    <mergeCell ref="Q25:Q28"/>
    <mergeCell ref="Q53:Q56"/>
    <mergeCell ref="R53:R56"/>
    <mergeCell ref="S53:S56"/>
    <mergeCell ref="R33:R36"/>
    <mergeCell ref="S33:S36"/>
    <mergeCell ref="Q49:Q52"/>
    <mergeCell ref="R49:R52"/>
    <mergeCell ref="S49:S52"/>
    <mergeCell ref="R57:R60"/>
    <mergeCell ref="S57:S60"/>
    <mergeCell ref="Q61:Q64"/>
    <mergeCell ref="R61:R64"/>
    <mergeCell ref="S61:S64"/>
    <mergeCell ref="Q37:Q40"/>
    <mergeCell ref="R37:R40"/>
    <mergeCell ref="S37:S40"/>
    <mergeCell ref="Q41:Q44"/>
    <mergeCell ref="R41:R44"/>
    <mergeCell ref="Q57:Q60"/>
    <mergeCell ref="A69:A72"/>
    <mergeCell ref="B69:B72"/>
    <mergeCell ref="C69:C72"/>
    <mergeCell ref="B41:B44"/>
    <mergeCell ref="B45:B48"/>
    <mergeCell ref="B49:B52"/>
    <mergeCell ref="B53:B56"/>
    <mergeCell ref="S7:S8"/>
    <mergeCell ref="P7:P8"/>
    <mergeCell ref="N7:O7"/>
    <mergeCell ref="S21:S24"/>
    <mergeCell ref="R21:R24"/>
    <mergeCell ref="Q21:Q24"/>
    <mergeCell ref="S17:S20"/>
    <mergeCell ref="R17:R20"/>
    <mergeCell ref="Q17:Q20"/>
    <mergeCell ref="S13:S16"/>
    <mergeCell ref="R13:R16"/>
    <mergeCell ref="Q13:Q16"/>
    <mergeCell ref="S41:S44"/>
    <mergeCell ref="Q45:Q48"/>
    <mergeCell ref="R45:R48"/>
    <mergeCell ref="S45:S48"/>
    <mergeCell ref="O21:O24"/>
    <mergeCell ref="L89:L92"/>
    <mergeCell ref="M89:M92"/>
    <mergeCell ref="N89:N92"/>
    <mergeCell ref="O89:O92"/>
    <mergeCell ref="P89:P92"/>
    <mergeCell ref="Q89:Q92"/>
    <mergeCell ref="R89:R92"/>
    <mergeCell ref="S89:S92"/>
    <mergeCell ref="F91:F92"/>
    <mergeCell ref="A89:A92"/>
    <mergeCell ref="B89:B92"/>
    <mergeCell ref="C89:C92"/>
    <mergeCell ref="F89:F90"/>
    <mergeCell ref="G89:G92"/>
    <mergeCell ref="H89:H92"/>
    <mergeCell ref="I89:I92"/>
    <mergeCell ref="J89:J92"/>
    <mergeCell ref="K89:K92"/>
    <mergeCell ref="F69:F70"/>
    <mergeCell ref="G69:G72"/>
    <mergeCell ref="H69:H72"/>
    <mergeCell ref="I69:I72"/>
    <mergeCell ref="J69:J72"/>
    <mergeCell ref="K69:K72"/>
    <mergeCell ref="L69:L72"/>
    <mergeCell ref="M69:M72"/>
    <mergeCell ref="N69:N72"/>
    <mergeCell ref="O69:O72"/>
    <mergeCell ref="P69:P72"/>
    <mergeCell ref="Q69:Q72"/>
    <mergeCell ref="R69:R72"/>
    <mergeCell ref="S69:S72"/>
    <mergeCell ref="F71:F72"/>
    <mergeCell ref="A73:A76"/>
    <mergeCell ref="B73:B76"/>
    <mergeCell ref="C73:C76"/>
    <mergeCell ref="F73:F74"/>
    <mergeCell ref="G73:G76"/>
    <mergeCell ref="H73:H76"/>
    <mergeCell ref="I73:I76"/>
    <mergeCell ref="J73:J76"/>
    <mergeCell ref="K73:K76"/>
    <mergeCell ref="L73:L76"/>
    <mergeCell ref="M73:M76"/>
    <mergeCell ref="N73:N76"/>
    <mergeCell ref="O73:O76"/>
    <mergeCell ref="P73:P76"/>
    <mergeCell ref="Q73:Q76"/>
    <mergeCell ref="R73:R76"/>
    <mergeCell ref="S73:S76"/>
    <mergeCell ref="F75:F76"/>
    <mergeCell ref="A77:A80"/>
    <mergeCell ref="B77:B80"/>
    <mergeCell ref="C77:C80"/>
    <mergeCell ref="F77:F78"/>
    <mergeCell ref="G77:G80"/>
    <mergeCell ref="H77:H80"/>
    <mergeCell ref="I77:I80"/>
    <mergeCell ref="J77:J80"/>
    <mergeCell ref="K77:K80"/>
    <mergeCell ref="L77:L80"/>
    <mergeCell ref="M77:M80"/>
    <mergeCell ref="N77:N80"/>
    <mergeCell ref="O77:O80"/>
    <mergeCell ref="P77:P80"/>
    <mergeCell ref="Q77:Q80"/>
    <mergeCell ref="R77:R80"/>
    <mergeCell ref="S77:S80"/>
    <mergeCell ref="F79:F80"/>
    <mergeCell ref="A85:A88"/>
    <mergeCell ref="B85:B88"/>
    <mergeCell ref="C85:C88"/>
    <mergeCell ref="F85:F86"/>
    <mergeCell ref="G85:G88"/>
    <mergeCell ref="H85:H88"/>
    <mergeCell ref="I85:I88"/>
    <mergeCell ref="J85:J88"/>
    <mergeCell ref="K85:K88"/>
    <mergeCell ref="L85:L88"/>
    <mergeCell ref="M85:M88"/>
    <mergeCell ref="N85:N88"/>
    <mergeCell ref="O85:O88"/>
    <mergeCell ref="P85:P88"/>
    <mergeCell ref="Q85:Q88"/>
    <mergeCell ref="R85:R88"/>
    <mergeCell ref="S85:S88"/>
    <mergeCell ref="F87:F88"/>
    <mergeCell ref="A81:A84"/>
    <mergeCell ref="B81:B84"/>
    <mergeCell ref="C81:C84"/>
    <mergeCell ref="F81:F82"/>
    <mergeCell ref="G81:G84"/>
    <mergeCell ref="H81:H84"/>
    <mergeCell ref="I81:I84"/>
    <mergeCell ref="J81:J84"/>
    <mergeCell ref="K81:K84"/>
    <mergeCell ref="L81:L84"/>
    <mergeCell ref="M81:M84"/>
    <mergeCell ref="N81:N84"/>
    <mergeCell ref="O81:O84"/>
    <mergeCell ref="P81:P84"/>
    <mergeCell ref="Q81:Q84"/>
    <mergeCell ref="R81:R84"/>
    <mergeCell ref="S81:S84"/>
    <mergeCell ref="F83:F84"/>
    <mergeCell ref="A93:A96"/>
    <mergeCell ref="B93:B96"/>
    <mergeCell ref="C93:C96"/>
    <mergeCell ref="F93:F94"/>
    <mergeCell ref="G93:G96"/>
    <mergeCell ref="H93:H96"/>
    <mergeCell ref="I93:I96"/>
    <mergeCell ref="J93:J96"/>
    <mergeCell ref="K93:K96"/>
    <mergeCell ref="L93:L96"/>
    <mergeCell ref="M93:M96"/>
    <mergeCell ref="N93:N96"/>
    <mergeCell ref="O93:O96"/>
    <mergeCell ref="P93:P96"/>
    <mergeCell ref="Q93:Q96"/>
    <mergeCell ref="R93:R96"/>
    <mergeCell ref="S93:S96"/>
    <mergeCell ref="F95:F96"/>
    <mergeCell ref="A97:A100"/>
    <mergeCell ref="B97:B100"/>
    <mergeCell ref="C97:C100"/>
    <mergeCell ref="F97:F98"/>
    <mergeCell ref="G97:G100"/>
    <mergeCell ref="H97:H100"/>
    <mergeCell ref="I97:I100"/>
    <mergeCell ref="J97:J100"/>
    <mergeCell ref="K97:K100"/>
    <mergeCell ref="L97:L100"/>
    <mergeCell ref="M97:M100"/>
    <mergeCell ref="N97:N100"/>
    <mergeCell ref="O97:O100"/>
    <mergeCell ref="P97:P100"/>
    <mergeCell ref="Q97:Q100"/>
    <mergeCell ref="R97:R100"/>
    <mergeCell ref="S97:S100"/>
    <mergeCell ref="F99:F100"/>
    <mergeCell ref="N6:P6"/>
    <mergeCell ref="B9:B16"/>
    <mergeCell ref="B29:B32"/>
    <mergeCell ref="B33:B36"/>
    <mergeCell ref="B37:B40"/>
    <mergeCell ref="L25:L28"/>
    <mergeCell ref="M25:M28"/>
    <mergeCell ref="N25:N28"/>
    <mergeCell ref="O25:O28"/>
    <mergeCell ref="P25:P28"/>
    <mergeCell ref="L29:L32"/>
    <mergeCell ref="M29:M32"/>
    <mergeCell ref="B21:B24"/>
    <mergeCell ref="B25:B28"/>
    <mergeCell ref="P21:P24"/>
    <mergeCell ref="N29:N32"/>
    <mergeCell ref="O29:O32"/>
    <mergeCell ref="P29:P32"/>
    <mergeCell ref="L33:L36"/>
    <mergeCell ref="M33:M36"/>
    <mergeCell ref="N33:N36"/>
    <mergeCell ref="O33:O36"/>
    <mergeCell ref="P33:P36"/>
    <mergeCell ref="L37:L40"/>
  </mergeCells>
  <phoneticPr fontId="8"/>
  <hyperlinks>
    <hyperlink ref="F31" r:id="rId1"/>
    <hyperlink ref="F79" r:id="rId2"/>
    <hyperlink ref="F95" r:id="rId3"/>
  </hyperlinks>
  <printOptions horizontalCentered="1"/>
  <pageMargins left="0.59055118110236227" right="0.59055118110236227" top="0.59055118110236227" bottom="0.59055118110236227" header="0.39370078740157483" footer="0.39370078740157483"/>
  <pageSetup paperSize="9" scale="98" firstPageNumber="2" orientation="portrait" r:id="rId4"/>
  <headerFooter>
    <oddFooter>&amp;C&amp;P</oddFooter>
  </headerFooter>
  <rowBreaks count="1" manualBreakCount="1">
    <brk id="60" max="19" man="1"/>
  </rowBreaks>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D6:N61"/>
  <sheetViews>
    <sheetView view="pageBreakPreview" zoomScaleNormal="55" zoomScaleSheetLayoutView="100" workbookViewId="0">
      <selection activeCell="M31" sqref="M31"/>
    </sheetView>
  </sheetViews>
  <sheetFormatPr defaultRowHeight="13.5" x14ac:dyDescent="0.15"/>
  <cols>
    <col min="1" max="3" width="9" style="90"/>
    <col min="4" max="5" width="9" style="90" customWidth="1"/>
    <col min="6" max="16384" width="9" style="90"/>
  </cols>
  <sheetData>
    <row r="6" spans="4:4" x14ac:dyDescent="0.15">
      <c r="D6" s="176"/>
    </row>
    <row r="7" spans="4:4" x14ac:dyDescent="0.15">
      <c r="D7" s="176"/>
    </row>
    <row r="8" spans="4:4" x14ac:dyDescent="0.15">
      <c r="D8" s="176"/>
    </row>
    <row r="9" spans="4:4" x14ac:dyDescent="0.15">
      <c r="D9" s="176"/>
    </row>
    <row r="10" spans="4:4" x14ac:dyDescent="0.15">
      <c r="D10" s="176"/>
    </row>
    <row r="11" spans="4:4" x14ac:dyDescent="0.15">
      <c r="D11" s="176"/>
    </row>
    <row r="12" spans="4:4" x14ac:dyDescent="0.15">
      <c r="D12" s="176"/>
    </row>
    <row r="13" spans="4:4" x14ac:dyDescent="0.15">
      <c r="D13" s="176"/>
    </row>
    <row r="16" spans="4:4" x14ac:dyDescent="0.15">
      <c r="D16" s="176"/>
    </row>
    <row r="17" spans="4:14" x14ac:dyDescent="0.15">
      <c r="D17" s="176"/>
    </row>
    <row r="18" spans="4:14" x14ac:dyDescent="0.15">
      <c r="D18" s="176"/>
    </row>
    <row r="19" spans="4:14" x14ac:dyDescent="0.15">
      <c r="D19" s="176"/>
    </row>
    <row r="20" spans="4:14" x14ac:dyDescent="0.15">
      <c r="D20" s="176"/>
    </row>
    <row r="21" spans="4:14" x14ac:dyDescent="0.15">
      <c r="D21" s="176"/>
    </row>
    <row r="22" spans="4:14" x14ac:dyDescent="0.15">
      <c r="D22" s="176"/>
    </row>
    <row r="23" spans="4:14" x14ac:dyDescent="0.15">
      <c r="D23" s="176"/>
    </row>
    <row r="24" spans="4:14" x14ac:dyDescent="0.15">
      <c r="D24" s="176"/>
      <c r="N24" s="235"/>
    </row>
    <row r="25" spans="4:14" x14ac:dyDescent="0.15">
      <c r="D25" s="176"/>
    </row>
    <row r="26" spans="4:14" x14ac:dyDescent="0.15">
      <c r="D26" s="176"/>
    </row>
    <row r="27" spans="4:14" x14ac:dyDescent="0.15">
      <c r="D27" s="176"/>
    </row>
    <row r="28" spans="4:14" x14ac:dyDescent="0.15">
      <c r="D28" s="176"/>
    </row>
    <row r="29" spans="4:14" x14ac:dyDescent="0.15">
      <c r="D29" s="176"/>
    </row>
    <row r="32" spans="4:14" x14ac:dyDescent="0.15">
      <c r="D32" s="176"/>
    </row>
    <row r="61" spans="6:6" x14ac:dyDescent="0.15">
      <c r="F61" s="195"/>
    </row>
  </sheetData>
  <phoneticPr fontId="8"/>
  <printOptions horizontalCentered="1"/>
  <pageMargins left="0.59055118110236227" right="0.59055118110236227" top="0.59055118110236227" bottom="0.59055118110236227" header="0.39370078740157483" footer="0.39370078740157483"/>
  <pageSetup paperSize="9" firstPageNumber="2"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F0"/>
  </sheetPr>
  <dimension ref="A1:AB73"/>
  <sheetViews>
    <sheetView view="pageBreakPreview" zoomScale="85" zoomScaleNormal="75" zoomScaleSheetLayoutView="85" workbookViewId="0">
      <pane ySplit="6" topLeftCell="A7" activePane="bottomLeft" state="frozen"/>
      <selection activeCell="M31" sqref="M31"/>
      <selection pane="bottomLeft" activeCell="X14" sqref="X14"/>
    </sheetView>
  </sheetViews>
  <sheetFormatPr defaultRowHeight="11.25" x14ac:dyDescent="0.15"/>
  <cols>
    <col min="1" max="1" width="1.625" style="15" customWidth="1"/>
    <col min="2" max="3" width="2.625" style="16" customWidth="1"/>
    <col min="4" max="4" width="10.25" style="16" bestFit="1" customWidth="1"/>
    <col min="5" max="5" width="4.375" style="220" customWidth="1"/>
    <col min="6" max="20" width="4.375" style="15" customWidth="1"/>
    <col min="21" max="21" width="1.625" style="15" customWidth="1"/>
    <col min="22" max="16384" width="9" style="15"/>
  </cols>
  <sheetData>
    <row r="1" spans="1:28" s="179" customFormat="1" ht="12" x14ac:dyDescent="0.15">
      <c r="A1" s="177"/>
      <c r="J1" s="178"/>
    </row>
    <row r="2" spans="1:28" s="179" customFormat="1" ht="45" customHeight="1" x14ac:dyDescent="0.15">
      <c r="A2" s="154"/>
      <c r="B2" s="154"/>
      <c r="C2" s="154"/>
      <c r="D2" s="154"/>
      <c r="E2" s="154"/>
      <c r="F2" s="154"/>
      <c r="G2" s="154"/>
      <c r="H2" s="154"/>
      <c r="I2" s="154"/>
      <c r="J2" s="170"/>
      <c r="K2" s="154"/>
    </row>
    <row r="3" spans="1:28" s="179" customFormat="1" ht="12" customHeight="1" thickBot="1" x14ac:dyDescent="0.2">
      <c r="A3" s="154"/>
      <c r="B3" s="154"/>
      <c r="C3" s="154"/>
      <c r="D3" s="154"/>
      <c r="E3" s="154"/>
      <c r="F3" s="154"/>
      <c r="G3" s="154"/>
      <c r="H3" s="154"/>
      <c r="I3" s="154"/>
      <c r="J3" s="170"/>
      <c r="K3" s="154"/>
    </row>
    <row r="4" spans="1:28" s="217" customFormat="1" ht="14.25" customHeight="1" thickBot="1" x14ac:dyDescent="0.2">
      <c r="A4" s="216"/>
      <c r="B4" s="1970" t="s">
        <v>2468</v>
      </c>
      <c r="C4" s="1971"/>
      <c r="D4" s="1972"/>
      <c r="E4" s="1984" t="s">
        <v>2466</v>
      </c>
      <c r="F4" s="1987" t="s">
        <v>55</v>
      </c>
      <c r="G4" s="1990" t="s">
        <v>56</v>
      </c>
      <c r="H4" s="1990"/>
      <c r="I4" s="1990"/>
      <c r="J4" s="1990"/>
      <c r="K4" s="1991" t="s">
        <v>5851</v>
      </c>
      <c r="L4" s="1992"/>
      <c r="M4" s="1992"/>
      <c r="N4" s="1992"/>
      <c r="O4" s="1993" t="s">
        <v>57</v>
      </c>
      <c r="P4" s="1993" t="s">
        <v>58</v>
      </c>
      <c r="Q4" s="1993" t="s">
        <v>59</v>
      </c>
      <c r="R4" s="1993" t="s">
        <v>60</v>
      </c>
      <c r="S4" s="1979" t="s">
        <v>2363</v>
      </c>
      <c r="T4" s="1979" t="s">
        <v>2364</v>
      </c>
      <c r="U4" s="216"/>
      <c r="V4" s="216"/>
      <c r="W4" s="216"/>
      <c r="X4" s="216"/>
      <c r="Y4" s="216"/>
      <c r="Z4" s="216"/>
      <c r="AA4" s="216"/>
      <c r="AB4" s="216"/>
    </row>
    <row r="5" spans="1:28" s="217" customFormat="1" ht="13.5" thickTop="1" thickBot="1" x14ac:dyDescent="0.2">
      <c r="A5" s="216"/>
      <c r="B5" s="1973"/>
      <c r="C5" s="1974"/>
      <c r="D5" s="1975"/>
      <c r="E5" s="1985"/>
      <c r="F5" s="1988"/>
      <c r="G5" s="96"/>
      <c r="H5" s="97"/>
      <c r="I5" s="98"/>
      <c r="J5" s="99"/>
      <c r="K5" s="100"/>
      <c r="L5" s="1982" t="s">
        <v>61</v>
      </c>
      <c r="M5" s="1983"/>
      <c r="N5" s="101"/>
      <c r="O5" s="1994"/>
      <c r="P5" s="1994"/>
      <c r="Q5" s="1994"/>
      <c r="R5" s="1994"/>
      <c r="S5" s="1980"/>
      <c r="T5" s="1980"/>
      <c r="U5" s="216"/>
      <c r="V5" s="216"/>
      <c r="W5" s="216"/>
      <c r="X5" s="216"/>
      <c r="Y5" s="216"/>
      <c r="Z5" s="216"/>
      <c r="AA5" s="216"/>
      <c r="AB5" s="216"/>
    </row>
    <row r="6" spans="1:28" s="217" customFormat="1" ht="75" thickTop="1" thickBot="1" x14ac:dyDescent="0.2">
      <c r="A6" s="216"/>
      <c r="B6" s="1967" t="s">
        <v>2467</v>
      </c>
      <c r="C6" s="1968"/>
      <c r="D6" s="1969"/>
      <c r="E6" s="1986"/>
      <c r="F6" s="1989"/>
      <c r="G6" s="71" t="s">
        <v>2465</v>
      </c>
      <c r="H6" s="72" t="s">
        <v>2365</v>
      </c>
      <c r="I6" s="73" t="s">
        <v>2366</v>
      </c>
      <c r="J6" s="74" t="s">
        <v>62</v>
      </c>
      <c r="K6" s="75" t="s">
        <v>452</v>
      </c>
      <c r="L6" s="370" t="s">
        <v>63</v>
      </c>
      <c r="M6" s="371" t="s">
        <v>64</v>
      </c>
      <c r="N6" s="76" t="s">
        <v>65</v>
      </c>
      <c r="O6" s="1995"/>
      <c r="P6" s="1995"/>
      <c r="Q6" s="1995"/>
      <c r="R6" s="1995"/>
      <c r="S6" s="1981"/>
      <c r="T6" s="1981"/>
      <c r="U6" s="216"/>
      <c r="V6" s="216"/>
      <c r="W6" s="216"/>
      <c r="X6" s="216"/>
      <c r="Y6" s="216"/>
      <c r="Z6" s="216"/>
      <c r="AA6" s="216"/>
      <c r="AB6" s="216"/>
    </row>
    <row r="7" spans="1:28" ht="21.95" customHeight="1" thickBot="1" x14ac:dyDescent="0.2">
      <c r="A7" s="1"/>
      <c r="B7" s="1961" t="s">
        <v>2489</v>
      </c>
      <c r="C7" s="433" t="s">
        <v>2487</v>
      </c>
      <c r="D7" s="434"/>
      <c r="E7" s="1376">
        <f>SUM(F7,G7,K7,O7,P7,Q7,R7,S7,T7)</f>
        <v>1</v>
      </c>
      <c r="F7" s="1727">
        <v>0</v>
      </c>
      <c r="G7" s="1377">
        <f>SUM(H7:J7)</f>
        <v>0</v>
      </c>
      <c r="H7" s="313">
        <v>0</v>
      </c>
      <c r="I7" s="314">
        <v>0</v>
      </c>
      <c r="J7" s="315">
        <v>0</v>
      </c>
      <c r="K7" s="1385">
        <f>SUM(L7:N7)</f>
        <v>0</v>
      </c>
      <c r="L7" s="316">
        <v>0</v>
      </c>
      <c r="M7" s="317">
        <v>0</v>
      </c>
      <c r="N7" s="318">
        <v>0</v>
      </c>
      <c r="O7" s="319">
        <v>0</v>
      </c>
      <c r="P7" s="319">
        <v>1</v>
      </c>
      <c r="Q7" s="319">
        <v>0</v>
      </c>
      <c r="R7" s="319">
        <v>0</v>
      </c>
      <c r="S7" s="319">
        <v>0</v>
      </c>
      <c r="T7" s="319">
        <v>0</v>
      </c>
      <c r="U7" s="1"/>
      <c r="V7" s="1"/>
      <c r="W7" s="1"/>
      <c r="X7" s="1"/>
      <c r="Y7" s="1"/>
      <c r="Z7" s="1"/>
      <c r="AA7" s="1"/>
      <c r="AB7" s="1"/>
    </row>
    <row r="8" spans="1:28" ht="21.95" customHeight="1" thickBot="1" x14ac:dyDescent="0.2">
      <c r="A8" s="1"/>
      <c r="B8" s="1962"/>
      <c r="C8" s="433" t="s">
        <v>2488</v>
      </c>
      <c r="D8" s="434"/>
      <c r="E8" s="1376">
        <f t="shared" ref="E8:E9" si="0">SUM(F8,G8,K8,O8,P8,Q8,R8,S8,T8)</f>
        <v>6</v>
      </c>
      <c r="F8" s="1727">
        <v>1</v>
      </c>
      <c r="G8" s="1377">
        <f t="shared" ref="G8:G32" si="1">SUM(H8:J8)</f>
        <v>3</v>
      </c>
      <c r="H8" s="313">
        <v>3</v>
      </c>
      <c r="I8" s="314">
        <v>0</v>
      </c>
      <c r="J8" s="315">
        <v>0</v>
      </c>
      <c r="K8" s="1385">
        <f t="shared" ref="K8" si="2">SUM(L8:N8)</f>
        <v>0</v>
      </c>
      <c r="L8" s="316">
        <v>0</v>
      </c>
      <c r="M8" s="317">
        <v>0</v>
      </c>
      <c r="N8" s="318">
        <v>0</v>
      </c>
      <c r="O8" s="319">
        <v>0</v>
      </c>
      <c r="P8" s="319">
        <v>1</v>
      </c>
      <c r="Q8" s="319">
        <v>1</v>
      </c>
      <c r="R8" s="319">
        <v>0</v>
      </c>
      <c r="S8" s="319">
        <v>0</v>
      </c>
      <c r="T8" s="319">
        <v>0</v>
      </c>
      <c r="U8" s="1"/>
      <c r="V8" s="1"/>
      <c r="W8" s="1"/>
      <c r="X8" s="1"/>
      <c r="Y8" s="1"/>
      <c r="Z8" s="1"/>
      <c r="AA8" s="1"/>
      <c r="AB8" s="1"/>
    </row>
    <row r="9" spans="1:28" ht="21.95" customHeight="1" x14ac:dyDescent="0.15">
      <c r="A9" s="1"/>
      <c r="B9" s="1962"/>
      <c r="C9" s="435" t="s">
        <v>2490</v>
      </c>
      <c r="D9" s="436"/>
      <c r="E9" s="1378">
        <f t="shared" si="0"/>
        <v>718</v>
      </c>
      <c r="F9" s="1728">
        <v>83</v>
      </c>
      <c r="G9" s="1326">
        <f t="shared" si="1"/>
        <v>99</v>
      </c>
      <c r="H9" s="1317">
        <f>SUM(H10:H32)</f>
        <v>16</v>
      </c>
      <c r="I9" s="1318">
        <f t="shared" ref="I9:J9" si="3">SUM(I10:I32)</f>
        <v>4</v>
      </c>
      <c r="J9" s="1395">
        <f t="shared" si="3"/>
        <v>79</v>
      </c>
      <c r="K9" s="1321">
        <f>SUM(L9:M9)</f>
        <v>258</v>
      </c>
      <c r="L9" s="1396">
        <f t="shared" ref="L9:T9" si="4">SUM(L10:L32)</f>
        <v>18</v>
      </c>
      <c r="M9" s="1316">
        <f t="shared" si="4"/>
        <v>240</v>
      </c>
      <c r="N9" s="1397">
        <f>SUM(N10:N32)</f>
        <v>8</v>
      </c>
      <c r="O9" s="1398">
        <f t="shared" si="4"/>
        <v>158</v>
      </c>
      <c r="P9" s="1398">
        <f t="shared" si="4"/>
        <v>16</v>
      </c>
      <c r="Q9" s="1398">
        <f t="shared" si="4"/>
        <v>22</v>
      </c>
      <c r="R9" s="1398">
        <f t="shared" si="4"/>
        <v>3</v>
      </c>
      <c r="S9" s="1398">
        <f t="shared" si="4"/>
        <v>8</v>
      </c>
      <c r="T9" s="1398">
        <f t="shared" si="4"/>
        <v>71</v>
      </c>
      <c r="U9" s="1"/>
      <c r="V9" s="1"/>
      <c r="W9" s="1"/>
      <c r="X9" s="1"/>
      <c r="Y9" s="1"/>
      <c r="Z9" s="1"/>
      <c r="AA9" s="1"/>
      <c r="AB9" s="1"/>
    </row>
    <row r="10" spans="1:28" ht="21.95" customHeight="1" x14ac:dyDescent="0.15">
      <c r="B10" s="1962"/>
      <c r="C10" s="1957" t="s">
        <v>2483</v>
      </c>
      <c r="D10" s="738" t="s">
        <v>66</v>
      </c>
      <c r="E10" s="1379">
        <f>SUM(F10,G10,K10,O10,P10,Q10,R10,S10,T10)</f>
        <v>97</v>
      </c>
      <c r="F10" s="1729">
        <v>11</v>
      </c>
      <c r="G10" s="1380">
        <v>7</v>
      </c>
      <c r="H10" s="678">
        <v>6</v>
      </c>
      <c r="I10" s="677">
        <v>1</v>
      </c>
      <c r="J10" s="741">
        <v>0</v>
      </c>
      <c r="K10" s="1319">
        <f>SUM(L10:M10)</f>
        <v>71</v>
      </c>
      <c r="L10" s="745">
        <v>8</v>
      </c>
      <c r="M10" s="676">
        <v>63</v>
      </c>
      <c r="N10" s="746">
        <v>0</v>
      </c>
      <c r="O10" s="747">
        <v>1</v>
      </c>
      <c r="P10" s="747">
        <v>5</v>
      </c>
      <c r="Q10" s="747">
        <v>0</v>
      </c>
      <c r="R10" s="747">
        <v>1</v>
      </c>
      <c r="S10" s="747">
        <v>1</v>
      </c>
      <c r="T10" s="747">
        <v>0</v>
      </c>
      <c r="U10" s="1"/>
      <c r="V10" s="1"/>
      <c r="W10" s="1"/>
      <c r="X10" s="1"/>
      <c r="Y10" s="1"/>
      <c r="Z10" s="1"/>
      <c r="AA10" s="1"/>
      <c r="AB10" s="1"/>
    </row>
    <row r="11" spans="1:28" ht="21.95" customHeight="1" x14ac:dyDescent="0.15">
      <c r="B11" s="1962"/>
      <c r="C11" s="1958"/>
      <c r="D11" s="738" t="s">
        <v>2463</v>
      </c>
      <c r="E11" s="1379">
        <f t="shared" ref="E11:E16" si="5">SUM(F11,G11,K11,O11,P11,Q11,R11,S11,T11)</f>
        <v>58</v>
      </c>
      <c r="F11" s="1729">
        <v>7</v>
      </c>
      <c r="G11" s="1380">
        <f t="shared" ref="G11:G16" si="6">SUM(H11:J11)</f>
        <v>15</v>
      </c>
      <c r="H11" s="678">
        <v>1</v>
      </c>
      <c r="I11" s="677">
        <v>0</v>
      </c>
      <c r="J11" s="741">
        <v>14</v>
      </c>
      <c r="K11" s="1319">
        <f t="shared" ref="K11:K16" si="7">SUM(L11:M11)</f>
        <v>0</v>
      </c>
      <c r="L11" s="745">
        <v>0</v>
      </c>
      <c r="M11" s="676">
        <v>0</v>
      </c>
      <c r="N11" s="746">
        <v>0</v>
      </c>
      <c r="O11" s="747">
        <v>23</v>
      </c>
      <c r="P11" s="747">
        <v>3</v>
      </c>
      <c r="Q11" s="747">
        <v>1</v>
      </c>
      <c r="R11" s="747">
        <v>0</v>
      </c>
      <c r="S11" s="747">
        <v>0</v>
      </c>
      <c r="T11" s="747">
        <v>9</v>
      </c>
      <c r="U11" s="1"/>
      <c r="V11" s="1"/>
      <c r="W11" s="1"/>
      <c r="X11" s="1"/>
      <c r="Y11" s="1"/>
      <c r="Z11" s="1"/>
      <c r="AA11" s="1"/>
      <c r="AB11" s="1"/>
    </row>
    <row r="12" spans="1:28" ht="21.95" customHeight="1" x14ac:dyDescent="0.15">
      <c r="B12" s="1962"/>
      <c r="C12" s="1958"/>
      <c r="D12" s="738" t="s">
        <v>2</v>
      </c>
      <c r="E12" s="1379">
        <f t="shared" si="5"/>
        <v>19</v>
      </c>
      <c r="F12" s="1729">
        <v>1</v>
      </c>
      <c r="G12" s="1380">
        <f t="shared" si="6"/>
        <v>1</v>
      </c>
      <c r="H12" s="678">
        <v>1</v>
      </c>
      <c r="I12" s="677">
        <v>0</v>
      </c>
      <c r="J12" s="741">
        <v>0</v>
      </c>
      <c r="K12" s="1319">
        <f t="shared" si="7"/>
        <v>13</v>
      </c>
      <c r="L12" s="745">
        <v>0</v>
      </c>
      <c r="M12" s="676">
        <v>13</v>
      </c>
      <c r="N12" s="746">
        <v>0</v>
      </c>
      <c r="O12" s="747">
        <v>0</v>
      </c>
      <c r="P12" s="747">
        <v>0</v>
      </c>
      <c r="Q12" s="747">
        <v>0</v>
      </c>
      <c r="R12" s="747">
        <v>0</v>
      </c>
      <c r="S12" s="747">
        <v>1</v>
      </c>
      <c r="T12" s="747">
        <v>3</v>
      </c>
      <c r="U12" s="1"/>
      <c r="V12" s="1"/>
      <c r="W12" s="1"/>
      <c r="X12" s="1"/>
      <c r="Y12" s="1"/>
      <c r="Z12" s="1"/>
      <c r="AA12" s="1"/>
      <c r="AB12" s="1"/>
    </row>
    <row r="13" spans="1:28" ht="21.95" customHeight="1" x14ac:dyDescent="0.15">
      <c r="B13" s="1962"/>
      <c r="C13" s="1958"/>
      <c r="D13" s="738" t="s">
        <v>3</v>
      </c>
      <c r="E13" s="1379">
        <f t="shared" si="5"/>
        <v>36</v>
      </c>
      <c r="F13" s="1729">
        <v>4</v>
      </c>
      <c r="G13" s="1380">
        <f t="shared" si="6"/>
        <v>3</v>
      </c>
      <c r="H13" s="678">
        <v>0</v>
      </c>
      <c r="I13" s="677">
        <v>0</v>
      </c>
      <c r="J13" s="741">
        <v>3</v>
      </c>
      <c r="K13" s="1319">
        <f t="shared" si="7"/>
        <v>6</v>
      </c>
      <c r="L13" s="745">
        <v>1</v>
      </c>
      <c r="M13" s="676">
        <v>5</v>
      </c>
      <c r="N13" s="746">
        <v>0</v>
      </c>
      <c r="O13" s="747">
        <v>14</v>
      </c>
      <c r="P13" s="747">
        <v>4</v>
      </c>
      <c r="Q13" s="747">
        <v>1</v>
      </c>
      <c r="R13" s="747">
        <v>0</v>
      </c>
      <c r="S13" s="747">
        <v>1</v>
      </c>
      <c r="T13" s="747">
        <v>3</v>
      </c>
      <c r="U13" s="1"/>
      <c r="V13" s="463"/>
      <c r="W13" s="1"/>
      <c r="X13" s="1"/>
      <c r="Y13" s="1"/>
      <c r="Z13" s="1"/>
      <c r="AA13" s="1"/>
      <c r="AB13" s="1"/>
    </row>
    <row r="14" spans="1:28" ht="21.95" customHeight="1" x14ac:dyDescent="0.15">
      <c r="B14" s="1962"/>
      <c r="C14" s="1958"/>
      <c r="D14" s="738" t="s">
        <v>4</v>
      </c>
      <c r="E14" s="1379">
        <f t="shared" si="5"/>
        <v>39</v>
      </c>
      <c r="F14" s="1729">
        <v>5</v>
      </c>
      <c r="G14" s="1380">
        <f t="shared" si="6"/>
        <v>3</v>
      </c>
      <c r="H14" s="678">
        <v>2</v>
      </c>
      <c r="I14" s="677">
        <v>0</v>
      </c>
      <c r="J14" s="741">
        <v>1</v>
      </c>
      <c r="K14" s="1319">
        <f t="shared" si="7"/>
        <v>27</v>
      </c>
      <c r="L14" s="745">
        <v>1</v>
      </c>
      <c r="M14" s="676">
        <v>26</v>
      </c>
      <c r="N14" s="746">
        <v>7</v>
      </c>
      <c r="O14" s="747">
        <v>0</v>
      </c>
      <c r="P14" s="747">
        <v>0</v>
      </c>
      <c r="Q14" s="747">
        <v>1</v>
      </c>
      <c r="R14" s="747">
        <v>0</v>
      </c>
      <c r="S14" s="747">
        <v>0</v>
      </c>
      <c r="T14" s="747">
        <v>3</v>
      </c>
      <c r="U14" s="1"/>
      <c r="V14" s="1"/>
      <c r="W14" s="1"/>
      <c r="X14" s="1"/>
      <c r="Y14" s="1"/>
      <c r="Z14" s="1"/>
      <c r="AA14" s="1"/>
      <c r="AB14" s="1"/>
    </row>
    <row r="15" spans="1:28" ht="21.95" customHeight="1" x14ac:dyDescent="0.15">
      <c r="B15" s="1962"/>
      <c r="C15" s="1958"/>
      <c r="D15" s="738" t="s">
        <v>22</v>
      </c>
      <c r="E15" s="1379">
        <f t="shared" si="5"/>
        <v>108</v>
      </c>
      <c r="F15" s="1729">
        <v>7</v>
      </c>
      <c r="G15" s="1380">
        <f t="shared" si="6"/>
        <v>11</v>
      </c>
      <c r="H15" s="678">
        <v>3</v>
      </c>
      <c r="I15" s="677">
        <v>1</v>
      </c>
      <c r="J15" s="741">
        <v>7</v>
      </c>
      <c r="K15" s="1319">
        <f t="shared" si="7"/>
        <v>79</v>
      </c>
      <c r="L15" s="748">
        <v>0</v>
      </c>
      <c r="M15" s="749">
        <v>79</v>
      </c>
      <c r="N15" s="746">
        <v>0</v>
      </c>
      <c r="O15" s="747">
        <v>0</v>
      </c>
      <c r="P15" s="747">
        <v>0</v>
      </c>
      <c r="Q15" s="747">
        <v>6</v>
      </c>
      <c r="R15" s="747">
        <v>1</v>
      </c>
      <c r="S15" s="747">
        <v>1</v>
      </c>
      <c r="T15" s="747">
        <v>3</v>
      </c>
      <c r="U15" s="1"/>
      <c r="V15" s="1"/>
      <c r="W15" s="1"/>
      <c r="X15" s="1"/>
      <c r="Y15" s="1"/>
      <c r="Z15" s="1"/>
      <c r="AA15" s="1"/>
      <c r="AB15" s="1"/>
    </row>
    <row r="16" spans="1:28" ht="21.95" customHeight="1" x14ac:dyDescent="0.15">
      <c r="B16" s="1962"/>
      <c r="C16" s="1958"/>
      <c r="D16" s="738" t="s">
        <v>23</v>
      </c>
      <c r="E16" s="1379">
        <f t="shared" si="5"/>
        <v>34</v>
      </c>
      <c r="F16" s="1729">
        <v>1</v>
      </c>
      <c r="G16" s="1380">
        <f t="shared" si="6"/>
        <v>2</v>
      </c>
      <c r="H16" s="678">
        <v>0</v>
      </c>
      <c r="I16" s="677">
        <v>0</v>
      </c>
      <c r="J16" s="741">
        <v>2</v>
      </c>
      <c r="K16" s="1319">
        <f t="shared" si="7"/>
        <v>17</v>
      </c>
      <c r="L16" s="745">
        <v>1</v>
      </c>
      <c r="M16" s="676">
        <v>16</v>
      </c>
      <c r="N16" s="746">
        <v>0</v>
      </c>
      <c r="O16" s="747">
        <v>0</v>
      </c>
      <c r="P16" s="747">
        <v>0</v>
      </c>
      <c r="Q16" s="747">
        <v>1</v>
      </c>
      <c r="R16" s="747">
        <v>0</v>
      </c>
      <c r="S16" s="747">
        <v>0</v>
      </c>
      <c r="T16" s="747">
        <v>13</v>
      </c>
      <c r="U16" s="1"/>
      <c r="V16" s="1"/>
      <c r="W16" s="1"/>
      <c r="X16" s="1"/>
      <c r="Y16" s="1"/>
      <c r="Z16" s="1"/>
      <c r="AA16" s="1"/>
      <c r="AB16" s="1"/>
    </row>
    <row r="17" spans="2:28" ht="21.95" customHeight="1" x14ac:dyDescent="0.15">
      <c r="B17" s="1962"/>
      <c r="C17" s="1959"/>
      <c r="D17" s="739" t="s">
        <v>5</v>
      </c>
      <c r="E17" s="1379">
        <f t="shared" ref="E17:E32" si="8">SUM(F17,G17,K17,O17,P17,Q17,R17,S17,T17)</f>
        <v>56</v>
      </c>
      <c r="F17" s="1729">
        <v>8</v>
      </c>
      <c r="G17" s="1380">
        <f t="shared" si="1"/>
        <v>11</v>
      </c>
      <c r="H17" s="678">
        <v>0</v>
      </c>
      <c r="I17" s="677">
        <v>0</v>
      </c>
      <c r="J17" s="741">
        <v>11</v>
      </c>
      <c r="K17" s="1319">
        <f t="shared" ref="K17:K31" si="9">SUM(L17:M17)</f>
        <v>0</v>
      </c>
      <c r="L17" s="745">
        <v>0</v>
      </c>
      <c r="M17" s="676">
        <v>0</v>
      </c>
      <c r="N17" s="746">
        <v>0</v>
      </c>
      <c r="O17" s="747">
        <v>29</v>
      </c>
      <c r="P17" s="747">
        <v>0</v>
      </c>
      <c r="Q17" s="747">
        <v>4</v>
      </c>
      <c r="R17" s="747">
        <v>0</v>
      </c>
      <c r="S17" s="747">
        <v>0</v>
      </c>
      <c r="T17" s="747">
        <v>4</v>
      </c>
      <c r="U17" s="1"/>
      <c r="V17" s="1"/>
      <c r="W17" s="1"/>
      <c r="X17" s="1"/>
      <c r="Y17" s="1"/>
      <c r="Z17" s="1"/>
      <c r="AA17" s="1"/>
      <c r="AB17" s="1"/>
    </row>
    <row r="18" spans="2:28" ht="21.95" customHeight="1" x14ac:dyDescent="0.15">
      <c r="B18" s="1962"/>
      <c r="C18" s="1959"/>
      <c r="D18" s="739" t="s">
        <v>7</v>
      </c>
      <c r="E18" s="1379">
        <f t="shared" si="8"/>
        <v>43</v>
      </c>
      <c r="F18" s="1729">
        <v>7</v>
      </c>
      <c r="G18" s="1380">
        <f t="shared" si="1"/>
        <v>5</v>
      </c>
      <c r="H18" s="678">
        <v>2</v>
      </c>
      <c r="I18" s="677">
        <v>0</v>
      </c>
      <c r="J18" s="741">
        <v>3</v>
      </c>
      <c r="K18" s="1319">
        <f t="shared" si="9"/>
        <v>0</v>
      </c>
      <c r="L18" s="745">
        <v>0</v>
      </c>
      <c r="M18" s="676">
        <v>0</v>
      </c>
      <c r="N18" s="746">
        <v>0</v>
      </c>
      <c r="O18" s="747">
        <v>22</v>
      </c>
      <c r="P18" s="747">
        <v>0</v>
      </c>
      <c r="Q18" s="747">
        <v>0</v>
      </c>
      <c r="R18" s="747">
        <v>0</v>
      </c>
      <c r="S18" s="747">
        <v>0</v>
      </c>
      <c r="T18" s="747">
        <v>9</v>
      </c>
      <c r="U18" s="1"/>
      <c r="V18" s="1"/>
      <c r="W18" s="1"/>
      <c r="X18" s="1"/>
      <c r="Y18" s="1"/>
      <c r="Z18" s="1"/>
      <c r="AA18" s="1"/>
      <c r="AB18" s="1"/>
    </row>
    <row r="19" spans="2:28" ht="21.95" customHeight="1" x14ac:dyDescent="0.15">
      <c r="B19" s="1962"/>
      <c r="C19" s="1959"/>
      <c r="D19" s="739" t="s">
        <v>25</v>
      </c>
      <c r="E19" s="1379">
        <f t="shared" si="8"/>
        <v>9</v>
      </c>
      <c r="F19" s="1729">
        <v>1</v>
      </c>
      <c r="G19" s="1380">
        <f t="shared" si="1"/>
        <v>0</v>
      </c>
      <c r="H19" s="678">
        <v>0</v>
      </c>
      <c r="I19" s="677">
        <v>0</v>
      </c>
      <c r="J19" s="741">
        <v>0</v>
      </c>
      <c r="K19" s="1319">
        <f t="shared" si="9"/>
        <v>4</v>
      </c>
      <c r="L19" s="745">
        <v>1</v>
      </c>
      <c r="M19" s="676">
        <v>3</v>
      </c>
      <c r="N19" s="746">
        <v>0</v>
      </c>
      <c r="O19" s="747">
        <v>0</v>
      </c>
      <c r="P19" s="747">
        <v>1</v>
      </c>
      <c r="Q19" s="747">
        <v>0</v>
      </c>
      <c r="R19" s="747">
        <v>0</v>
      </c>
      <c r="S19" s="747">
        <v>1</v>
      </c>
      <c r="T19" s="747">
        <v>2</v>
      </c>
      <c r="U19" s="1"/>
      <c r="V19" s="1"/>
      <c r="W19" s="1"/>
      <c r="X19" s="1"/>
      <c r="Y19" s="1"/>
      <c r="Z19" s="1"/>
      <c r="AA19" s="1"/>
      <c r="AB19" s="1"/>
    </row>
    <row r="20" spans="2:28" ht="21.95" customHeight="1" x14ac:dyDescent="0.15">
      <c r="B20" s="1962"/>
      <c r="C20" s="1958"/>
      <c r="D20" s="738" t="s">
        <v>27</v>
      </c>
      <c r="E20" s="1379">
        <f t="shared" si="8"/>
        <v>61</v>
      </c>
      <c r="F20" s="1729">
        <v>7</v>
      </c>
      <c r="G20" s="1380">
        <f t="shared" si="1"/>
        <v>4</v>
      </c>
      <c r="H20" s="678">
        <v>0</v>
      </c>
      <c r="I20" s="677">
        <v>0</v>
      </c>
      <c r="J20" s="741">
        <v>4</v>
      </c>
      <c r="K20" s="1319">
        <f t="shared" si="9"/>
        <v>0</v>
      </c>
      <c r="L20" s="745">
        <v>0</v>
      </c>
      <c r="M20" s="676">
        <v>0</v>
      </c>
      <c r="N20" s="746">
        <v>0</v>
      </c>
      <c r="O20" s="747">
        <v>35</v>
      </c>
      <c r="P20" s="747">
        <v>2</v>
      </c>
      <c r="Q20" s="747">
        <v>7</v>
      </c>
      <c r="R20" s="747">
        <v>1</v>
      </c>
      <c r="S20" s="747">
        <v>1</v>
      </c>
      <c r="T20" s="747">
        <v>4</v>
      </c>
      <c r="U20" s="1"/>
      <c r="V20" s="1"/>
      <c r="W20" s="1"/>
      <c r="X20" s="1"/>
      <c r="Y20" s="1"/>
      <c r="Z20" s="1"/>
      <c r="AA20" s="1"/>
      <c r="AB20" s="1"/>
    </row>
    <row r="21" spans="2:28" ht="21.95" customHeight="1" x14ac:dyDescent="0.15">
      <c r="B21" s="1962"/>
      <c r="C21" s="1958"/>
      <c r="D21" s="738" t="s">
        <v>29</v>
      </c>
      <c r="E21" s="1379">
        <f t="shared" si="8"/>
        <v>33</v>
      </c>
      <c r="F21" s="1729">
        <v>3</v>
      </c>
      <c r="G21" s="1380">
        <f t="shared" si="1"/>
        <v>5</v>
      </c>
      <c r="H21" s="678">
        <v>0</v>
      </c>
      <c r="I21" s="677">
        <v>1</v>
      </c>
      <c r="J21" s="741">
        <v>4</v>
      </c>
      <c r="K21" s="1319">
        <f t="shared" si="9"/>
        <v>18</v>
      </c>
      <c r="L21" s="745">
        <v>1</v>
      </c>
      <c r="M21" s="676">
        <v>17</v>
      </c>
      <c r="N21" s="746">
        <v>0</v>
      </c>
      <c r="O21" s="747">
        <v>2</v>
      </c>
      <c r="P21" s="747">
        <v>0</v>
      </c>
      <c r="Q21" s="747">
        <v>0</v>
      </c>
      <c r="R21" s="747">
        <v>0</v>
      </c>
      <c r="S21" s="747">
        <v>0</v>
      </c>
      <c r="T21" s="747">
        <v>5</v>
      </c>
      <c r="U21" s="1"/>
      <c r="V21" s="1"/>
      <c r="W21" s="1"/>
      <c r="X21" s="1"/>
      <c r="Y21" s="1"/>
      <c r="Z21" s="1"/>
      <c r="AA21" s="1"/>
      <c r="AB21" s="1"/>
    </row>
    <row r="22" spans="2:28" ht="21.95" customHeight="1" x14ac:dyDescent="0.15">
      <c r="B22" s="1962"/>
      <c r="C22" s="1958"/>
      <c r="D22" s="738" t="s">
        <v>8</v>
      </c>
      <c r="E22" s="1379">
        <f t="shared" si="8"/>
        <v>15</v>
      </c>
      <c r="F22" s="1729">
        <v>6</v>
      </c>
      <c r="G22" s="1380">
        <f t="shared" si="1"/>
        <v>2</v>
      </c>
      <c r="H22" s="678">
        <v>1</v>
      </c>
      <c r="I22" s="677">
        <v>0</v>
      </c>
      <c r="J22" s="741">
        <v>1</v>
      </c>
      <c r="K22" s="1319">
        <f t="shared" si="9"/>
        <v>0</v>
      </c>
      <c r="L22" s="745">
        <v>0</v>
      </c>
      <c r="M22" s="676">
        <v>0</v>
      </c>
      <c r="N22" s="746">
        <v>0</v>
      </c>
      <c r="O22" s="747">
        <v>7</v>
      </c>
      <c r="P22" s="747">
        <v>0</v>
      </c>
      <c r="Q22" s="747">
        <v>0</v>
      </c>
      <c r="R22" s="747">
        <v>0</v>
      </c>
      <c r="S22" s="747">
        <v>0</v>
      </c>
      <c r="T22" s="747">
        <v>0</v>
      </c>
      <c r="U22" s="1"/>
      <c r="V22" s="1"/>
      <c r="W22" s="1"/>
      <c r="X22" s="1"/>
      <c r="Y22" s="1"/>
      <c r="Z22" s="1"/>
      <c r="AA22" s="1"/>
      <c r="AB22" s="1"/>
    </row>
    <row r="23" spans="2:28" ht="21.95" customHeight="1" x14ac:dyDescent="0.15">
      <c r="B23" s="1962"/>
      <c r="C23" s="1958"/>
      <c r="D23" s="738" t="s">
        <v>2457</v>
      </c>
      <c r="E23" s="1379">
        <f t="shared" si="8"/>
        <v>15</v>
      </c>
      <c r="F23" s="1729">
        <v>2</v>
      </c>
      <c r="G23" s="1380">
        <f t="shared" si="1"/>
        <v>2</v>
      </c>
      <c r="H23" s="678">
        <v>0</v>
      </c>
      <c r="I23" s="677">
        <v>0</v>
      </c>
      <c r="J23" s="741">
        <v>2</v>
      </c>
      <c r="K23" s="1319">
        <f t="shared" si="9"/>
        <v>6</v>
      </c>
      <c r="L23" s="745">
        <v>0</v>
      </c>
      <c r="M23" s="676">
        <v>6</v>
      </c>
      <c r="N23" s="746">
        <v>0</v>
      </c>
      <c r="O23" s="747">
        <v>3</v>
      </c>
      <c r="P23" s="747">
        <v>0</v>
      </c>
      <c r="Q23" s="747">
        <v>0</v>
      </c>
      <c r="R23" s="747">
        <v>0</v>
      </c>
      <c r="S23" s="747">
        <v>0</v>
      </c>
      <c r="T23" s="747">
        <v>2</v>
      </c>
      <c r="U23" s="1"/>
      <c r="V23" s="1"/>
      <c r="W23" s="1"/>
      <c r="X23" s="1"/>
      <c r="Y23" s="1"/>
      <c r="Z23" s="1"/>
      <c r="AA23" s="1"/>
      <c r="AB23" s="1"/>
    </row>
    <row r="24" spans="2:28" ht="21.95" customHeight="1" x14ac:dyDescent="0.15">
      <c r="B24" s="1962"/>
      <c r="C24" s="1958"/>
      <c r="D24" s="738" t="s">
        <v>31</v>
      </c>
      <c r="E24" s="1379">
        <f t="shared" si="8"/>
        <v>5</v>
      </c>
      <c r="F24" s="1729">
        <v>1</v>
      </c>
      <c r="G24" s="1380">
        <f t="shared" si="1"/>
        <v>1</v>
      </c>
      <c r="H24" s="678">
        <v>0</v>
      </c>
      <c r="I24" s="677">
        <v>0</v>
      </c>
      <c r="J24" s="741">
        <v>1</v>
      </c>
      <c r="K24" s="1319">
        <f t="shared" si="9"/>
        <v>2</v>
      </c>
      <c r="L24" s="745">
        <v>0</v>
      </c>
      <c r="M24" s="676">
        <v>2</v>
      </c>
      <c r="N24" s="746">
        <v>0</v>
      </c>
      <c r="O24" s="747">
        <v>0</v>
      </c>
      <c r="P24" s="747">
        <v>0</v>
      </c>
      <c r="Q24" s="747">
        <v>1</v>
      </c>
      <c r="R24" s="747">
        <v>0</v>
      </c>
      <c r="S24" s="747">
        <v>0</v>
      </c>
      <c r="T24" s="747">
        <v>0</v>
      </c>
      <c r="U24" s="1"/>
      <c r="V24" s="1"/>
      <c r="W24" s="1"/>
      <c r="X24" s="1"/>
      <c r="Y24" s="1"/>
      <c r="Z24" s="1"/>
      <c r="AA24" s="1"/>
      <c r="AB24" s="1"/>
    </row>
    <row r="25" spans="2:28" ht="21.95" customHeight="1" x14ac:dyDescent="0.15">
      <c r="B25" s="1962"/>
      <c r="C25" s="1958"/>
      <c r="D25" s="738" t="s">
        <v>9</v>
      </c>
      <c r="E25" s="1379">
        <f t="shared" si="8"/>
        <v>5</v>
      </c>
      <c r="F25" s="1729">
        <v>1</v>
      </c>
      <c r="G25" s="1380">
        <f t="shared" si="1"/>
        <v>1</v>
      </c>
      <c r="H25" s="678">
        <v>0</v>
      </c>
      <c r="I25" s="677">
        <v>0</v>
      </c>
      <c r="J25" s="741">
        <v>1</v>
      </c>
      <c r="K25" s="1319">
        <f t="shared" si="9"/>
        <v>2</v>
      </c>
      <c r="L25" s="745">
        <v>0</v>
      </c>
      <c r="M25" s="676">
        <v>2</v>
      </c>
      <c r="N25" s="746">
        <v>0</v>
      </c>
      <c r="O25" s="747">
        <v>0</v>
      </c>
      <c r="P25" s="747">
        <v>0</v>
      </c>
      <c r="Q25" s="747">
        <v>0</v>
      </c>
      <c r="R25" s="747">
        <v>0</v>
      </c>
      <c r="S25" s="747">
        <v>1</v>
      </c>
      <c r="T25" s="747">
        <v>0</v>
      </c>
      <c r="U25" s="1"/>
      <c r="V25" s="1"/>
      <c r="W25" s="1"/>
      <c r="X25" s="1"/>
      <c r="Y25" s="1"/>
      <c r="Z25" s="1"/>
      <c r="AA25" s="1"/>
      <c r="AB25" s="1"/>
    </row>
    <row r="26" spans="2:28" ht="21.95" customHeight="1" x14ac:dyDescent="0.15">
      <c r="B26" s="1962"/>
      <c r="C26" s="1958"/>
      <c r="D26" s="738" t="s">
        <v>2458</v>
      </c>
      <c r="E26" s="1379">
        <f t="shared" si="8"/>
        <v>8</v>
      </c>
      <c r="F26" s="1729">
        <v>1</v>
      </c>
      <c r="G26" s="1380">
        <f t="shared" si="1"/>
        <v>2</v>
      </c>
      <c r="H26" s="678">
        <v>0</v>
      </c>
      <c r="I26" s="677">
        <v>1</v>
      </c>
      <c r="J26" s="741">
        <v>1</v>
      </c>
      <c r="K26" s="1319">
        <f t="shared" si="9"/>
        <v>2</v>
      </c>
      <c r="L26" s="745">
        <v>0</v>
      </c>
      <c r="M26" s="676">
        <v>2</v>
      </c>
      <c r="N26" s="746">
        <v>0</v>
      </c>
      <c r="O26" s="747">
        <v>1</v>
      </c>
      <c r="P26" s="747">
        <v>0</v>
      </c>
      <c r="Q26" s="747">
        <v>0</v>
      </c>
      <c r="R26" s="747">
        <v>0</v>
      </c>
      <c r="S26" s="747">
        <v>1</v>
      </c>
      <c r="T26" s="747">
        <v>1</v>
      </c>
      <c r="U26" s="1"/>
      <c r="V26" s="1"/>
      <c r="W26" s="1"/>
      <c r="X26" s="1"/>
      <c r="Y26" s="1"/>
      <c r="Z26" s="1"/>
      <c r="AA26" s="1"/>
      <c r="AB26" s="1"/>
    </row>
    <row r="27" spans="2:28" ht="21.95" customHeight="1" x14ac:dyDescent="0.15">
      <c r="B27" s="1962"/>
      <c r="C27" s="1958"/>
      <c r="D27" s="738" t="s">
        <v>2464</v>
      </c>
      <c r="E27" s="1379">
        <f t="shared" si="8"/>
        <v>6</v>
      </c>
      <c r="F27" s="1729">
        <v>1</v>
      </c>
      <c r="G27" s="1380">
        <f t="shared" si="1"/>
        <v>0</v>
      </c>
      <c r="H27" s="678">
        <v>0</v>
      </c>
      <c r="I27" s="677">
        <v>0</v>
      </c>
      <c r="J27" s="741">
        <v>0</v>
      </c>
      <c r="K27" s="1319">
        <f t="shared" si="9"/>
        <v>1</v>
      </c>
      <c r="L27" s="745">
        <v>0</v>
      </c>
      <c r="M27" s="676">
        <v>1</v>
      </c>
      <c r="N27" s="746">
        <v>0</v>
      </c>
      <c r="O27" s="747">
        <v>3</v>
      </c>
      <c r="P27" s="747">
        <v>0</v>
      </c>
      <c r="Q27" s="747">
        <v>0</v>
      </c>
      <c r="R27" s="747">
        <v>0</v>
      </c>
      <c r="S27" s="747">
        <v>0</v>
      </c>
      <c r="T27" s="747">
        <v>1</v>
      </c>
      <c r="U27" s="1"/>
      <c r="V27" s="1"/>
      <c r="W27" s="1"/>
      <c r="X27" s="1"/>
      <c r="Y27" s="1"/>
      <c r="Z27" s="1"/>
      <c r="AA27" s="1"/>
      <c r="AB27" s="1"/>
    </row>
    <row r="28" spans="2:28" ht="21.95" customHeight="1" x14ac:dyDescent="0.15">
      <c r="B28" s="1962"/>
      <c r="C28" s="1958"/>
      <c r="D28" s="738" t="s">
        <v>32</v>
      </c>
      <c r="E28" s="1379">
        <f t="shared" si="8"/>
        <v>7</v>
      </c>
      <c r="F28" s="1729">
        <v>1</v>
      </c>
      <c r="G28" s="1380">
        <f t="shared" si="1"/>
        <v>2</v>
      </c>
      <c r="H28" s="678">
        <v>0</v>
      </c>
      <c r="I28" s="677">
        <v>0</v>
      </c>
      <c r="J28" s="741">
        <v>2</v>
      </c>
      <c r="K28" s="1319">
        <v>1</v>
      </c>
      <c r="L28" s="745">
        <v>0</v>
      </c>
      <c r="M28" s="676">
        <v>1</v>
      </c>
      <c r="N28" s="746">
        <v>1</v>
      </c>
      <c r="O28" s="747">
        <v>1</v>
      </c>
      <c r="P28" s="747">
        <v>0</v>
      </c>
      <c r="Q28" s="747">
        <v>0</v>
      </c>
      <c r="R28" s="747">
        <v>0</v>
      </c>
      <c r="S28" s="747">
        <v>0</v>
      </c>
      <c r="T28" s="747">
        <v>2</v>
      </c>
      <c r="U28" s="1"/>
      <c r="V28" s="1"/>
      <c r="W28" s="1"/>
      <c r="X28" s="1"/>
      <c r="Y28" s="1"/>
      <c r="Z28" s="1"/>
      <c r="AA28" s="1"/>
      <c r="AB28" s="1"/>
    </row>
    <row r="29" spans="2:28" ht="21.95" customHeight="1" x14ac:dyDescent="0.15">
      <c r="B29" s="1962"/>
      <c r="C29" s="1958"/>
      <c r="D29" s="738" t="s">
        <v>2459</v>
      </c>
      <c r="E29" s="1379">
        <f t="shared" si="8"/>
        <v>24</v>
      </c>
      <c r="F29" s="1729">
        <v>4</v>
      </c>
      <c r="G29" s="1380">
        <f t="shared" si="1"/>
        <v>12</v>
      </c>
      <c r="H29" s="678">
        <v>0</v>
      </c>
      <c r="I29" s="677">
        <v>0</v>
      </c>
      <c r="J29" s="741">
        <v>12</v>
      </c>
      <c r="K29" s="1319">
        <f t="shared" si="9"/>
        <v>4</v>
      </c>
      <c r="L29" s="745">
        <v>4</v>
      </c>
      <c r="M29" s="676">
        <v>0</v>
      </c>
      <c r="N29" s="746">
        <v>0</v>
      </c>
      <c r="O29" s="747">
        <v>0</v>
      </c>
      <c r="P29" s="747">
        <v>1</v>
      </c>
      <c r="Q29" s="747">
        <v>0</v>
      </c>
      <c r="R29" s="747">
        <v>0</v>
      </c>
      <c r="S29" s="747">
        <v>0</v>
      </c>
      <c r="T29" s="747">
        <v>3</v>
      </c>
      <c r="U29" s="1"/>
      <c r="V29" s="1"/>
      <c r="W29" s="1"/>
      <c r="X29" s="1"/>
      <c r="Y29" s="1"/>
      <c r="Z29" s="1"/>
      <c r="AA29" s="1"/>
      <c r="AB29" s="1"/>
    </row>
    <row r="30" spans="2:28" ht="21.95" customHeight="1" x14ac:dyDescent="0.15">
      <c r="B30" s="1962"/>
      <c r="C30" s="1958"/>
      <c r="D30" s="738" t="s">
        <v>33</v>
      </c>
      <c r="E30" s="1379">
        <f t="shared" si="8"/>
        <v>8</v>
      </c>
      <c r="F30" s="1729">
        <v>0</v>
      </c>
      <c r="G30" s="1380">
        <f t="shared" si="1"/>
        <v>3</v>
      </c>
      <c r="H30" s="678">
        <v>0</v>
      </c>
      <c r="I30" s="677">
        <v>0</v>
      </c>
      <c r="J30" s="741">
        <v>3</v>
      </c>
      <c r="K30" s="1319">
        <f t="shared" si="9"/>
        <v>4</v>
      </c>
      <c r="L30" s="745">
        <v>0</v>
      </c>
      <c r="M30" s="676">
        <v>4</v>
      </c>
      <c r="N30" s="746">
        <v>0</v>
      </c>
      <c r="O30" s="747">
        <v>0</v>
      </c>
      <c r="P30" s="747">
        <v>0</v>
      </c>
      <c r="Q30" s="747">
        <v>0</v>
      </c>
      <c r="R30" s="747">
        <v>0</v>
      </c>
      <c r="S30" s="747">
        <v>0</v>
      </c>
      <c r="T30" s="747">
        <v>1</v>
      </c>
      <c r="U30" s="1"/>
      <c r="V30" s="1"/>
      <c r="W30" s="1"/>
      <c r="X30" s="1"/>
      <c r="Y30" s="1"/>
      <c r="Z30" s="1"/>
      <c r="AA30" s="1"/>
      <c r="AB30" s="1"/>
    </row>
    <row r="31" spans="2:28" ht="21.95" customHeight="1" x14ac:dyDescent="0.15">
      <c r="B31" s="1962"/>
      <c r="C31" s="1958"/>
      <c r="D31" s="738" t="s">
        <v>34</v>
      </c>
      <c r="E31" s="1379">
        <f t="shared" si="8"/>
        <v>21</v>
      </c>
      <c r="F31" s="1729">
        <v>3</v>
      </c>
      <c r="G31" s="1380">
        <f t="shared" si="1"/>
        <v>3</v>
      </c>
      <c r="H31" s="678">
        <v>0</v>
      </c>
      <c r="I31" s="677">
        <v>0</v>
      </c>
      <c r="J31" s="741">
        <v>3</v>
      </c>
      <c r="K31" s="1319">
        <f t="shared" si="9"/>
        <v>0</v>
      </c>
      <c r="L31" s="745">
        <v>0</v>
      </c>
      <c r="M31" s="676">
        <v>0</v>
      </c>
      <c r="N31" s="746">
        <v>0</v>
      </c>
      <c r="O31" s="747">
        <v>13</v>
      </c>
      <c r="P31" s="747">
        <v>0</v>
      </c>
      <c r="Q31" s="747">
        <v>0</v>
      </c>
      <c r="R31" s="747">
        <v>0</v>
      </c>
      <c r="S31" s="747">
        <v>0</v>
      </c>
      <c r="T31" s="747">
        <v>2</v>
      </c>
      <c r="U31" s="1"/>
      <c r="V31" s="1"/>
      <c r="W31" s="1"/>
      <c r="X31" s="1"/>
      <c r="Y31" s="1"/>
      <c r="Z31" s="1"/>
      <c r="AA31" s="1"/>
      <c r="AB31" s="1"/>
    </row>
    <row r="32" spans="2:28" ht="21.95" customHeight="1" thickBot="1" x14ac:dyDescent="0.2">
      <c r="B32" s="1963"/>
      <c r="C32" s="1960"/>
      <c r="D32" s="740" t="s">
        <v>35</v>
      </c>
      <c r="E32" s="1381">
        <f t="shared" si="8"/>
        <v>11</v>
      </c>
      <c r="F32" s="1730">
        <v>1</v>
      </c>
      <c r="G32" s="1382">
        <f t="shared" si="1"/>
        <v>4</v>
      </c>
      <c r="H32" s="742">
        <v>0</v>
      </c>
      <c r="I32" s="743">
        <v>0</v>
      </c>
      <c r="J32" s="744">
        <v>4</v>
      </c>
      <c r="K32" s="1320">
        <v>1</v>
      </c>
      <c r="L32" s="750">
        <v>1</v>
      </c>
      <c r="M32" s="751">
        <v>0</v>
      </c>
      <c r="N32" s="752">
        <v>0</v>
      </c>
      <c r="O32" s="753">
        <v>4</v>
      </c>
      <c r="P32" s="753">
        <v>0</v>
      </c>
      <c r="Q32" s="753">
        <v>0</v>
      </c>
      <c r="R32" s="753">
        <v>0</v>
      </c>
      <c r="S32" s="753">
        <v>0</v>
      </c>
      <c r="T32" s="753">
        <v>1</v>
      </c>
      <c r="U32" s="1"/>
      <c r="V32" s="1"/>
      <c r="W32" s="1"/>
      <c r="X32" s="1"/>
      <c r="Y32" s="1"/>
      <c r="Z32" s="1"/>
      <c r="AA32" s="1"/>
      <c r="AB32" s="1"/>
    </row>
    <row r="33" spans="1:28" ht="21.95" customHeight="1" thickBot="1" x14ac:dyDescent="0.2">
      <c r="A33" s="1"/>
      <c r="B33" s="1976" t="s">
        <v>2486</v>
      </c>
      <c r="C33" s="1977"/>
      <c r="D33" s="1978"/>
      <c r="E33" s="1322">
        <f>SUM(F33,G33,K33,O33,N33,P33,Q33,R33,S33,T33)</f>
        <v>10</v>
      </c>
      <c r="F33" s="1731">
        <v>0</v>
      </c>
      <c r="G33" s="1325">
        <f t="shared" ref="G33" si="10">SUM(H33:J33)</f>
        <v>9</v>
      </c>
      <c r="H33" s="466">
        <v>8</v>
      </c>
      <c r="I33" s="102">
        <v>1</v>
      </c>
      <c r="J33" s="249">
        <v>0</v>
      </c>
      <c r="K33" s="1386">
        <f>SUM(L33:M33)</f>
        <v>0</v>
      </c>
      <c r="L33" s="103">
        <v>0</v>
      </c>
      <c r="M33" s="104">
        <v>0</v>
      </c>
      <c r="N33" s="105">
        <v>0</v>
      </c>
      <c r="O33" s="106">
        <v>0</v>
      </c>
      <c r="P33" s="106">
        <v>0</v>
      </c>
      <c r="Q33" s="106">
        <v>0</v>
      </c>
      <c r="R33" s="106">
        <v>1</v>
      </c>
      <c r="S33" s="106">
        <v>0</v>
      </c>
      <c r="T33" s="106">
        <v>0</v>
      </c>
      <c r="U33" s="1"/>
      <c r="V33" s="1"/>
      <c r="W33" s="1"/>
      <c r="X33" s="1"/>
      <c r="Y33" s="1"/>
      <c r="Z33" s="1"/>
      <c r="AA33" s="1"/>
      <c r="AB33" s="1"/>
    </row>
    <row r="34" spans="1:28" ht="21.95" customHeight="1" thickTop="1" thickBot="1" x14ac:dyDescent="0.2">
      <c r="A34" s="1"/>
      <c r="B34" s="1964" t="s">
        <v>2471</v>
      </c>
      <c r="C34" s="1965"/>
      <c r="D34" s="1966"/>
      <c r="E34" s="1383">
        <f>SUM(E7:E9,E33)</f>
        <v>735</v>
      </c>
      <c r="F34" s="1732">
        <f>SUM(F7:F9,F33)</f>
        <v>84</v>
      </c>
      <c r="G34" s="1384">
        <f>SUM(G7:G9,G33)</f>
        <v>111</v>
      </c>
      <c r="H34" s="1388">
        <f t="shared" ref="H34:T34" si="11">SUM(H7:H9,H33)</f>
        <v>27</v>
      </c>
      <c r="I34" s="1389">
        <f t="shared" si="11"/>
        <v>5</v>
      </c>
      <c r="J34" s="1390">
        <f t="shared" si="11"/>
        <v>79</v>
      </c>
      <c r="K34" s="1387">
        <f>SUM(K7:K9,K33)</f>
        <v>258</v>
      </c>
      <c r="L34" s="1391">
        <f t="shared" si="11"/>
        <v>18</v>
      </c>
      <c r="M34" s="1392">
        <f t="shared" si="11"/>
        <v>240</v>
      </c>
      <c r="N34" s="1393">
        <f>SUM(N7:N9,N33)</f>
        <v>8</v>
      </c>
      <c r="O34" s="1394">
        <f t="shared" si="11"/>
        <v>158</v>
      </c>
      <c r="P34" s="1394">
        <f t="shared" si="11"/>
        <v>18</v>
      </c>
      <c r="Q34" s="1394">
        <f t="shared" si="11"/>
        <v>23</v>
      </c>
      <c r="R34" s="1394">
        <f t="shared" si="11"/>
        <v>4</v>
      </c>
      <c r="S34" s="1394">
        <f t="shared" si="11"/>
        <v>8</v>
      </c>
      <c r="T34" s="1394">
        <f t="shared" si="11"/>
        <v>71</v>
      </c>
      <c r="U34" s="1"/>
      <c r="V34" s="1"/>
      <c r="W34" s="1"/>
      <c r="X34" s="1"/>
      <c r="Y34" s="1"/>
      <c r="Z34" s="1"/>
      <c r="AA34" s="1"/>
      <c r="AB34" s="1"/>
    </row>
    <row r="35" spans="1:28" ht="13.5" x14ac:dyDescent="0.15">
      <c r="A35" s="1"/>
      <c r="B35" s="143"/>
      <c r="C35" s="143"/>
      <c r="D35" s="143"/>
      <c r="E35" s="144"/>
      <c r="F35" s="144"/>
      <c r="G35" s="144"/>
      <c r="H35" s="144"/>
      <c r="I35" s="144"/>
      <c r="J35" s="144"/>
      <c r="K35" s="144"/>
      <c r="L35" s="144"/>
      <c r="M35" s="144"/>
      <c r="N35" s="144"/>
      <c r="O35" s="144"/>
      <c r="P35" s="144"/>
      <c r="Q35" s="144"/>
      <c r="R35" s="144"/>
      <c r="S35" s="144"/>
      <c r="T35" s="144"/>
      <c r="U35" s="1"/>
      <c r="V35" s="1"/>
      <c r="W35" s="1"/>
      <c r="X35" s="1"/>
      <c r="Y35" s="1"/>
      <c r="Z35" s="1"/>
      <c r="AA35" s="1"/>
      <c r="AB35" s="1"/>
    </row>
    <row r="36" spans="1:28" x14ac:dyDescent="0.15">
      <c r="A36" s="1"/>
      <c r="B36" s="218"/>
      <c r="C36" s="218"/>
      <c r="D36" s="218"/>
      <c r="E36" s="219"/>
      <c r="F36" s="1"/>
      <c r="G36" s="1"/>
      <c r="H36" s="1"/>
      <c r="I36" s="1"/>
      <c r="J36" s="1"/>
      <c r="K36" s="1"/>
      <c r="L36" s="1"/>
      <c r="M36" s="1"/>
      <c r="N36" s="1"/>
      <c r="O36" s="1"/>
      <c r="P36" s="1"/>
      <c r="Q36" s="1"/>
      <c r="R36" s="1"/>
      <c r="S36" s="1"/>
      <c r="T36" s="1"/>
      <c r="U36" s="1"/>
      <c r="V36" s="1"/>
      <c r="W36" s="1"/>
      <c r="X36" s="1"/>
      <c r="Y36" s="1"/>
      <c r="Z36" s="1"/>
      <c r="AA36" s="1"/>
      <c r="AB36" s="1"/>
    </row>
    <row r="37" spans="1:28" x14ac:dyDescent="0.15">
      <c r="A37" s="1"/>
      <c r="B37" s="218"/>
      <c r="C37" s="218"/>
      <c r="D37" s="218"/>
      <c r="E37" s="219"/>
      <c r="F37" s="1"/>
      <c r="G37" s="1"/>
      <c r="H37" s="1"/>
      <c r="I37" s="1"/>
      <c r="J37" s="1"/>
      <c r="K37" s="1"/>
      <c r="L37" s="1"/>
      <c r="M37" s="1"/>
      <c r="N37" s="1"/>
      <c r="O37" s="1"/>
      <c r="P37" s="1"/>
      <c r="Q37" s="1"/>
      <c r="R37" s="1"/>
      <c r="S37" s="1"/>
      <c r="T37" s="1"/>
      <c r="U37" s="1"/>
      <c r="V37" s="1"/>
      <c r="W37" s="1"/>
      <c r="X37" s="1"/>
      <c r="Y37" s="1"/>
      <c r="Z37" s="1"/>
      <c r="AA37" s="1"/>
      <c r="AB37" s="1"/>
    </row>
    <row r="38" spans="1:28" x14ac:dyDescent="0.15">
      <c r="A38" s="1"/>
      <c r="B38" s="218"/>
      <c r="C38" s="218"/>
      <c r="D38" s="218"/>
      <c r="E38" s="219"/>
      <c r="F38" s="1"/>
      <c r="G38" s="1"/>
      <c r="H38" s="1"/>
      <c r="I38" s="1"/>
      <c r="J38" s="1"/>
      <c r="K38" s="1"/>
      <c r="L38" s="1"/>
      <c r="M38" s="1"/>
      <c r="N38" s="1"/>
      <c r="O38" s="1"/>
      <c r="P38" s="1"/>
      <c r="Q38" s="1"/>
      <c r="R38" s="1"/>
      <c r="S38" s="1"/>
      <c r="T38" s="1"/>
      <c r="U38" s="1"/>
      <c r="V38" s="1"/>
      <c r="W38" s="1"/>
      <c r="X38" s="1"/>
      <c r="Y38" s="1"/>
      <c r="Z38" s="1"/>
      <c r="AA38" s="1"/>
      <c r="AB38" s="1"/>
    </row>
    <row r="39" spans="1:28" x14ac:dyDescent="0.15">
      <c r="A39" s="1"/>
      <c r="B39" s="218"/>
      <c r="C39" s="218"/>
      <c r="D39" s="218"/>
      <c r="E39" s="219"/>
      <c r="F39" s="1"/>
      <c r="G39" s="1"/>
      <c r="H39" s="1"/>
      <c r="I39" s="1"/>
      <c r="J39" s="1"/>
      <c r="K39" s="1"/>
      <c r="L39" s="1"/>
      <c r="M39" s="1"/>
      <c r="N39" s="1"/>
      <c r="O39" s="1"/>
      <c r="P39" s="1"/>
      <c r="Q39" s="1"/>
      <c r="R39" s="1"/>
      <c r="S39" s="1"/>
      <c r="T39" s="1"/>
      <c r="U39" s="1"/>
      <c r="V39" s="1"/>
      <c r="W39" s="1"/>
      <c r="X39" s="1"/>
      <c r="Y39" s="1"/>
      <c r="Z39" s="1"/>
      <c r="AA39" s="1"/>
      <c r="AB39" s="1"/>
    </row>
    <row r="40" spans="1:28" x14ac:dyDescent="0.15">
      <c r="A40" s="1"/>
      <c r="B40" s="218"/>
      <c r="C40" s="218"/>
      <c r="D40" s="218"/>
      <c r="E40" s="219"/>
      <c r="F40" s="1"/>
      <c r="G40" s="1"/>
      <c r="H40" s="1"/>
      <c r="I40" s="1"/>
      <c r="J40" s="1"/>
      <c r="K40" s="1"/>
      <c r="L40" s="1"/>
      <c r="M40" s="1"/>
      <c r="N40" s="1"/>
      <c r="O40" s="1"/>
      <c r="P40" s="1"/>
      <c r="Q40" s="1"/>
      <c r="R40" s="1"/>
      <c r="S40" s="1"/>
      <c r="T40" s="1"/>
      <c r="U40" s="1"/>
      <c r="V40" s="1"/>
      <c r="W40" s="1"/>
      <c r="X40" s="1"/>
      <c r="Y40" s="1"/>
      <c r="Z40" s="1"/>
      <c r="AA40" s="1"/>
      <c r="AB40" s="1"/>
    </row>
    <row r="41" spans="1:28" x14ac:dyDescent="0.15">
      <c r="A41" s="1"/>
      <c r="B41" s="218"/>
      <c r="C41" s="218"/>
      <c r="D41" s="218"/>
      <c r="E41" s="219"/>
      <c r="F41" s="1"/>
      <c r="G41" s="1"/>
      <c r="H41" s="1"/>
      <c r="I41" s="1"/>
      <c r="J41" s="1"/>
      <c r="K41" s="1"/>
      <c r="L41" s="1"/>
      <c r="M41" s="1"/>
      <c r="N41" s="1"/>
      <c r="O41" s="1"/>
      <c r="P41" s="1"/>
      <c r="Q41" s="1"/>
      <c r="R41" s="1"/>
      <c r="S41" s="1"/>
      <c r="T41" s="1"/>
      <c r="U41" s="1"/>
      <c r="V41" s="1"/>
      <c r="W41" s="1"/>
      <c r="X41" s="1"/>
      <c r="Y41" s="1"/>
      <c r="Z41" s="1"/>
      <c r="AA41" s="1"/>
      <c r="AB41" s="1"/>
    </row>
    <row r="42" spans="1:28" x14ac:dyDescent="0.15">
      <c r="A42" s="1"/>
      <c r="B42" s="218"/>
      <c r="C42" s="218"/>
      <c r="D42" s="218"/>
      <c r="E42" s="219"/>
      <c r="F42" s="1"/>
      <c r="G42" s="1"/>
      <c r="H42" s="1"/>
      <c r="I42" s="1"/>
      <c r="J42" s="1"/>
      <c r="K42" s="1"/>
      <c r="L42" s="1"/>
      <c r="M42" s="1"/>
      <c r="N42" s="1"/>
      <c r="O42" s="1"/>
      <c r="P42" s="1"/>
      <c r="Q42" s="1"/>
      <c r="R42" s="1"/>
      <c r="S42" s="1"/>
      <c r="T42" s="1"/>
      <c r="U42" s="1"/>
      <c r="V42" s="1"/>
      <c r="W42" s="1"/>
      <c r="X42" s="1"/>
      <c r="Y42" s="1"/>
      <c r="Z42" s="1"/>
      <c r="AA42" s="1"/>
      <c r="AB42" s="1"/>
    </row>
    <row r="43" spans="1:28" x14ac:dyDescent="0.15">
      <c r="A43" s="1"/>
      <c r="B43" s="218"/>
      <c r="C43" s="218"/>
      <c r="D43" s="218"/>
      <c r="E43" s="219"/>
      <c r="F43" s="1"/>
      <c r="G43" s="1"/>
      <c r="H43" s="1"/>
      <c r="I43" s="1"/>
      <c r="J43" s="1"/>
      <c r="K43" s="1"/>
      <c r="L43" s="1"/>
      <c r="M43" s="1"/>
      <c r="N43" s="1"/>
      <c r="O43" s="1"/>
      <c r="P43" s="1"/>
      <c r="Q43" s="1"/>
      <c r="R43" s="1"/>
      <c r="S43" s="1"/>
      <c r="T43" s="1"/>
      <c r="U43" s="1"/>
      <c r="V43" s="1"/>
      <c r="W43" s="1"/>
      <c r="X43" s="1"/>
      <c r="Y43" s="1"/>
      <c r="Z43" s="1"/>
      <c r="AA43" s="1"/>
      <c r="AB43" s="1"/>
    </row>
    <row r="44" spans="1:28" x14ac:dyDescent="0.15">
      <c r="A44" s="1"/>
      <c r="B44" s="218"/>
      <c r="C44" s="218"/>
      <c r="D44" s="218"/>
      <c r="E44" s="219"/>
      <c r="F44" s="1"/>
      <c r="G44" s="1"/>
      <c r="H44" s="1"/>
      <c r="I44" s="1"/>
      <c r="J44" s="1"/>
      <c r="K44" s="1"/>
      <c r="L44" s="1"/>
      <c r="M44" s="1"/>
      <c r="N44" s="1"/>
      <c r="O44" s="1"/>
      <c r="P44" s="1"/>
      <c r="Q44" s="1"/>
      <c r="R44" s="1"/>
      <c r="S44" s="1"/>
      <c r="T44" s="1"/>
      <c r="U44" s="1"/>
      <c r="V44" s="1"/>
      <c r="W44" s="1"/>
      <c r="X44" s="1"/>
      <c r="Y44" s="1"/>
      <c r="Z44" s="1"/>
      <c r="AA44" s="1"/>
      <c r="AB44" s="1"/>
    </row>
    <row r="45" spans="1:28" x14ac:dyDescent="0.15">
      <c r="A45" s="1"/>
      <c r="B45" s="218"/>
      <c r="C45" s="218"/>
      <c r="D45" s="218"/>
      <c r="E45" s="219"/>
      <c r="F45" s="1"/>
      <c r="G45" s="1"/>
      <c r="H45" s="1"/>
      <c r="I45" s="1"/>
      <c r="J45" s="1"/>
      <c r="K45" s="1"/>
      <c r="L45" s="1"/>
      <c r="M45" s="1"/>
      <c r="N45" s="1"/>
      <c r="O45" s="1"/>
      <c r="P45" s="1"/>
      <c r="Q45" s="1"/>
      <c r="R45" s="1"/>
      <c r="S45" s="1"/>
      <c r="T45" s="1"/>
      <c r="U45" s="1"/>
      <c r="V45" s="1"/>
      <c r="W45" s="1"/>
      <c r="X45" s="1"/>
      <c r="Y45" s="1"/>
      <c r="Z45" s="1"/>
      <c r="AA45" s="1"/>
      <c r="AB45" s="1"/>
    </row>
    <row r="46" spans="1:28" x14ac:dyDescent="0.15">
      <c r="A46" s="1"/>
      <c r="B46" s="218"/>
      <c r="C46" s="218"/>
      <c r="D46" s="218"/>
      <c r="E46" s="219"/>
      <c r="F46" s="1"/>
      <c r="G46" s="1"/>
      <c r="H46" s="1"/>
      <c r="I46" s="1"/>
      <c r="J46" s="1"/>
      <c r="K46" s="1"/>
      <c r="L46" s="1"/>
      <c r="M46" s="1"/>
      <c r="N46" s="1"/>
      <c r="O46" s="1"/>
      <c r="P46" s="1"/>
      <c r="Q46" s="1"/>
      <c r="R46" s="1"/>
      <c r="S46" s="1"/>
      <c r="T46" s="1"/>
      <c r="U46" s="1"/>
      <c r="V46" s="1"/>
      <c r="W46" s="1"/>
      <c r="X46" s="1"/>
      <c r="Y46" s="1"/>
      <c r="Z46" s="1"/>
      <c r="AA46" s="1"/>
      <c r="AB46" s="1"/>
    </row>
    <row r="47" spans="1:28" x14ac:dyDescent="0.15">
      <c r="A47" s="1"/>
      <c r="B47" s="218"/>
      <c r="C47" s="218"/>
      <c r="D47" s="218"/>
      <c r="E47" s="219"/>
      <c r="F47" s="1"/>
      <c r="G47" s="1"/>
      <c r="H47" s="1"/>
      <c r="I47" s="1"/>
      <c r="J47" s="1"/>
      <c r="K47" s="1"/>
      <c r="L47" s="1"/>
      <c r="M47" s="1"/>
      <c r="N47" s="1"/>
      <c r="O47" s="1"/>
      <c r="P47" s="1"/>
      <c r="Q47" s="1"/>
      <c r="R47" s="1"/>
      <c r="S47" s="1"/>
      <c r="T47" s="1"/>
      <c r="U47" s="1"/>
      <c r="V47" s="1"/>
      <c r="W47" s="1"/>
      <c r="X47" s="1"/>
      <c r="Y47" s="1"/>
      <c r="Z47" s="1"/>
      <c r="AA47" s="1"/>
      <c r="AB47" s="1"/>
    </row>
    <row r="48" spans="1:28" x14ac:dyDescent="0.15">
      <c r="A48" s="1"/>
      <c r="B48" s="218"/>
      <c r="C48" s="218"/>
      <c r="D48" s="218"/>
      <c r="E48" s="219"/>
      <c r="F48" s="1"/>
      <c r="G48" s="1"/>
      <c r="H48" s="1"/>
      <c r="I48" s="1"/>
      <c r="J48" s="1"/>
      <c r="K48" s="1"/>
      <c r="L48" s="1"/>
      <c r="M48" s="1"/>
      <c r="N48" s="1"/>
      <c r="O48" s="1"/>
      <c r="P48" s="1"/>
      <c r="Q48" s="1"/>
      <c r="R48" s="1"/>
      <c r="S48" s="1"/>
      <c r="T48" s="1"/>
      <c r="U48" s="1"/>
      <c r="V48" s="1"/>
      <c r="W48" s="1"/>
      <c r="X48" s="1"/>
      <c r="Y48" s="1"/>
      <c r="Z48" s="1"/>
      <c r="AA48" s="1"/>
      <c r="AB48" s="1"/>
    </row>
    <row r="49" spans="1:28" x14ac:dyDescent="0.15">
      <c r="A49" s="1"/>
      <c r="B49" s="218"/>
      <c r="C49" s="218"/>
      <c r="D49" s="218"/>
      <c r="E49" s="219"/>
      <c r="F49" s="1"/>
      <c r="G49" s="1"/>
      <c r="H49" s="1"/>
      <c r="I49" s="1"/>
      <c r="J49" s="1"/>
      <c r="K49" s="1"/>
      <c r="L49" s="1"/>
      <c r="M49" s="1"/>
      <c r="N49" s="1"/>
      <c r="O49" s="1"/>
      <c r="P49" s="1"/>
      <c r="Q49" s="1"/>
      <c r="R49" s="1"/>
      <c r="S49" s="1"/>
      <c r="T49" s="1"/>
      <c r="U49" s="1"/>
      <c r="V49" s="1"/>
      <c r="W49" s="1"/>
      <c r="X49" s="1"/>
      <c r="Y49" s="1"/>
      <c r="Z49" s="1"/>
      <c r="AA49" s="1"/>
      <c r="AB49" s="1"/>
    </row>
    <row r="50" spans="1:28" x14ac:dyDescent="0.15">
      <c r="A50" s="1"/>
      <c r="B50" s="218"/>
      <c r="C50" s="218"/>
      <c r="D50" s="218"/>
      <c r="E50" s="219"/>
      <c r="F50" s="1"/>
      <c r="G50" s="1"/>
      <c r="H50" s="1"/>
      <c r="I50" s="1"/>
      <c r="J50" s="1"/>
      <c r="K50" s="1"/>
      <c r="L50" s="1"/>
      <c r="M50" s="1"/>
      <c r="N50" s="1"/>
      <c r="O50" s="1"/>
      <c r="P50" s="1"/>
      <c r="Q50" s="1"/>
      <c r="R50" s="1"/>
      <c r="S50" s="1"/>
      <c r="T50" s="1"/>
      <c r="U50" s="1"/>
      <c r="V50" s="1"/>
      <c r="W50" s="1"/>
      <c r="X50" s="1"/>
      <c r="Y50" s="1"/>
      <c r="Z50" s="1"/>
      <c r="AA50" s="1"/>
      <c r="AB50" s="1"/>
    </row>
    <row r="51" spans="1:28" x14ac:dyDescent="0.15">
      <c r="A51" s="1"/>
      <c r="B51" s="218"/>
      <c r="C51" s="218"/>
      <c r="D51" s="218"/>
      <c r="E51" s="219"/>
      <c r="F51" s="1"/>
      <c r="G51" s="1"/>
      <c r="H51" s="1"/>
      <c r="I51" s="1"/>
      <c r="J51" s="1"/>
      <c r="K51" s="1"/>
      <c r="L51" s="1"/>
      <c r="M51" s="1"/>
      <c r="N51" s="1"/>
      <c r="O51" s="1"/>
      <c r="P51" s="1"/>
      <c r="Q51" s="1"/>
      <c r="R51" s="1"/>
      <c r="S51" s="1"/>
      <c r="T51" s="1"/>
      <c r="U51" s="1"/>
      <c r="V51" s="1"/>
      <c r="W51" s="1"/>
      <c r="X51" s="1"/>
      <c r="Y51" s="1"/>
      <c r="Z51" s="1"/>
      <c r="AA51" s="1"/>
      <c r="AB51" s="1"/>
    </row>
    <row r="52" spans="1:28" x14ac:dyDescent="0.15">
      <c r="A52" s="1"/>
      <c r="B52" s="218"/>
      <c r="C52" s="218"/>
      <c r="D52" s="218"/>
      <c r="E52" s="219"/>
      <c r="F52" s="1"/>
      <c r="G52" s="1"/>
      <c r="H52" s="1"/>
      <c r="I52" s="1"/>
      <c r="J52" s="1"/>
      <c r="K52" s="1"/>
      <c r="L52" s="1"/>
      <c r="M52" s="1"/>
      <c r="N52" s="1"/>
      <c r="O52" s="1"/>
      <c r="P52" s="1"/>
      <c r="Q52" s="1"/>
      <c r="R52" s="1"/>
      <c r="S52" s="1"/>
      <c r="T52" s="1"/>
      <c r="U52" s="1"/>
      <c r="V52" s="1"/>
      <c r="W52" s="1"/>
      <c r="X52" s="1"/>
      <c r="Y52" s="1"/>
      <c r="Z52" s="1"/>
      <c r="AA52" s="1"/>
      <c r="AB52" s="1"/>
    </row>
    <row r="53" spans="1:28" x14ac:dyDescent="0.15">
      <c r="A53" s="1"/>
      <c r="B53" s="218"/>
      <c r="C53" s="218"/>
      <c r="D53" s="218"/>
      <c r="E53" s="219"/>
      <c r="F53" s="1"/>
      <c r="G53" s="1"/>
      <c r="H53" s="1"/>
      <c r="I53" s="1"/>
      <c r="J53" s="1"/>
      <c r="K53" s="1"/>
      <c r="L53" s="1"/>
      <c r="M53" s="1"/>
      <c r="N53" s="1"/>
      <c r="O53" s="1"/>
      <c r="P53" s="1"/>
      <c r="Q53" s="1"/>
      <c r="R53" s="1"/>
      <c r="S53" s="1"/>
      <c r="T53" s="1"/>
      <c r="U53" s="1"/>
      <c r="V53" s="1"/>
      <c r="W53" s="1"/>
      <c r="X53" s="1"/>
      <c r="Y53" s="1"/>
      <c r="Z53" s="1"/>
      <c r="AA53" s="1"/>
      <c r="AB53" s="1"/>
    </row>
    <row r="54" spans="1:28" x14ac:dyDescent="0.15">
      <c r="A54" s="1"/>
      <c r="B54" s="218"/>
      <c r="C54" s="218"/>
      <c r="D54" s="218"/>
      <c r="E54" s="219"/>
      <c r="F54" s="1"/>
      <c r="G54" s="1"/>
      <c r="H54" s="1"/>
      <c r="I54" s="1"/>
      <c r="J54" s="1"/>
      <c r="K54" s="1"/>
      <c r="L54" s="1"/>
      <c r="M54" s="1"/>
      <c r="N54" s="1"/>
      <c r="O54" s="1"/>
      <c r="P54" s="1"/>
      <c r="Q54" s="1"/>
      <c r="R54" s="1"/>
      <c r="S54" s="1"/>
      <c r="T54" s="1"/>
      <c r="U54" s="1"/>
      <c r="V54" s="1"/>
      <c r="W54" s="1"/>
      <c r="X54" s="1"/>
      <c r="Y54" s="1"/>
      <c r="Z54" s="1"/>
      <c r="AA54" s="1"/>
      <c r="AB54" s="1"/>
    </row>
    <row r="55" spans="1:28" x14ac:dyDescent="0.15">
      <c r="A55" s="1"/>
      <c r="B55" s="218"/>
      <c r="C55" s="218"/>
      <c r="D55" s="218"/>
      <c r="E55" s="219"/>
      <c r="F55" s="1"/>
      <c r="G55" s="1"/>
      <c r="H55" s="1"/>
      <c r="I55" s="1"/>
      <c r="J55" s="1"/>
      <c r="K55" s="1"/>
      <c r="L55" s="1"/>
      <c r="M55" s="1"/>
      <c r="N55" s="1"/>
      <c r="O55" s="1"/>
      <c r="P55" s="1"/>
      <c r="Q55" s="1"/>
      <c r="R55" s="1"/>
      <c r="S55" s="1"/>
      <c r="T55" s="1"/>
      <c r="U55" s="1"/>
      <c r="V55" s="1"/>
      <c r="W55" s="1"/>
      <c r="X55" s="1"/>
      <c r="Y55" s="1"/>
      <c r="Z55" s="1"/>
      <c r="AA55" s="1"/>
      <c r="AB55" s="1"/>
    </row>
    <row r="56" spans="1:28" x14ac:dyDescent="0.15">
      <c r="A56" s="1"/>
      <c r="B56" s="218"/>
      <c r="C56" s="218"/>
      <c r="D56" s="218"/>
      <c r="E56" s="219"/>
      <c r="F56" s="1"/>
      <c r="G56" s="1"/>
      <c r="H56" s="1"/>
      <c r="I56" s="1"/>
      <c r="J56" s="1"/>
      <c r="K56" s="1"/>
      <c r="L56" s="1"/>
      <c r="M56" s="1"/>
      <c r="N56" s="1"/>
      <c r="O56" s="1"/>
      <c r="P56" s="1"/>
      <c r="Q56" s="1"/>
      <c r="R56" s="1"/>
      <c r="S56" s="1"/>
      <c r="T56" s="1"/>
      <c r="U56" s="1"/>
      <c r="V56" s="1"/>
      <c r="W56" s="1"/>
      <c r="X56" s="1"/>
      <c r="Y56" s="1"/>
      <c r="Z56" s="1"/>
      <c r="AA56" s="1"/>
      <c r="AB56" s="1"/>
    </row>
    <row r="57" spans="1:28" x14ac:dyDescent="0.15">
      <c r="A57" s="1"/>
      <c r="B57" s="218"/>
      <c r="C57" s="218"/>
      <c r="D57" s="218"/>
      <c r="E57" s="219"/>
      <c r="F57" s="1"/>
      <c r="G57" s="1"/>
      <c r="H57" s="1"/>
      <c r="I57" s="1"/>
      <c r="J57" s="1"/>
      <c r="K57" s="1"/>
      <c r="L57" s="1"/>
      <c r="M57" s="1"/>
      <c r="N57" s="1"/>
      <c r="O57" s="1"/>
      <c r="P57" s="1"/>
      <c r="Q57" s="1"/>
      <c r="R57" s="1"/>
      <c r="S57" s="1"/>
      <c r="T57" s="1"/>
      <c r="U57" s="1"/>
      <c r="V57" s="1"/>
      <c r="W57" s="1"/>
      <c r="X57" s="1"/>
      <c r="Y57" s="1"/>
      <c r="Z57" s="1"/>
      <c r="AA57" s="1"/>
      <c r="AB57" s="1"/>
    </row>
    <row r="58" spans="1:28" x14ac:dyDescent="0.15">
      <c r="A58" s="1"/>
      <c r="B58" s="218"/>
      <c r="C58" s="218"/>
      <c r="D58" s="218"/>
      <c r="E58" s="219"/>
      <c r="F58" s="1"/>
      <c r="G58" s="1"/>
      <c r="H58" s="1"/>
      <c r="I58" s="1"/>
      <c r="J58" s="1"/>
      <c r="K58" s="1"/>
      <c r="L58" s="1"/>
      <c r="M58" s="1"/>
      <c r="N58" s="1"/>
      <c r="O58" s="1"/>
      <c r="P58" s="1"/>
      <c r="Q58" s="1"/>
      <c r="R58" s="1"/>
      <c r="S58" s="1"/>
      <c r="T58" s="1"/>
      <c r="U58" s="1"/>
      <c r="V58" s="1"/>
      <c r="W58" s="1"/>
      <c r="X58" s="1"/>
      <c r="Y58" s="1"/>
      <c r="Z58" s="1"/>
      <c r="AA58" s="1"/>
      <c r="AB58" s="1"/>
    </row>
    <row r="59" spans="1:28" x14ac:dyDescent="0.15">
      <c r="A59" s="1"/>
      <c r="B59" s="218"/>
      <c r="C59" s="218"/>
      <c r="D59" s="218"/>
      <c r="E59" s="219"/>
      <c r="F59" s="1"/>
      <c r="G59" s="1"/>
      <c r="H59" s="1"/>
      <c r="I59" s="1"/>
      <c r="J59" s="1"/>
      <c r="K59" s="1"/>
      <c r="L59" s="1"/>
      <c r="M59" s="1"/>
      <c r="N59" s="1"/>
      <c r="O59" s="1"/>
      <c r="P59" s="1"/>
      <c r="Q59" s="1"/>
      <c r="R59" s="1"/>
      <c r="S59" s="1"/>
      <c r="T59" s="1"/>
      <c r="U59" s="1"/>
      <c r="V59" s="1"/>
      <c r="W59" s="1"/>
      <c r="X59" s="1"/>
      <c r="Y59" s="1"/>
      <c r="Z59" s="1"/>
      <c r="AA59" s="1"/>
      <c r="AB59" s="1"/>
    </row>
    <row r="60" spans="1:28" x14ac:dyDescent="0.15">
      <c r="A60" s="1"/>
      <c r="B60" s="218"/>
      <c r="C60" s="218"/>
      <c r="D60" s="218"/>
      <c r="E60" s="219"/>
      <c r="F60" s="1"/>
      <c r="G60" s="1"/>
      <c r="H60" s="1"/>
      <c r="I60" s="1"/>
      <c r="J60" s="1"/>
      <c r="K60" s="1"/>
      <c r="L60" s="1"/>
      <c r="M60" s="1"/>
      <c r="N60" s="1"/>
      <c r="O60" s="1"/>
      <c r="P60" s="1"/>
      <c r="Q60" s="1"/>
      <c r="R60" s="1"/>
      <c r="S60" s="1"/>
      <c r="T60" s="1"/>
      <c r="U60" s="1"/>
      <c r="V60" s="1"/>
      <c r="W60" s="1"/>
      <c r="X60" s="1"/>
      <c r="Y60" s="1"/>
      <c r="Z60" s="1"/>
      <c r="AA60" s="1"/>
      <c r="AB60" s="1"/>
    </row>
    <row r="61" spans="1:28" ht="13.5" x14ac:dyDescent="0.15">
      <c r="A61" s="1"/>
      <c r="B61" s="218"/>
      <c r="C61" s="218"/>
      <c r="D61" s="218"/>
      <c r="E61" s="219"/>
      <c r="F61" s="287"/>
      <c r="G61" s="1"/>
      <c r="H61" s="1"/>
      <c r="I61" s="1"/>
      <c r="J61" s="1"/>
      <c r="K61" s="1"/>
      <c r="L61" s="1"/>
      <c r="M61" s="1"/>
      <c r="N61" s="1"/>
      <c r="O61" s="1"/>
      <c r="P61" s="1"/>
      <c r="Q61" s="1"/>
      <c r="R61" s="1"/>
      <c r="S61" s="1"/>
      <c r="T61" s="1"/>
      <c r="U61" s="1"/>
      <c r="V61" s="1"/>
      <c r="W61" s="1"/>
      <c r="X61" s="1"/>
      <c r="Y61" s="1"/>
      <c r="Z61" s="1"/>
      <c r="AA61" s="1"/>
      <c r="AB61" s="1"/>
    </row>
    <row r="62" spans="1:28" x14ac:dyDescent="0.15">
      <c r="A62" s="1"/>
      <c r="B62" s="218"/>
      <c r="C62" s="218"/>
      <c r="D62" s="218"/>
      <c r="E62" s="219"/>
      <c r="F62" s="1"/>
      <c r="G62" s="1"/>
      <c r="H62" s="1"/>
      <c r="I62" s="1"/>
      <c r="J62" s="1"/>
      <c r="K62" s="1"/>
      <c r="L62" s="1"/>
      <c r="M62" s="1"/>
      <c r="N62" s="1"/>
      <c r="O62" s="1"/>
      <c r="P62" s="1"/>
      <c r="Q62" s="1"/>
      <c r="R62" s="1"/>
      <c r="S62" s="1"/>
      <c r="T62" s="1"/>
      <c r="U62" s="1"/>
      <c r="V62" s="1"/>
      <c r="W62" s="1"/>
      <c r="X62" s="1"/>
      <c r="Y62" s="1"/>
      <c r="Z62" s="1"/>
      <c r="AA62" s="1"/>
      <c r="AB62" s="1"/>
    </row>
    <row r="63" spans="1:28" x14ac:dyDescent="0.15">
      <c r="A63" s="1"/>
      <c r="B63" s="218"/>
      <c r="C63" s="218"/>
      <c r="D63" s="218"/>
      <c r="E63" s="219"/>
      <c r="F63" s="1"/>
      <c r="G63" s="1"/>
      <c r="H63" s="1"/>
      <c r="I63" s="1"/>
      <c r="J63" s="1"/>
      <c r="K63" s="1"/>
      <c r="L63" s="1"/>
      <c r="M63" s="1"/>
      <c r="N63" s="1"/>
      <c r="O63" s="1"/>
      <c r="P63" s="1"/>
      <c r="Q63" s="1"/>
      <c r="R63" s="1"/>
      <c r="S63" s="1"/>
      <c r="T63" s="1"/>
      <c r="U63" s="1"/>
      <c r="V63" s="1"/>
      <c r="W63" s="1"/>
      <c r="X63" s="1"/>
      <c r="Y63" s="1"/>
      <c r="Z63" s="1"/>
      <c r="AA63" s="1"/>
      <c r="AB63" s="1"/>
    </row>
    <row r="64" spans="1:28" x14ac:dyDescent="0.15">
      <c r="A64" s="1"/>
      <c r="B64" s="218"/>
      <c r="C64" s="218"/>
      <c r="D64" s="218"/>
      <c r="E64" s="219"/>
      <c r="F64" s="1"/>
      <c r="G64" s="1"/>
      <c r="H64" s="1"/>
      <c r="I64" s="1"/>
      <c r="J64" s="1"/>
      <c r="K64" s="1"/>
      <c r="L64" s="1"/>
      <c r="M64" s="1"/>
      <c r="N64" s="1"/>
      <c r="O64" s="1"/>
      <c r="P64" s="1"/>
      <c r="Q64" s="1"/>
      <c r="R64" s="1"/>
      <c r="S64" s="1"/>
      <c r="T64" s="1"/>
      <c r="U64" s="1"/>
      <c r="V64" s="1"/>
      <c r="W64" s="1"/>
      <c r="X64" s="1"/>
      <c r="Y64" s="1"/>
      <c r="Z64" s="1"/>
      <c r="AA64" s="1"/>
      <c r="AB64" s="1"/>
    </row>
    <row r="65" spans="1:28" x14ac:dyDescent="0.15">
      <c r="A65" s="1"/>
      <c r="B65" s="218"/>
      <c r="C65" s="218"/>
      <c r="D65" s="218"/>
      <c r="E65" s="219"/>
      <c r="F65" s="1"/>
      <c r="G65" s="1"/>
      <c r="H65" s="1"/>
      <c r="I65" s="1"/>
      <c r="J65" s="1"/>
      <c r="K65" s="1"/>
      <c r="L65" s="1"/>
      <c r="M65" s="1"/>
      <c r="N65" s="1"/>
      <c r="O65" s="1"/>
      <c r="P65" s="1"/>
      <c r="Q65" s="1"/>
      <c r="R65" s="1"/>
      <c r="S65" s="1"/>
      <c r="T65" s="1"/>
      <c r="U65" s="1"/>
      <c r="V65" s="1"/>
      <c r="W65" s="1"/>
      <c r="X65" s="1"/>
      <c r="Y65" s="1"/>
      <c r="Z65" s="1"/>
      <c r="AA65" s="1"/>
      <c r="AB65" s="1"/>
    </row>
    <row r="66" spans="1:28" x14ac:dyDescent="0.15">
      <c r="A66" s="1"/>
      <c r="B66" s="218"/>
      <c r="C66" s="218"/>
      <c r="D66" s="218"/>
      <c r="E66" s="219"/>
      <c r="F66" s="1"/>
      <c r="G66" s="1"/>
      <c r="H66" s="1"/>
      <c r="I66" s="1"/>
      <c r="J66" s="1"/>
      <c r="K66" s="1"/>
      <c r="L66" s="1"/>
      <c r="M66" s="1"/>
      <c r="N66" s="1"/>
      <c r="O66" s="1"/>
      <c r="P66" s="1"/>
      <c r="Q66" s="1"/>
      <c r="R66" s="1"/>
      <c r="S66" s="1"/>
      <c r="T66" s="1"/>
      <c r="U66" s="1"/>
      <c r="V66" s="1"/>
      <c r="W66" s="1"/>
      <c r="X66" s="1"/>
      <c r="Y66" s="1"/>
      <c r="Z66" s="1"/>
      <c r="AA66" s="1"/>
      <c r="AB66" s="1"/>
    </row>
    <row r="67" spans="1:28" x14ac:dyDescent="0.15">
      <c r="A67" s="1"/>
      <c r="B67" s="218"/>
      <c r="C67" s="218"/>
      <c r="D67" s="218"/>
      <c r="E67" s="219"/>
      <c r="F67" s="1"/>
      <c r="G67" s="1"/>
      <c r="H67" s="1"/>
      <c r="I67" s="1"/>
      <c r="J67" s="1"/>
      <c r="K67" s="1"/>
      <c r="L67" s="1"/>
      <c r="M67" s="1"/>
      <c r="N67" s="1"/>
      <c r="O67" s="1"/>
      <c r="P67" s="1"/>
      <c r="Q67" s="1"/>
      <c r="R67" s="1"/>
      <c r="S67" s="1"/>
      <c r="T67" s="1"/>
      <c r="U67" s="1"/>
      <c r="V67" s="1"/>
      <c r="W67" s="1"/>
      <c r="X67" s="1"/>
      <c r="Y67" s="1"/>
      <c r="Z67" s="1"/>
      <c r="AA67" s="1"/>
      <c r="AB67" s="1"/>
    </row>
    <row r="68" spans="1:28" x14ac:dyDescent="0.15">
      <c r="A68" s="1"/>
      <c r="B68" s="218"/>
      <c r="C68" s="218"/>
      <c r="D68" s="218"/>
      <c r="E68" s="219"/>
      <c r="F68" s="1"/>
      <c r="G68" s="1"/>
      <c r="H68" s="1"/>
      <c r="I68" s="1"/>
      <c r="J68" s="1"/>
      <c r="K68" s="1"/>
      <c r="L68" s="1"/>
      <c r="M68" s="1"/>
      <c r="N68" s="1"/>
      <c r="O68" s="1"/>
      <c r="P68" s="1"/>
      <c r="Q68" s="1"/>
      <c r="R68" s="1"/>
      <c r="S68" s="1"/>
      <c r="T68" s="1"/>
      <c r="U68" s="1"/>
      <c r="V68" s="1"/>
      <c r="W68" s="1"/>
      <c r="X68" s="1"/>
      <c r="Y68" s="1"/>
      <c r="Z68" s="1"/>
      <c r="AA68" s="1"/>
      <c r="AB68" s="1"/>
    </row>
    <row r="69" spans="1:28" x14ac:dyDescent="0.15">
      <c r="A69" s="1"/>
      <c r="B69" s="218"/>
      <c r="C69" s="218"/>
      <c r="D69" s="218"/>
      <c r="E69" s="219"/>
      <c r="F69" s="1"/>
      <c r="G69" s="1"/>
      <c r="H69" s="1"/>
      <c r="I69" s="1"/>
      <c r="J69" s="1"/>
      <c r="K69" s="1"/>
      <c r="L69" s="1"/>
      <c r="M69" s="1"/>
      <c r="N69" s="1"/>
      <c r="O69" s="1"/>
      <c r="P69" s="1"/>
      <c r="Q69" s="1"/>
      <c r="R69" s="1"/>
      <c r="S69" s="1"/>
      <c r="T69" s="1"/>
      <c r="U69" s="1"/>
      <c r="V69" s="1"/>
      <c r="W69" s="1"/>
      <c r="X69" s="1"/>
      <c r="Y69" s="1"/>
      <c r="Z69" s="1"/>
      <c r="AA69" s="1"/>
      <c r="AB69" s="1"/>
    </row>
    <row r="70" spans="1:28" x14ac:dyDescent="0.15">
      <c r="A70" s="1"/>
      <c r="B70" s="218"/>
      <c r="C70" s="218"/>
      <c r="D70" s="218"/>
      <c r="E70" s="219"/>
      <c r="F70" s="1"/>
      <c r="G70" s="1"/>
      <c r="H70" s="1"/>
      <c r="I70" s="1"/>
      <c r="J70" s="1"/>
      <c r="K70" s="1"/>
      <c r="L70" s="1"/>
      <c r="M70" s="1"/>
      <c r="N70" s="1"/>
      <c r="O70" s="1"/>
      <c r="P70" s="1"/>
      <c r="Q70" s="1"/>
      <c r="R70" s="1"/>
      <c r="S70" s="1"/>
      <c r="T70" s="1"/>
      <c r="U70" s="1"/>
      <c r="V70" s="1"/>
      <c r="W70" s="1"/>
      <c r="X70" s="1"/>
      <c r="Y70" s="1"/>
      <c r="Z70" s="1"/>
      <c r="AA70" s="1"/>
      <c r="AB70" s="1"/>
    </row>
    <row r="71" spans="1:28" x14ac:dyDescent="0.15">
      <c r="A71" s="1"/>
      <c r="B71" s="218"/>
      <c r="C71" s="218"/>
      <c r="D71" s="218"/>
      <c r="E71" s="219"/>
      <c r="F71" s="1"/>
      <c r="G71" s="1"/>
      <c r="H71" s="1"/>
      <c r="I71" s="1"/>
      <c r="J71" s="1"/>
      <c r="K71" s="1"/>
      <c r="L71" s="1"/>
      <c r="M71" s="1"/>
      <c r="N71" s="1"/>
      <c r="O71" s="1"/>
      <c r="P71" s="1"/>
      <c r="Q71" s="1"/>
      <c r="R71" s="1"/>
      <c r="S71" s="1"/>
      <c r="T71" s="1"/>
      <c r="U71" s="1"/>
      <c r="V71" s="1"/>
      <c r="W71" s="1"/>
      <c r="X71" s="1"/>
      <c r="Y71" s="1"/>
      <c r="Z71" s="1"/>
      <c r="AA71" s="1"/>
      <c r="AB71" s="1"/>
    </row>
    <row r="72" spans="1:28" x14ac:dyDescent="0.15">
      <c r="A72" s="1"/>
      <c r="B72" s="218"/>
      <c r="C72" s="218"/>
      <c r="D72" s="218"/>
      <c r="E72" s="219"/>
      <c r="F72" s="1"/>
      <c r="G72" s="1"/>
      <c r="H72" s="1"/>
      <c r="I72" s="1"/>
      <c r="J72" s="1"/>
      <c r="K72" s="1"/>
      <c r="L72" s="1"/>
      <c r="M72" s="1"/>
      <c r="N72" s="1"/>
      <c r="O72" s="1"/>
      <c r="P72" s="1"/>
      <c r="Q72" s="1"/>
      <c r="R72" s="1"/>
      <c r="S72" s="1"/>
      <c r="T72" s="1"/>
      <c r="U72" s="1"/>
      <c r="V72" s="1"/>
      <c r="W72" s="1"/>
      <c r="X72" s="1"/>
      <c r="Y72" s="1"/>
      <c r="Z72" s="1"/>
      <c r="AA72" s="1"/>
      <c r="AB72" s="1"/>
    </row>
    <row r="73" spans="1:28" x14ac:dyDescent="0.15">
      <c r="A73" s="1"/>
      <c r="B73" s="218"/>
      <c r="C73" s="218"/>
      <c r="D73" s="218"/>
      <c r="E73" s="219"/>
      <c r="F73" s="1"/>
      <c r="G73" s="1"/>
      <c r="H73" s="1"/>
      <c r="I73" s="1"/>
      <c r="J73" s="1"/>
      <c r="K73" s="1"/>
      <c r="L73" s="1"/>
      <c r="M73" s="1"/>
      <c r="N73" s="1"/>
      <c r="O73" s="1"/>
      <c r="P73" s="1"/>
      <c r="Q73" s="1"/>
      <c r="R73" s="1"/>
      <c r="S73" s="1"/>
      <c r="T73" s="1"/>
      <c r="U73" s="1"/>
      <c r="V73" s="1"/>
      <c r="W73" s="1"/>
      <c r="X73" s="1"/>
      <c r="Y73" s="1"/>
      <c r="Z73" s="1"/>
      <c r="AA73" s="1"/>
      <c r="AB73" s="1"/>
    </row>
  </sheetData>
  <customSheetViews>
    <customSheetView guid="{A3025FDB-FC68-4AF5-80A0-72FC3BDF5B5E}" showPageBreaks="1" printArea="1" view="pageBreakPreview">
      <selection activeCell="J2" sqref="J2"/>
      <pageMargins left="0.59055118110236227" right="0.59055118110236227" top="0.59055118110236227" bottom="0.59055118110236227" header="0.39370078740157483" footer="0.39370078740157483"/>
      <pageSetup paperSize="9" firstPageNumber="9" orientation="portrait" r:id="rId1"/>
      <headerFooter alignWithMargins="0">
        <oddFooter>&amp;C&amp;P</oddFooter>
      </headerFooter>
    </customSheetView>
  </customSheetViews>
  <mergeCells count="17">
    <mergeCell ref="T4:T6"/>
    <mergeCell ref="L5:M5"/>
    <mergeCell ref="E4:E6"/>
    <mergeCell ref="F4:F6"/>
    <mergeCell ref="G4:J4"/>
    <mergeCell ref="K4:N4"/>
    <mergeCell ref="O4:O6"/>
    <mergeCell ref="P4:P6"/>
    <mergeCell ref="Q4:Q6"/>
    <mergeCell ref="R4:R6"/>
    <mergeCell ref="S4:S6"/>
    <mergeCell ref="C10:C32"/>
    <mergeCell ref="B7:B32"/>
    <mergeCell ref="B34:D34"/>
    <mergeCell ref="B6:D6"/>
    <mergeCell ref="B4:D5"/>
    <mergeCell ref="B33:D33"/>
  </mergeCells>
  <phoneticPr fontId="8"/>
  <printOptions horizontalCentered="1"/>
  <pageMargins left="0.59055118110236227" right="0.59055118110236227" top="0.59055118110236227" bottom="0.59055118110236227" header="0.39370078740157483" footer="0.39370078740157483"/>
  <pageSetup paperSize="9" firstPageNumber="2" orientation="portrait" r:id="rId2"/>
  <headerFooter>
    <oddFooter>&amp;C&amp;P</oddFooter>
  </headerFooter>
  <drawing r:id="rId3"/>
  <legacy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sheetPr>
  <dimension ref="A1:AD375"/>
  <sheetViews>
    <sheetView tabSelected="1" view="pageBreakPreview" zoomScale="115" zoomScaleNormal="100" zoomScaleSheetLayoutView="115" workbookViewId="0">
      <pane xSplit="3" ySplit="7" topLeftCell="D125" activePane="bottomRight" state="frozen"/>
      <selection activeCell="M31" sqref="M31"/>
      <selection pane="topRight" activeCell="M31" sqref="M31"/>
      <selection pane="bottomLeft" activeCell="M31" sqref="M31"/>
      <selection pane="bottomRight" activeCell="T127" sqref="T127"/>
    </sheetView>
  </sheetViews>
  <sheetFormatPr defaultRowHeight="11.25" x14ac:dyDescent="0.15"/>
  <cols>
    <col min="1" max="1" width="1.25" style="327" customWidth="1"/>
    <col min="2" max="2" width="6.625" style="487" customWidth="1"/>
    <col min="3" max="3" width="10.625" style="476" customWidth="1"/>
    <col min="4" max="4" width="4.375" style="477" customWidth="1"/>
    <col min="5" max="5" width="16.625" style="478" customWidth="1"/>
    <col min="6" max="6" width="12.625" style="479" customWidth="1"/>
    <col min="7" max="7" width="3.125" style="327" customWidth="1"/>
    <col min="8" max="12" width="2.875" style="327" customWidth="1"/>
    <col min="13" max="15" width="5" style="480" customWidth="1"/>
    <col min="16" max="16" width="4" style="481" customWidth="1"/>
    <col min="17" max="17" width="5.125" style="480" customWidth="1"/>
    <col min="18" max="18" width="1.25" style="327" customWidth="1"/>
    <col min="19" max="19" width="9" style="1742"/>
    <col min="20" max="226" width="9" style="327"/>
    <col min="227" max="227" width="1.25" style="327" customWidth="1"/>
    <col min="228" max="228" width="6.625" style="327" customWidth="1"/>
    <col min="229" max="229" width="10.625" style="327" customWidth="1"/>
    <col min="230" max="230" width="4.375" style="327" customWidth="1"/>
    <col min="231" max="231" width="16.625" style="327" customWidth="1"/>
    <col min="232" max="232" width="12.625" style="327" customWidth="1"/>
    <col min="233" max="233" width="3.125" style="327" customWidth="1"/>
    <col min="234" max="238" width="2.875" style="327" customWidth="1"/>
    <col min="239" max="241" width="5" style="327" customWidth="1"/>
    <col min="242" max="242" width="4" style="327" customWidth="1"/>
    <col min="243" max="243" width="5.125" style="327" customWidth="1"/>
    <col min="244" max="244" width="1.25" style="327" customWidth="1"/>
    <col min="245" max="248" width="9" style="327"/>
    <col min="249" max="249" width="29.125" style="327" customWidth="1"/>
    <col min="250" max="482" width="9" style="327"/>
    <col min="483" max="483" width="1.25" style="327" customWidth="1"/>
    <col min="484" max="484" width="6.625" style="327" customWidth="1"/>
    <col min="485" max="485" width="10.625" style="327" customWidth="1"/>
    <col min="486" max="486" width="4.375" style="327" customWidth="1"/>
    <col min="487" max="487" width="16.625" style="327" customWidth="1"/>
    <col min="488" max="488" width="12.625" style="327" customWidth="1"/>
    <col min="489" max="489" width="3.125" style="327" customWidth="1"/>
    <col min="490" max="494" width="2.875" style="327" customWidth="1"/>
    <col min="495" max="497" width="5" style="327" customWidth="1"/>
    <col min="498" max="498" width="4" style="327" customWidth="1"/>
    <col min="499" max="499" width="5.125" style="327" customWidth="1"/>
    <col min="500" max="500" width="1.25" style="327" customWidth="1"/>
    <col min="501" max="504" width="9" style="327"/>
    <col min="505" max="505" width="29.125" style="327" customWidth="1"/>
    <col min="506" max="738" width="9" style="327"/>
    <col min="739" max="739" width="1.25" style="327" customWidth="1"/>
    <col min="740" max="740" width="6.625" style="327" customWidth="1"/>
    <col min="741" max="741" width="10.625" style="327" customWidth="1"/>
    <col min="742" max="742" width="4.375" style="327" customWidth="1"/>
    <col min="743" max="743" width="16.625" style="327" customWidth="1"/>
    <col min="744" max="744" width="12.625" style="327" customWidth="1"/>
    <col min="745" max="745" width="3.125" style="327" customWidth="1"/>
    <col min="746" max="750" width="2.875" style="327" customWidth="1"/>
    <col min="751" max="753" width="5" style="327" customWidth="1"/>
    <col min="754" max="754" width="4" style="327" customWidth="1"/>
    <col min="755" max="755" width="5.125" style="327" customWidth="1"/>
    <col min="756" max="756" width="1.25" style="327" customWidth="1"/>
    <col min="757" max="760" width="9" style="327"/>
    <col min="761" max="761" width="29.125" style="327" customWidth="1"/>
    <col min="762" max="994" width="9" style="327"/>
    <col min="995" max="995" width="1.25" style="327" customWidth="1"/>
    <col min="996" max="996" width="6.625" style="327" customWidth="1"/>
    <col min="997" max="997" width="10.625" style="327" customWidth="1"/>
    <col min="998" max="998" width="4.375" style="327" customWidth="1"/>
    <col min="999" max="999" width="16.625" style="327" customWidth="1"/>
    <col min="1000" max="1000" width="12.625" style="327" customWidth="1"/>
    <col min="1001" max="1001" width="3.125" style="327" customWidth="1"/>
    <col min="1002" max="1006" width="2.875" style="327" customWidth="1"/>
    <col min="1007" max="1009" width="5" style="327" customWidth="1"/>
    <col min="1010" max="1010" width="4" style="327" customWidth="1"/>
    <col min="1011" max="1011" width="5.125" style="327" customWidth="1"/>
    <col min="1012" max="1012" width="1.25" style="327" customWidth="1"/>
    <col min="1013" max="1016" width="9" style="327"/>
    <col min="1017" max="1017" width="29.125" style="327" customWidth="1"/>
    <col min="1018" max="1250" width="9" style="327"/>
    <col min="1251" max="1251" width="1.25" style="327" customWidth="1"/>
    <col min="1252" max="1252" width="6.625" style="327" customWidth="1"/>
    <col min="1253" max="1253" width="10.625" style="327" customWidth="1"/>
    <col min="1254" max="1254" width="4.375" style="327" customWidth="1"/>
    <col min="1255" max="1255" width="16.625" style="327" customWidth="1"/>
    <col min="1256" max="1256" width="12.625" style="327" customWidth="1"/>
    <col min="1257" max="1257" width="3.125" style="327" customWidth="1"/>
    <col min="1258" max="1262" width="2.875" style="327" customWidth="1"/>
    <col min="1263" max="1265" width="5" style="327" customWidth="1"/>
    <col min="1266" max="1266" width="4" style="327" customWidth="1"/>
    <col min="1267" max="1267" width="5.125" style="327" customWidth="1"/>
    <col min="1268" max="1268" width="1.25" style="327" customWidth="1"/>
    <col min="1269" max="1272" width="9" style="327"/>
    <col min="1273" max="1273" width="29.125" style="327" customWidth="1"/>
    <col min="1274" max="1506" width="9" style="327"/>
    <col min="1507" max="1507" width="1.25" style="327" customWidth="1"/>
    <col min="1508" max="1508" width="6.625" style="327" customWidth="1"/>
    <col min="1509" max="1509" width="10.625" style="327" customWidth="1"/>
    <col min="1510" max="1510" width="4.375" style="327" customWidth="1"/>
    <col min="1511" max="1511" width="16.625" style="327" customWidth="1"/>
    <col min="1512" max="1512" width="12.625" style="327" customWidth="1"/>
    <col min="1513" max="1513" width="3.125" style="327" customWidth="1"/>
    <col min="1514" max="1518" width="2.875" style="327" customWidth="1"/>
    <col min="1519" max="1521" width="5" style="327" customWidth="1"/>
    <col min="1522" max="1522" width="4" style="327" customWidth="1"/>
    <col min="1523" max="1523" width="5.125" style="327" customWidth="1"/>
    <col min="1524" max="1524" width="1.25" style="327" customWidth="1"/>
    <col min="1525" max="1528" width="9" style="327"/>
    <col min="1529" max="1529" width="29.125" style="327" customWidth="1"/>
    <col min="1530" max="1762" width="9" style="327"/>
    <col min="1763" max="1763" width="1.25" style="327" customWidth="1"/>
    <col min="1764" max="1764" width="6.625" style="327" customWidth="1"/>
    <col min="1765" max="1765" width="10.625" style="327" customWidth="1"/>
    <col min="1766" max="1766" width="4.375" style="327" customWidth="1"/>
    <col min="1767" max="1767" width="16.625" style="327" customWidth="1"/>
    <col min="1768" max="1768" width="12.625" style="327" customWidth="1"/>
    <col min="1769" max="1769" width="3.125" style="327" customWidth="1"/>
    <col min="1770" max="1774" width="2.875" style="327" customWidth="1"/>
    <col min="1775" max="1777" width="5" style="327" customWidth="1"/>
    <col min="1778" max="1778" width="4" style="327" customWidth="1"/>
    <col min="1779" max="1779" width="5.125" style="327" customWidth="1"/>
    <col min="1780" max="1780" width="1.25" style="327" customWidth="1"/>
    <col min="1781" max="1784" width="9" style="327"/>
    <col min="1785" max="1785" width="29.125" style="327" customWidth="1"/>
    <col min="1786" max="2018" width="9" style="327"/>
    <col min="2019" max="2019" width="1.25" style="327" customWidth="1"/>
    <col min="2020" max="2020" width="6.625" style="327" customWidth="1"/>
    <col min="2021" max="2021" width="10.625" style="327" customWidth="1"/>
    <col min="2022" max="2022" width="4.375" style="327" customWidth="1"/>
    <col min="2023" max="2023" width="16.625" style="327" customWidth="1"/>
    <col min="2024" max="2024" width="12.625" style="327" customWidth="1"/>
    <col min="2025" max="2025" width="3.125" style="327" customWidth="1"/>
    <col min="2026" max="2030" width="2.875" style="327" customWidth="1"/>
    <col min="2031" max="2033" width="5" style="327" customWidth="1"/>
    <col min="2034" max="2034" width="4" style="327" customWidth="1"/>
    <col min="2035" max="2035" width="5.125" style="327" customWidth="1"/>
    <col min="2036" max="2036" width="1.25" style="327" customWidth="1"/>
    <col min="2037" max="2040" width="9" style="327"/>
    <col min="2041" max="2041" width="29.125" style="327" customWidth="1"/>
    <col min="2042" max="2274" width="9" style="327"/>
    <col min="2275" max="2275" width="1.25" style="327" customWidth="1"/>
    <col min="2276" max="2276" width="6.625" style="327" customWidth="1"/>
    <col min="2277" max="2277" width="10.625" style="327" customWidth="1"/>
    <col min="2278" max="2278" width="4.375" style="327" customWidth="1"/>
    <col min="2279" max="2279" width="16.625" style="327" customWidth="1"/>
    <col min="2280" max="2280" width="12.625" style="327" customWidth="1"/>
    <col min="2281" max="2281" width="3.125" style="327" customWidth="1"/>
    <col min="2282" max="2286" width="2.875" style="327" customWidth="1"/>
    <col min="2287" max="2289" width="5" style="327" customWidth="1"/>
    <col min="2290" max="2290" width="4" style="327" customWidth="1"/>
    <col min="2291" max="2291" width="5.125" style="327" customWidth="1"/>
    <col min="2292" max="2292" width="1.25" style="327" customWidth="1"/>
    <col min="2293" max="2296" width="9" style="327"/>
    <col min="2297" max="2297" width="29.125" style="327" customWidth="1"/>
    <col min="2298" max="2530" width="9" style="327"/>
    <col min="2531" max="2531" width="1.25" style="327" customWidth="1"/>
    <col min="2532" max="2532" width="6.625" style="327" customWidth="1"/>
    <col min="2533" max="2533" width="10.625" style="327" customWidth="1"/>
    <col min="2534" max="2534" width="4.375" style="327" customWidth="1"/>
    <col min="2535" max="2535" width="16.625" style="327" customWidth="1"/>
    <col min="2536" max="2536" width="12.625" style="327" customWidth="1"/>
    <col min="2537" max="2537" width="3.125" style="327" customWidth="1"/>
    <col min="2538" max="2542" width="2.875" style="327" customWidth="1"/>
    <col min="2543" max="2545" width="5" style="327" customWidth="1"/>
    <col min="2546" max="2546" width="4" style="327" customWidth="1"/>
    <col min="2547" max="2547" width="5.125" style="327" customWidth="1"/>
    <col min="2548" max="2548" width="1.25" style="327" customWidth="1"/>
    <col min="2549" max="2552" width="9" style="327"/>
    <col min="2553" max="2553" width="29.125" style="327" customWidth="1"/>
    <col min="2554" max="2786" width="9" style="327"/>
    <col min="2787" max="2787" width="1.25" style="327" customWidth="1"/>
    <col min="2788" max="2788" width="6.625" style="327" customWidth="1"/>
    <col min="2789" max="2789" width="10.625" style="327" customWidth="1"/>
    <col min="2790" max="2790" width="4.375" style="327" customWidth="1"/>
    <col min="2791" max="2791" width="16.625" style="327" customWidth="1"/>
    <col min="2792" max="2792" width="12.625" style="327" customWidth="1"/>
    <col min="2793" max="2793" width="3.125" style="327" customWidth="1"/>
    <col min="2794" max="2798" width="2.875" style="327" customWidth="1"/>
    <col min="2799" max="2801" width="5" style="327" customWidth="1"/>
    <col min="2802" max="2802" width="4" style="327" customWidth="1"/>
    <col min="2803" max="2803" width="5.125" style="327" customWidth="1"/>
    <col min="2804" max="2804" width="1.25" style="327" customWidth="1"/>
    <col min="2805" max="2808" width="9" style="327"/>
    <col min="2809" max="2809" width="29.125" style="327" customWidth="1"/>
    <col min="2810" max="3042" width="9" style="327"/>
    <col min="3043" max="3043" width="1.25" style="327" customWidth="1"/>
    <col min="3044" max="3044" width="6.625" style="327" customWidth="1"/>
    <col min="3045" max="3045" width="10.625" style="327" customWidth="1"/>
    <col min="3046" max="3046" width="4.375" style="327" customWidth="1"/>
    <col min="3047" max="3047" width="16.625" style="327" customWidth="1"/>
    <col min="3048" max="3048" width="12.625" style="327" customWidth="1"/>
    <col min="3049" max="3049" width="3.125" style="327" customWidth="1"/>
    <col min="3050" max="3054" width="2.875" style="327" customWidth="1"/>
    <col min="3055" max="3057" width="5" style="327" customWidth="1"/>
    <col min="3058" max="3058" width="4" style="327" customWidth="1"/>
    <col min="3059" max="3059" width="5.125" style="327" customWidth="1"/>
    <col min="3060" max="3060" width="1.25" style="327" customWidth="1"/>
    <col min="3061" max="3064" width="9" style="327"/>
    <col min="3065" max="3065" width="29.125" style="327" customWidth="1"/>
    <col min="3066" max="3298" width="9" style="327"/>
    <col min="3299" max="3299" width="1.25" style="327" customWidth="1"/>
    <col min="3300" max="3300" width="6.625" style="327" customWidth="1"/>
    <col min="3301" max="3301" width="10.625" style="327" customWidth="1"/>
    <col min="3302" max="3302" width="4.375" style="327" customWidth="1"/>
    <col min="3303" max="3303" width="16.625" style="327" customWidth="1"/>
    <col min="3304" max="3304" width="12.625" style="327" customWidth="1"/>
    <col min="3305" max="3305" width="3.125" style="327" customWidth="1"/>
    <col min="3306" max="3310" width="2.875" style="327" customWidth="1"/>
    <col min="3311" max="3313" width="5" style="327" customWidth="1"/>
    <col min="3314" max="3314" width="4" style="327" customWidth="1"/>
    <col min="3315" max="3315" width="5.125" style="327" customWidth="1"/>
    <col min="3316" max="3316" width="1.25" style="327" customWidth="1"/>
    <col min="3317" max="3320" width="9" style="327"/>
    <col min="3321" max="3321" width="29.125" style="327" customWidth="1"/>
    <col min="3322" max="3554" width="9" style="327"/>
    <col min="3555" max="3555" width="1.25" style="327" customWidth="1"/>
    <col min="3556" max="3556" width="6.625" style="327" customWidth="1"/>
    <col min="3557" max="3557" width="10.625" style="327" customWidth="1"/>
    <col min="3558" max="3558" width="4.375" style="327" customWidth="1"/>
    <col min="3559" max="3559" width="16.625" style="327" customWidth="1"/>
    <col min="3560" max="3560" width="12.625" style="327" customWidth="1"/>
    <col min="3561" max="3561" width="3.125" style="327" customWidth="1"/>
    <col min="3562" max="3566" width="2.875" style="327" customWidth="1"/>
    <col min="3567" max="3569" width="5" style="327" customWidth="1"/>
    <col min="3570" max="3570" width="4" style="327" customWidth="1"/>
    <col min="3571" max="3571" width="5.125" style="327" customWidth="1"/>
    <col min="3572" max="3572" width="1.25" style="327" customWidth="1"/>
    <col min="3573" max="3576" width="9" style="327"/>
    <col min="3577" max="3577" width="29.125" style="327" customWidth="1"/>
    <col min="3578" max="3810" width="9" style="327"/>
    <col min="3811" max="3811" width="1.25" style="327" customWidth="1"/>
    <col min="3812" max="3812" width="6.625" style="327" customWidth="1"/>
    <col min="3813" max="3813" width="10.625" style="327" customWidth="1"/>
    <col min="3814" max="3814" width="4.375" style="327" customWidth="1"/>
    <col min="3815" max="3815" width="16.625" style="327" customWidth="1"/>
    <col min="3816" max="3816" width="12.625" style="327" customWidth="1"/>
    <col min="3817" max="3817" width="3.125" style="327" customWidth="1"/>
    <col min="3818" max="3822" width="2.875" style="327" customWidth="1"/>
    <col min="3823" max="3825" width="5" style="327" customWidth="1"/>
    <col min="3826" max="3826" width="4" style="327" customWidth="1"/>
    <col min="3827" max="3827" width="5.125" style="327" customWidth="1"/>
    <col min="3828" max="3828" width="1.25" style="327" customWidth="1"/>
    <col min="3829" max="3832" width="9" style="327"/>
    <col min="3833" max="3833" width="29.125" style="327" customWidth="1"/>
    <col min="3834" max="4066" width="9" style="327"/>
    <col min="4067" max="4067" width="1.25" style="327" customWidth="1"/>
    <col min="4068" max="4068" width="6.625" style="327" customWidth="1"/>
    <col min="4069" max="4069" width="10.625" style="327" customWidth="1"/>
    <col min="4070" max="4070" width="4.375" style="327" customWidth="1"/>
    <col min="4071" max="4071" width="16.625" style="327" customWidth="1"/>
    <col min="4072" max="4072" width="12.625" style="327" customWidth="1"/>
    <col min="4073" max="4073" width="3.125" style="327" customWidth="1"/>
    <col min="4074" max="4078" width="2.875" style="327" customWidth="1"/>
    <col min="4079" max="4081" width="5" style="327" customWidth="1"/>
    <col min="4082" max="4082" width="4" style="327" customWidth="1"/>
    <col min="4083" max="4083" width="5.125" style="327" customWidth="1"/>
    <col min="4084" max="4084" width="1.25" style="327" customWidth="1"/>
    <col min="4085" max="4088" width="9" style="327"/>
    <col min="4089" max="4089" width="29.125" style="327" customWidth="1"/>
    <col min="4090" max="4322" width="9" style="327"/>
    <col min="4323" max="4323" width="1.25" style="327" customWidth="1"/>
    <col min="4324" max="4324" width="6.625" style="327" customWidth="1"/>
    <col min="4325" max="4325" width="10.625" style="327" customWidth="1"/>
    <col min="4326" max="4326" width="4.375" style="327" customWidth="1"/>
    <col min="4327" max="4327" width="16.625" style="327" customWidth="1"/>
    <col min="4328" max="4328" width="12.625" style="327" customWidth="1"/>
    <col min="4329" max="4329" width="3.125" style="327" customWidth="1"/>
    <col min="4330" max="4334" width="2.875" style="327" customWidth="1"/>
    <col min="4335" max="4337" width="5" style="327" customWidth="1"/>
    <col min="4338" max="4338" width="4" style="327" customWidth="1"/>
    <col min="4339" max="4339" width="5.125" style="327" customWidth="1"/>
    <col min="4340" max="4340" width="1.25" style="327" customWidth="1"/>
    <col min="4341" max="4344" width="9" style="327"/>
    <col min="4345" max="4345" width="29.125" style="327" customWidth="1"/>
    <col min="4346" max="4578" width="9" style="327"/>
    <col min="4579" max="4579" width="1.25" style="327" customWidth="1"/>
    <col min="4580" max="4580" width="6.625" style="327" customWidth="1"/>
    <col min="4581" max="4581" width="10.625" style="327" customWidth="1"/>
    <col min="4582" max="4582" width="4.375" style="327" customWidth="1"/>
    <col min="4583" max="4583" width="16.625" style="327" customWidth="1"/>
    <col min="4584" max="4584" width="12.625" style="327" customWidth="1"/>
    <col min="4585" max="4585" width="3.125" style="327" customWidth="1"/>
    <col min="4586" max="4590" width="2.875" style="327" customWidth="1"/>
    <col min="4591" max="4593" width="5" style="327" customWidth="1"/>
    <col min="4594" max="4594" width="4" style="327" customWidth="1"/>
    <col min="4595" max="4595" width="5.125" style="327" customWidth="1"/>
    <col min="4596" max="4596" width="1.25" style="327" customWidth="1"/>
    <col min="4597" max="4600" width="9" style="327"/>
    <col min="4601" max="4601" width="29.125" style="327" customWidth="1"/>
    <col min="4602" max="4834" width="9" style="327"/>
    <col min="4835" max="4835" width="1.25" style="327" customWidth="1"/>
    <col min="4836" max="4836" width="6.625" style="327" customWidth="1"/>
    <col min="4837" max="4837" width="10.625" style="327" customWidth="1"/>
    <col min="4838" max="4838" width="4.375" style="327" customWidth="1"/>
    <col min="4839" max="4839" width="16.625" style="327" customWidth="1"/>
    <col min="4840" max="4840" width="12.625" style="327" customWidth="1"/>
    <col min="4841" max="4841" width="3.125" style="327" customWidth="1"/>
    <col min="4842" max="4846" width="2.875" style="327" customWidth="1"/>
    <col min="4847" max="4849" width="5" style="327" customWidth="1"/>
    <col min="4850" max="4850" width="4" style="327" customWidth="1"/>
    <col min="4851" max="4851" width="5.125" style="327" customWidth="1"/>
    <col min="4852" max="4852" width="1.25" style="327" customWidth="1"/>
    <col min="4853" max="4856" width="9" style="327"/>
    <col min="4857" max="4857" width="29.125" style="327" customWidth="1"/>
    <col min="4858" max="5090" width="9" style="327"/>
    <col min="5091" max="5091" width="1.25" style="327" customWidth="1"/>
    <col min="5092" max="5092" width="6.625" style="327" customWidth="1"/>
    <col min="5093" max="5093" width="10.625" style="327" customWidth="1"/>
    <col min="5094" max="5094" width="4.375" style="327" customWidth="1"/>
    <col min="5095" max="5095" width="16.625" style="327" customWidth="1"/>
    <col min="5096" max="5096" width="12.625" style="327" customWidth="1"/>
    <col min="5097" max="5097" width="3.125" style="327" customWidth="1"/>
    <col min="5098" max="5102" width="2.875" style="327" customWidth="1"/>
    <col min="5103" max="5105" width="5" style="327" customWidth="1"/>
    <col min="5106" max="5106" width="4" style="327" customWidth="1"/>
    <col min="5107" max="5107" width="5.125" style="327" customWidth="1"/>
    <col min="5108" max="5108" width="1.25" style="327" customWidth="1"/>
    <col min="5109" max="5112" width="9" style="327"/>
    <col min="5113" max="5113" width="29.125" style="327" customWidth="1"/>
    <col min="5114" max="5346" width="9" style="327"/>
    <col min="5347" max="5347" width="1.25" style="327" customWidth="1"/>
    <col min="5348" max="5348" width="6.625" style="327" customWidth="1"/>
    <col min="5349" max="5349" width="10.625" style="327" customWidth="1"/>
    <col min="5350" max="5350" width="4.375" style="327" customWidth="1"/>
    <col min="5351" max="5351" width="16.625" style="327" customWidth="1"/>
    <col min="5352" max="5352" width="12.625" style="327" customWidth="1"/>
    <col min="5353" max="5353" width="3.125" style="327" customWidth="1"/>
    <col min="5354" max="5358" width="2.875" style="327" customWidth="1"/>
    <col min="5359" max="5361" width="5" style="327" customWidth="1"/>
    <col min="5362" max="5362" width="4" style="327" customWidth="1"/>
    <col min="5363" max="5363" width="5.125" style="327" customWidth="1"/>
    <col min="5364" max="5364" width="1.25" style="327" customWidth="1"/>
    <col min="5365" max="5368" width="9" style="327"/>
    <col min="5369" max="5369" width="29.125" style="327" customWidth="1"/>
    <col min="5370" max="5602" width="9" style="327"/>
    <col min="5603" max="5603" width="1.25" style="327" customWidth="1"/>
    <col min="5604" max="5604" width="6.625" style="327" customWidth="1"/>
    <col min="5605" max="5605" width="10.625" style="327" customWidth="1"/>
    <col min="5606" max="5606" width="4.375" style="327" customWidth="1"/>
    <col min="5607" max="5607" width="16.625" style="327" customWidth="1"/>
    <col min="5608" max="5608" width="12.625" style="327" customWidth="1"/>
    <col min="5609" max="5609" width="3.125" style="327" customWidth="1"/>
    <col min="5610" max="5614" width="2.875" style="327" customWidth="1"/>
    <col min="5615" max="5617" width="5" style="327" customWidth="1"/>
    <col min="5618" max="5618" width="4" style="327" customWidth="1"/>
    <col min="5619" max="5619" width="5.125" style="327" customWidth="1"/>
    <col min="5620" max="5620" width="1.25" style="327" customWidth="1"/>
    <col min="5621" max="5624" width="9" style="327"/>
    <col min="5625" max="5625" width="29.125" style="327" customWidth="1"/>
    <col min="5626" max="5858" width="9" style="327"/>
    <col min="5859" max="5859" width="1.25" style="327" customWidth="1"/>
    <col min="5860" max="5860" width="6.625" style="327" customWidth="1"/>
    <col min="5861" max="5861" width="10.625" style="327" customWidth="1"/>
    <col min="5862" max="5862" width="4.375" style="327" customWidth="1"/>
    <col min="5863" max="5863" width="16.625" style="327" customWidth="1"/>
    <col min="5864" max="5864" width="12.625" style="327" customWidth="1"/>
    <col min="5865" max="5865" width="3.125" style="327" customWidth="1"/>
    <col min="5866" max="5870" width="2.875" style="327" customWidth="1"/>
    <col min="5871" max="5873" width="5" style="327" customWidth="1"/>
    <col min="5874" max="5874" width="4" style="327" customWidth="1"/>
    <col min="5875" max="5875" width="5.125" style="327" customWidth="1"/>
    <col min="5876" max="5876" width="1.25" style="327" customWidth="1"/>
    <col min="5877" max="5880" width="9" style="327"/>
    <col min="5881" max="5881" width="29.125" style="327" customWidth="1"/>
    <col min="5882" max="6114" width="9" style="327"/>
    <col min="6115" max="6115" width="1.25" style="327" customWidth="1"/>
    <col min="6116" max="6116" width="6.625" style="327" customWidth="1"/>
    <col min="6117" max="6117" width="10.625" style="327" customWidth="1"/>
    <col min="6118" max="6118" width="4.375" style="327" customWidth="1"/>
    <col min="6119" max="6119" width="16.625" style="327" customWidth="1"/>
    <col min="6120" max="6120" width="12.625" style="327" customWidth="1"/>
    <col min="6121" max="6121" width="3.125" style="327" customWidth="1"/>
    <col min="6122" max="6126" width="2.875" style="327" customWidth="1"/>
    <col min="6127" max="6129" width="5" style="327" customWidth="1"/>
    <col min="6130" max="6130" width="4" style="327" customWidth="1"/>
    <col min="6131" max="6131" width="5.125" style="327" customWidth="1"/>
    <col min="6132" max="6132" width="1.25" style="327" customWidth="1"/>
    <col min="6133" max="6136" width="9" style="327"/>
    <col min="6137" max="6137" width="29.125" style="327" customWidth="1"/>
    <col min="6138" max="6370" width="9" style="327"/>
    <col min="6371" max="6371" width="1.25" style="327" customWidth="1"/>
    <col min="6372" max="6372" width="6.625" style="327" customWidth="1"/>
    <col min="6373" max="6373" width="10.625" style="327" customWidth="1"/>
    <col min="6374" max="6374" width="4.375" style="327" customWidth="1"/>
    <col min="6375" max="6375" width="16.625" style="327" customWidth="1"/>
    <col min="6376" max="6376" width="12.625" style="327" customWidth="1"/>
    <col min="6377" max="6377" width="3.125" style="327" customWidth="1"/>
    <col min="6378" max="6382" width="2.875" style="327" customWidth="1"/>
    <col min="6383" max="6385" width="5" style="327" customWidth="1"/>
    <col min="6386" max="6386" width="4" style="327" customWidth="1"/>
    <col min="6387" max="6387" width="5.125" style="327" customWidth="1"/>
    <col min="6388" max="6388" width="1.25" style="327" customWidth="1"/>
    <col min="6389" max="6392" width="9" style="327"/>
    <col min="6393" max="6393" width="29.125" style="327" customWidth="1"/>
    <col min="6394" max="6626" width="9" style="327"/>
    <col min="6627" max="6627" width="1.25" style="327" customWidth="1"/>
    <col min="6628" max="6628" width="6.625" style="327" customWidth="1"/>
    <col min="6629" max="6629" width="10.625" style="327" customWidth="1"/>
    <col min="6630" max="6630" width="4.375" style="327" customWidth="1"/>
    <col min="6631" max="6631" width="16.625" style="327" customWidth="1"/>
    <col min="6632" max="6632" width="12.625" style="327" customWidth="1"/>
    <col min="6633" max="6633" width="3.125" style="327" customWidth="1"/>
    <col min="6634" max="6638" width="2.875" style="327" customWidth="1"/>
    <col min="6639" max="6641" width="5" style="327" customWidth="1"/>
    <col min="6642" max="6642" width="4" style="327" customWidth="1"/>
    <col min="6643" max="6643" width="5.125" style="327" customWidth="1"/>
    <col min="6644" max="6644" width="1.25" style="327" customWidth="1"/>
    <col min="6645" max="6648" width="9" style="327"/>
    <col min="6649" max="6649" width="29.125" style="327" customWidth="1"/>
    <col min="6650" max="6882" width="9" style="327"/>
    <col min="6883" max="6883" width="1.25" style="327" customWidth="1"/>
    <col min="6884" max="6884" width="6.625" style="327" customWidth="1"/>
    <col min="6885" max="6885" width="10.625" style="327" customWidth="1"/>
    <col min="6886" max="6886" width="4.375" style="327" customWidth="1"/>
    <col min="6887" max="6887" width="16.625" style="327" customWidth="1"/>
    <col min="6888" max="6888" width="12.625" style="327" customWidth="1"/>
    <col min="6889" max="6889" width="3.125" style="327" customWidth="1"/>
    <col min="6890" max="6894" width="2.875" style="327" customWidth="1"/>
    <col min="6895" max="6897" width="5" style="327" customWidth="1"/>
    <col min="6898" max="6898" width="4" style="327" customWidth="1"/>
    <col min="6899" max="6899" width="5.125" style="327" customWidth="1"/>
    <col min="6900" max="6900" width="1.25" style="327" customWidth="1"/>
    <col min="6901" max="6904" width="9" style="327"/>
    <col min="6905" max="6905" width="29.125" style="327" customWidth="1"/>
    <col min="6906" max="7138" width="9" style="327"/>
    <col min="7139" max="7139" width="1.25" style="327" customWidth="1"/>
    <col min="7140" max="7140" width="6.625" style="327" customWidth="1"/>
    <col min="7141" max="7141" width="10.625" style="327" customWidth="1"/>
    <col min="7142" max="7142" width="4.375" style="327" customWidth="1"/>
    <col min="7143" max="7143" width="16.625" style="327" customWidth="1"/>
    <col min="7144" max="7144" width="12.625" style="327" customWidth="1"/>
    <col min="7145" max="7145" width="3.125" style="327" customWidth="1"/>
    <col min="7146" max="7150" width="2.875" style="327" customWidth="1"/>
    <col min="7151" max="7153" width="5" style="327" customWidth="1"/>
    <col min="7154" max="7154" width="4" style="327" customWidth="1"/>
    <col min="7155" max="7155" width="5.125" style="327" customWidth="1"/>
    <col min="7156" max="7156" width="1.25" style="327" customWidth="1"/>
    <col min="7157" max="7160" width="9" style="327"/>
    <col min="7161" max="7161" width="29.125" style="327" customWidth="1"/>
    <col min="7162" max="7394" width="9" style="327"/>
    <col min="7395" max="7395" width="1.25" style="327" customWidth="1"/>
    <col min="7396" max="7396" width="6.625" style="327" customWidth="1"/>
    <col min="7397" max="7397" width="10.625" style="327" customWidth="1"/>
    <col min="7398" max="7398" width="4.375" style="327" customWidth="1"/>
    <col min="7399" max="7399" width="16.625" style="327" customWidth="1"/>
    <col min="7400" max="7400" width="12.625" style="327" customWidth="1"/>
    <col min="7401" max="7401" width="3.125" style="327" customWidth="1"/>
    <col min="7402" max="7406" width="2.875" style="327" customWidth="1"/>
    <col min="7407" max="7409" width="5" style="327" customWidth="1"/>
    <col min="7410" max="7410" width="4" style="327" customWidth="1"/>
    <col min="7411" max="7411" width="5.125" style="327" customWidth="1"/>
    <col min="7412" max="7412" width="1.25" style="327" customWidth="1"/>
    <col min="7413" max="7416" width="9" style="327"/>
    <col min="7417" max="7417" width="29.125" style="327" customWidth="1"/>
    <col min="7418" max="7650" width="9" style="327"/>
    <col min="7651" max="7651" width="1.25" style="327" customWidth="1"/>
    <col min="7652" max="7652" width="6.625" style="327" customWidth="1"/>
    <col min="7653" max="7653" width="10.625" style="327" customWidth="1"/>
    <col min="7654" max="7654" width="4.375" style="327" customWidth="1"/>
    <col min="7655" max="7655" width="16.625" style="327" customWidth="1"/>
    <col min="7656" max="7656" width="12.625" style="327" customWidth="1"/>
    <col min="7657" max="7657" width="3.125" style="327" customWidth="1"/>
    <col min="7658" max="7662" width="2.875" style="327" customWidth="1"/>
    <col min="7663" max="7665" width="5" style="327" customWidth="1"/>
    <col min="7666" max="7666" width="4" style="327" customWidth="1"/>
    <col min="7667" max="7667" width="5.125" style="327" customWidth="1"/>
    <col min="7668" max="7668" width="1.25" style="327" customWidth="1"/>
    <col min="7669" max="7672" width="9" style="327"/>
    <col min="7673" max="7673" width="29.125" style="327" customWidth="1"/>
    <col min="7674" max="7906" width="9" style="327"/>
    <col min="7907" max="7907" width="1.25" style="327" customWidth="1"/>
    <col min="7908" max="7908" width="6.625" style="327" customWidth="1"/>
    <col min="7909" max="7909" width="10.625" style="327" customWidth="1"/>
    <col min="7910" max="7910" width="4.375" style="327" customWidth="1"/>
    <col min="7911" max="7911" width="16.625" style="327" customWidth="1"/>
    <col min="7912" max="7912" width="12.625" style="327" customWidth="1"/>
    <col min="7913" max="7913" width="3.125" style="327" customWidth="1"/>
    <col min="7914" max="7918" width="2.875" style="327" customWidth="1"/>
    <col min="7919" max="7921" width="5" style="327" customWidth="1"/>
    <col min="7922" max="7922" width="4" style="327" customWidth="1"/>
    <col min="7923" max="7923" width="5.125" style="327" customWidth="1"/>
    <col min="7924" max="7924" width="1.25" style="327" customWidth="1"/>
    <col min="7925" max="7928" width="9" style="327"/>
    <col min="7929" max="7929" width="29.125" style="327" customWidth="1"/>
    <col min="7930" max="8162" width="9" style="327"/>
    <col min="8163" max="8163" width="1.25" style="327" customWidth="1"/>
    <col min="8164" max="8164" width="6.625" style="327" customWidth="1"/>
    <col min="8165" max="8165" width="10.625" style="327" customWidth="1"/>
    <col min="8166" max="8166" width="4.375" style="327" customWidth="1"/>
    <col min="8167" max="8167" width="16.625" style="327" customWidth="1"/>
    <col min="8168" max="8168" width="12.625" style="327" customWidth="1"/>
    <col min="8169" max="8169" width="3.125" style="327" customWidth="1"/>
    <col min="8170" max="8174" width="2.875" style="327" customWidth="1"/>
    <col min="8175" max="8177" width="5" style="327" customWidth="1"/>
    <col min="8178" max="8178" width="4" style="327" customWidth="1"/>
    <col min="8179" max="8179" width="5.125" style="327" customWidth="1"/>
    <col min="8180" max="8180" width="1.25" style="327" customWidth="1"/>
    <col min="8181" max="8184" width="9" style="327"/>
    <col min="8185" max="8185" width="29.125" style="327" customWidth="1"/>
    <col min="8186" max="8418" width="9" style="327"/>
    <col min="8419" max="8419" width="1.25" style="327" customWidth="1"/>
    <col min="8420" max="8420" width="6.625" style="327" customWidth="1"/>
    <col min="8421" max="8421" width="10.625" style="327" customWidth="1"/>
    <col min="8422" max="8422" width="4.375" style="327" customWidth="1"/>
    <col min="8423" max="8423" width="16.625" style="327" customWidth="1"/>
    <col min="8424" max="8424" width="12.625" style="327" customWidth="1"/>
    <col min="8425" max="8425" width="3.125" style="327" customWidth="1"/>
    <col min="8426" max="8430" width="2.875" style="327" customWidth="1"/>
    <col min="8431" max="8433" width="5" style="327" customWidth="1"/>
    <col min="8434" max="8434" width="4" style="327" customWidth="1"/>
    <col min="8435" max="8435" width="5.125" style="327" customWidth="1"/>
    <col min="8436" max="8436" width="1.25" style="327" customWidth="1"/>
    <col min="8437" max="8440" width="9" style="327"/>
    <col min="8441" max="8441" width="29.125" style="327" customWidth="1"/>
    <col min="8442" max="8674" width="9" style="327"/>
    <col min="8675" max="8675" width="1.25" style="327" customWidth="1"/>
    <col min="8676" max="8676" width="6.625" style="327" customWidth="1"/>
    <col min="8677" max="8677" width="10.625" style="327" customWidth="1"/>
    <col min="8678" max="8678" width="4.375" style="327" customWidth="1"/>
    <col min="8679" max="8679" width="16.625" style="327" customWidth="1"/>
    <col min="8680" max="8680" width="12.625" style="327" customWidth="1"/>
    <col min="8681" max="8681" width="3.125" style="327" customWidth="1"/>
    <col min="8682" max="8686" width="2.875" style="327" customWidth="1"/>
    <col min="8687" max="8689" width="5" style="327" customWidth="1"/>
    <col min="8690" max="8690" width="4" style="327" customWidth="1"/>
    <col min="8691" max="8691" width="5.125" style="327" customWidth="1"/>
    <col min="8692" max="8692" width="1.25" style="327" customWidth="1"/>
    <col min="8693" max="8696" width="9" style="327"/>
    <col min="8697" max="8697" width="29.125" style="327" customWidth="1"/>
    <col min="8698" max="8930" width="9" style="327"/>
    <col min="8931" max="8931" width="1.25" style="327" customWidth="1"/>
    <col min="8932" max="8932" width="6.625" style="327" customWidth="1"/>
    <col min="8933" max="8933" width="10.625" style="327" customWidth="1"/>
    <col min="8934" max="8934" width="4.375" style="327" customWidth="1"/>
    <col min="8935" max="8935" width="16.625" style="327" customWidth="1"/>
    <col min="8936" max="8936" width="12.625" style="327" customWidth="1"/>
    <col min="8937" max="8937" width="3.125" style="327" customWidth="1"/>
    <col min="8938" max="8942" width="2.875" style="327" customWidth="1"/>
    <col min="8943" max="8945" width="5" style="327" customWidth="1"/>
    <col min="8946" max="8946" width="4" style="327" customWidth="1"/>
    <col min="8947" max="8947" width="5.125" style="327" customWidth="1"/>
    <col min="8948" max="8948" width="1.25" style="327" customWidth="1"/>
    <col min="8949" max="8952" width="9" style="327"/>
    <col min="8953" max="8953" width="29.125" style="327" customWidth="1"/>
    <col min="8954" max="9186" width="9" style="327"/>
    <col min="9187" max="9187" width="1.25" style="327" customWidth="1"/>
    <col min="9188" max="9188" width="6.625" style="327" customWidth="1"/>
    <col min="9189" max="9189" width="10.625" style="327" customWidth="1"/>
    <col min="9190" max="9190" width="4.375" style="327" customWidth="1"/>
    <col min="9191" max="9191" width="16.625" style="327" customWidth="1"/>
    <col min="9192" max="9192" width="12.625" style="327" customWidth="1"/>
    <col min="9193" max="9193" width="3.125" style="327" customWidth="1"/>
    <col min="9194" max="9198" width="2.875" style="327" customWidth="1"/>
    <col min="9199" max="9201" width="5" style="327" customWidth="1"/>
    <col min="9202" max="9202" width="4" style="327" customWidth="1"/>
    <col min="9203" max="9203" width="5.125" style="327" customWidth="1"/>
    <col min="9204" max="9204" width="1.25" style="327" customWidth="1"/>
    <col min="9205" max="9208" width="9" style="327"/>
    <col min="9209" max="9209" width="29.125" style="327" customWidth="1"/>
    <col min="9210" max="9442" width="9" style="327"/>
    <col min="9443" max="9443" width="1.25" style="327" customWidth="1"/>
    <col min="9444" max="9444" width="6.625" style="327" customWidth="1"/>
    <col min="9445" max="9445" width="10.625" style="327" customWidth="1"/>
    <col min="9446" max="9446" width="4.375" style="327" customWidth="1"/>
    <col min="9447" max="9447" width="16.625" style="327" customWidth="1"/>
    <col min="9448" max="9448" width="12.625" style="327" customWidth="1"/>
    <col min="9449" max="9449" width="3.125" style="327" customWidth="1"/>
    <col min="9450" max="9454" width="2.875" style="327" customWidth="1"/>
    <col min="9455" max="9457" width="5" style="327" customWidth="1"/>
    <col min="9458" max="9458" width="4" style="327" customWidth="1"/>
    <col min="9459" max="9459" width="5.125" style="327" customWidth="1"/>
    <col min="9460" max="9460" width="1.25" style="327" customWidth="1"/>
    <col min="9461" max="9464" width="9" style="327"/>
    <col min="9465" max="9465" width="29.125" style="327" customWidth="1"/>
    <col min="9466" max="9698" width="9" style="327"/>
    <col min="9699" max="9699" width="1.25" style="327" customWidth="1"/>
    <col min="9700" max="9700" width="6.625" style="327" customWidth="1"/>
    <col min="9701" max="9701" width="10.625" style="327" customWidth="1"/>
    <col min="9702" max="9702" width="4.375" style="327" customWidth="1"/>
    <col min="9703" max="9703" width="16.625" style="327" customWidth="1"/>
    <col min="9704" max="9704" width="12.625" style="327" customWidth="1"/>
    <col min="9705" max="9705" width="3.125" style="327" customWidth="1"/>
    <col min="9706" max="9710" width="2.875" style="327" customWidth="1"/>
    <col min="9711" max="9713" width="5" style="327" customWidth="1"/>
    <col min="9714" max="9714" width="4" style="327" customWidth="1"/>
    <col min="9715" max="9715" width="5.125" style="327" customWidth="1"/>
    <col min="9716" max="9716" width="1.25" style="327" customWidth="1"/>
    <col min="9717" max="9720" width="9" style="327"/>
    <col min="9721" max="9721" width="29.125" style="327" customWidth="1"/>
    <col min="9722" max="9954" width="9" style="327"/>
    <col min="9955" max="9955" width="1.25" style="327" customWidth="1"/>
    <col min="9956" max="9956" width="6.625" style="327" customWidth="1"/>
    <col min="9957" max="9957" width="10.625" style="327" customWidth="1"/>
    <col min="9958" max="9958" width="4.375" style="327" customWidth="1"/>
    <col min="9959" max="9959" width="16.625" style="327" customWidth="1"/>
    <col min="9960" max="9960" width="12.625" style="327" customWidth="1"/>
    <col min="9961" max="9961" width="3.125" style="327" customWidth="1"/>
    <col min="9962" max="9966" width="2.875" style="327" customWidth="1"/>
    <col min="9967" max="9969" width="5" style="327" customWidth="1"/>
    <col min="9970" max="9970" width="4" style="327" customWidth="1"/>
    <col min="9971" max="9971" width="5.125" style="327" customWidth="1"/>
    <col min="9972" max="9972" width="1.25" style="327" customWidth="1"/>
    <col min="9973" max="9976" width="9" style="327"/>
    <col min="9977" max="9977" width="29.125" style="327" customWidth="1"/>
    <col min="9978" max="10210" width="9" style="327"/>
    <col min="10211" max="10211" width="1.25" style="327" customWidth="1"/>
    <col min="10212" max="10212" width="6.625" style="327" customWidth="1"/>
    <col min="10213" max="10213" width="10.625" style="327" customWidth="1"/>
    <col min="10214" max="10214" width="4.375" style="327" customWidth="1"/>
    <col min="10215" max="10215" width="16.625" style="327" customWidth="1"/>
    <col min="10216" max="10216" width="12.625" style="327" customWidth="1"/>
    <col min="10217" max="10217" width="3.125" style="327" customWidth="1"/>
    <col min="10218" max="10222" width="2.875" style="327" customWidth="1"/>
    <col min="10223" max="10225" width="5" style="327" customWidth="1"/>
    <col min="10226" max="10226" width="4" style="327" customWidth="1"/>
    <col min="10227" max="10227" width="5.125" style="327" customWidth="1"/>
    <col min="10228" max="10228" width="1.25" style="327" customWidth="1"/>
    <col min="10229" max="10232" width="9" style="327"/>
    <col min="10233" max="10233" width="29.125" style="327" customWidth="1"/>
    <col min="10234" max="10466" width="9" style="327"/>
    <col min="10467" max="10467" width="1.25" style="327" customWidth="1"/>
    <col min="10468" max="10468" width="6.625" style="327" customWidth="1"/>
    <col min="10469" max="10469" width="10.625" style="327" customWidth="1"/>
    <col min="10470" max="10470" width="4.375" style="327" customWidth="1"/>
    <col min="10471" max="10471" width="16.625" style="327" customWidth="1"/>
    <col min="10472" max="10472" width="12.625" style="327" customWidth="1"/>
    <col min="10473" max="10473" width="3.125" style="327" customWidth="1"/>
    <col min="10474" max="10478" width="2.875" style="327" customWidth="1"/>
    <col min="10479" max="10481" width="5" style="327" customWidth="1"/>
    <col min="10482" max="10482" width="4" style="327" customWidth="1"/>
    <col min="10483" max="10483" width="5.125" style="327" customWidth="1"/>
    <col min="10484" max="10484" width="1.25" style="327" customWidth="1"/>
    <col min="10485" max="10488" width="9" style="327"/>
    <col min="10489" max="10489" width="29.125" style="327" customWidth="1"/>
    <col min="10490" max="10722" width="9" style="327"/>
    <col min="10723" max="10723" width="1.25" style="327" customWidth="1"/>
    <col min="10724" max="10724" width="6.625" style="327" customWidth="1"/>
    <col min="10725" max="10725" width="10.625" style="327" customWidth="1"/>
    <col min="10726" max="10726" width="4.375" style="327" customWidth="1"/>
    <col min="10727" max="10727" width="16.625" style="327" customWidth="1"/>
    <col min="10728" max="10728" width="12.625" style="327" customWidth="1"/>
    <col min="10729" max="10729" width="3.125" style="327" customWidth="1"/>
    <col min="10730" max="10734" width="2.875" style="327" customWidth="1"/>
    <col min="10735" max="10737" width="5" style="327" customWidth="1"/>
    <col min="10738" max="10738" width="4" style="327" customWidth="1"/>
    <col min="10739" max="10739" width="5.125" style="327" customWidth="1"/>
    <col min="10740" max="10740" width="1.25" style="327" customWidth="1"/>
    <col min="10741" max="10744" width="9" style="327"/>
    <col min="10745" max="10745" width="29.125" style="327" customWidth="1"/>
    <col min="10746" max="10978" width="9" style="327"/>
    <col min="10979" max="10979" width="1.25" style="327" customWidth="1"/>
    <col min="10980" max="10980" width="6.625" style="327" customWidth="1"/>
    <col min="10981" max="10981" width="10.625" style="327" customWidth="1"/>
    <col min="10982" max="10982" width="4.375" style="327" customWidth="1"/>
    <col min="10983" max="10983" width="16.625" style="327" customWidth="1"/>
    <col min="10984" max="10984" width="12.625" style="327" customWidth="1"/>
    <col min="10985" max="10985" width="3.125" style="327" customWidth="1"/>
    <col min="10986" max="10990" width="2.875" style="327" customWidth="1"/>
    <col min="10991" max="10993" width="5" style="327" customWidth="1"/>
    <col min="10994" max="10994" width="4" style="327" customWidth="1"/>
    <col min="10995" max="10995" width="5.125" style="327" customWidth="1"/>
    <col min="10996" max="10996" width="1.25" style="327" customWidth="1"/>
    <col min="10997" max="11000" width="9" style="327"/>
    <col min="11001" max="11001" width="29.125" style="327" customWidth="1"/>
    <col min="11002" max="11234" width="9" style="327"/>
    <col min="11235" max="11235" width="1.25" style="327" customWidth="1"/>
    <col min="11236" max="11236" width="6.625" style="327" customWidth="1"/>
    <col min="11237" max="11237" width="10.625" style="327" customWidth="1"/>
    <col min="11238" max="11238" width="4.375" style="327" customWidth="1"/>
    <col min="11239" max="11239" width="16.625" style="327" customWidth="1"/>
    <col min="11240" max="11240" width="12.625" style="327" customWidth="1"/>
    <col min="11241" max="11241" width="3.125" style="327" customWidth="1"/>
    <col min="11242" max="11246" width="2.875" style="327" customWidth="1"/>
    <col min="11247" max="11249" width="5" style="327" customWidth="1"/>
    <col min="11250" max="11250" width="4" style="327" customWidth="1"/>
    <col min="11251" max="11251" width="5.125" style="327" customWidth="1"/>
    <col min="11252" max="11252" width="1.25" style="327" customWidth="1"/>
    <col min="11253" max="11256" width="9" style="327"/>
    <col min="11257" max="11257" width="29.125" style="327" customWidth="1"/>
    <col min="11258" max="11490" width="9" style="327"/>
    <col min="11491" max="11491" width="1.25" style="327" customWidth="1"/>
    <col min="11492" max="11492" width="6.625" style="327" customWidth="1"/>
    <col min="11493" max="11493" width="10.625" style="327" customWidth="1"/>
    <col min="11494" max="11494" width="4.375" style="327" customWidth="1"/>
    <col min="11495" max="11495" width="16.625" style="327" customWidth="1"/>
    <col min="11496" max="11496" width="12.625" style="327" customWidth="1"/>
    <col min="11497" max="11497" width="3.125" style="327" customWidth="1"/>
    <col min="11498" max="11502" width="2.875" style="327" customWidth="1"/>
    <col min="11503" max="11505" width="5" style="327" customWidth="1"/>
    <col min="11506" max="11506" width="4" style="327" customWidth="1"/>
    <col min="11507" max="11507" width="5.125" style="327" customWidth="1"/>
    <col min="11508" max="11508" width="1.25" style="327" customWidth="1"/>
    <col min="11509" max="11512" width="9" style="327"/>
    <col min="11513" max="11513" width="29.125" style="327" customWidth="1"/>
    <col min="11514" max="11746" width="9" style="327"/>
    <col min="11747" max="11747" width="1.25" style="327" customWidth="1"/>
    <col min="11748" max="11748" width="6.625" style="327" customWidth="1"/>
    <col min="11749" max="11749" width="10.625" style="327" customWidth="1"/>
    <col min="11750" max="11750" width="4.375" style="327" customWidth="1"/>
    <col min="11751" max="11751" width="16.625" style="327" customWidth="1"/>
    <col min="11752" max="11752" width="12.625" style="327" customWidth="1"/>
    <col min="11753" max="11753" width="3.125" style="327" customWidth="1"/>
    <col min="11754" max="11758" width="2.875" style="327" customWidth="1"/>
    <col min="11759" max="11761" width="5" style="327" customWidth="1"/>
    <col min="11762" max="11762" width="4" style="327" customWidth="1"/>
    <col min="11763" max="11763" width="5.125" style="327" customWidth="1"/>
    <col min="11764" max="11764" width="1.25" style="327" customWidth="1"/>
    <col min="11765" max="11768" width="9" style="327"/>
    <col min="11769" max="11769" width="29.125" style="327" customWidth="1"/>
    <col min="11770" max="12002" width="9" style="327"/>
    <col min="12003" max="12003" width="1.25" style="327" customWidth="1"/>
    <col min="12004" max="12004" width="6.625" style="327" customWidth="1"/>
    <col min="12005" max="12005" width="10.625" style="327" customWidth="1"/>
    <col min="12006" max="12006" width="4.375" style="327" customWidth="1"/>
    <col min="12007" max="12007" width="16.625" style="327" customWidth="1"/>
    <col min="12008" max="12008" width="12.625" style="327" customWidth="1"/>
    <col min="12009" max="12009" width="3.125" style="327" customWidth="1"/>
    <col min="12010" max="12014" width="2.875" style="327" customWidth="1"/>
    <col min="12015" max="12017" width="5" style="327" customWidth="1"/>
    <col min="12018" max="12018" width="4" style="327" customWidth="1"/>
    <col min="12019" max="12019" width="5.125" style="327" customWidth="1"/>
    <col min="12020" max="12020" width="1.25" style="327" customWidth="1"/>
    <col min="12021" max="12024" width="9" style="327"/>
    <col min="12025" max="12025" width="29.125" style="327" customWidth="1"/>
    <col min="12026" max="12258" width="9" style="327"/>
    <col min="12259" max="12259" width="1.25" style="327" customWidth="1"/>
    <col min="12260" max="12260" width="6.625" style="327" customWidth="1"/>
    <col min="12261" max="12261" width="10.625" style="327" customWidth="1"/>
    <col min="12262" max="12262" width="4.375" style="327" customWidth="1"/>
    <col min="12263" max="12263" width="16.625" style="327" customWidth="1"/>
    <col min="12264" max="12264" width="12.625" style="327" customWidth="1"/>
    <col min="12265" max="12265" width="3.125" style="327" customWidth="1"/>
    <col min="12266" max="12270" width="2.875" style="327" customWidth="1"/>
    <col min="12271" max="12273" width="5" style="327" customWidth="1"/>
    <col min="12274" max="12274" width="4" style="327" customWidth="1"/>
    <col min="12275" max="12275" width="5.125" style="327" customWidth="1"/>
    <col min="12276" max="12276" width="1.25" style="327" customWidth="1"/>
    <col min="12277" max="12280" width="9" style="327"/>
    <col min="12281" max="12281" width="29.125" style="327" customWidth="1"/>
    <col min="12282" max="12514" width="9" style="327"/>
    <col min="12515" max="12515" width="1.25" style="327" customWidth="1"/>
    <col min="12516" max="12516" width="6.625" style="327" customWidth="1"/>
    <col min="12517" max="12517" width="10.625" style="327" customWidth="1"/>
    <col min="12518" max="12518" width="4.375" style="327" customWidth="1"/>
    <col min="12519" max="12519" width="16.625" style="327" customWidth="1"/>
    <col min="12520" max="12520" width="12.625" style="327" customWidth="1"/>
    <col min="12521" max="12521" width="3.125" style="327" customWidth="1"/>
    <col min="12522" max="12526" width="2.875" style="327" customWidth="1"/>
    <col min="12527" max="12529" width="5" style="327" customWidth="1"/>
    <col min="12530" max="12530" width="4" style="327" customWidth="1"/>
    <col min="12531" max="12531" width="5.125" style="327" customWidth="1"/>
    <col min="12532" max="12532" width="1.25" style="327" customWidth="1"/>
    <col min="12533" max="12536" width="9" style="327"/>
    <col min="12537" max="12537" width="29.125" style="327" customWidth="1"/>
    <col min="12538" max="12770" width="9" style="327"/>
    <col min="12771" max="12771" width="1.25" style="327" customWidth="1"/>
    <col min="12772" max="12772" width="6.625" style="327" customWidth="1"/>
    <col min="12773" max="12773" width="10.625" style="327" customWidth="1"/>
    <col min="12774" max="12774" width="4.375" style="327" customWidth="1"/>
    <col min="12775" max="12775" width="16.625" style="327" customWidth="1"/>
    <col min="12776" max="12776" width="12.625" style="327" customWidth="1"/>
    <col min="12777" max="12777" width="3.125" style="327" customWidth="1"/>
    <col min="12778" max="12782" width="2.875" style="327" customWidth="1"/>
    <col min="12783" max="12785" width="5" style="327" customWidth="1"/>
    <col min="12786" max="12786" width="4" style="327" customWidth="1"/>
    <col min="12787" max="12787" width="5.125" style="327" customWidth="1"/>
    <col min="12788" max="12788" width="1.25" style="327" customWidth="1"/>
    <col min="12789" max="12792" width="9" style="327"/>
    <col min="12793" max="12793" width="29.125" style="327" customWidth="1"/>
    <col min="12794" max="13026" width="9" style="327"/>
    <col min="13027" max="13027" width="1.25" style="327" customWidth="1"/>
    <col min="13028" max="13028" width="6.625" style="327" customWidth="1"/>
    <col min="13029" max="13029" width="10.625" style="327" customWidth="1"/>
    <col min="13030" max="13030" width="4.375" style="327" customWidth="1"/>
    <col min="13031" max="13031" width="16.625" style="327" customWidth="1"/>
    <col min="13032" max="13032" width="12.625" style="327" customWidth="1"/>
    <col min="13033" max="13033" width="3.125" style="327" customWidth="1"/>
    <col min="13034" max="13038" width="2.875" style="327" customWidth="1"/>
    <col min="13039" max="13041" width="5" style="327" customWidth="1"/>
    <col min="13042" max="13042" width="4" style="327" customWidth="1"/>
    <col min="13043" max="13043" width="5.125" style="327" customWidth="1"/>
    <col min="13044" max="13044" width="1.25" style="327" customWidth="1"/>
    <col min="13045" max="13048" width="9" style="327"/>
    <col min="13049" max="13049" width="29.125" style="327" customWidth="1"/>
    <col min="13050" max="13282" width="9" style="327"/>
    <col min="13283" max="13283" width="1.25" style="327" customWidth="1"/>
    <col min="13284" max="13284" width="6.625" style="327" customWidth="1"/>
    <col min="13285" max="13285" width="10.625" style="327" customWidth="1"/>
    <col min="13286" max="13286" width="4.375" style="327" customWidth="1"/>
    <col min="13287" max="13287" width="16.625" style="327" customWidth="1"/>
    <col min="13288" max="13288" width="12.625" style="327" customWidth="1"/>
    <col min="13289" max="13289" width="3.125" style="327" customWidth="1"/>
    <col min="13290" max="13294" width="2.875" style="327" customWidth="1"/>
    <col min="13295" max="13297" width="5" style="327" customWidth="1"/>
    <col min="13298" max="13298" width="4" style="327" customWidth="1"/>
    <col min="13299" max="13299" width="5.125" style="327" customWidth="1"/>
    <col min="13300" max="13300" width="1.25" style="327" customWidth="1"/>
    <col min="13301" max="13304" width="9" style="327"/>
    <col min="13305" max="13305" width="29.125" style="327" customWidth="1"/>
    <col min="13306" max="13538" width="9" style="327"/>
    <col min="13539" max="13539" width="1.25" style="327" customWidth="1"/>
    <col min="13540" max="13540" width="6.625" style="327" customWidth="1"/>
    <col min="13541" max="13541" width="10.625" style="327" customWidth="1"/>
    <col min="13542" max="13542" width="4.375" style="327" customWidth="1"/>
    <col min="13543" max="13543" width="16.625" style="327" customWidth="1"/>
    <col min="13544" max="13544" width="12.625" style="327" customWidth="1"/>
    <col min="13545" max="13545" width="3.125" style="327" customWidth="1"/>
    <col min="13546" max="13550" width="2.875" style="327" customWidth="1"/>
    <col min="13551" max="13553" width="5" style="327" customWidth="1"/>
    <col min="13554" max="13554" width="4" style="327" customWidth="1"/>
    <col min="13555" max="13555" width="5.125" style="327" customWidth="1"/>
    <col min="13556" max="13556" width="1.25" style="327" customWidth="1"/>
    <col min="13557" max="13560" width="9" style="327"/>
    <col min="13561" max="13561" width="29.125" style="327" customWidth="1"/>
    <col min="13562" max="13794" width="9" style="327"/>
    <col min="13795" max="13795" width="1.25" style="327" customWidth="1"/>
    <col min="13796" max="13796" width="6.625" style="327" customWidth="1"/>
    <col min="13797" max="13797" width="10.625" style="327" customWidth="1"/>
    <col min="13798" max="13798" width="4.375" style="327" customWidth="1"/>
    <col min="13799" max="13799" width="16.625" style="327" customWidth="1"/>
    <col min="13800" max="13800" width="12.625" style="327" customWidth="1"/>
    <col min="13801" max="13801" width="3.125" style="327" customWidth="1"/>
    <col min="13802" max="13806" width="2.875" style="327" customWidth="1"/>
    <col min="13807" max="13809" width="5" style="327" customWidth="1"/>
    <col min="13810" max="13810" width="4" style="327" customWidth="1"/>
    <col min="13811" max="13811" width="5.125" style="327" customWidth="1"/>
    <col min="13812" max="13812" width="1.25" style="327" customWidth="1"/>
    <col min="13813" max="13816" width="9" style="327"/>
    <col min="13817" max="13817" width="29.125" style="327" customWidth="1"/>
    <col min="13818" max="14050" width="9" style="327"/>
    <col min="14051" max="14051" width="1.25" style="327" customWidth="1"/>
    <col min="14052" max="14052" width="6.625" style="327" customWidth="1"/>
    <col min="14053" max="14053" width="10.625" style="327" customWidth="1"/>
    <col min="14054" max="14054" width="4.375" style="327" customWidth="1"/>
    <col min="14055" max="14055" width="16.625" style="327" customWidth="1"/>
    <col min="14056" max="14056" width="12.625" style="327" customWidth="1"/>
    <col min="14057" max="14057" width="3.125" style="327" customWidth="1"/>
    <col min="14058" max="14062" width="2.875" style="327" customWidth="1"/>
    <col min="14063" max="14065" width="5" style="327" customWidth="1"/>
    <col min="14066" max="14066" width="4" style="327" customWidth="1"/>
    <col min="14067" max="14067" width="5.125" style="327" customWidth="1"/>
    <col min="14068" max="14068" width="1.25" style="327" customWidth="1"/>
    <col min="14069" max="14072" width="9" style="327"/>
    <col min="14073" max="14073" width="29.125" style="327" customWidth="1"/>
    <col min="14074" max="14306" width="9" style="327"/>
    <col min="14307" max="14307" width="1.25" style="327" customWidth="1"/>
    <col min="14308" max="14308" width="6.625" style="327" customWidth="1"/>
    <col min="14309" max="14309" width="10.625" style="327" customWidth="1"/>
    <col min="14310" max="14310" width="4.375" style="327" customWidth="1"/>
    <col min="14311" max="14311" width="16.625" style="327" customWidth="1"/>
    <col min="14312" max="14312" width="12.625" style="327" customWidth="1"/>
    <col min="14313" max="14313" width="3.125" style="327" customWidth="1"/>
    <col min="14314" max="14318" width="2.875" style="327" customWidth="1"/>
    <col min="14319" max="14321" width="5" style="327" customWidth="1"/>
    <col min="14322" max="14322" width="4" style="327" customWidth="1"/>
    <col min="14323" max="14323" width="5.125" style="327" customWidth="1"/>
    <col min="14324" max="14324" width="1.25" style="327" customWidth="1"/>
    <col min="14325" max="14328" width="9" style="327"/>
    <col min="14329" max="14329" width="29.125" style="327" customWidth="1"/>
    <col min="14330" max="14562" width="9" style="327"/>
    <col min="14563" max="14563" width="1.25" style="327" customWidth="1"/>
    <col min="14564" max="14564" width="6.625" style="327" customWidth="1"/>
    <col min="14565" max="14565" width="10.625" style="327" customWidth="1"/>
    <col min="14566" max="14566" width="4.375" style="327" customWidth="1"/>
    <col min="14567" max="14567" width="16.625" style="327" customWidth="1"/>
    <col min="14568" max="14568" width="12.625" style="327" customWidth="1"/>
    <col min="14569" max="14569" width="3.125" style="327" customWidth="1"/>
    <col min="14570" max="14574" width="2.875" style="327" customWidth="1"/>
    <col min="14575" max="14577" width="5" style="327" customWidth="1"/>
    <col min="14578" max="14578" width="4" style="327" customWidth="1"/>
    <col min="14579" max="14579" width="5.125" style="327" customWidth="1"/>
    <col min="14580" max="14580" width="1.25" style="327" customWidth="1"/>
    <col min="14581" max="14584" width="9" style="327"/>
    <col min="14585" max="14585" width="29.125" style="327" customWidth="1"/>
    <col min="14586" max="14818" width="9" style="327"/>
    <col min="14819" max="14819" width="1.25" style="327" customWidth="1"/>
    <col min="14820" max="14820" width="6.625" style="327" customWidth="1"/>
    <col min="14821" max="14821" width="10.625" style="327" customWidth="1"/>
    <col min="14822" max="14822" width="4.375" style="327" customWidth="1"/>
    <col min="14823" max="14823" width="16.625" style="327" customWidth="1"/>
    <col min="14824" max="14824" width="12.625" style="327" customWidth="1"/>
    <col min="14825" max="14825" width="3.125" style="327" customWidth="1"/>
    <col min="14826" max="14830" width="2.875" style="327" customWidth="1"/>
    <col min="14831" max="14833" width="5" style="327" customWidth="1"/>
    <col min="14834" max="14834" width="4" style="327" customWidth="1"/>
    <col min="14835" max="14835" width="5.125" style="327" customWidth="1"/>
    <col min="14836" max="14836" width="1.25" style="327" customWidth="1"/>
    <col min="14837" max="14840" width="9" style="327"/>
    <col min="14841" max="14841" width="29.125" style="327" customWidth="1"/>
    <col min="14842" max="15074" width="9" style="327"/>
    <col min="15075" max="15075" width="1.25" style="327" customWidth="1"/>
    <col min="15076" max="15076" width="6.625" style="327" customWidth="1"/>
    <col min="15077" max="15077" width="10.625" style="327" customWidth="1"/>
    <col min="15078" max="15078" width="4.375" style="327" customWidth="1"/>
    <col min="15079" max="15079" width="16.625" style="327" customWidth="1"/>
    <col min="15080" max="15080" width="12.625" style="327" customWidth="1"/>
    <col min="15081" max="15081" width="3.125" style="327" customWidth="1"/>
    <col min="15082" max="15086" width="2.875" style="327" customWidth="1"/>
    <col min="15087" max="15089" width="5" style="327" customWidth="1"/>
    <col min="15090" max="15090" width="4" style="327" customWidth="1"/>
    <col min="15091" max="15091" width="5.125" style="327" customWidth="1"/>
    <col min="15092" max="15092" width="1.25" style="327" customWidth="1"/>
    <col min="15093" max="15096" width="9" style="327"/>
    <col min="15097" max="15097" width="29.125" style="327" customWidth="1"/>
    <col min="15098" max="15330" width="9" style="327"/>
    <col min="15331" max="15331" width="1.25" style="327" customWidth="1"/>
    <col min="15332" max="15332" width="6.625" style="327" customWidth="1"/>
    <col min="15333" max="15333" width="10.625" style="327" customWidth="1"/>
    <col min="15334" max="15334" width="4.375" style="327" customWidth="1"/>
    <col min="15335" max="15335" width="16.625" style="327" customWidth="1"/>
    <col min="15336" max="15336" width="12.625" style="327" customWidth="1"/>
    <col min="15337" max="15337" width="3.125" style="327" customWidth="1"/>
    <col min="15338" max="15342" width="2.875" style="327" customWidth="1"/>
    <col min="15343" max="15345" width="5" style="327" customWidth="1"/>
    <col min="15346" max="15346" width="4" style="327" customWidth="1"/>
    <col min="15347" max="15347" width="5.125" style="327" customWidth="1"/>
    <col min="15348" max="15348" width="1.25" style="327" customWidth="1"/>
    <col min="15349" max="15352" width="9" style="327"/>
    <col min="15353" max="15353" width="29.125" style="327" customWidth="1"/>
    <col min="15354" max="15586" width="9" style="327"/>
    <col min="15587" max="15587" width="1.25" style="327" customWidth="1"/>
    <col min="15588" max="15588" width="6.625" style="327" customWidth="1"/>
    <col min="15589" max="15589" width="10.625" style="327" customWidth="1"/>
    <col min="15590" max="15590" width="4.375" style="327" customWidth="1"/>
    <col min="15591" max="15591" width="16.625" style="327" customWidth="1"/>
    <col min="15592" max="15592" width="12.625" style="327" customWidth="1"/>
    <col min="15593" max="15593" width="3.125" style="327" customWidth="1"/>
    <col min="15594" max="15598" width="2.875" style="327" customWidth="1"/>
    <col min="15599" max="15601" width="5" style="327" customWidth="1"/>
    <col min="15602" max="15602" width="4" style="327" customWidth="1"/>
    <col min="15603" max="15603" width="5.125" style="327" customWidth="1"/>
    <col min="15604" max="15604" width="1.25" style="327" customWidth="1"/>
    <col min="15605" max="15608" width="9" style="327"/>
    <col min="15609" max="15609" width="29.125" style="327" customWidth="1"/>
    <col min="15610" max="15842" width="9" style="327"/>
    <col min="15843" max="15843" width="1.25" style="327" customWidth="1"/>
    <col min="15844" max="15844" width="6.625" style="327" customWidth="1"/>
    <col min="15845" max="15845" width="10.625" style="327" customWidth="1"/>
    <col min="15846" max="15846" width="4.375" style="327" customWidth="1"/>
    <col min="15847" max="15847" width="16.625" style="327" customWidth="1"/>
    <col min="15848" max="15848" width="12.625" style="327" customWidth="1"/>
    <col min="15849" max="15849" width="3.125" style="327" customWidth="1"/>
    <col min="15850" max="15854" width="2.875" style="327" customWidth="1"/>
    <col min="15855" max="15857" width="5" style="327" customWidth="1"/>
    <col min="15858" max="15858" width="4" style="327" customWidth="1"/>
    <col min="15859" max="15859" width="5.125" style="327" customWidth="1"/>
    <col min="15860" max="15860" width="1.25" style="327" customWidth="1"/>
    <col min="15861" max="15864" width="9" style="327"/>
    <col min="15865" max="15865" width="29.125" style="327" customWidth="1"/>
    <col min="15866" max="16098" width="9" style="327"/>
    <col min="16099" max="16099" width="1.25" style="327" customWidth="1"/>
    <col min="16100" max="16100" width="6.625" style="327" customWidth="1"/>
    <col min="16101" max="16101" width="10.625" style="327" customWidth="1"/>
    <col min="16102" max="16102" width="4.375" style="327" customWidth="1"/>
    <col min="16103" max="16103" width="16.625" style="327" customWidth="1"/>
    <col min="16104" max="16104" width="12.625" style="327" customWidth="1"/>
    <col min="16105" max="16105" width="3.125" style="327" customWidth="1"/>
    <col min="16106" max="16110" width="2.875" style="327" customWidth="1"/>
    <col min="16111" max="16113" width="5" style="327" customWidth="1"/>
    <col min="16114" max="16114" width="4" style="327" customWidth="1"/>
    <col min="16115" max="16115" width="5.125" style="327" customWidth="1"/>
    <col min="16116" max="16116" width="1.25" style="327" customWidth="1"/>
    <col min="16117" max="16120" width="9" style="327"/>
    <col min="16121" max="16121" width="29.125" style="327" customWidth="1"/>
    <col min="16122" max="16384" width="9" style="327"/>
  </cols>
  <sheetData>
    <row r="1" spans="1:30" s="267" customFormat="1" ht="12" customHeight="1" x14ac:dyDescent="0.15">
      <c r="A1" s="327"/>
      <c r="B1" s="260"/>
      <c r="C1" s="261"/>
      <c r="D1" s="262"/>
      <c r="E1" s="263"/>
      <c r="F1" s="264"/>
      <c r="G1" s="259"/>
      <c r="H1" s="259"/>
      <c r="I1" s="259"/>
      <c r="J1" s="259"/>
      <c r="K1" s="259"/>
      <c r="L1" s="259"/>
      <c r="M1" s="265"/>
      <c r="N1" s="265"/>
      <c r="O1" s="265"/>
      <c r="P1" s="266"/>
      <c r="Q1" s="265"/>
      <c r="R1" s="259"/>
      <c r="S1" s="1733"/>
    </row>
    <row r="2" spans="1:30" s="267" customFormat="1" ht="45" customHeight="1" x14ac:dyDescent="0.15">
      <c r="A2" s="327"/>
      <c r="B2" s="260"/>
      <c r="C2" s="261"/>
      <c r="D2" s="262"/>
      <c r="E2" s="263"/>
      <c r="F2" s="264"/>
      <c r="G2" s="259"/>
      <c r="H2" s="259"/>
      <c r="I2" s="259"/>
      <c r="J2" s="259"/>
      <c r="K2" s="259"/>
      <c r="L2" s="259"/>
      <c r="M2" s="265"/>
      <c r="N2" s="265"/>
      <c r="O2" s="265"/>
      <c r="P2" s="266"/>
      <c r="Q2" s="265"/>
      <c r="R2" s="259"/>
      <c r="S2" s="1733"/>
    </row>
    <row r="3" spans="1:30" s="267" customFormat="1" ht="12" customHeight="1" thickBot="1" x14ac:dyDescent="0.2">
      <c r="A3" s="327"/>
      <c r="B3" s="260"/>
      <c r="C3" s="261"/>
      <c r="D3" s="262"/>
      <c r="E3" s="263"/>
      <c r="F3" s="264"/>
      <c r="G3" s="259"/>
      <c r="H3" s="259"/>
      <c r="I3" s="259"/>
      <c r="J3" s="259"/>
      <c r="K3" s="259"/>
      <c r="L3" s="259"/>
      <c r="M3" s="265"/>
      <c r="N3" s="265"/>
      <c r="O3" s="265"/>
      <c r="P3" s="266"/>
      <c r="Q3" s="265"/>
      <c r="R3" s="259"/>
      <c r="S3" s="1733"/>
    </row>
    <row r="4" spans="1:30" s="267" customFormat="1" ht="15.95" customHeight="1" thickBot="1" x14ac:dyDescent="0.2">
      <c r="A4" s="327"/>
      <c r="B4" s="2216" t="s">
        <v>19</v>
      </c>
      <c r="C4" s="2218" t="s">
        <v>2598</v>
      </c>
      <c r="D4" s="2220" t="s">
        <v>2599</v>
      </c>
      <c r="E4" s="2218"/>
      <c r="F4" s="2223" t="s">
        <v>2600</v>
      </c>
      <c r="G4" s="2220" t="s">
        <v>67</v>
      </c>
      <c r="H4" s="2226"/>
      <c r="I4" s="2226"/>
      <c r="J4" s="2226"/>
      <c r="K4" s="2226"/>
      <c r="L4" s="2227"/>
      <c r="M4" s="2228" t="s">
        <v>4522</v>
      </c>
      <c r="N4" s="2238" t="s">
        <v>4523</v>
      </c>
      <c r="O4" s="2228" t="s">
        <v>4524</v>
      </c>
      <c r="P4" s="2228" t="s">
        <v>3159</v>
      </c>
      <c r="Q4" s="2240" t="s">
        <v>3158</v>
      </c>
      <c r="R4" s="259"/>
      <c r="S4" s="1733"/>
      <c r="T4" s="2220" t="s">
        <v>67</v>
      </c>
      <c r="U4" s="2236"/>
      <c r="V4" s="2236"/>
      <c r="W4" s="2236"/>
      <c r="X4" s="2236"/>
      <c r="Y4" s="2227"/>
      <c r="Z4" s="2237" t="s">
        <v>6020</v>
      </c>
      <c r="AA4" s="2238" t="s">
        <v>6021</v>
      </c>
      <c r="AB4" s="2237" t="s">
        <v>6022</v>
      </c>
      <c r="AC4" s="2237" t="s">
        <v>3159</v>
      </c>
      <c r="AD4" s="2240" t="s">
        <v>3158</v>
      </c>
    </row>
    <row r="5" spans="1:30" s="267" customFormat="1" ht="24.75" customHeight="1" thickBot="1" x14ac:dyDescent="0.2">
      <c r="A5" s="331"/>
      <c r="B5" s="2216"/>
      <c r="C5" s="2218"/>
      <c r="D5" s="2221"/>
      <c r="E5" s="2218"/>
      <c r="F5" s="2224"/>
      <c r="G5" s="2203" t="s">
        <v>3356</v>
      </c>
      <c r="H5" s="2206" t="s">
        <v>2601</v>
      </c>
      <c r="I5" s="2206"/>
      <c r="J5" s="2206"/>
      <c r="K5" s="2206"/>
      <c r="L5" s="2207"/>
      <c r="M5" s="2228"/>
      <c r="N5" s="2238"/>
      <c r="O5" s="2228"/>
      <c r="P5" s="2228"/>
      <c r="Q5" s="2240"/>
      <c r="R5" s="259"/>
      <c r="S5" s="1733"/>
      <c r="T5" s="2242" t="s">
        <v>3035</v>
      </c>
      <c r="U5" s="2206" t="s">
        <v>2601</v>
      </c>
      <c r="V5" s="2206"/>
      <c r="W5" s="2206"/>
      <c r="X5" s="2206"/>
      <c r="Y5" s="2207"/>
      <c r="Z5" s="2237"/>
      <c r="AA5" s="2238"/>
      <c r="AB5" s="2237"/>
      <c r="AC5" s="2237"/>
      <c r="AD5" s="2240"/>
    </row>
    <row r="6" spans="1:30" s="267" customFormat="1" ht="15.95" customHeight="1" thickBot="1" x14ac:dyDescent="0.2">
      <c r="A6" s="331"/>
      <c r="B6" s="2216"/>
      <c r="C6" s="2218"/>
      <c r="D6" s="2221"/>
      <c r="E6" s="2218"/>
      <c r="F6" s="2224"/>
      <c r="G6" s="2204"/>
      <c r="H6" s="2208" t="s">
        <v>2602</v>
      </c>
      <c r="I6" s="2209"/>
      <c r="J6" s="2210" t="s">
        <v>2603</v>
      </c>
      <c r="K6" s="2212" t="s">
        <v>2604</v>
      </c>
      <c r="L6" s="2214" t="s">
        <v>2605</v>
      </c>
      <c r="M6" s="2228"/>
      <c r="N6" s="2238"/>
      <c r="O6" s="2228"/>
      <c r="P6" s="2228"/>
      <c r="Q6" s="2240"/>
      <c r="R6" s="259"/>
      <c r="S6" s="1733"/>
      <c r="T6" s="2204"/>
      <c r="U6" s="2208" t="s">
        <v>2602</v>
      </c>
      <c r="V6" s="2209"/>
      <c r="W6" s="2210" t="s">
        <v>2603</v>
      </c>
      <c r="X6" s="2212" t="s">
        <v>2604</v>
      </c>
      <c r="Y6" s="2214" t="s">
        <v>2605</v>
      </c>
      <c r="Z6" s="2237"/>
      <c r="AA6" s="2238"/>
      <c r="AB6" s="2237"/>
      <c r="AC6" s="2237"/>
      <c r="AD6" s="2240"/>
    </row>
    <row r="7" spans="1:30" s="267" customFormat="1" ht="47.25" customHeight="1" thickBot="1" x14ac:dyDescent="0.2">
      <c r="A7" s="331"/>
      <c r="B7" s="2217"/>
      <c r="C7" s="2219"/>
      <c r="D7" s="2222"/>
      <c r="E7" s="2219"/>
      <c r="F7" s="2225"/>
      <c r="G7" s="2205"/>
      <c r="H7" s="1554" t="s">
        <v>2606</v>
      </c>
      <c r="I7" s="268" t="s">
        <v>2607</v>
      </c>
      <c r="J7" s="2211"/>
      <c r="K7" s="2213"/>
      <c r="L7" s="2215"/>
      <c r="M7" s="2229"/>
      <c r="N7" s="2239"/>
      <c r="O7" s="2229"/>
      <c r="P7" s="2229"/>
      <c r="Q7" s="2241"/>
      <c r="R7" s="259"/>
      <c r="S7" s="1733"/>
      <c r="T7" s="2205"/>
      <c r="U7" s="465" t="s">
        <v>2606</v>
      </c>
      <c r="V7" s="268" t="s">
        <v>2607</v>
      </c>
      <c r="W7" s="2211"/>
      <c r="X7" s="2213"/>
      <c r="Y7" s="2215"/>
      <c r="Z7" s="2229"/>
      <c r="AA7" s="2239"/>
      <c r="AB7" s="2229"/>
      <c r="AC7" s="2229"/>
      <c r="AD7" s="2241"/>
    </row>
    <row r="8" spans="1:30" ht="14.85" customHeight="1" thickTop="1" x14ac:dyDescent="0.15">
      <c r="A8" s="331"/>
      <c r="B8" s="2145" t="s">
        <v>68</v>
      </c>
      <c r="C8" s="2033" t="s">
        <v>2608</v>
      </c>
      <c r="D8" s="1555" t="s">
        <v>2609</v>
      </c>
      <c r="E8" s="1556" t="s">
        <v>2610</v>
      </c>
      <c r="F8" s="2048" t="s">
        <v>3156</v>
      </c>
      <c r="G8" s="2049">
        <f>T112</f>
        <v>40.200000000000003</v>
      </c>
      <c r="H8" s="2005">
        <f t="shared" ref="H8:Q8" si="0">U112</f>
        <v>12</v>
      </c>
      <c r="I8" s="2002">
        <f t="shared" si="0"/>
        <v>0</v>
      </c>
      <c r="J8" s="2232">
        <f t="shared" si="0"/>
        <v>8.4</v>
      </c>
      <c r="K8" s="2008">
        <f t="shared" si="0"/>
        <v>0</v>
      </c>
      <c r="L8" s="2049">
        <f t="shared" si="0"/>
        <v>11.8</v>
      </c>
      <c r="M8" s="1997">
        <f>Z112</f>
        <v>772772</v>
      </c>
      <c r="N8" s="2234">
        <f>AA112</f>
        <v>178363</v>
      </c>
      <c r="O8" s="1997">
        <f t="shared" si="0"/>
        <v>75515</v>
      </c>
      <c r="P8" s="1997">
        <f t="shared" si="0"/>
        <v>289</v>
      </c>
      <c r="Q8" s="2230">
        <f t="shared" si="0"/>
        <v>6524</v>
      </c>
      <c r="S8" s="1734" t="s">
        <v>4107</v>
      </c>
      <c r="T8" s="1640">
        <v>51.4</v>
      </c>
      <c r="U8" s="1612">
        <v>15</v>
      </c>
      <c r="V8" s="1613">
        <v>0</v>
      </c>
      <c r="W8" s="1614">
        <v>19</v>
      </c>
      <c r="X8" s="1615" t="s">
        <v>3127</v>
      </c>
      <c r="Y8" s="1617">
        <v>0</v>
      </c>
      <c r="Z8" s="1683">
        <v>1083789</v>
      </c>
      <c r="AA8" s="1698">
        <v>638430</v>
      </c>
      <c r="AB8" s="1690">
        <v>30858</v>
      </c>
      <c r="AC8" s="1711">
        <v>287</v>
      </c>
      <c r="AD8" s="1720">
        <v>7966</v>
      </c>
    </row>
    <row r="9" spans="1:30" ht="14.85" customHeight="1" x14ac:dyDescent="0.15">
      <c r="A9" s="331"/>
      <c r="B9" s="2145"/>
      <c r="C9" s="2189"/>
      <c r="D9" s="1555"/>
      <c r="E9" s="1556" t="s">
        <v>2611</v>
      </c>
      <c r="F9" s="2036"/>
      <c r="G9" s="2049"/>
      <c r="H9" s="2005"/>
      <c r="I9" s="2002"/>
      <c r="J9" s="2232"/>
      <c r="K9" s="2008"/>
      <c r="L9" s="2049"/>
      <c r="M9" s="1997"/>
      <c r="N9" s="2234"/>
      <c r="O9" s="1997"/>
      <c r="P9" s="1997"/>
      <c r="Q9" s="2230"/>
      <c r="S9" s="1734" t="s">
        <v>4108</v>
      </c>
      <c r="T9" s="1640">
        <v>11</v>
      </c>
      <c r="U9" s="1612">
        <v>3</v>
      </c>
      <c r="V9" s="1613">
        <v>0</v>
      </c>
      <c r="W9" s="1614">
        <v>4</v>
      </c>
      <c r="X9" s="1615" t="s">
        <v>3127</v>
      </c>
      <c r="Y9" s="1617">
        <v>0</v>
      </c>
      <c r="Z9" s="1683">
        <v>198353</v>
      </c>
      <c r="AA9" s="1698">
        <v>119538</v>
      </c>
      <c r="AB9" s="1690">
        <v>11709</v>
      </c>
      <c r="AC9" s="1711">
        <v>287</v>
      </c>
      <c r="AD9" s="1720">
        <v>1034</v>
      </c>
    </row>
    <row r="10" spans="1:30" ht="14.85" customHeight="1" x14ac:dyDescent="0.15">
      <c r="A10" s="331"/>
      <c r="B10" s="2145"/>
      <c r="C10" s="2189"/>
      <c r="D10" s="1555" t="s">
        <v>2612</v>
      </c>
      <c r="E10" s="1557" t="s">
        <v>2613</v>
      </c>
      <c r="F10" s="2048" t="s">
        <v>2614</v>
      </c>
      <c r="G10" s="2049"/>
      <c r="H10" s="2005"/>
      <c r="I10" s="2002"/>
      <c r="J10" s="2232"/>
      <c r="K10" s="2008"/>
      <c r="L10" s="2049"/>
      <c r="M10" s="1997"/>
      <c r="N10" s="2234"/>
      <c r="O10" s="1997"/>
      <c r="P10" s="1997"/>
      <c r="Q10" s="2230"/>
      <c r="S10" s="1734" t="s">
        <v>4109</v>
      </c>
      <c r="T10" s="1640">
        <v>9.3000000000000007</v>
      </c>
      <c r="U10" s="1612">
        <v>1</v>
      </c>
      <c r="V10" s="1613">
        <v>0</v>
      </c>
      <c r="W10" s="1614">
        <v>4</v>
      </c>
      <c r="X10" s="1615" t="s">
        <v>3127</v>
      </c>
      <c r="Y10" s="1617">
        <v>0</v>
      </c>
      <c r="Z10" s="1683">
        <v>74359</v>
      </c>
      <c r="AA10" s="1698">
        <v>304748</v>
      </c>
      <c r="AB10" s="1699">
        <v>14220</v>
      </c>
      <c r="AC10" s="1711">
        <v>288</v>
      </c>
      <c r="AD10" s="1720">
        <v>877.9</v>
      </c>
    </row>
    <row r="11" spans="1:30" ht="14.85" customHeight="1" thickBot="1" x14ac:dyDescent="0.2">
      <c r="A11" s="331"/>
      <c r="B11" s="2178"/>
      <c r="C11" s="2199"/>
      <c r="D11" s="1558" t="s">
        <v>2413</v>
      </c>
      <c r="E11" s="1559" t="s">
        <v>2615</v>
      </c>
      <c r="F11" s="2093"/>
      <c r="G11" s="2133"/>
      <c r="H11" s="2040"/>
      <c r="I11" s="2041"/>
      <c r="J11" s="2233"/>
      <c r="K11" s="2042"/>
      <c r="L11" s="2133"/>
      <c r="M11" s="2027"/>
      <c r="N11" s="2235"/>
      <c r="O11" s="2027"/>
      <c r="P11" s="2027"/>
      <c r="Q11" s="2231"/>
      <c r="S11" s="1734" t="s">
        <v>4110</v>
      </c>
      <c r="T11" s="1640">
        <v>9.4</v>
      </c>
      <c r="U11" s="1612">
        <v>1</v>
      </c>
      <c r="V11" s="1613">
        <v>0</v>
      </c>
      <c r="W11" s="1614">
        <v>4</v>
      </c>
      <c r="X11" s="1615" t="s">
        <v>3127</v>
      </c>
      <c r="Y11" s="1617">
        <v>0</v>
      </c>
      <c r="Z11" s="1683">
        <v>73684</v>
      </c>
      <c r="AA11" s="1698">
        <v>386362</v>
      </c>
      <c r="AB11" s="1690">
        <v>17911</v>
      </c>
      <c r="AC11" s="1711">
        <v>288</v>
      </c>
      <c r="AD11" s="1720">
        <v>918.2</v>
      </c>
    </row>
    <row r="12" spans="1:30" ht="14.85" customHeight="1" x14ac:dyDescent="0.15">
      <c r="A12" s="331"/>
      <c r="B12" s="2107" t="s">
        <v>2616</v>
      </c>
      <c r="C12" s="2018" t="s">
        <v>2617</v>
      </c>
      <c r="D12" s="1560" t="s">
        <v>180</v>
      </c>
      <c r="E12" s="1561" t="s">
        <v>69</v>
      </c>
      <c r="F12" s="2061" t="s">
        <v>3138</v>
      </c>
      <c r="G12" s="2104">
        <f>T8</f>
        <v>51.4</v>
      </c>
      <c r="H12" s="2004">
        <f t="shared" ref="H12:Q12" si="1">U8</f>
        <v>15</v>
      </c>
      <c r="I12" s="2001">
        <f t="shared" si="1"/>
        <v>0</v>
      </c>
      <c r="J12" s="2004">
        <f t="shared" si="1"/>
        <v>19</v>
      </c>
      <c r="K12" s="2007" t="str">
        <f t="shared" si="1"/>
        <v>-</v>
      </c>
      <c r="L12" s="2010">
        <f t="shared" si="1"/>
        <v>0</v>
      </c>
      <c r="M12" s="1996">
        <f>Z8</f>
        <v>1083789</v>
      </c>
      <c r="N12" s="1996">
        <f t="shared" si="1"/>
        <v>638430</v>
      </c>
      <c r="O12" s="1996">
        <f t="shared" si="1"/>
        <v>30858</v>
      </c>
      <c r="P12" s="1996">
        <f t="shared" si="1"/>
        <v>287</v>
      </c>
      <c r="Q12" s="1996">
        <f t="shared" si="1"/>
        <v>7966</v>
      </c>
      <c r="S12" s="1734" t="s">
        <v>4111</v>
      </c>
      <c r="T12" s="1640">
        <v>9.5</v>
      </c>
      <c r="U12" s="1612">
        <v>1</v>
      </c>
      <c r="V12" s="1613">
        <v>0</v>
      </c>
      <c r="W12" s="1614">
        <v>4</v>
      </c>
      <c r="X12" s="1615" t="s">
        <v>3127</v>
      </c>
      <c r="Y12" s="1617">
        <v>0</v>
      </c>
      <c r="Z12" s="1683">
        <v>63335</v>
      </c>
      <c r="AA12" s="1698">
        <v>437503</v>
      </c>
      <c r="AB12" s="1690">
        <v>19449</v>
      </c>
      <c r="AC12" s="1711">
        <v>287</v>
      </c>
      <c r="AD12" s="1720">
        <v>1243.0999999999999</v>
      </c>
    </row>
    <row r="13" spans="1:30" ht="14.85" customHeight="1" x14ac:dyDescent="0.15">
      <c r="A13" s="331"/>
      <c r="B13" s="2158"/>
      <c r="C13" s="2189"/>
      <c r="D13" s="1555"/>
      <c r="E13" s="1556" t="s">
        <v>2618</v>
      </c>
      <c r="F13" s="2036"/>
      <c r="G13" s="2037"/>
      <c r="H13" s="2005"/>
      <c r="I13" s="2002"/>
      <c r="J13" s="2005"/>
      <c r="K13" s="2008"/>
      <c r="L13" s="2011"/>
      <c r="M13" s="1997"/>
      <c r="N13" s="1997"/>
      <c r="O13" s="1997"/>
      <c r="P13" s="1997"/>
      <c r="Q13" s="1997"/>
      <c r="S13" s="1734" t="s">
        <v>4112</v>
      </c>
      <c r="T13" s="1640">
        <v>9.5</v>
      </c>
      <c r="U13" s="1612">
        <v>2</v>
      </c>
      <c r="V13" s="1613">
        <v>0</v>
      </c>
      <c r="W13" s="1614">
        <v>4</v>
      </c>
      <c r="X13" s="1615" t="s">
        <v>3127</v>
      </c>
      <c r="Y13" s="1617">
        <v>0</v>
      </c>
      <c r="Z13" s="1683">
        <v>74874</v>
      </c>
      <c r="AA13" s="1698">
        <v>351549</v>
      </c>
      <c r="AB13" s="1690">
        <v>18721</v>
      </c>
      <c r="AC13" s="1711">
        <v>287</v>
      </c>
      <c r="AD13" s="1720">
        <v>1032.2</v>
      </c>
    </row>
    <row r="14" spans="1:30" ht="14.85" customHeight="1" x14ac:dyDescent="0.15">
      <c r="A14" s="331"/>
      <c r="B14" s="2158"/>
      <c r="C14" s="2189"/>
      <c r="D14" s="1555" t="s">
        <v>70</v>
      </c>
      <c r="E14" s="1556" t="s">
        <v>2619</v>
      </c>
      <c r="F14" s="2048" t="s">
        <v>2620</v>
      </c>
      <c r="G14" s="2037"/>
      <c r="H14" s="2005"/>
      <c r="I14" s="2002"/>
      <c r="J14" s="2005"/>
      <c r="K14" s="2008"/>
      <c r="L14" s="2011"/>
      <c r="M14" s="1997"/>
      <c r="N14" s="1997"/>
      <c r="O14" s="1997"/>
      <c r="P14" s="1997"/>
      <c r="Q14" s="1997"/>
      <c r="S14" s="1734" t="s">
        <v>4113</v>
      </c>
      <c r="T14" s="1640">
        <v>15.5</v>
      </c>
      <c r="U14" s="1612">
        <v>2</v>
      </c>
      <c r="V14" s="1613">
        <v>0</v>
      </c>
      <c r="W14" s="1614">
        <v>6</v>
      </c>
      <c r="X14" s="1616" t="s">
        <v>3127</v>
      </c>
      <c r="Y14" s="1617">
        <v>0</v>
      </c>
      <c r="Z14" s="1683">
        <v>95257</v>
      </c>
      <c r="AA14" s="1698">
        <v>829854</v>
      </c>
      <c r="AB14" s="1690">
        <v>39690</v>
      </c>
      <c r="AC14" s="1711">
        <v>288</v>
      </c>
      <c r="AD14" s="1720">
        <v>990.5</v>
      </c>
    </row>
    <row r="15" spans="1:30" ht="14.85" customHeight="1" x14ac:dyDescent="0.15">
      <c r="A15" s="331"/>
      <c r="B15" s="2158"/>
      <c r="C15" s="2194"/>
      <c r="D15" s="1555" t="s">
        <v>71</v>
      </c>
      <c r="E15" s="1556" t="s">
        <v>2621</v>
      </c>
      <c r="F15" s="2035"/>
      <c r="G15" s="2135"/>
      <c r="H15" s="2055"/>
      <c r="I15" s="2054"/>
      <c r="J15" s="2055"/>
      <c r="K15" s="2056"/>
      <c r="L15" s="2057"/>
      <c r="M15" s="2045"/>
      <c r="N15" s="2045"/>
      <c r="O15" s="2045"/>
      <c r="P15" s="2045"/>
      <c r="Q15" s="2045"/>
      <c r="S15" s="1734" t="s">
        <v>4114</v>
      </c>
      <c r="T15" s="1640">
        <v>9.3000000000000007</v>
      </c>
      <c r="U15" s="1612">
        <v>2</v>
      </c>
      <c r="V15" s="1613">
        <v>0</v>
      </c>
      <c r="W15" s="1614">
        <v>4</v>
      </c>
      <c r="X15" s="1615" t="s">
        <v>3127</v>
      </c>
      <c r="Y15" s="1617">
        <v>0</v>
      </c>
      <c r="Z15" s="1683">
        <v>72358</v>
      </c>
      <c r="AA15" s="1698">
        <v>309472</v>
      </c>
      <c r="AB15" s="1690">
        <v>14922</v>
      </c>
      <c r="AC15" s="1711">
        <v>287</v>
      </c>
      <c r="AD15" s="1720">
        <v>1113.5</v>
      </c>
    </row>
    <row r="16" spans="1:30" ht="14.85" customHeight="1" x14ac:dyDescent="0.15">
      <c r="A16" s="331"/>
      <c r="B16" s="1562"/>
      <c r="C16" s="2076" t="s">
        <v>2622</v>
      </c>
      <c r="D16" s="1563" t="s">
        <v>72</v>
      </c>
      <c r="E16" s="1564" t="s">
        <v>69</v>
      </c>
      <c r="F16" s="2069" t="s">
        <v>2623</v>
      </c>
      <c r="G16" s="2151">
        <f>T9</f>
        <v>11</v>
      </c>
      <c r="H16" s="2052">
        <f t="shared" ref="H16:Q16" si="2">U9</f>
        <v>3</v>
      </c>
      <c r="I16" s="2053">
        <f t="shared" si="2"/>
        <v>0</v>
      </c>
      <c r="J16" s="2052">
        <f t="shared" si="2"/>
        <v>4</v>
      </c>
      <c r="K16" s="2200" t="str">
        <f t="shared" si="2"/>
        <v>-</v>
      </c>
      <c r="L16" s="2044">
        <f t="shared" si="2"/>
        <v>0</v>
      </c>
      <c r="M16" s="2028">
        <f t="shared" si="2"/>
        <v>198353</v>
      </c>
      <c r="N16" s="2028">
        <f t="shared" si="2"/>
        <v>119538</v>
      </c>
      <c r="O16" s="2028">
        <f t="shared" si="2"/>
        <v>11709</v>
      </c>
      <c r="P16" s="2028">
        <f t="shared" si="2"/>
        <v>287</v>
      </c>
      <c r="Q16" s="2028">
        <f t="shared" si="2"/>
        <v>1034</v>
      </c>
      <c r="S16" s="1734" t="s">
        <v>4115</v>
      </c>
      <c r="T16" s="1640">
        <v>9.5</v>
      </c>
      <c r="U16" s="1612">
        <v>2</v>
      </c>
      <c r="V16" s="1613">
        <v>0</v>
      </c>
      <c r="W16" s="1614">
        <v>4</v>
      </c>
      <c r="X16" s="1615" t="s">
        <v>3127</v>
      </c>
      <c r="Y16" s="1617">
        <v>0</v>
      </c>
      <c r="Z16" s="1683">
        <v>88966</v>
      </c>
      <c r="AA16" s="1698">
        <v>420083</v>
      </c>
      <c r="AB16" s="1690">
        <v>18369</v>
      </c>
      <c r="AC16" s="1711">
        <v>288</v>
      </c>
      <c r="AD16" s="1720">
        <v>1604.1</v>
      </c>
    </row>
    <row r="17" spans="1:30" ht="14.85" customHeight="1" x14ac:dyDescent="0.15">
      <c r="A17" s="331"/>
      <c r="B17" s="1562"/>
      <c r="C17" s="2189"/>
      <c r="D17" s="1565"/>
      <c r="E17" s="1556" t="s">
        <v>2624</v>
      </c>
      <c r="F17" s="2036"/>
      <c r="G17" s="2049"/>
      <c r="H17" s="2005"/>
      <c r="I17" s="2002"/>
      <c r="J17" s="2005"/>
      <c r="K17" s="2201"/>
      <c r="L17" s="2011"/>
      <c r="M17" s="1997"/>
      <c r="N17" s="1997"/>
      <c r="O17" s="1997"/>
      <c r="P17" s="1997"/>
      <c r="Q17" s="1997"/>
      <c r="S17" s="1734" t="s">
        <v>4116</v>
      </c>
      <c r="T17" s="1640">
        <v>19.2</v>
      </c>
      <c r="U17" s="1612">
        <v>4</v>
      </c>
      <c r="V17" s="1613">
        <v>0</v>
      </c>
      <c r="W17" s="1614">
        <v>8</v>
      </c>
      <c r="X17" s="1615" t="s">
        <v>3127</v>
      </c>
      <c r="Y17" s="1617">
        <v>0</v>
      </c>
      <c r="Z17" s="1683">
        <v>120513</v>
      </c>
      <c r="AA17" s="1698">
        <v>723703</v>
      </c>
      <c r="AB17" s="1690">
        <v>32462</v>
      </c>
      <c r="AC17" s="1711">
        <v>289</v>
      </c>
      <c r="AD17" s="1720">
        <v>1040.4000000000001</v>
      </c>
    </row>
    <row r="18" spans="1:30" ht="14.85" customHeight="1" x14ac:dyDescent="0.15">
      <c r="A18" s="331"/>
      <c r="B18" s="1562"/>
      <c r="C18" s="2189"/>
      <c r="D18" s="1555" t="s">
        <v>70</v>
      </c>
      <c r="E18" s="1556" t="s">
        <v>2625</v>
      </c>
      <c r="F18" s="2013" t="s">
        <v>6</v>
      </c>
      <c r="G18" s="2049"/>
      <c r="H18" s="2005"/>
      <c r="I18" s="2002"/>
      <c r="J18" s="2005"/>
      <c r="K18" s="2201"/>
      <c r="L18" s="2011"/>
      <c r="M18" s="1997"/>
      <c r="N18" s="1997"/>
      <c r="O18" s="1997"/>
      <c r="P18" s="1997"/>
      <c r="Q18" s="1997"/>
      <c r="S18" s="1734" t="s">
        <v>4117</v>
      </c>
      <c r="T18" s="1640">
        <v>20.6</v>
      </c>
      <c r="U18" s="1612">
        <v>2</v>
      </c>
      <c r="V18" s="1613">
        <v>0</v>
      </c>
      <c r="W18" s="1614">
        <v>9</v>
      </c>
      <c r="X18" s="1615" t="s">
        <v>3127</v>
      </c>
      <c r="Y18" s="1617">
        <v>0</v>
      </c>
      <c r="Z18" s="1683">
        <v>207672</v>
      </c>
      <c r="AA18" s="1698">
        <v>734499</v>
      </c>
      <c r="AB18" s="1690">
        <v>19704</v>
      </c>
      <c r="AC18" s="1711">
        <v>287</v>
      </c>
      <c r="AD18" s="1720">
        <v>682.5</v>
      </c>
    </row>
    <row r="19" spans="1:30" ht="14.85" customHeight="1" thickBot="1" x14ac:dyDescent="0.2">
      <c r="A19" s="331"/>
      <c r="B19" s="1562"/>
      <c r="C19" s="2190"/>
      <c r="D19" s="1566" t="s">
        <v>71</v>
      </c>
      <c r="E19" s="1567" t="s">
        <v>2626</v>
      </c>
      <c r="F19" s="2014"/>
      <c r="G19" s="2063"/>
      <c r="H19" s="2055"/>
      <c r="I19" s="2054"/>
      <c r="J19" s="2055"/>
      <c r="K19" s="2202"/>
      <c r="L19" s="2057"/>
      <c r="M19" s="2045"/>
      <c r="N19" s="2045"/>
      <c r="O19" s="2045"/>
      <c r="P19" s="2045"/>
      <c r="Q19" s="2045"/>
      <c r="S19" s="1735" t="s">
        <v>4118</v>
      </c>
      <c r="T19" s="1640"/>
      <c r="U19" s="1641">
        <v>35</v>
      </c>
      <c r="V19" s="1648">
        <v>0</v>
      </c>
      <c r="W19" s="1652">
        <v>70</v>
      </c>
      <c r="X19" s="1652" t="s">
        <v>3127</v>
      </c>
      <c r="Y19" s="1670">
        <v>0</v>
      </c>
      <c r="Z19" s="1684">
        <v>2153160</v>
      </c>
      <c r="AA19" s="1698">
        <v>5255741</v>
      </c>
      <c r="AB19" s="1700">
        <v>238015</v>
      </c>
      <c r="AC19" s="1712"/>
      <c r="AD19" s="1721">
        <v>18502.400000000001</v>
      </c>
    </row>
    <row r="20" spans="1:30" ht="14.85" customHeight="1" x14ac:dyDescent="0.15">
      <c r="A20" s="331"/>
      <c r="B20" s="1562"/>
      <c r="C20" s="2033" t="s">
        <v>2627</v>
      </c>
      <c r="D20" s="1555" t="s">
        <v>72</v>
      </c>
      <c r="E20" s="1556" t="s">
        <v>73</v>
      </c>
      <c r="F20" s="2069" t="s">
        <v>2628</v>
      </c>
      <c r="G20" s="2136">
        <f>T10</f>
        <v>9.3000000000000007</v>
      </c>
      <c r="H20" s="2052">
        <f t="shared" ref="H20:Q20" si="3">U10</f>
        <v>1</v>
      </c>
      <c r="I20" s="2053">
        <f t="shared" si="3"/>
        <v>0</v>
      </c>
      <c r="J20" s="2052">
        <f t="shared" si="3"/>
        <v>4</v>
      </c>
      <c r="K20" s="2043" t="str">
        <f t="shared" si="3"/>
        <v>-</v>
      </c>
      <c r="L20" s="2044">
        <f t="shared" si="3"/>
        <v>0</v>
      </c>
      <c r="M20" s="2028">
        <f t="shared" si="3"/>
        <v>74359</v>
      </c>
      <c r="N20" s="2028">
        <f t="shared" si="3"/>
        <v>304748</v>
      </c>
      <c r="O20" s="2028">
        <f t="shared" si="3"/>
        <v>14220</v>
      </c>
      <c r="P20" s="2028">
        <f t="shared" si="3"/>
        <v>288</v>
      </c>
      <c r="Q20" s="2028">
        <f t="shared" si="3"/>
        <v>877.9</v>
      </c>
      <c r="S20" s="1736" t="s">
        <v>4119</v>
      </c>
      <c r="T20" s="1640">
        <v>29.5</v>
      </c>
      <c r="U20" s="1618">
        <v>1</v>
      </c>
      <c r="V20" s="1619">
        <v>0</v>
      </c>
      <c r="W20" s="1620">
        <v>10</v>
      </c>
      <c r="X20" s="1622">
        <v>0</v>
      </c>
      <c r="Y20" s="1623">
        <v>0</v>
      </c>
      <c r="Z20" s="1685">
        <v>374783</v>
      </c>
      <c r="AA20" s="1698">
        <v>420328</v>
      </c>
      <c r="AB20" s="1701">
        <v>97054</v>
      </c>
      <c r="AC20" s="1713">
        <v>289</v>
      </c>
      <c r="AD20" s="1722">
        <v>4019.21</v>
      </c>
    </row>
    <row r="21" spans="1:30" ht="14.85" customHeight="1" x14ac:dyDescent="0.15">
      <c r="A21" s="331"/>
      <c r="B21" s="1562"/>
      <c r="C21" s="2189"/>
      <c r="D21" s="1565"/>
      <c r="E21" s="1556" t="s">
        <v>2629</v>
      </c>
      <c r="F21" s="2036"/>
      <c r="G21" s="2037"/>
      <c r="H21" s="2005"/>
      <c r="I21" s="2002"/>
      <c r="J21" s="2005"/>
      <c r="K21" s="2008"/>
      <c r="L21" s="2011"/>
      <c r="M21" s="1997"/>
      <c r="N21" s="1997"/>
      <c r="O21" s="1997"/>
      <c r="P21" s="1997"/>
      <c r="Q21" s="1997"/>
      <c r="S21" s="1734" t="s">
        <v>4120</v>
      </c>
      <c r="T21" s="1640">
        <v>10.3</v>
      </c>
      <c r="U21" s="1612">
        <v>0</v>
      </c>
      <c r="V21" s="1613">
        <v>0</v>
      </c>
      <c r="W21" s="1614">
        <v>6</v>
      </c>
      <c r="X21" s="1615">
        <v>0</v>
      </c>
      <c r="Y21" s="1624">
        <v>0</v>
      </c>
      <c r="Z21" s="1683">
        <v>110470</v>
      </c>
      <c r="AA21" s="1698">
        <v>328273</v>
      </c>
      <c r="AB21" s="1690">
        <v>43834</v>
      </c>
      <c r="AC21" s="1711">
        <v>288</v>
      </c>
      <c r="AD21" s="1720">
        <v>1216.03</v>
      </c>
    </row>
    <row r="22" spans="1:30" ht="14.85" customHeight="1" x14ac:dyDescent="0.15">
      <c r="A22" s="331"/>
      <c r="B22" s="1562"/>
      <c r="C22" s="2189"/>
      <c r="D22" s="1555" t="s">
        <v>70</v>
      </c>
      <c r="E22" s="1556" t="s">
        <v>2630</v>
      </c>
      <c r="F22" s="2013" t="s">
        <v>6</v>
      </c>
      <c r="G22" s="2037"/>
      <c r="H22" s="2005"/>
      <c r="I22" s="2002"/>
      <c r="J22" s="2005"/>
      <c r="K22" s="2008"/>
      <c r="L22" s="2011"/>
      <c r="M22" s="1997"/>
      <c r="N22" s="1997"/>
      <c r="O22" s="1997"/>
      <c r="P22" s="1997"/>
      <c r="Q22" s="1997"/>
      <c r="S22" s="1734" t="s">
        <v>4121</v>
      </c>
      <c r="T22" s="1640">
        <v>9</v>
      </c>
      <c r="U22" s="1612">
        <v>0</v>
      </c>
      <c r="V22" s="1613">
        <v>0</v>
      </c>
      <c r="W22" s="1621">
        <v>0</v>
      </c>
      <c r="X22" s="1615">
        <v>0</v>
      </c>
      <c r="Y22" s="1625">
        <v>4</v>
      </c>
      <c r="Z22" s="1683">
        <v>46573</v>
      </c>
      <c r="AA22" s="1698">
        <v>129574</v>
      </c>
      <c r="AB22" s="1690">
        <v>19214</v>
      </c>
      <c r="AC22" s="1711">
        <v>285</v>
      </c>
      <c r="AD22" s="1720">
        <v>268</v>
      </c>
    </row>
    <row r="23" spans="1:30" ht="14.85" customHeight="1" x14ac:dyDescent="0.15">
      <c r="A23" s="331"/>
      <c r="B23" s="1562"/>
      <c r="C23" s="2194"/>
      <c r="D23" s="1555" t="s">
        <v>71</v>
      </c>
      <c r="E23" s="1556" t="s">
        <v>2631</v>
      </c>
      <c r="F23" s="2014"/>
      <c r="G23" s="2135"/>
      <c r="H23" s="2055"/>
      <c r="I23" s="2054"/>
      <c r="J23" s="2055"/>
      <c r="K23" s="2056"/>
      <c r="L23" s="2057"/>
      <c r="M23" s="2045"/>
      <c r="N23" s="2045"/>
      <c r="O23" s="2045"/>
      <c r="P23" s="2045"/>
      <c r="Q23" s="2045"/>
      <c r="S23" s="1734" t="s">
        <v>4122</v>
      </c>
      <c r="T23" s="1640">
        <v>6</v>
      </c>
      <c r="U23" s="1612">
        <v>0</v>
      </c>
      <c r="V23" s="1613">
        <v>0</v>
      </c>
      <c r="W23" s="1614">
        <v>3</v>
      </c>
      <c r="X23" s="1615">
        <v>0</v>
      </c>
      <c r="Y23" s="1624">
        <v>0</v>
      </c>
      <c r="Z23" s="1683">
        <v>82971</v>
      </c>
      <c r="AA23" s="1698">
        <v>58257</v>
      </c>
      <c r="AB23" s="1690">
        <v>6966</v>
      </c>
      <c r="AC23" s="1711">
        <v>288</v>
      </c>
      <c r="AD23" s="1720">
        <v>1003.63</v>
      </c>
    </row>
    <row r="24" spans="1:30" ht="14.85" customHeight="1" x14ac:dyDescent="0.15">
      <c r="A24" s="331"/>
      <c r="B24" s="1562"/>
      <c r="C24" s="2076" t="s">
        <v>2632</v>
      </c>
      <c r="D24" s="1563" t="s">
        <v>72</v>
      </c>
      <c r="E24" s="1564" t="s">
        <v>2633</v>
      </c>
      <c r="F24" s="2069" t="s">
        <v>2628</v>
      </c>
      <c r="G24" s="2136">
        <f>T11</f>
        <v>9.4</v>
      </c>
      <c r="H24" s="2052">
        <f t="shared" ref="H24:Q24" si="4">U11</f>
        <v>1</v>
      </c>
      <c r="I24" s="2053">
        <f t="shared" si="4"/>
        <v>0</v>
      </c>
      <c r="J24" s="2052">
        <f t="shared" si="4"/>
        <v>4</v>
      </c>
      <c r="K24" s="2043" t="str">
        <f t="shared" si="4"/>
        <v>-</v>
      </c>
      <c r="L24" s="2044">
        <f t="shared" si="4"/>
        <v>0</v>
      </c>
      <c r="M24" s="2028">
        <f t="shared" si="4"/>
        <v>73684</v>
      </c>
      <c r="N24" s="2028">
        <f t="shared" si="4"/>
        <v>386362</v>
      </c>
      <c r="O24" s="2028">
        <f t="shared" si="4"/>
        <v>17911</v>
      </c>
      <c r="P24" s="2028">
        <f t="shared" si="4"/>
        <v>288</v>
      </c>
      <c r="Q24" s="2028">
        <f t="shared" si="4"/>
        <v>918.2</v>
      </c>
      <c r="S24" s="1734" t="s">
        <v>4123</v>
      </c>
      <c r="T24" s="1640">
        <v>6</v>
      </c>
      <c r="U24" s="1612">
        <v>0</v>
      </c>
      <c r="V24" s="1613">
        <v>0</v>
      </c>
      <c r="W24" s="1614">
        <v>3</v>
      </c>
      <c r="X24" s="1615">
        <v>0</v>
      </c>
      <c r="Y24" s="1624">
        <v>0</v>
      </c>
      <c r="Z24" s="1683">
        <v>45793</v>
      </c>
      <c r="AA24" s="1698">
        <v>54490</v>
      </c>
      <c r="AB24" s="1690">
        <v>2615</v>
      </c>
      <c r="AC24" s="1711">
        <v>288</v>
      </c>
      <c r="AD24" s="1720">
        <v>379.23</v>
      </c>
    </row>
    <row r="25" spans="1:30" ht="14.85" customHeight="1" x14ac:dyDescent="0.15">
      <c r="A25" s="331"/>
      <c r="B25" s="1562"/>
      <c r="C25" s="2189"/>
      <c r="D25" s="1565"/>
      <c r="E25" s="1556" t="s">
        <v>2634</v>
      </c>
      <c r="F25" s="2036"/>
      <c r="G25" s="2037"/>
      <c r="H25" s="2005"/>
      <c r="I25" s="2002"/>
      <c r="J25" s="2005"/>
      <c r="K25" s="2008"/>
      <c r="L25" s="2011"/>
      <c r="M25" s="1997"/>
      <c r="N25" s="1997"/>
      <c r="O25" s="1997"/>
      <c r="P25" s="1997"/>
      <c r="Q25" s="1997"/>
      <c r="S25" s="1734" t="s">
        <v>4124</v>
      </c>
      <c r="T25" s="1640">
        <v>6</v>
      </c>
      <c r="U25" s="1612">
        <v>0</v>
      </c>
      <c r="V25" s="1613">
        <v>0</v>
      </c>
      <c r="W25" s="1614">
        <v>3</v>
      </c>
      <c r="X25" s="1615">
        <v>0</v>
      </c>
      <c r="Y25" s="1624">
        <v>0</v>
      </c>
      <c r="Z25" s="1683">
        <v>51637</v>
      </c>
      <c r="AA25" s="1698">
        <v>21421</v>
      </c>
      <c r="AB25" s="1690">
        <v>2557</v>
      </c>
      <c r="AC25" s="1711">
        <v>288</v>
      </c>
      <c r="AD25" s="1720">
        <v>331.42</v>
      </c>
    </row>
    <row r="26" spans="1:30" ht="14.85" customHeight="1" x14ac:dyDescent="0.15">
      <c r="A26" s="331"/>
      <c r="B26" s="1562"/>
      <c r="C26" s="2189"/>
      <c r="D26" s="1555" t="s">
        <v>70</v>
      </c>
      <c r="E26" s="1556" t="s">
        <v>2635</v>
      </c>
      <c r="F26" s="2013" t="s">
        <v>6</v>
      </c>
      <c r="G26" s="2037"/>
      <c r="H26" s="2005"/>
      <c r="I26" s="2002"/>
      <c r="J26" s="2005"/>
      <c r="K26" s="2008"/>
      <c r="L26" s="2011"/>
      <c r="M26" s="1997"/>
      <c r="N26" s="1997"/>
      <c r="O26" s="1997"/>
      <c r="P26" s="1997"/>
      <c r="Q26" s="1997"/>
      <c r="S26" s="1734" t="s">
        <v>4125</v>
      </c>
      <c r="T26" s="1640">
        <v>6</v>
      </c>
      <c r="U26" s="1612">
        <v>0</v>
      </c>
      <c r="V26" s="1613">
        <v>0</v>
      </c>
      <c r="W26" s="1614">
        <v>3</v>
      </c>
      <c r="X26" s="1615">
        <v>0</v>
      </c>
      <c r="Y26" s="1624">
        <v>0</v>
      </c>
      <c r="Z26" s="1683">
        <v>51296</v>
      </c>
      <c r="AA26" s="1698">
        <v>38824</v>
      </c>
      <c r="AB26" s="1690">
        <v>3011</v>
      </c>
      <c r="AC26" s="1711">
        <v>288</v>
      </c>
      <c r="AD26" s="1720">
        <v>486</v>
      </c>
    </row>
    <row r="27" spans="1:30" ht="14.85" customHeight="1" thickBot="1" x14ac:dyDescent="0.2">
      <c r="A27" s="331"/>
      <c r="B27" s="1562"/>
      <c r="C27" s="2190"/>
      <c r="D27" s="1566" t="s">
        <v>71</v>
      </c>
      <c r="E27" s="1567" t="s">
        <v>2636</v>
      </c>
      <c r="F27" s="2014"/>
      <c r="G27" s="2135"/>
      <c r="H27" s="2055"/>
      <c r="I27" s="2054"/>
      <c r="J27" s="2055"/>
      <c r="K27" s="2056"/>
      <c r="L27" s="2057"/>
      <c r="M27" s="2045"/>
      <c r="N27" s="2045"/>
      <c r="O27" s="2045"/>
      <c r="P27" s="2045"/>
      <c r="Q27" s="2045"/>
      <c r="S27" s="1737" t="s">
        <v>4126</v>
      </c>
      <c r="T27" s="1640"/>
      <c r="U27" s="1612">
        <v>1</v>
      </c>
      <c r="V27" s="1613">
        <v>0</v>
      </c>
      <c r="W27" s="1677">
        <v>28</v>
      </c>
      <c r="X27" s="1651">
        <v>0</v>
      </c>
      <c r="Y27" s="1680">
        <v>4</v>
      </c>
      <c r="Z27" s="1686">
        <v>763523</v>
      </c>
      <c r="AA27" s="1698">
        <v>1051167</v>
      </c>
      <c r="AB27" s="1702">
        <v>175251</v>
      </c>
      <c r="AC27" s="1711"/>
      <c r="AD27" s="1721">
        <v>7703.52</v>
      </c>
    </row>
    <row r="28" spans="1:30" ht="14.85" customHeight="1" thickBot="1" x14ac:dyDescent="0.2">
      <c r="A28" s="331"/>
      <c r="B28" s="1562"/>
      <c r="C28" s="2033" t="s">
        <v>2637</v>
      </c>
      <c r="D28" s="1555" t="s">
        <v>72</v>
      </c>
      <c r="E28" s="1556" t="s">
        <v>2638</v>
      </c>
      <c r="F28" s="2069" t="s">
        <v>2628</v>
      </c>
      <c r="G28" s="2136">
        <f>T12</f>
        <v>9.5</v>
      </c>
      <c r="H28" s="2052">
        <f t="shared" ref="H28:Q28" si="5">U12</f>
        <v>1</v>
      </c>
      <c r="I28" s="2053">
        <f t="shared" si="5"/>
        <v>0</v>
      </c>
      <c r="J28" s="2052">
        <f t="shared" si="5"/>
        <v>4</v>
      </c>
      <c r="K28" s="2043" t="str">
        <f t="shared" si="5"/>
        <v>-</v>
      </c>
      <c r="L28" s="2044">
        <f t="shared" si="5"/>
        <v>0</v>
      </c>
      <c r="M28" s="2028">
        <f t="shared" si="5"/>
        <v>63335</v>
      </c>
      <c r="N28" s="2028">
        <f t="shared" si="5"/>
        <v>437503</v>
      </c>
      <c r="O28" s="2028">
        <f t="shared" si="5"/>
        <v>19449</v>
      </c>
      <c r="P28" s="2028">
        <f t="shared" si="5"/>
        <v>287</v>
      </c>
      <c r="Q28" s="2028">
        <f t="shared" si="5"/>
        <v>1243.0999999999999</v>
      </c>
      <c r="S28" s="1738" t="s">
        <v>4127</v>
      </c>
      <c r="T28" s="1640">
        <v>9</v>
      </c>
      <c r="U28" s="1626">
        <v>1</v>
      </c>
      <c r="V28" s="1627">
        <v>0</v>
      </c>
      <c r="W28" s="1628">
        <v>7</v>
      </c>
      <c r="X28" s="1629">
        <v>0</v>
      </c>
      <c r="Y28" s="1630">
        <v>0</v>
      </c>
      <c r="Z28" s="1687">
        <v>206500</v>
      </c>
      <c r="AA28" s="1698">
        <v>137578</v>
      </c>
      <c r="AB28" s="1703">
        <v>15057</v>
      </c>
      <c r="AC28" s="1714">
        <v>238</v>
      </c>
      <c r="AD28" s="1723">
        <v>503</v>
      </c>
    </row>
    <row r="29" spans="1:30" ht="14.85" customHeight="1" x14ac:dyDescent="0.15">
      <c r="A29" s="331"/>
      <c r="B29" s="1562"/>
      <c r="C29" s="2189"/>
      <c r="D29" s="1565"/>
      <c r="E29" s="1556" t="s">
        <v>2639</v>
      </c>
      <c r="F29" s="2036"/>
      <c r="G29" s="2037"/>
      <c r="H29" s="2005"/>
      <c r="I29" s="2002"/>
      <c r="J29" s="2005"/>
      <c r="K29" s="2008"/>
      <c r="L29" s="2011"/>
      <c r="M29" s="1997"/>
      <c r="N29" s="1997"/>
      <c r="O29" s="1997"/>
      <c r="P29" s="1997"/>
      <c r="Q29" s="1997"/>
      <c r="S29" s="1736" t="s">
        <v>4128</v>
      </c>
      <c r="T29" s="1640">
        <v>11.8</v>
      </c>
      <c r="U29" s="1618">
        <v>0</v>
      </c>
      <c r="V29" s="1619">
        <v>0</v>
      </c>
      <c r="W29" s="1631">
        <v>1.8</v>
      </c>
      <c r="X29" s="1622">
        <v>0</v>
      </c>
      <c r="Y29" s="1632">
        <v>0</v>
      </c>
      <c r="Z29" s="1685">
        <v>277641</v>
      </c>
      <c r="AA29" s="1698">
        <v>378339</v>
      </c>
      <c r="AB29" s="1701">
        <v>46814</v>
      </c>
      <c r="AC29" s="1713">
        <v>338</v>
      </c>
      <c r="AD29" s="1722">
        <v>1930.33</v>
      </c>
    </row>
    <row r="30" spans="1:30" ht="14.85" customHeight="1" x14ac:dyDescent="0.15">
      <c r="A30" s="331"/>
      <c r="B30" s="1562"/>
      <c r="C30" s="2189"/>
      <c r="D30" s="1555" t="s">
        <v>70</v>
      </c>
      <c r="E30" s="1556" t="s">
        <v>2640</v>
      </c>
      <c r="F30" s="2013" t="s">
        <v>6</v>
      </c>
      <c r="G30" s="2037"/>
      <c r="H30" s="2005"/>
      <c r="I30" s="2002"/>
      <c r="J30" s="2005"/>
      <c r="K30" s="2008"/>
      <c r="L30" s="2011"/>
      <c r="M30" s="1997"/>
      <c r="N30" s="1997"/>
      <c r="O30" s="1997"/>
      <c r="P30" s="1997"/>
      <c r="Q30" s="1997"/>
      <c r="S30" s="1734" t="s">
        <v>4129</v>
      </c>
      <c r="T30" s="1640">
        <v>3.8</v>
      </c>
      <c r="U30" s="1612">
        <v>0</v>
      </c>
      <c r="V30" s="1613">
        <v>0</v>
      </c>
      <c r="W30" s="1616">
        <v>1.8</v>
      </c>
      <c r="X30" s="1615">
        <v>0</v>
      </c>
      <c r="Y30" s="1617">
        <v>0</v>
      </c>
      <c r="Z30" s="1683">
        <v>61412</v>
      </c>
      <c r="AA30" s="1698">
        <v>98310</v>
      </c>
      <c r="AB30" s="1690">
        <v>7404</v>
      </c>
      <c r="AC30" s="1711">
        <v>291</v>
      </c>
      <c r="AD30" s="1720">
        <v>593.97</v>
      </c>
    </row>
    <row r="31" spans="1:30" ht="14.85" customHeight="1" x14ac:dyDescent="0.15">
      <c r="A31" s="331"/>
      <c r="B31" s="1562"/>
      <c r="C31" s="2194"/>
      <c r="D31" s="1555" t="s">
        <v>71</v>
      </c>
      <c r="E31" s="1556" t="s">
        <v>2641</v>
      </c>
      <c r="F31" s="2014"/>
      <c r="G31" s="2135"/>
      <c r="H31" s="2055"/>
      <c r="I31" s="2054"/>
      <c r="J31" s="2055"/>
      <c r="K31" s="2056"/>
      <c r="L31" s="2057"/>
      <c r="M31" s="2045"/>
      <c r="N31" s="2045"/>
      <c r="O31" s="2045"/>
      <c r="P31" s="2045"/>
      <c r="Q31" s="2045"/>
      <c r="S31" s="1734" t="s">
        <v>4130</v>
      </c>
      <c r="T31" s="1640">
        <v>2.8</v>
      </c>
      <c r="U31" s="1612">
        <v>0</v>
      </c>
      <c r="V31" s="1613">
        <v>0</v>
      </c>
      <c r="W31" s="1616">
        <v>1.8</v>
      </c>
      <c r="X31" s="1616">
        <v>0</v>
      </c>
      <c r="Y31" s="1617">
        <v>0</v>
      </c>
      <c r="Z31" s="1683">
        <v>37080</v>
      </c>
      <c r="AA31" s="1698">
        <v>30577</v>
      </c>
      <c r="AB31" s="1690">
        <v>1488</v>
      </c>
      <c r="AC31" s="1711">
        <v>291</v>
      </c>
      <c r="AD31" s="1720">
        <v>303.60000000000002</v>
      </c>
    </row>
    <row r="32" spans="1:30" ht="14.85" customHeight="1" x14ac:dyDescent="0.15">
      <c r="A32" s="331"/>
      <c r="B32" s="1562"/>
      <c r="C32" s="2076" t="s">
        <v>2642</v>
      </c>
      <c r="D32" s="1563" t="s">
        <v>72</v>
      </c>
      <c r="E32" s="1564" t="s">
        <v>2643</v>
      </c>
      <c r="F32" s="2069" t="s">
        <v>2628</v>
      </c>
      <c r="G32" s="2136">
        <f>T13</f>
        <v>9.5</v>
      </c>
      <c r="H32" s="2052">
        <f t="shared" ref="H32:Q32" si="6">U13</f>
        <v>2</v>
      </c>
      <c r="I32" s="2053">
        <f t="shared" si="6"/>
        <v>0</v>
      </c>
      <c r="J32" s="2052">
        <f t="shared" si="6"/>
        <v>4</v>
      </c>
      <c r="K32" s="2043" t="str">
        <f t="shared" si="6"/>
        <v>-</v>
      </c>
      <c r="L32" s="2044">
        <f t="shared" si="6"/>
        <v>0</v>
      </c>
      <c r="M32" s="2028">
        <f t="shared" si="6"/>
        <v>74874</v>
      </c>
      <c r="N32" s="2028">
        <f t="shared" si="6"/>
        <v>351549</v>
      </c>
      <c r="O32" s="2028">
        <f t="shared" si="6"/>
        <v>18721</v>
      </c>
      <c r="P32" s="2028">
        <f t="shared" si="6"/>
        <v>287</v>
      </c>
      <c r="Q32" s="2028">
        <f t="shared" si="6"/>
        <v>1032.2</v>
      </c>
      <c r="S32" s="1734" t="s">
        <v>4131</v>
      </c>
      <c r="T32" s="1640">
        <v>2.8</v>
      </c>
      <c r="U32" s="1612">
        <v>0</v>
      </c>
      <c r="V32" s="1613">
        <v>0</v>
      </c>
      <c r="W32" s="1616">
        <v>1.8</v>
      </c>
      <c r="X32" s="1616">
        <v>0</v>
      </c>
      <c r="Y32" s="1617">
        <v>0</v>
      </c>
      <c r="Z32" s="1683">
        <v>32946</v>
      </c>
      <c r="AA32" s="1698">
        <v>32973</v>
      </c>
      <c r="AB32" s="1690">
        <v>3584</v>
      </c>
      <c r="AC32" s="1711">
        <v>291</v>
      </c>
      <c r="AD32" s="1720">
        <v>130.55000000000001</v>
      </c>
    </row>
    <row r="33" spans="1:30" ht="14.85" customHeight="1" thickBot="1" x14ac:dyDescent="0.2">
      <c r="A33" s="331"/>
      <c r="B33" s="1562"/>
      <c r="C33" s="2189"/>
      <c r="D33" s="1565"/>
      <c r="E33" s="1556" t="s">
        <v>2644</v>
      </c>
      <c r="F33" s="2036"/>
      <c r="G33" s="2037"/>
      <c r="H33" s="2005"/>
      <c r="I33" s="2002"/>
      <c r="J33" s="2005"/>
      <c r="K33" s="2008"/>
      <c r="L33" s="2011"/>
      <c r="M33" s="1997"/>
      <c r="N33" s="1997"/>
      <c r="O33" s="1997"/>
      <c r="P33" s="1997"/>
      <c r="Q33" s="1997"/>
      <c r="S33" s="1735" t="s">
        <v>4132</v>
      </c>
      <c r="T33" s="1640"/>
      <c r="U33" s="1642">
        <v>0</v>
      </c>
      <c r="V33" s="1648">
        <v>0</v>
      </c>
      <c r="W33" s="1652">
        <v>7.2</v>
      </c>
      <c r="X33" s="1679">
        <v>0</v>
      </c>
      <c r="Y33" s="1670">
        <v>0</v>
      </c>
      <c r="Z33" s="1688">
        <v>409079</v>
      </c>
      <c r="AA33" s="1698">
        <v>540199</v>
      </c>
      <c r="AB33" s="1700">
        <v>59290</v>
      </c>
      <c r="AC33" s="1712"/>
      <c r="AD33" s="1721">
        <v>2958.4500000000003</v>
      </c>
    </row>
    <row r="34" spans="1:30" ht="14.85" customHeight="1" x14ac:dyDescent="0.15">
      <c r="A34" s="331"/>
      <c r="B34" s="1562"/>
      <c r="C34" s="2189"/>
      <c r="D34" s="1555" t="s">
        <v>70</v>
      </c>
      <c r="E34" s="1556" t="s">
        <v>2645</v>
      </c>
      <c r="F34" s="2013" t="s">
        <v>6</v>
      </c>
      <c r="G34" s="2037"/>
      <c r="H34" s="2005"/>
      <c r="I34" s="2002"/>
      <c r="J34" s="2005"/>
      <c r="K34" s="2008"/>
      <c r="L34" s="2011"/>
      <c r="M34" s="1997"/>
      <c r="N34" s="1997"/>
      <c r="O34" s="1997"/>
      <c r="P34" s="1997"/>
      <c r="Q34" s="1997"/>
      <c r="S34" s="1736" t="s">
        <v>4133</v>
      </c>
      <c r="T34" s="1640">
        <v>15</v>
      </c>
      <c r="U34" s="1618">
        <v>0</v>
      </c>
      <c r="V34" s="1619">
        <v>0</v>
      </c>
      <c r="W34" s="1621">
        <v>0</v>
      </c>
      <c r="X34" s="1615">
        <v>0</v>
      </c>
      <c r="Y34" s="1633">
        <v>10</v>
      </c>
      <c r="Z34" s="1685">
        <v>553009</v>
      </c>
      <c r="AA34" s="1698">
        <v>710964</v>
      </c>
      <c r="AB34" s="1701">
        <v>36874</v>
      </c>
      <c r="AC34" s="1713">
        <v>301</v>
      </c>
      <c r="AD34" s="1722">
        <v>3375.6</v>
      </c>
    </row>
    <row r="35" spans="1:30" ht="14.85" customHeight="1" x14ac:dyDescent="0.15">
      <c r="A35" s="331"/>
      <c r="B35" s="1562"/>
      <c r="C35" s="2190"/>
      <c r="D35" s="1566" t="s">
        <v>71</v>
      </c>
      <c r="E35" s="1567" t="s">
        <v>2646</v>
      </c>
      <c r="F35" s="2014"/>
      <c r="G35" s="2135"/>
      <c r="H35" s="2055"/>
      <c r="I35" s="2054"/>
      <c r="J35" s="2055"/>
      <c r="K35" s="2056"/>
      <c r="L35" s="2057"/>
      <c r="M35" s="2045"/>
      <c r="N35" s="2045"/>
      <c r="O35" s="2045"/>
      <c r="P35" s="2045"/>
      <c r="Q35" s="2045"/>
      <c r="S35" s="1734" t="s">
        <v>4134</v>
      </c>
      <c r="T35" s="1640">
        <v>5</v>
      </c>
      <c r="U35" s="1612">
        <v>0</v>
      </c>
      <c r="V35" s="1613">
        <v>0</v>
      </c>
      <c r="W35" s="1621">
        <v>0</v>
      </c>
      <c r="X35" s="1615">
        <v>0</v>
      </c>
      <c r="Y35" s="1633">
        <v>4</v>
      </c>
      <c r="Z35" s="1689" t="s">
        <v>3128</v>
      </c>
      <c r="AA35" s="1698" t="s">
        <v>3128</v>
      </c>
      <c r="AB35" s="1698" t="s">
        <v>3128</v>
      </c>
      <c r="AC35" s="1711">
        <v>305</v>
      </c>
      <c r="AD35" s="1720">
        <v>688</v>
      </c>
    </row>
    <row r="36" spans="1:30" ht="14.85" customHeight="1" x14ac:dyDescent="0.15">
      <c r="A36" s="331"/>
      <c r="B36" s="1562"/>
      <c r="C36" s="2033" t="s">
        <v>2647</v>
      </c>
      <c r="D36" s="1555" t="s">
        <v>72</v>
      </c>
      <c r="E36" s="1556" t="s">
        <v>2648</v>
      </c>
      <c r="F36" s="2069" t="s">
        <v>2628</v>
      </c>
      <c r="G36" s="2136">
        <f>T14</f>
        <v>15.5</v>
      </c>
      <c r="H36" s="2052">
        <f t="shared" ref="H36:Q36" si="7">U14</f>
        <v>2</v>
      </c>
      <c r="I36" s="2053">
        <f t="shared" si="7"/>
        <v>0</v>
      </c>
      <c r="J36" s="2052">
        <f t="shared" si="7"/>
        <v>6</v>
      </c>
      <c r="K36" s="2043" t="str">
        <f t="shared" si="7"/>
        <v>-</v>
      </c>
      <c r="L36" s="2044">
        <f t="shared" si="7"/>
        <v>0</v>
      </c>
      <c r="M36" s="2028">
        <f t="shared" si="7"/>
        <v>95257</v>
      </c>
      <c r="N36" s="2028">
        <f t="shared" si="7"/>
        <v>829854</v>
      </c>
      <c r="O36" s="2028">
        <f t="shared" si="7"/>
        <v>39690</v>
      </c>
      <c r="P36" s="2028">
        <f t="shared" si="7"/>
        <v>288</v>
      </c>
      <c r="Q36" s="2028">
        <f t="shared" si="7"/>
        <v>990.5</v>
      </c>
      <c r="S36" s="1734" t="s">
        <v>4135</v>
      </c>
      <c r="T36" s="1640">
        <v>6</v>
      </c>
      <c r="U36" s="1612">
        <v>0</v>
      </c>
      <c r="V36" s="1613">
        <v>0</v>
      </c>
      <c r="W36" s="1621">
        <v>0</v>
      </c>
      <c r="X36" s="1615">
        <v>0</v>
      </c>
      <c r="Y36" s="1633">
        <v>4</v>
      </c>
      <c r="Z36" s="1689" t="s">
        <v>3128</v>
      </c>
      <c r="AA36" s="1698" t="s">
        <v>3128</v>
      </c>
      <c r="AB36" s="1698" t="s">
        <v>3128</v>
      </c>
      <c r="AC36" s="1711">
        <v>301</v>
      </c>
      <c r="AD36" s="1720">
        <v>2274</v>
      </c>
    </row>
    <row r="37" spans="1:30" ht="14.85" customHeight="1" x14ac:dyDescent="0.15">
      <c r="A37" s="331"/>
      <c r="B37" s="1562"/>
      <c r="C37" s="2189"/>
      <c r="D37" s="1565"/>
      <c r="E37" s="1556" t="s">
        <v>2649</v>
      </c>
      <c r="F37" s="2036"/>
      <c r="G37" s="2037"/>
      <c r="H37" s="2005"/>
      <c r="I37" s="2002"/>
      <c r="J37" s="2005"/>
      <c r="K37" s="2008"/>
      <c r="L37" s="2011"/>
      <c r="M37" s="1997"/>
      <c r="N37" s="1997"/>
      <c r="O37" s="1997"/>
      <c r="P37" s="1997"/>
      <c r="Q37" s="1997"/>
      <c r="S37" s="1734" t="s">
        <v>4136</v>
      </c>
      <c r="T37" s="1640">
        <v>3</v>
      </c>
      <c r="U37" s="1612">
        <v>0</v>
      </c>
      <c r="V37" s="1613">
        <v>0</v>
      </c>
      <c r="W37" s="1621">
        <v>0</v>
      </c>
      <c r="X37" s="1615">
        <v>0</v>
      </c>
      <c r="Y37" s="1633">
        <v>1</v>
      </c>
      <c r="Z37" s="1689" t="s">
        <v>3128</v>
      </c>
      <c r="AA37" s="1698" t="s">
        <v>3128</v>
      </c>
      <c r="AB37" s="1698" t="s">
        <v>3128</v>
      </c>
      <c r="AC37" s="1711">
        <v>293</v>
      </c>
      <c r="AD37" s="1720">
        <v>350.56</v>
      </c>
    </row>
    <row r="38" spans="1:30" ht="14.85" customHeight="1" x14ac:dyDescent="0.15">
      <c r="A38" s="331"/>
      <c r="B38" s="1562"/>
      <c r="C38" s="2189"/>
      <c r="D38" s="1555" t="s">
        <v>70</v>
      </c>
      <c r="E38" s="1556" t="s">
        <v>2650</v>
      </c>
      <c r="F38" s="2013" t="s">
        <v>6</v>
      </c>
      <c r="G38" s="2037"/>
      <c r="H38" s="2005"/>
      <c r="I38" s="2002"/>
      <c r="J38" s="2005"/>
      <c r="K38" s="2008"/>
      <c r="L38" s="2011"/>
      <c r="M38" s="1997"/>
      <c r="N38" s="1997"/>
      <c r="O38" s="1997"/>
      <c r="P38" s="1997"/>
      <c r="Q38" s="1997"/>
      <c r="S38" s="1734" t="s">
        <v>4137</v>
      </c>
      <c r="T38" s="1640">
        <v>4</v>
      </c>
      <c r="U38" s="1612">
        <v>0</v>
      </c>
      <c r="V38" s="1613">
        <v>0</v>
      </c>
      <c r="W38" s="1621">
        <v>0</v>
      </c>
      <c r="X38" s="1615">
        <v>0</v>
      </c>
      <c r="Y38" s="1633">
        <v>3</v>
      </c>
      <c r="Z38" s="1689" t="s">
        <v>3128</v>
      </c>
      <c r="AA38" s="1698" t="s">
        <v>3128</v>
      </c>
      <c r="AB38" s="1698" t="s">
        <v>3128</v>
      </c>
      <c r="AC38" s="1711">
        <v>304</v>
      </c>
      <c r="AD38" s="1720">
        <v>385.7</v>
      </c>
    </row>
    <row r="39" spans="1:30" ht="14.85" customHeight="1" thickBot="1" x14ac:dyDescent="0.2">
      <c r="A39" s="331"/>
      <c r="B39" s="1562"/>
      <c r="C39" s="2194"/>
      <c r="D39" s="1555" t="s">
        <v>71</v>
      </c>
      <c r="E39" s="1556" t="s">
        <v>2651</v>
      </c>
      <c r="F39" s="2014"/>
      <c r="G39" s="2135"/>
      <c r="H39" s="2055"/>
      <c r="I39" s="2054"/>
      <c r="J39" s="2055"/>
      <c r="K39" s="2056"/>
      <c r="L39" s="2057"/>
      <c r="M39" s="2045"/>
      <c r="N39" s="2045"/>
      <c r="O39" s="2045"/>
      <c r="P39" s="2045"/>
      <c r="Q39" s="2045"/>
      <c r="S39" s="1735" t="s">
        <v>4138</v>
      </c>
      <c r="T39" s="1640"/>
      <c r="U39" s="1642">
        <v>0</v>
      </c>
      <c r="V39" s="1648">
        <v>0</v>
      </c>
      <c r="W39" s="1651">
        <v>0</v>
      </c>
      <c r="X39" s="1651">
        <v>0</v>
      </c>
      <c r="Y39" s="1680">
        <v>22</v>
      </c>
      <c r="Z39" s="1688">
        <v>553009</v>
      </c>
      <c r="AA39" s="1698">
        <v>710964</v>
      </c>
      <c r="AB39" s="1704">
        <v>36874</v>
      </c>
      <c r="AC39" s="1712"/>
      <c r="AD39" s="1724">
        <v>7073.8600000000006</v>
      </c>
    </row>
    <row r="40" spans="1:30" ht="14.85" customHeight="1" x14ac:dyDescent="0.15">
      <c r="A40" s="331"/>
      <c r="B40" s="1562"/>
      <c r="C40" s="2076" t="s">
        <v>2652</v>
      </c>
      <c r="D40" s="1563" t="s">
        <v>72</v>
      </c>
      <c r="E40" s="1564" t="s">
        <v>74</v>
      </c>
      <c r="F40" s="2069" t="s">
        <v>2628</v>
      </c>
      <c r="G40" s="2151">
        <f>T15</f>
        <v>9.3000000000000007</v>
      </c>
      <c r="H40" s="2052">
        <f t="shared" ref="H40:Q40" si="8">U15</f>
        <v>2</v>
      </c>
      <c r="I40" s="2053">
        <f t="shared" si="8"/>
        <v>0</v>
      </c>
      <c r="J40" s="2052">
        <f t="shared" si="8"/>
        <v>4</v>
      </c>
      <c r="K40" s="2043" t="str">
        <f t="shared" si="8"/>
        <v>-</v>
      </c>
      <c r="L40" s="2044">
        <f t="shared" si="8"/>
        <v>0</v>
      </c>
      <c r="M40" s="2028">
        <f t="shared" si="8"/>
        <v>72358</v>
      </c>
      <c r="N40" s="2028">
        <f t="shared" si="8"/>
        <v>309472</v>
      </c>
      <c r="O40" s="2028">
        <f t="shared" si="8"/>
        <v>14922</v>
      </c>
      <c r="P40" s="2028">
        <f t="shared" si="8"/>
        <v>287</v>
      </c>
      <c r="Q40" s="2028">
        <f t="shared" si="8"/>
        <v>1113.5</v>
      </c>
      <c r="S40" s="1736" t="s">
        <v>4139</v>
      </c>
      <c r="T40" s="1640">
        <v>46</v>
      </c>
      <c r="U40" s="1618">
        <v>14</v>
      </c>
      <c r="V40" s="1619">
        <v>0</v>
      </c>
      <c r="W40" s="1614">
        <v>24</v>
      </c>
      <c r="X40" s="1615">
        <v>0</v>
      </c>
      <c r="Y40" s="1617">
        <v>0</v>
      </c>
      <c r="Z40" s="1685">
        <v>530585</v>
      </c>
      <c r="AA40" s="1698">
        <v>1309462</v>
      </c>
      <c r="AB40" s="1701">
        <v>247160</v>
      </c>
      <c r="AC40" s="1713">
        <v>342</v>
      </c>
      <c r="AD40" s="1722">
        <v>4812.7</v>
      </c>
    </row>
    <row r="41" spans="1:30" ht="14.85" customHeight="1" x14ac:dyDescent="0.15">
      <c r="A41" s="331"/>
      <c r="B41" s="1562"/>
      <c r="C41" s="2189"/>
      <c r="D41" s="1565"/>
      <c r="E41" s="1556" t="s">
        <v>2653</v>
      </c>
      <c r="F41" s="2036"/>
      <c r="G41" s="2049"/>
      <c r="H41" s="2005"/>
      <c r="I41" s="2002"/>
      <c r="J41" s="2005"/>
      <c r="K41" s="2008"/>
      <c r="L41" s="2011"/>
      <c r="M41" s="1997"/>
      <c r="N41" s="1997"/>
      <c r="O41" s="1997"/>
      <c r="P41" s="1997"/>
      <c r="Q41" s="1997"/>
      <c r="S41" s="1734" t="s">
        <v>4140</v>
      </c>
      <c r="T41" s="1640">
        <v>10</v>
      </c>
      <c r="U41" s="1612">
        <v>2</v>
      </c>
      <c r="V41" s="1613">
        <v>0</v>
      </c>
      <c r="W41" s="1614">
        <v>8</v>
      </c>
      <c r="X41" s="1615">
        <v>0</v>
      </c>
      <c r="Y41" s="1617">
        <v>0</v>
      </c>
      <c r="Z41" s="1683">
        <v>122602</v>
      </c>
      <c r="AA41" s="1698">
        <v>348840</v>
      </c>
      <c r="AB41" s="1705" t="s">
        <v>6019</v>
      </c>
      <c r="AC41" s="1711">
        <v>342</v>
      </c>
      <c r="AD41" s="1720">
        <v>1181.3</v>
      </c>
    </row>
    <row r="42" spans="1:30" ht="14.85" customHeight="1" x14ac:dyDescent="0.15">
      <c r="A42" s="331"/>
      <c r="B42" s="1562"/>
      <c r="C42" s="2189"/>
      <c r="D42" s="1555" t="s">
        <v>70</v>
      </c>
      <c r="E42" s="1556" t="s">
        <v>2654</v>
      </c>
      <c r="F42" s="2013" t="s">
        <v>6</v>
      </c>
      <c r="G42" s="2049"/>
      <c r="H42" s="2005"/>
      <c r="I42" s="2002"/>
      <c r="J42" s="2005"/>
      <c r="K42" s="2008"/>
      <c r="L42" s="2011"/>
      <c r="M42" s="1997"/>
      <c r="N42" s="1997"/>
      <c r="O42" s="1997"/>
      <c r="P42" s="1997"/>
      <c r="Q42" s="1997"/>
      <c r="S42" s="1734" t="s">
        <v>4141</v>
      </c>
      <c r="T42" s="1640">
        <v>10</v>
      </c>
      <c r="U42" s="1612">
        <v>2</v>
      </c>
      <c r="V42" s="1613">
        <v>0</v>
      </c>
      <c r="W42" s="1614">
        <v>8</v>
      </c>
      <c r="X42" s="1615">
        <v>0</v>
      </c>
      <c r="Y42" s="1617">
        <v>0</v>
      </c>
      <c r="Z42" s="1683">
        <v>107523</v>
      </c>
      <c r="AA42" s="1698">
        <v>266727</v>
      </c>
      <c r="AB42" s="1705" t="s">
        <v>3128</v>
      </c>
      <c r="AC42" s="1711">
        <v>342</v>
      </c>
      <c r="AD42" s="1720">
        <v>1127.8</v>
      </c>
    </row>
    <row r="43" spans="1:30" ht="14.85" customHeight="1" x14ac:dyDescent="0.15">
      <c r="A43" s="331"/>
      <c r="B43" s="1562"/>
      <c r="C43" s="2190"/>
      <c r="D43" s="1566" t="s">
        <v>71</v>
      </c>
      <c r="E43" s="1567" t="s">
        <v>2655</v>
      </c>
      <c r="F43" s="2014"/>
      <c r="G43" s="2063"/>
      <c r="H43" s="2055"/>
      <c r="I43" s="2054"/>
      <c r="J43" s="2055"/>
      <c r="K43" s="2056"/>
      <c r="L43" s="2057"/>
      <c r="M43" s="2045"/>
      <c r="N43" s="2045"/>
      <c r="O43" s="2045"/>
      <c r="P43" s="2045"/>
      <c r="Q43" s="2045"/>
      <c r="S43" s="1734" t="s">
        <v>4142</v>
      </c>
      <c r="T43" s="1640">
        <v>15</v>
      </c>
      <c r="U43" s="1612">
        <v>3</v>
      </c>
      <c r="V43" s="1613">
        <v>0</v>
      </c>
      <c r="W43" s="1614">
        <v>12</v>
      </c>
      <c r="X43" s="1615">
        <v>0</v>
      </c>
      <c r="Y43" s="1617">
        <v>0</v>
      </c>
      <c r="Z43" s="1683">
        <v>159105</v>
      </c>
      <c r="AA43" s="1698">
        <v>651439</v>
      </c>
      <c r="AB43" s="1705" t="s">
        <v>3128</v>
      </c>
      <c r="AC43" s="1711">
        <v>342</v>
      </c>
      <c r="AD43" s="1720">
        <v>1348.6</v>
      </c>
    </row>
    <row r="44" spans="1:30" ht="14.85" customHeight="1" x14ac:dyDescent="0.15">
      <c r="A44" s="331"/>
      <c r="B44" s="1562"/>
      <c r="C44" s="2033" t="s">
        <v>2656</v>
      </c>
      <c r="D44" s="1555" t="s">
        <v>72</v>
      </c>
      <c r="E44" s="1556" t="s">
        <v>2657</v>
      </c>
      <c r="F44" s="2069" t="s">
        <v>2628</v>
      </c>
      <c r="G44" s="5026">
        <f>T16</f>
        <v>9.5</v>
      </c>
      <c r="H44" s="2052">
        <f t="shared" ref="H44:Q44" si="9">U16</f>
        <v>2</v>
      </c>
      <c r="I44" s="2053">
        <f t="shared" si="9"/>
        <v>0</v>
      </c>
      <c r="J44" s="2052">
        <f t="shared" si="9"/>
        <v>4</v>
      </c>
      <c r="K44" s="2043" t="str">
        <f t="shared" si="9"/>
        <v>-</v>
      </c>
      <c r="L44" s="2044">
        <f t="shared" si="9"/>
        <v>0</v>
      </c>
      <c r="M44" s="2028">
        <f t="shared" si="9"/>
        <v>88966</v>
      </c>
      <c r="N44" s="2028">
        <f t="shared" si="9"/>
        <v>420083</v>
      </c>
      <c r="O44" s="2028">
        <f t="shared" si="9"/>
        <v>18369</v>
      </c>
      <c r="P44" s="2028">
        <f t="shared" si="9"/>
        <v>288</v>
      </c>
      <c r="Q44" s="2028">
        <f t="shared" si="9"/>
        <v>1604.1</v>
      </c>
      <c r="S44" s="1734" t="s">
        <v>4143</v>
      </c>
      <c r="T44" s="1640">
        <v>6</v>
      </c>
      <c r="U44" s="1612">
        <v>2</v>
      </c>
      <c r="V44" s="1613">
        <v>0</v>
      </c>
      <c r="W44" s="1614">
        <v>4</v>
      </c>
      <c r="X44" s="1615">
        <v>0</v>
      </c>
      <c r="Y44" s="1617">
        <v>0</v>
      </c>
      <c r="Z44" s="1683">
        <v>70299</v>
      </c>
      <c r="AA44" s="1698">
        <v>100984</v>
      </c>
      <c r="AB44" s="1705" t="s">
        <v>3128</v>
      </c>
      <c r="AC44" s="1711">
        <v>342</v>
      </c>
      <c r="AD44" s="1720">
        <v>500.9</v>
      </c>
    </row>
    <row r="45" spans="1:30" ht="14.85" customHeight="1" x14ac:dyDescent="0.15">
      <c r="A45" s="331"/>
      <c r="B45" s="1562"/>
      <c r="C45" s="2189"/>
      <c r="D45" s="1565"/>
      <c r="E45" s="1556" t="s">
        <v>2658</v>
      </c>
      <c r="F45" s="2036"/>
      <c r="G45" s="5027"/>
      <c r="H45" s="2005"/>
      <c r="I45" s="2002"/>
      <c r="J45" s="2005"/>
      <c r="K45" s="2008"/>
      <c r="L45" s="2011"/>
      <c r="M45" s="1997"/>
      <c r="N45" s="1997"/>
      <c r="O45" s="1997"/>
      <c r="P45" s="1997"/>
      <c r="Q45" s="1997"/>
      <c r="S45" s="1734" t="s">
        <v>4144</v>
      </c>
      <c r="T45" s="1640">
        <v>6</v>
      </c>
      <c r="U45" s="1612">
        <v>2</v>
      </c>
      <c r="V45" s="1613">
        <v>0</v>
      </c>
      <c r="W45" s="1614">
        <v>4</v>
      </c>
      <c r="X45" s="1615">
        <v>0</v>
      </c>
      <c r="Y45" s="1617">
        <v>0</v>
      </c>
      <c r="Z45" s="1683">
        <v>46920</v>
      </c>
      <c r="AA45" s="1698">
        <v>97109</v>
      </c>
      <c r="AB45" s="1705" t="s">
        <v>3128</v>
      </c>
      <c r="AC45" s="1711">
        <v>342</v>
      </c>
      <c r="AD45" s="1720">
        <v>382.4</v>
      </c>
    </row>
    <row r="46" spans="1:30" ht="14.85" customHeight="1" x14ac:dyDescent="0.15">
      <c r="A46" s="331"/>
      <c r="B46" s="1562"/>
      <c r="C46" s="2189"/>
      <c r="D46" s="1555" t="s">
        <v>70</v>
      </c>
      <c r="E46" s="1556" t="s">
        <v>2659</v>
      </c>
      <c r="F46" s="2013" t="s">
        <v>6</v>
      </c>
      <c r="G46" s="5027"/>
      <c r="H46" s="2005"/>
      <c r="I46" s="2002"/>
      <c r="J46" s="2005"/>
      <c r="K46" s="2008"/>
      <c r="L46" s="2011"/>
      <c r="M46" s="1997"/>
      <c r="N46" s="1997"/>
      <c r="O46" s="1997"/>
      <c r="P46" s="1997"/>
      <c r="Q46" s="1997"/>
      <c r="S46" s="1734" t="s">
        <v>4145</v>
      </c>
      <c r="T46" s="1640">
        <v>10</v>
      </c>
      <c r="U46" s="1612">
        <v>2</v>
      </c>
      <c r="V46" s="1613">
        <v>0</v>
      </c>
      <c r="W46" s="1614">
        <v>8</v>
      </c>
      <c r="X46" s="1615">
        <v>0</v>
      </c>
      <c r="Y46" s="1617">
        <v>0</v>
      </c>
      <c r="Z46" s="1683">
        <v>121276</v>
      </c>
      <c r="AA46" s="1698">
        <v>359786</v>
      </c>
      <c r="AB46" s="1705" t="s">
        <v>3128</v>
      </c>
      <c r="AC46" s="1711">
        <v>342</v>
      </c>
      <c r="AD46" s="1720">
        <v>1001.4</v>
      </c>
    </row>
    <row r="47" spans="1:30" ht="14.85" customHeight="1" thickBot="1" x14ac:dyDescent="0.2">
      <c r="A47" s="331"/>
      <c r="B47" s="1568"/>
      <c r="C47" s="2199"/>
      <c r="D47" s="1558" t="s">
        <v>71</v>
      </c>
      <c r="E47" s="1569" t="s">
        <v>2660</v>
      </c>
      <c r="F47" s="2029"/>
      <c r="G47" s="5028"/>
      <c r="H47" s="2169"/>
      <c r="I47" s="2170"/>
      <c r="J47" s="2169"/>
      <c r="K47" s="2165"/>
      <c r="L47" s="2166"/>
      <c r="M47" s="2167"/>
      <c r="N47" s="2167"/>
      <c r="O47" s="2167"/>
      <c r="P47" s="2167"/>
      <c r="Q47" s="2167"/>
      <c r="S47" s="1735" t="s">
        <v>4146</v>
      </c>
      <c r="T47" s="1640"/>
      <c r="U47" s="1675">
        <v>27</v>
      </c>
      <c r="V47" s="1676">
        <v>0</v>
      </c>
      <c r="W47" s="1652">
        <v>68</v>
      </c>
      <c r="X47" s="1651">
        <v>0</v>
      </c>
      <c r="Y47" s="1681">
        <v>0</v>
      </c>
      <c r="Z47" s="1688">
        <v>1158310</v>
      </c>
      <c r="AA47" s="1698">
        <v>3134347</v>
      </c>
      <c r="AB47" s="1700">
        <v>247160</v>
      </c>
      <c r="AC47" s="1712"/>
      <c r="AD47" s="1724">
        <v>10355.099999999999</v>
      </c>
    </row>
    <row r="48" spans="1:30" ht="14.85" customHeight="1" thickBot="1" x14ac:dyDescent="0.2">
      <c r="A48" s="331"/>
      <c r="B48" s="2148" t="s">
        <v>66</v>
      </c>
      <c r="C48" s="2033" t="s">
        <v>2661</v>
      </c>
      <c r="D48" s="1555" t="s">
        <v>72</v>
      </c>
      <c r="E48" s="1556" t="s">
        <v>75</v>
      </c>
      <c r="F48" s="2035" t="s">
        <v>2628</v>
      </c>
      <c r="G48" s="2037">
        <f>T17</f>
        <v>19.2</v>
      </c>
      <c r="H48" s="2005">
        <f t="shared" ref="H48:Q48" si="10">U17</f>
        <v>4</v>
      </c>
      <c r="I48" s="2002">
        <f t="shared" si="10"/>
        <v>0</v>
      </c>
      <c r="J48" s="2005">
        <f t="shared" si="10"/>
        <v>8</v>
      </c>
      <c r="K48" s="2008" t="str">
        <f t="shared" si="10"/>
        <v>-</v>
      </c>
      <c r="L48" s="2011">
        <f t="shared" si="10"/>
        <v>0</v>
      </c>
      <c r="M48" s="2139">
        <f>Z17</f>
        <v>120513</v>
      </c>
      <c r="N48" s="1997">
        <f t="shared" si="10"/>
        <v>723703</v>
      </c>
      <c r="O48" s="1997">
        <f t="shared" si="10"/>
        <v>32462</v>
      </c>
      <c r="P48" s="1997">
        <f t="shared" si="10"/>
        <v>289</v>
      </c>
      <c r="Q48" s="1997">
        <f t="shared" si="10"/>
        <v>1040.4000000000001</v>
      </c>
      <c r="S48" s="1738" t="s">
        <v>4147</v>
      </c>
      <c r="T48" s="1640">
        <v>15</v>
      </c>
      <c r="U48" s="1635">
        <v>0</v>
      </c>
      <c r="V48" s="1636">
        <v>0</v>
      </c>
      <c r="W48" s="1637">
        <v>0</v>
      </c>
      <c r="X48" s="1629">
        <v>0</v>
      </c>
      <c r="Y48" s="1634">
        <v>11</v>
      </c>
      <c r="Z48" s="1687">
        <v>183044</v>
      </c>
      <c r="AA48" s="1698">
        <v>176119</v>
      </c>
      <c r="AB48" s="1703">
        <v>26071</v>
      </c>
      <c r="AC48" s="1714">
        <v>290</v>
      </c>
      <c r="AD48" s="1723">
        <v>2316</v>
      </c>
    </row>
    <row r="49" spans="1:30" ht="14.85" customHeight="1" x14ac:dyDescent="0.15">
      <c r="A49" s="331"/>
      <c r="B49" s="2148"/>
      <c r="C49" s="2189"/>
      <c r="D49" s="1565"/>
      <c r="E49" s="1556" t="s">
        <v>2662</v>
      </c>
      <c r="F49" s="2036"/>
      <c r="G49" s="2037"/>
      <c r="H49" s="2005"/>
      <c r="I49" s="2002"/>
      <c r="J49" s="2005"/>
      <c r="K49" s="2008"/>
      <c r="L49" s="2011"/>
      <c r="M49" s="2139"/>
      <c r="N49" s="1997"/>
      <c r="O49" s="1997"/>
      <c r="P49" s="1997"/>
      <c r="Q49" s="1997"/>
      <c r="S49" s="1734" t="s">
        <v>4148</v>
      </c>
      <c r="T49" s="1640">
        <v>0</v>
      </c>
      <c r="U49" s="1618"/>
      <c r="V49" s="1619"/>
      <c r="W49" s="1678"/>
      <c r="X49" s="1622"/>
      <c r="Y49" s="1682"/>
      <c r="Z49" s="1685"/>
      <c r="AA49" s="1698"/>
      <c r="AB49" s="1701"/>
      <c r="AC49" s="1713"/>
      <c r="AD49" s="1722">
        <v>188.4</v>
      </c>
    </row>
    <row r="50" spans="1:30" ht="14.85" customHeight="1" thickBot="1" x14ac:dyDescent="0.2">
      <c r="A50" s="331"/>
      <c r="B50" s="2148"/>
      <c r="C50" s="2189"/>
      <c r="D50" s="1555" t="s">
        <v>70</v>
      </c>
      <c r="E50" s="1556" t="s">
        <v>2663</v>
      </c>
      <c r="F50" s="2013" t="s">
        <v>6</v>
      </c>
      <c r="G50" s="2037"/>
      <c r="H50" s="2005"/>
      <c r="I50" s="2002"/>
      <c r="J50" s="2005"/>
      <c r="K50" s="2008"/>
      <c r="L50" s="2011"/>
      <c r="M50" s="2139"/>
      <c r="N50" s="1997"/>
      <c r="O50" s="1997"/>
      <c r="P50" s="1997"/>
      <c r="Q50" s="1997"/>
      <c r="S50" s="1734" t="s">
        <v>4149</v>
      </c>
      <c r="T50" s="1640">
        <v>15</v>
      </c>
      <c r="U50" s="1642">
        <v>0</v>
      </c>
      <c r="V50" s="1648">
        <v>0</v>
      </c>
      <c r="W50" s="1658">
        <v>0</v>
      </c>
      <c r="X50" s="1651">
        <v>0</v>
      </c>
      <c r="Y50" s="1680">
        <v>11</v>
      </c>
      <c r="Z50" s="1688">
        <v>183044</v>
      </c>
      <c r="AA50" s="1698">
        <v>176119</v>
      </c>
      <c r="AB50" s="1700">
        <v>26071</v>
      </c>
      <c r="AC50" s="1712"/>
      <c r="AD50" s="1724">
        <v>1441.31</v>
      </c>
    </row>
    <row r="51" spans="1:30" ht="14.85" customHeight="1" x14ac:dyDescent="0.15">
      <c r="A51" s="331"/>
      <c r="B51" s="2148"/>
      <c r="C51" s="2194"/>
      <c r="D51" s="1555" t="s">
        <v>71</v>
      </c>
      <c r="E51" s="1556" t="s">
        <v>2664</v>
      </c>
      <c r="F51" s="2013"/>
      <c r="G51" s="2037"/>
      <c r="H51" s="2005"/>
      <c r="I51" s="2002"/>
      <c r="J51" s="2005"/>
      <c r="K51" s="2008"/>
      <c r="L51" s="2011"/>
      <c r="M51" s="2139"/>
      <c r="N51" s="1997"/>
      <c r="O51" s="1997"/>
      <c r="P51" s="1997"/>
      <c r="Q51" s="1997"/>
      <c r="S51" s="1736" t="s">
        <v>4150</v>
      </c>
      <c r="T51" s="1640">
        <v>11.7</v>
      </c>
      <c r="U51" s="1618">
        <v>0</v>
      </c>
      <c r="V51" s="1619">
        <v>0</v>
      </c>
      <c r="W51" s="1621">
        <v>0</v>
      </c>
      <c r="X51" s="1615">
        <v>0</v>
      </c>
      <c r="Y51" s="1633">
        <v>10.4</v>
      </c>
      <c r="Z51" s="1685">
        <v>152001</v>
      </c>
      <c r="AA51" s="1698">
        <v>186426</v>
      </c>
      <c r="AB51" s="1701">
        <v>23957</v>
      </c>
      <c r="AC51" s="1713">
        <v>322</v>
      </c>
      <c r="AD51" s="1722">
        <v>1441.3</v>
      </c>
    </row>
    <row r="52" spans="1:30" ht="14.85" customHeight="1" x14ac:dyDescent="0.15">
      <c r="A52" s="332"/>
      <c r="B52" s="1562"/>
      <c r="C52" s="2076" t="s">
        <v>2665</v>
      </c>
      <c r="D52" s="1563" t="s">
        <v>72</v>
      </c>
      <c r="E52" s="1564" t="s">
        <v>2666</v>
      </c>
      <c r="F52" s="2069" t="s">
        <v>2628</v>
      </c>
      <c r="G52" s="2038"/>
      <c r="H52" s="2005"/>
      <c r="I52" s="2002"/>
      <c r="J52" s="2005"/>
      <c r="K52" s="2008"/>
      <c r="L52" s="2011"/>
      <c r="M52" s="2139"/>
      <c r="N52" s="1997"/>
      <c r="O52" s="1997"/>
      <c r="P52" s="1997"/>
      <c r="Q52" s="1997"/>
      <c r="S52" s="1734" t="s">
        <v>4151</v>
      </c>
      <c r="T52" s="1640">
        <v>1.3</v>
      </c>
      <c r="U52" s="1612">
        <v>0</v>
      </c>
      <c r="V52" s="1613">
        <v>0</v>
      </c>
      <c r="W52" s="1621">
        <v>0</v>
      </c>
      <c r="X52" s="1615">
        <v>0</v>
      </c>
      <c r="Y52" s="1638">
        <v>0</v>
      </c>
      <c r="Z52" s="1683">
        <v>14501</v>
      </c>
      <c r="AA52" s="1698">
        <v>13820</v>
      </c>
      <c r="AB52" s="1698">
        <v>815</v>
      </c>
      <c r="AC52" s="1711">
        <v>317</v>
      </c>
      <c r="AD52" s="1720">
        <v>145.36000000000001</v>
      </c>
    </row>
    <row r="53" spans="1:30" ht="14.85" customHeight="1" x14ac:dyDescent="0.15">
      <c r="A53" s="332"/>
      <c r="B53" s="1562"/>
      <c r="C53" s="2019"/>
      <c r="D53" s="1565"/>
      <c r="E53" s="1556" t="s">
        <v>2667</v>
      </c>
      <c r="F53" s="2187"/>
      <c r="G53" s="2038"/>
      <c r="H53" s="2005"/>
      <c r="I53" s="2002"/>
      <c r="J53" s="2005"/>
      <c r="K53" s="2008"/>
      <c r="L53" s="2011"/>
      <c r="M53" s="2139"/>
      <c r="N53" s="1997"/>
      <c r="O53" s="1997"/>
      <c r="P53" s="1997"/>
      <c r="Q53" s="1997"/>
      <c r="S53" s="1734" t="s">
        <v>4152</v>
      </c>
      <c r="T53" s="1640">
        <v>1.3</v>
      </c>
      <c r="U53" s="1612">
        <v>0</v>
      </c>
      <c r="V53" s="1613">
        <v>0</v>
      </c>
      <c r="W53" s="1621">
        <v>0</v>
      </c>
      <c r="X53" s="1615">
        <v>0</v>
      </c>
      <c r="Y53" s="1639">
        <v>1.3</v>
      </c>
      <c r="Z53" s="1683">
        <v>13852</v>
      </c>
      <c r="AA53" s="1698">
        <v>13066</v>
      </c>
      <c r="AB53" s="1698">
        <v>666</v>
      </c>
      <c r="AC53" s="1711">
        <v>317</v>
      </c>
      <c r="AD53" s="1720">
        <v>127.02</v>
      </c>
    </row>
    <row r="54" spans="1:30" ht="14.85" customHeight="1" x14ac:dyDescent="0.15">
      <c r="A54" s="332"/>
      <c r="B54" s="1562"/>
      <c r="C54" s="2019"/>
      <c r="D54" s="1555" t="s">
        <v>70</v>
      </c>
      <c r="E54" s="1556" t="s">
        <v>2668</v>
      </c>
      <c r="F54" s="2188" t="s">
        <v>6</v>
      </c>
      <c r="G54" s="2038"/>
      <c r="H54" s="2005"/>
      <c r="I54" s="2002"/>
      <c r="J54" s="2005"/>
      <c r="K54" s="2008"/>
      <c r="L54" s="2011"/>
      <c r="M54" s="2139"/>
      <c r="N54" s="1997"/>
      <c r="O54" s="1997"/>
      <c r="P54" s="1997"/>
      <c r="Q54" s="1997"/>
      <c r="S54" s="1734" t="s">
        <v>4153</v>
      </c>
      <c r="T54" s="1640">
        <v>1.3</v>
      </c>
      <c r="U54" s="1612">
        <v>0</v>
      </c>
      <c r="V54" s="1613">
        <v>0</v>
      </c>
      <c r="W54" s="1621">
        <v>0</v>
      </c>
      <c r="X54" s="1615">
        <v>0</v>
      </c>
      <c r="Y54" s="1639">
        <v>1.3</v>
      </c>
      <c r="Z54" s="1683">
        <v>19092</v>
      </c>
      <c r="AA54" s="1698">
        <v>10805</v>
      </c>
      <c r="AB54" s="1698">
        <v>769</v>
      </c>
      <c r="AC54" s="1711">
        <v>317</v>
      </c>
      <c r="AD54" s="1720">
        <v>166</v>
      </c>
    </row>
    <row r="55" spans="1:30" ht="14.85" customHeight="1" x14ac:dyDescent="0.15">
      <c r="A55" s="332"/>
      <c r="B55" s="1562"/>
      <c r="C55" s="2060"/>
      <c r="D55" s="1566" t="s">
        <v>71</v>
      </c>
      <c r="E55" s="1567" t="s">
        <v>2669</v>
      </c>
      <c r="F55" s="2014"/>
      <c r="G55" s="2195"/>
      <c r="H55" s="2196"/>
      <c r="I55" s="2197"/>
      <c r="J55" s="2196"/>
      <c r="K55" s="2198"/>
      <c r="L55" s="2191"/>
      <c r="M55" s="2192"/>
      <c r="N55" s="2193"/>
      <c r="O55" s="2193"/>
      <c r="P55" s="2193"/>
      <c r="Q55" s="2193"/>
      <c r="S55" s="1734" t="s">
        <v>4154</v>
      </c>
      <c r="T55" s="1640">
        <v>1.3</v>
      </c>
      <c r="U55" s="1612">
        <v>0</v>
      </c>
      <c r="V55" s="1613">
        <v>0</v>
      </c>
      <c r="W55" s="1621">
        <v>0</v>
      </c>
      <c r="X55" s="1615">
        <v>0</v>
      </c>
      <c r="Y55" s="1639">
        <v>1.3</v>
      </c>
      <c r="Z55" s="1683">
        <v>17097</v>
      </c>
      <c r="AA55" s="1698">
        <v>15194</v>
      </c>
      <c r="AB55" s="1698">
        <v>1380</v>
      </c>
      <c r="AC55" s="1711">
        <v>317</v>
      </c>
      <c r="AD55" s="1720">
        <v>146.24</v>
      </c>
    </row>
    <row r="56" spans="1:30" ht="14.85" customHeight="1" x14ac:dyDescent="0.15">
      <c r="A56" s="331"/>
      <c r="B56" s="1562"/>
      <c r="C56" s="2033" t="s">
        <v>2670</v>
      </c>
      <c r="D56" s="1555" t="s">
        <v>72</v>
      </c>
      <c r="E56" s="1556" t="s">
        <v>2671</v>
      </c>
      <c r="F56" s="2115" t="s">
        <v>2672</v>
      </c>
      <c r="G56" s="2182">
        <f>T18</f>
        <v>20.6</v>
      </c>
      <c r="H56" s="2183">
        <f t="shared" ref="H56:Q56" si="11">U18</f>
        <v>2</v>
      </c>
      <c r="I56" s="2184">
        <f t="shared" si="11"/>
        <v>0</v>
      </c>
      <c r="J56" s="2183">
        <f t="shared" si="11"/>
        <v>9</v>
      </c>
      <c r="K56" s="2185" t="str">
        <f t="shared" si="11"/>
        <v>-</v>
      </c>
      <c r="L56" s="2186">
        <f t="shared" si="11"/>
        <v>0</v>
      </c>
      <c r="M56" s="2180">
        <f t="shared" si="11"/>
        <v>207672</v>
      </c>
      <c r="N56" s="2180">
        <f t="shared" si="11"/>
        <v>734499</v>
      </c>
      <c r="O56" s="2180">
        <f t="shared" si="11"/>
        <v>19704</v>
      </c>
      <c r="P56" s="2180">
        <f t="shared" si="11"/>
        <v>287</v>
      </c>
      <c r="Q56" s="2180">
        <f t="shared" si="11"/>
        <v>682.5</v>
      </c>
      <c r="S56" s="1734" t="s">
        <v>4155</v>
      </c>
      <c r="T56" s="1640">
        <v>1.3</v>
      </c>
      <c r="U56" s="1612">
        <v>0</v>
      </c>
      <c r="V56" s="1613">
        <v>0</v>
      </c>
      <c r="W56" s="1621">
        <v>0</v>
      </c>
      <c r="X56" s="1615">
        <v>0</v>
      </c>
      <c r="Y56" s="1638">
        <v>0</v>
      </c>
      <c r="Z56" s="1683">
        <v>18098</v>
      </c>
      <c r="AA56" s="1698">
        <v>25690</v>
      </c>
      <c r="AB56" s="1698">
        <v>1313</v>
      </c>
      <c r="AC56" s="1711">
        <v>317</v>
      </c>
      <c r="AD56" s="1720">
        <v>97.5</v>
      </c>
    </row>
    <row r="57" spans="1:30" ht="14.85" customHeight="1" x14ac:dyDescent="0.15">
      <c r="A57" s="331"/>
      <c r="B57" s="1562"/>
      <c r="C57" s="2189"/>
      <c r="D57" s="1565"/>
      <c r="E57" s="1556" t="s">
        <v>2673</v>
      </c>
      <c r="F57" s="2036"/>
      <c r="G57" s="2160"/>
      <c r="H57" s="2129"/>
      <c r="I57" s="2163"/>
      <c r="J57" s="2129"/>
      <c r="K57" s="2153"/>
      <c r="L57" s="2156"/>
      <c r="M57" s="2139"/>
      <c r="N57" s="2139"/>
      <c r="O57" s="2139"/>
      <c r="P57" s="2139"/>
      <c r="Q57" s="2139"/>
      <c r="S57" s="1734" t="s">
        <v>4156</v>
      </c>
      <c r="T57" s="1640">
        <v>1.3</v>
      </c>
      <c r="U57" s="1612">
        <v>0</v>
      </c>
      <c r="V57" s="1613">
        <v>0</v>
      </c>
      <c r="W57" s="1621">
        <v>0</v>
      </c>
      <c r="X57" s="1615">
        <v>0</v>
      </c>
      <c r="Y57" s="1639">
        <v>1.3</v>
      </c>
      <c r="Z57" s="1683">
        <v>31187</v>
      </c>
      <c r="AA57" s="1698">
        <v>12926</v>
      </c>
      <c r="AB57" s="1698">
        <v>1707</v>
      </c>
      <c r="AC57" s="1711">
        <v>317</v>
      </c>
      <c r="AD57" s="1720">
        <v>278.02999999999997</v>
      </c>
    </row>
    <row r="58" spans="1:30" ht="14.85" customHeight="1" x14ac:dyDescent="0.15">
      <c r="A58" s="331"/>
      <c r="B58" s="1562"/>
      <c r="C58" s="2189"/>
      <c r="D58" s="1555" t="s">
        <v>70</v>
      </c>
      <c r="E58" s="1556" t="s">
        <v>2674</v>
      </c>
      <c r="F58" s="2013" t="s">
        <v>2675</v>
      </c>
      <c r="G58" s="2160"/>
      <c r="H58" s="2129"/>
      <c r="I58" s="2163"/>
      <c r="J58" s="2129"/>
      <c r="K58" s="2153"/>
      <c r="L58" s="2156"/>
      <c r="M58" s="2139"/>
      <c r="N58" s="2139"/>
      <c r="O58" s="2139"/>
      <c r="P58" s="2139"/>
      <c r="Q58" s="2139"/>
      <c r="S58" s="1734" t="s">
        <v>4157</v>
      </c>
      <c r="T58" s="1640">
        <v>1.3</v>
      </c>
      <c r="U58" s="1612">
        <v>0</v>
      </c>
      <c r="V58" s="1613">
        <v>0</v>
      </c>
      <c r="W58" s="1621">
        <v>0</v>
      </c>
      <c r="X58" s="1615">
        <v>0</v>
      </c>
      <c r="Y58" s="1639">
        <v>1.3</v>
      </c>
      <c r="Z58" s="1683">
        <v>27827</v>
      </c>
      <c r="AA58" s="1698">
        <v>9211</v>
      </c>
      <c r="AB58" s="1698">
        <v>1910</v>
      </c>
      <c r="AC58" s="1711">
        <v>317</v>
      </c>
      <c r="AD58" s="1720">
        <v>156</v>
      </c>
    </row>
    <row r="59" spans="1:30" ht="14.85" customHeight="1" thickBot="1" x14ac:dyDescent="0.2">
      <c r="A59" s="331"/>
      <c r="B59" s="1562"/>
      <c r="C59" s="2190"/>
      <c r="D59" s="1566" t="s">
        <v>71</v>
      </c>
      <c r="E59" s="1567" t="s">
        <v>2676</v>
      </c>
      <c r="F59" s="2014"/>
      <c r="G59" s="2160"/>
      <c r="H59" s="2129"/>
      <c r="I59" s="2163"/>
      <c r="J59" s="2129"/>
      <c r="K59" s="2153"/>
      <c r="L59" s="2156"/>
      <c r="M59" s="2139"/>
      <c r="N59" s="2139"/>
      <c r="O59" s="2139"/>
      <c r="P59" s="2139"/>
      <c r="Q59" s="2139"/>
      <c r="S59" s="1735" t="s">
        <v>4158</v>
      </c>
      <c r="T59" s="1640"/>
      <c r="U59" s="1642">
        <v>0</v>
      </c>
      <c r="V59" s="1648">
        <v>0</v>
      </c>
      <c r="W59" s="1658">
        <v>0</v>
      </c>
      <c r="X59" s="1651">
        <v>0</v>
      </c>
      <c r="Y59" s="1665">
        <v>16.900000000000002</v>
      </c>
      <c r="Z59" s="1688">
        <v>293655</v>
      </c>
      <c r="AA59" s="1698">
        <v>287138</v>
      </c>
      <c r="AB59" s="1700">
        <v>32517</v>
      </c>
      <c r="AC59" s="1712"/>
      <c r="AD59" s="1724">
        <v>2557.4499999999998</v>
      </c>
    </row>
    <row r="60" spans="1:30" ht="14.85" customHeight="1" x14ac:dyDescent="0.15">
      <c r="A60" s="331"/>
      <c r="B60" s="1562"/>
      <c r="C60" s="2033" t="s">
        <v>2677</v>
      </c>
      <c r="D60" s="1555" t="s">
        <v>72</v>
      </c>
      <c r="E60" s="1556" t="s">
        <v>2678</v>
      </c>
      <c r="F60" s="2069" t="s">
        <v>2628</v>
      </c>
      <c r="G60" s="2160"/>
      <c r="H60" s="2129"/>
      <c r="I60" s="2163"/>
      <c r="J60" s="2129"/>
      <c r="K60" s="2153"/>
      <c r="L60" s="2156"/>
      <c r="M60" s="2139"/>
      <c r="N60" s="2139"/>
      <c r="O60" s="2139"/>
      <c r="P60" s="2139"/>
      <c r="Q60" s="2139"/>
      <c r="S60" s="1739"/>
      <c r="T60" s="1640"/>
      <c r="U60" s="467"/>
      <c r="V60" s="467"/>
      <c r="W60" s="467"/>
      <c r="X60" s="467"/>
      <c r="Y60" s="467"/>
      <c r="Z60" s="1690"/>
      <c r="AA60" s="1698"/>
      <c r="AB60" s="1690"/>
      <c r="AC60" s="1715"/>
      <c r="AD60" s="1690"/>
    </row>
    <row r="61" spans="1:30" ht="14.85" customHeight="1" x14ac:dyDescent="0.15">
      <c r="A61" s="331"/>
      <c r="B61" s="1562"/>
      <c r="C61" s="2019"/>
      <c r="D61" s="1565"/>
      <c r="E61" s="1556" t="s">
        <v>2679</v>
      </c>
      <c r="F61" s="2179"/>
      <c r="G61" s="2160"/>
      <c r="H61" s="2129"/>
      <c r="I61" s="2163"/>
      <c r="J61" s="2129"/>
      <c r="K61" s="2153"/>
      <c r="L61" s="2156"/>
      <c r="M61" s="2139"/>
      <c r="N61" s="2139"/>
      <c r="O61" s="2139"/>
      <c r="P61" s="2139"/>
      <c r="Q61" s="2139"/>
      <c r="S61" s="1739"/>
      <c r="T61" s="1640"/>
      <c r="U61" s="468"/>
      <c r="V61" s="468"/>
      <c r="W61" s="468"/>
      <c r="X61" s="468"/>
      <c r="Y61" s="468"/>
      <c r="Z61" s="1690"/>
      <c r="AA61" s="1698"/>
      <c r="AB61" s="1690"/>
      <c r="AC61" s="1715"/>
      <c r="AD61" s="1690"/>
    </row>
    <row r="62" spans="1:30" ht="14.85" customHeight="1" x14ac:dyDescent="0.15">
      <c r="A62" s="331"/>
      <c r="B62" s="1562"/>
      <c r="C62" s="2019"/>
      <c r="D62" s="1555" t="s">
        <v>70</v>
      </c>
      <c r="E62" s="1556" t="s">
        <v>2680</v>
      </c>
      <c r="F62" s="2013" t="s">
        <v>6</v>
      </c>
      <c r="G62" s="2160"/>
      <c r="H62" s="2129"/>
      <c r="I62" s="2163"/>
      <c r="J62" s="2129"/>
      <c r="K62" s="2153"/>
      <c r="L62" s="2156"/>
      <c r="M62" s="2139"/>
      <c r="N62" s="2139"/>
      <c r="O62" s="2139"/>
      <c r="P62" s="2139"/>
      <c r="Q62" s="2139"/>
      <c r="S62" s="1739"/>
      <c r="T62" s="1640"/>
      <c r="U62" s="469"/>
      <c r="V62" s="470"/>
      <c r="W62" s="470"/>
      <c r="X62" s="470"/>
      <c r="Y62" s="470"/>
      <c r="Z62" s="1690"/>
      <c r="AA62" s="1698"/>
      <c r="AB62" s="1690"/>
      <c r="AC62" s="1715"/>
      <c r="AD62" s="1690"/>
    </row>
    <row r="63" spans="1:30" ht="14.85" customHeight="1" thickBot="1" x14ac:dyDescent="0.2">
      <c r="A63" s="331"/>
      <c r="B63" s="1570"/>
      <c r="C63" s="2034"/>
      <c r="D63" s="1571" t="s">
        <v>71</v>
      </c>
      <c r="E63" s="1572" t="s">
        <v>2681</v>
      </c>
      <c r="F63" s="2058"/>
      <c r="G63" s="2161"/>
      <c r="H63" s="2130"/>
      <c r="I63" s="2164"/>
      <c r="J63" s="2130"/>
      <c r="K63" s="2154"/>
      <c r="L63" s="2157"/>
      <c r="M63" s="2181"/>
      <c r="N63" s="2181"/>
      <c r="O63" s="2181"/>
      <c r="P63" s="2181"/>
      <c r="Q63" s="2181"/>
      <c r="S63" s="1739"/>
      <c r="T63" s="1640"/>
      <c r="U63" s="469"/>
      <c r="V63" s="470"/>
      <c r="W63" s="470"/>
      <c r="X63" s="470"/>
      <c r="Y63" s="470"/>
      <c r="Z63" s="1690"/>
      <c r="AA63" s="1698"/>
      <c r="AB63" s="1690"/>
      <c r="AC63" s="1715"/>
      <c r="AD63" s="1690"/>
    </row>
    <row r="64" spans="1:30" ht="14.85" customHeight="1" thickBot="1" x14ac:dyDescent="0.2">
      <c r="A64" s="332"/>
      <c r="B64" s="2107" t="s">
        <v>2682</v>
      </c>
      <c r="C64" s="2018" t="s">
        <v>3067</v>
      </c>
      <c r="D64" s="1560" t="s">
        <v>72</v>
      </c>
      <c r="E64" s="1561" t="s">
        <v>76</v>
      </c>
      <c r="F64" s="2061" t="s">
        <v>3139</v>
      </c>
      <c r="G64" s="2062">
        <f>T20</f>
        <v>29.5</v>
      </c>
      <c r="H64" s="2004">
        <f t="shared" ref="H64:Q64" si="12">U20</f>
        <v>1</v>
      </c>
      <c r="I64" s="2001">
        <f t="shared" si="12"/>
        <v>0</v>
      </c>
      <c r="J64" s="2004">
        <f t="shared" si="12"/>
        <v>10</v>
      </c>
      <c r="K64" s="2007">
        <f t="shared" si="12"/>
        <v>0</v>
      </c>
      <c r="L64" s="2010">
        <f t="shared" si="12"/>
        <v>0</v>
      </c>
      <c r="M64" s="1996">
        <f t="shared" si="12"/>
        <v>374783</v>
      </c>
      <c r="N64" s="1996">
        <f t="shared" si="12"/>
        <v>420328</v>
      </c>
      <c r="O64" s="1996">
        <f t="shared" si="12"/>
        <v>97054</v>
      </c>
      <c r="P64" s="1996">
        <f t="shared" si="12"/>
        <v>289</v>
      </c>
      <c r="Q64" s="1996">
        <f t="shared" si="12"/>
        <v>4019.21</v>
      </c>
      <c r="S64" s="1739"/>
      <c r="T64" s="1640"/>
      <c r="U64" s="469"/>
      <c r="V64" s="470"/>
      <c r="W64" s="470"/>
      <c r="X64" s="470"/>
      <c r="Y64" s="470"/>
      <c r="Z64" s="1690"/>
      <c r="AA64" s="1698"/>
      <c r="AB64" s="1690"/>
      <c r="AC64" s="1715"/>
      <c r="AD64" s="1690"/>
    </row>
    <row r="65" spans="1:30" ht="14.85" customHeight="1" x14ac:dyDescent="0.15">
      <c r="A65" s="332"/>
      <c r="B65" s="2149"/>
      <c r="C65" s="2019"/>
      <c r="D65" s="1565"/>
      <c r="E65" s="1556" t="s">
        <v>2683</v>
      </c>
      <c r="F65" s="2036"/>
      <c r="G65" s="2049"/>
      <c r="H65" s="2005"/>
      <c r="I65" s="2002"/>
      <c r="J65" s="2005"/>
      <c r="K65" s="2008"/>
      <c r="L65" s="2011"/>
      <c r="M65" s="1997"/>
      <c r="N65" s="1997"/>
      <c r="O65" s="1997"/>
      <c r="P65" s="1997"/>
      <c r="Q65" s="1997"/>
      <c r="S65" s="1736" t="s">
        <v>4159</v>
      </c>
      <c r="T65" s="1640">
        <v>6.7</v>
      </c>
      <c r="U65" s="1618">
        <v>0</v>
      </c>
      <c r="V65" s="1619">
        <v>0</v>
      </c>
      <c r="W65" s="1622">
        <v>0</v>
      </c>
      <c r="X65" s="1660">
        <v>0</v>
      </c>
      <c r="Y65" s="1663">
        <v>0</v>
      </c>
      <c r="Z65" s="1691">
        <v>104710</v>
      </c>
      <c r="AA65" s="1698">
        <v>75269</v>
      </c>
      <c r="AB65" s="1701">
        <v>8328</v>
      </c>
      <c r="AC65" s="1713">
        <v>292</v>
      </c>
      <c r="AD65" s="1722">
        <v>670.86</v>
      </c>
    </row>
    <row r="66" spans="1:30" ht="14.85" customHeight="1" x14ac:dyDescent="0.15">
      <c r="A66" s="332"/>
      <c r="B66" s="2149"/>
      <c r="C66" s="2019"/>
      <c r="D66" s="1555" t="s">
        <v>70</v>
      </c>
      <c r="E66" s="1556" t="s">
        <v>2684</v>
      </c>
      <c r="F66" s="2035" t="s">
        <v>2685</v>
      </c>
      <c r="G66" s="2049"/>
      <c r="H66" s="2005"/>
      <c r="I66" s="2002"/>
      <c r="J66" s="2005"/>
      <c r="K66" s="2008"/>
      <c r="L66" s="2011"/>
      <c r="M66" s="1997"/>
      <c r="N66" s="1997"/>
      <c r="O66" s="1997"/>
      <c r="P66" s="1997"/>
      <c r="Q66" s="1997"/>
      <c r="S66" s="1734" t="s">
        <v>4160</v>
      </c>
      <c r="T66" s="1640">
        <v>1</v>
      </c>
      <c r="U66" s="1612">
        <v>0</v>
      </c>
      <c r="V66" s="1613">
        <v>0</v>
      </c>
      <c r="W66" s="1615">
        <v>0</v>
      </c>
      <c r="X66" s="1615">
        <v>0</v>
      </c>
      <c r="Y66" s="1638">
        <v>0</v>
      </c>
      <c r="Z66" s="1692">
        <v>10818</v>
      </c>
      <c r="AA66" s="1698">
        <v>5854</v>
      </c>
      <c r="AB66" s="1690">
        <v>415</v>
      </c>
      <c r="AC66" s="1711">
        <v>291</v>
      </c>
      <c r="AD66" s="1720">
        <v>193</v>
      </c>
    </row>
    <row r="67" spans="1:30" ht="14.85" customHeight="1" x14ac:dyDescent="0.15">
      <c r="A67" s="332"/>
      <c r="B67" s="2149"/>
      <c r="C67" s="2060"/>
      <c r="D67" s="1566" t="s">
        <v>71</v>
      </c>
      <c r="E67" s="1567" t="s">
        <v>2686</v>
      </c>
      <c r="F67" s="2118"/>
      <c r="G67" s="2063"/>
      <c r="H67" s="2055"/>
      <c r="I67" s="2054"/>
      <c r="J67" s="2055"/>
      <c r="K67" s="2056"/>
      <c r="L67" s="2057"/>
      <c r="M67" s="2045"/>
      <c r="N67" s="2045"/>
      <c r="O67" s="2045"/>
      <c r="P67" s="2045"/>
      <c r="Q67" s="2045"/>
      <c r="S67" s="1734" t="s">
        <v>4161</v>
      </c>
      <c r="T67" s="1640">
        <v>2.2999999999999998</v>
      </c>
      <c r="U67" s="1612">
        <v>0</v>
      </c>
      <c r="V67" s="1613">
        <v>0</v>
      </c>
      <c r="W67" s="1650">
        <v>0</v>
      </c>
      <c r="X67" s="1616">
        <v>2</v>
      </c>
      <c r="Y67" s="1638">
        <v>0</v>
      </c>
      <c r="Z67" s="1692">
        <v>29500</v>
      </c>
      <c r="AA67" s="1698">
        <v>11586</v>
      </c>
      <c r="AB67" s="1690">
        <v>3500</v>
      </c>
      <c r="AC67" s="1711">
        <v>291</v>
      </c>
      <c r="AD67" s="1720">
        <v>315.14</v>
      </c>
    </row>
    <row r="68" spans="1:30" ht="14.85" customHeight="1" x14ac:dyDescent="0.15">
      <c r="A68" s="332"/>
      <c r="B68" s="1562"/>
      <c r="C68" s="2033" t="s">
        <v>3068</v>
      </c>
      <c r="D68" s="1555" t="s">
        <v>72</v>
      </c>
      <c r="E68" s="1556" t="s">
        <v>77</v>
      </c>
      <c r="F68" s="2069" t="s">
        <v>3129</v>
      </c>
      <c r="G68" s="2049">
        <f>T21</f>
        <v>10.3</v>
      </c>
      <c r="H68" s="2052">
        <f t="shared" ref="H68:Q68" si="13">U21</f>
        <v>0</v>
      </c>
      <c r="I68" s="2053">
        <f t="shared" si="13"/>
        <v>0</v>
      </c>
      <c r="J68" s="2052">
        <f t="shared" si="13"/>
        <v>6</v>
      </c>
      <c r="K68" s="2043">
        <f t="shared" si="13"/>
        <v>0</v>
      </c>
      <c r="L68" s="2044">
        <f t="shared" si="13"/>
        <v>0</v>
      </c>
      <c r="M68" s="2028">
        <f t="shared" si="13"/>
        <v>110470</v>
      </c>
      <c r="N68" s="2028">
        <f t="shared" si="13"/>
        <v>328273</v>
      </c>
      <c r="O68" s="2028">
        <f t="shared" si="13"/>
        <v>43834</v>
      </c>
      <c r="P68" s="2028">
        <f t="shared" si="13"/>
        <v>288</v>
      </c>
      <c r="Q68" s="2028">
        <f t="shared" si="13"/>
        <v>1216.03</v>
      </c>
      <c r="S68" s="1734" t="s">
        <v>4162</v>
      </c>
      <c r="T68" s="1640">
        <v>2</v>
      </c>
      <c r="U68" s="1612">
        <v>0</v>
      </c>
      <c r="V68" s="1613">
        <v>0</v>
      </c>
      <c r="W68" s="1615">
        <v>0</v>
      </c>
      <c r="X68" s="1615">
        <v>0</v>
      </c>
      <c r="Y68" s="1638">
        <v>0</v>
      </c>
      <c r="Z68" s="1692">
        <v>5407</v>
      </c>
      <c r="AA68" s="1698">
        <v>1172</v>
      </c>
      <c r="AB68" s="1690">
        <v>166</v>
      </c>
      <c r="AC68" s="1711">
        <v>268</v>
      </c>
      <c r="AD68" s="1720">
        <v>38.9</v>
      </c>
    </row>
    <row r="69" spans="1:30" ht="14.85" customHeight="1" x14ac:dyDescent="0.15">
      <c r="A69" s="332"/>
      <c r="B69" s="1562"/>
      <c r="C69" s="2019"/>
      <c r="D69" s="1565"/>
      <c r="E69" s="1556" t="s">
        <v>2687</v>
      </c>
      <c r="F69" s="2036"/>
      <c r="G69" s="2049"/>
      <c r="H69" s="2005"/>
      <c r="I69" s="2002"/>
      <c r="J69" s="2005"/>
      <c r="K69" s="2008"/>
      <c r="L69" s="2011"/>
      <c r="M69" s="1997"/>
      <c r="N69" s="1997"/>
      <c r="O69" s="1997"/>
      <c r="P69" s="1997"/>
      <c r="Q69" s="1997"/>
      <c r="S69" s="1734" t="s">
        <v>4163</v>
      </c>
      <c r="T69" s="1640">
        <v>1</v>
      </c>
      <c r="U69" s="1612">
        <v>0</v>
      </c>
      <c r="V69" s="1613">
        <v>0</v>
      </c>
      <c r="W69" s="1615">
        <v>0</v>
      </c>
      <c r="X69" s="1615">
        <v>0</v>
      </c>
      <c r="Y69" s="1638">
        <v>0</v>
      </c>
      <c r="Z69" s="1692">
        <v>12942</v>
      </c>
      <c r="AA69" s="1698">
        <v>1358</v>
      </c>
      <c r="AB69" s="1690">
        <v>498</v>
      </c>
      <c r="AC69" s="1711">
        <v>293</v>
      </c>
      <c r="AD69" s="1720">
        <v>138</v>
      </c>
    </row>
    <row r="70" spans="1:30" ht="14.85" customHeight="1" x14ac:dyDescent="0.15">
      <c r="A70" s="332"/>
      <c r="B70" s="1562"/>
      <c r="C70" s="2019"/>
      <c r="D70" s="1555" t="s">
        <v>70</v>
      </c>
      <c r="E70" s="1556" t="s">
        <v>2688</v>
      </c>
      <c r="F70" s="2013" t="s">
        <v>2689</v>
      </c>
      <c r="G70" s="2049"/>
      <c r="H70" s="2005"/>
      <c r="I70" s="2002"/>
      <c r="J70" s="2005"/>
      <c r="K70" s="2008"/>
      <c r="L70" s="2011"/>
      <c r="M70" s="1997"/>
      <c r="N70" s="1997"/>
      <c r="O70" s="1997"/>
      <c r="P70" s="1997"/>
      <c r="Q70" s="1997"/>
      <c r="S70" s="1734" t="s">
        <v>4164</v>
      </c>
      <c r="T70" s="1640">
        <v>3</v>
      </c>
      <c r="U70" s="1612">
        <v>0</v>
      </c>
      <c r="V70" s="1613">
        <v>0</v>
      </c>
      <c r="W70" s="1615">
        <v>0</v>
      </c>
      <c r="X70" s="1615">
        <v>0</v>
      </c>
      <c r="Y70" s="1638">
        <v>0</v>
      </c>
      <c r="Z70" s="1692">
        <v>20981</v>
      </c>
      <c r="AA70" s="1698">
        <v>1500</v>
      </c>
      <c r="AB70" s="1690">
        <v>532</v>
      </c>
      <c r="AC70" s="1711">
        <v>291</v>
      </c>
      <c r="AD70" s="1720">
        <v>194</v>
      </c>
    </row>
    <row r="71" spans="1:30" ht="14.85" customHeight="1" x14ac:dyDescent="0.15">
      <c r="A71" s="332"/>
      <c r="B71" s="1562"/>
      <c r="C71" s="2080"/>
      <c r="D71" s="1555" t="s">
        <v>71</v>
      </c>
      <c r="E71" s="1556" t="s">
        <v>2690</v>
      </c>
      <c r="F71" s="2014"/>
      <c r="G71" s="2049"/>
      <c r="H71" s="2055"/>
      <c r="I71" s="2054"/>
      <c r="J71" s="2055"/>
      <c r="K71" s="2056"/>
      <c r="L71" s="2057"/>
      <c r="M71" s="2045"/>
      <c r="N71" s="2045"/>
      <c r="O71" s="2045"/>
      <c r="P71" s="2045"/>
      <c r="Q71" s="2045"/>
      <c r="S71" s="1734" t="s">
        <v>4165</v>
      </c>
      <c r="T71" s="1640">
        <v>1</v>
      </c>
      <c r="U71" s="1612">
        <v>0</v>
      </c>
      <c r="V71" s="1613">
        <v>0</v>
      </c>
      <c r="W71" s="1615">
        <v>0</v>
      </c>
      <c r="X71" s="1615">
        <v>0</v>
      </c>
      <c r="Y71" s="1638">
        <v>0</v>
      </c>
      <c r="Z71" s="1692">
        <v>7600</v>
      </c>
      <c r="AA71" s="1698">
        <v>154</v>
      </c>
      <c r="AB71" s="1690">
        <v>67</v>
      </c>
      <c r="AC71" s="1711">
        <v>243</v>
      </c>
      <c r="AD71" s="1720">
        <v>58.32</v>
      </c>
    </row>
    <row r="72" spans="1:30" ht="14.85" customHeight="1" thickBot="1" x14ac:dyDescent="0.2">
      <c r="A72" s="332"/>
      <c r="B72" s="1562"/>
      <c r="C72" s="2076" t="s">
        <v>3069</v>
      </c>
      <c r="D72" s="1563" t="s">
        <v>72</v>
      </c>
      <c r="E72" s="1564" t="s">
        <v>78</v>
      </c>
      <c r="F72" s="2069" t="s">
        <v>3129</v>
      </c>
      <c r="G72" s="2151">
        <f>T22</f>
        <v>9</v>
      </c>
      <c r="H72" s="2052">
        <f t="shared" ref="H72:Q72" si="14">U22</f>
        <v>0</v>
      </c>
      <c r="I72" s="2053">
        <f t="shared" si="14"/>
        <v>0</v>
      </c>
      <c r="J72" s="2052">
        <f t="shared" si="14"/>
        <v>0</v>
      </c>
      <c r="K72" s="2043">
        <f t="shared" si="14"/>
        <v>0</v>
      </c>
      <c r="L72" s="2044">
        <f t="shared" si="14"/>
        <v>4</v>
      </c>
      <c r="M72" s="2028">
        <f t="shared" si="14"/>
        <v>46573</v>
      </c>
      <c r="N72" s="2028">
        <f t="shared" si="14"/>
        <v>129574</v>
      </c>
      <c r="O72" s="2028">
        <f t="shared" si="14"/>
        <v>19214</v>
      </c>
      <c r="P72" s="2028">
        <f t="shared" si="14"/>
        <v>285</v>
      </c>
      <c r="Q72" s="2028">
        <f t="shared" si="14"/>
        <v>268</v>
      </c>
      <c r="S72" s="1735" t="s">
        <v>4166</v>
      </c>
      <c r="T72" s="1640"/>
      <c r="U72" s="1641">
        <v>0</v>
      </c>
      <c r="V72" s="1647">
        <v>0</v>
      </c>
      <c r="W72" s="1651">
        <v>0</v>
      </c>
      <c r="X72" s="1661">
        <v>2</v>
      </c>
      <c r="Y72" s="1664">
        <v>0</v>
      </c>
      <c r="Z72" s="1684">
        <v>191958</v>
      </c>
      <c r="AA72" s="1698">
        <v>96893</v>
      </c>
      <c r="AB72" s="1706">
        <v>13506</v>
      </c>
      <c r="AC72" s="1712"/>
      <c r="AD72" s="1724">
        <v>1608.22</v>
      </c>
    </row>
    <row r="73" spans="1:30" ht="14.85" customHeight="1" thickBot="1" x14ac:dyDescent="0.2">
      <c r="A73" s="332"/>
      <c r="B73" s="1562"/>
      <c r="C73" s="2019"/>
      <c r="D73" s="1565"/>
      <c r="E73" s="1556" t="s">
        <v>2691</v>
      </c>
      <c r="F73" s="2036"/>
      <c r="G73" s="2049"/>
      <c r="H73" s="2005"/>
      <c r="I73" s="2002"/>
      <c r="J73" s="2005"/>
      <c r="K73" s="2008"/>
      <c r="L73" s="2011"/>
      <c r="M73" s="1997"/>
      <c r="N73" s="1997"/>
      <c r="O73" s="1997"/>
      <c r="P73" s="1997"/>
      <c r="Q73" s="1997"/>
      <c r="S73" s="1738" t="s">
        <v>4167</v>
      </c>
      <c r="T73" s="1640">
        <v>7</v>
      </c>
      <c r="U73" s="1635">
        <v>0</v>
      </c>
      <c r="V73" s="1636">
        <v>0</v>
      </c>
      <c r="W73" s="1652">
        <v>1</v>
      </c>
      <c r="X73" s="1661">
        <v>6</v>
      </c>
      <c r="Y73" s="1664">
        <v>0</v>
      </c>
      <c r="Z73" s="1693">
        <v>140376</v>
      </c>
      <c r="AA73" s="1698">
        <v>122441</v>
      </c>
      <c r="AB73" s="1703">
        <v>13364</v>
      </c>
      <c r="AC73" s="1716">
        <v>280</v>
      </c>
      <c r="AD73" s="1720">
        <v>2284</v>
      </c>
    </row>
    <row r="74" spans="1:30" ht="14.85" customHeight="1" x14ac:dyDescent="0.15">
      <c r="A74" s="332"/>
      <c r="B74" s="1562"/>
      <c r="C74" s="2019"/>
      <c r="D74" s="1555" t="s">
        <v>70</v>
      </c>
      <c r="E74" s="1556" t="s">
        <v>2692</v>
      </c>
      <c r="F74" s="2013" t="s">
        <v>2675</v>
      </c>
      <c r="G74" s="2049"/>
      <c r="H74" s="2005"/>
      <c r="I74" s="2002"/>
      <c r="J74" s="2005"/>
      <c r="K74" s="2008"/>
      <c r="L74" s="2011"/>
      <c r="M74" s="1997"/>
      <c r="N74" s="1997"/>
      <c r="O74" s="1997"/>
      <c r="P74" s="1997"/>
      <c r="Q74" s="1997"/>
      <c r="S74" s="1736" t="s">
        <v>4168</v>
      </c>
      <c r="T74" s="1640">
        <v>36.299999999999997</v>
      </c>
      <c r="U74" s="1618">
        <v>0</v>
      </c>
      <c r="V74" s="1619">
        <v>0</v>
      </c>
      <c r="W74" s="1653">
        <v>0</v>
      </c>
      <c r="X74" s="1653">
        <v>0</v>
      </c>
      <c r="Y74" s="1639">
        <v>22</v>
      </c>
      <c r="Z74" s="1691">
        <v>324570</v>
      </c>
      <c r="AA74" s="1698">
        <v>745112</v>
      </c>
      <c r="AB74" s="1701">
        <v>61495</v>
      </c>
      <c r="AC74" s="1713">
        <v>288</v>
      </c>
      <c r="AD74" s="1722">
        <v>4397.7</v>
      </c>
    </row>
    <row r="75" spans="1:30" ht="14.85" customHeight="1" x14ac:dyDescent="0.15">
      <c r="A75" s="332"/>
      <c r="B75" s="1562"/>
      <c r="C75" s="2060"/>
      <c r="D75" s="1566" t="s">
        <v>71</v>
      </c>
      <c r="E75" s="1567" t="s">
        <v>2693</v>
      </c>
      <c r="F75" s="2014"/>
      <c r="G75" s="2063"/>
      <c r="H75" s="2055"/>
      <c r="I75" s="2054"/>
      <c r="J75" s="2055"/>
      <c r="K75" s="2056"/>
      <c r="L75" s="2057"/>
      <c r="M75" s="2045"/>
      <c r="N75" s="2045"/>
      <c r="O75" s="2045"/>
      <c r="P75" s="2045"/>
      <c r="Q75" s="2045"/>
      <c r="S75" s="1734" t="s">
        <v>4169</v>
      </c>
      <c r="T75" s="1640">
        <v>8.8000000000000007</v>
      </c>
      <c r="U75" s="1612">
        <v>0</v>
      </c>
      <c r="V75" s="1613">
        <v>0</v>
      </c>
      <c r="W75" s="1650">
        <v>0</v>
      </c>
      <c r="X75" s="1650">
        <v>0</v>
      </c>
      <c r="Y75" s="1639">
        <v>5</v>
      </c>
      <c r="Z75" s="1692">
        <v>85681</v>
      </c>
      <c r="AA75" s="1698">
        <v>196725</v>
      </c>
      <c r="AB75" s="1705" t="s">
        <v>3128</v>
      </c>
      <c r="AC75" s="1711">
        <v>280</v>
      </c>
      <c r="AD75" s="1720">
        <v>575.79999999999995</v>
      </c>
    </row>
    <row r="76" spans="1:30" ht="14.85" customHeight="1" x14ac:dyDescent="0.15">
      <c r="A76" s="332"/>
      <c r="B76" s="1562"/>
      <c r="C76" s="2076" t="s">
        <v>3070</v>
      </c>
      <c r="D76" s="1563" t="s">
        <v>72</v>
      </c>
      <c r="E76" s="1564" t="s">
        <v>2694</v>
      </c>
      <c r="F76" s="2069" t="s">
        <v>3129</v>
      </c>
      <c r="G76" s="2077">
        <f>T23</f>
        <v>6</v>
      </c>
      <c r="H76" s="2052">
        <f t="shared" ref="H76:Q76" si="15">U23</f>
        <v>0</v>
      </c>
      <c r="I76" s="2053">
        <f t="shared" si="15"/>
        <v>0</v>
      </c>
      <c r="J76" s="2052">
        <f t="shared" si="15"/>
        <v>3</v>
      </c>
      <c r="K76" s="2043">
        <f t="shared" si="15"/>
        <v>0</v>
      </c>
      <c r="L76" s="2044">
        <f t="shared" si="15"/>
        <v>0</v>
      </c>
      <c r="M76" s="2028">
        <f t="shared" si="15"/>
        <v>82971</v>
      </c>
      <c r="N76" s="2028">
        <f t="shared" si="15"/>
        <v>58257</v>
      </c>
      <c r="O76" s="2028">
        <f t="shared" si="15"/>
        <v>6966</v>
      </c>
      <c r="P76" s="2028">
        <f t="shared" si="15"/>
        <v>288</v>
      </c>
      <c r="Q76" s="2028">
        <f t="shared" si="15"/>
        <v>1003.63</v>
      </c>
      <c r="S76" s="1734" t="s">
        <v>4170</v>
      </c>
      <c r="T76" s="1640">
        <v>11.3</v>
      </c>
      <c r="U76" s="1612">
        <v>0</v>
      </c>
      <c r="V76" s="1613">
        <v>0</v>
      </c>
      <c r="W76" s="1650">
        <v>0</v>
      </c>
      <c r="X76" s="1650">
        <v>0</v>
      </c>
      <c r="Y76" s="1639">
        <v>4</v>
      </c>
      <c r="Z76" s="1692">
        <v>157136</v>
      </c>
      <c r="AA76" s="1698">
        <v>160145</v>
      </c>
      <c r="AB76" s="1705" t="s">
        <v>3128</v>
      </c>
      <c r="AC76" s="1711">
        <v>281</v>
      </c>
      <c r="AD76" s="1720">
        <v>870.8</v>
      </c>
    </row>
    <row r="77" spans="1:30" ht="14.85" customHeight="1" x14ac:dyDescent="0.15">
      <c r="A77" s="332"/>
      <c r="B77" s="1562"/>
      <c r="C77" s="2019"/>
      <c r="D77" s="1565"/>
      <c r="E77" s="1556" t="s">
        <v>2695</v>
      </c>
      <c r="F77" s="2036"/>
      <c r="G77" s="2024"/>
      <c r="H77" s="2005"/>
      <c r="I77" s="2002"/>
      <c r="J77" s="2005"/>
      <c r="K77" s="2008"/>
      <c r="L77" s="2011"/>
      <c r="M77" s="1997"/>
      <c r="N77" s="1997"/>
      <c r="O77" s="1997"/>
      <c r="P77" s="1997"/>
      <c r="Q77" s="1997"/>
      <c r="S77" s="1734" t="s">
        <v>4171</v>
      </c>
      <c r="T77" s="1640">
        <v>4.4000000000000004</v>
      </c>
      <c r="U77" s="1612">
        <v>0</v>
      </c>
      <c r="V77" s="1613">
        <v>0</v>
      </c>
      <c r="W77" s="1650">
        <v>0</v>
      </c>
      <c r="X77" s="1650">
        <v>0</v>
      </c>
      <c r="Y77" s="1639">
        <v>1</v>
      </c>
      <c r="Z77" s="1692">
        <v>26301</v>
      </c>
      <c r="AA77" s="1698">
        <v>32347</v>
      </c>
      <c r="AB77" s="1705" t="s">
        <v>3128</v>
      </c>
      <c r="AC77" s="1711">
        <v>282</v>
      </c>
      <c r="AD77" s="1720">
        <v>253.3</v>
      </c>
    </row>
    <row r="78" spans="1:30" ht="14.85" customHeight="1" x14ac:dyDescent="0.15">
      <c r="A78" s="332"/>
      <c r="B78" s="1562"/>
      <c r="C78" s="2019"/>
      <c r="D78" s="1555" t="s">
        <v>70</v>
      </c>
      <c r="E78" s="1556" t="s">
        <v>2696</v>
      </c>
      <c r="F78" s="2013" t="s">
        <v>2697</v>
      </c>
      <c r="G78" s="2024"/>
      <c r="H78" s="2005"/>
      <c r="I78" s="2002"/>
      <c r="J78" s="2005"/>
      <c r="K78" s="2008"/>
      <c r="L78" s="2011"/>
      <c r="M78" s="1997"/>
      <c r="N78" s="1997"/>
      <c r="O78" s="1997"/>
      <c r="P78" s="1997"/>
      <c r="Q78" s="1997"/>
      <c r="S78" s="1734" t="s">
        <v>4172</v>
      </c>
      <c r="T78" s="1640">
        <v>2.5</v>
      </c>
      <c r="U78" s="1612">
        <v>0</v>
      </c>
      <c r="V78" s="1613">
        <v>0</v>
      </c>
      <c r="W78" s="1650">
        <v>0</v>
      </c>
      <c r="X78" s="1650">
        <v>0</v>
      </c>
      <c r="Y78" s="1639">
        <v>1</v>
      </c>
      <c r="Z78" s="1692">
        <v>16542</v>
      </c>
      <c r="AA78" s="1698">
        <v>12385</v>
      </c>
      <c r="AB78" s="1705" t="s">
        <v>3128</v>
      </c>
      <c r="AC78" s="1711">
        <v>285</v>
      </c>
      <c r="AD78" s="1720">
        <v>57.1</v>
      </c>
    </row>
    <row r="79" spans="1:30" ht="14.85" customHeight="1" x14ac:dyDescent="0.15">
      <c r="A79" s="332"/>
      <c r="B79" s="1562"/>
      <c r="C79" s="2060"/>
      <c r="D79" s="1566" t="s">
        <v>71</v>
      </c>
      <c r="E79" s="1567" t="s">
        <v>2698</v>
      </c>
      <c r="F79" s="2014"/>
      <c r="G79" s="2078"/>
      <c r="H79" s="2055"/>
      <c r="I79" s="2054"/>
      <c r="J79" s="2055"/>
      <c r="K79" s="2056"/>
      <c r="L79" s="2057"/>
      <c r="M79" s="2045"/>
      <c r="N79" s="2045"/>
      <c r="O79" s="2045"/>
      <c r="P79" s="2045"/>
      <c r="Q79" s="2045"/>
      <c r="S79" s="1734" t="s">
        <v>4173</v>
      </c>
      <c r="T79" s="1640">
        <v>5.9</v>
      </c>
      <c r="U79" s="1612">
        <v>0</v>
      </c>
      <c r="V79" s="1613">
        <v>0</v>
      </c>
      <c r="W79" s="1650">
        <v>0</v>
      </c>
      <c r="X79" s="1650">
        <v>0</v>
      </c>
      <c r="Y79" s="1639">
        <v>3</v>
      </c>
      <c r="Z79" s="1692">
        <v>53646</v>
      </c>
      <c r="AA79" s="1698">
        <v>66492</v>
      </c>
      <c r="AB79" s="1705" t="s">
        <v>3128</v>
      </c>
      <c r="AC79" s="1711">
        <v>283</v>
      </c>
      <c r="AD79" s="1720">
        <v>646.70000000000005</v>
      </c>
    </row>
    <row r="80" spans="1:30" ht="14.85" customHeight="1" x14ac:dyDescent="0.15">
      <c r="A80" s="332"/>
      <c r="B80" s="1562"/>
      <c r="C80" s="2076" t="s">
        <v>3071</v>
      </c>
      <c r="D80" s="1563" t="s">
        <v>72</v>
      </c>
      <c r="E80" s="1564" t="s">
        <v>2699</v>
      </c>
      <c r="F80" s="2069" t="s">
        <v>3129</v>
      </c>
      <c r="G80" s="2151">
        <f>T24</f>
        <v>6</v>
      </c>
      <c r="H80" s="2052">
        <f t="shared" ref="H80:Q80" si="16">U24</f>
        <v>0</v>
      </c>
      <c r="I80" s="2053">
        <f t="shared" si="16"/>
        <v>0</v>
      </c>
      <c r="J80" s="2052">
        <f t="shared" si="16"/>
        <v>3</v>
      </c>
      <c r="K80" s="2043">
        <f t="shared" si="16"/>
        <v>0</v>
      </c>
      <c r="L80" s="2044">
        <f t="shared" si="16"/>
        <v>0</v>
      </c>
      <c r="M80" s="2028">
        <f t="shared" si="16"/>
        <v>45793</v>
      </c>
      <c r="N80" s="2028">
        <f t="shared" si="16"/>
        <v>54490</v>
      </c>
      <c r="O80" s="2028">
        <f t="shared" si="16"/>
        <v>2615</v>
      </c>
      <c r="P80" s="2028">
        <f t="shared" si="16"/>
        <v>288</v>
      </c>
      <c r="Q80" s="2028">
        <f t="shared" si="16"/>
        <v>379.23</v>
      </c>
      <c r="S80" s="1734" t="s">
        <v>4174</v>
      </c>
      <c r="T80" s="1640">
        <v>5.0999999999999996</v>
      </c>
      <c r="U80" s="1612">
        <v>0</v>
      </c>
      <c r="V80" s="1613">
        <v>0</v>
      </c>
      <c r="W80" s="1650">
        <v>0</v>
      </c>
      <c r="X80" s="1650">
        <v>0</v>
      </c>
      <c r="Y80" s="1639">
        <v>4</v>
      </c>
      <c r="Z80" s="1692">
        <v>40767</v>
      </c>
      <c r="AA80" s="1698">
        <v>57167</v>
      </c>
      <c r="AB80" s="1705" t="s">
        <v>3128</v>
      </c>
      <c r="AC80" s="1711">
        <v>282</v>
      </c>
      <c r="AD80" s="1720">
        <v>271.37</v>
      </c>
    </row>
    <row r="81" spans="1:30" ht="14.85" customHeight="1" thickBot="1" x14ac:dyDescent="0.2">
      <c r="A81" s="332"/>
      <c r="B81" s="1562"/>
      <c r="C81" s="2019"/>
      <c r="D81" s="1565"/>
      <c r="E81" s="1556" t="s">
        <v>2700</v>
      </c>
      <c r="F81" s="2036"/>
      <c r="G81" s="2049"/>
      <c r="H81" s="2005"/>
      <c r="I81" s="2002"/>
      <c r="J81" s="2005"/>
      <c r="K81" s="2008"/>
      <c r="L81" s="2011"/>
      <c r="M81" s="1997"/>
      <c r="N81" s="1997"/>
      <c r="O81" s="1997"/>
      <c r="P81" s="1997"/>
      <c r="Q81" s="1997"/>
      <c r="S81" s="1735" t="s">
        <v>4175</v>
      </c>
      <c r="T81" s="1640"/>
      <c r="U81" s="1642">
        <v>0</v>
      </c>
      <c r="V81" s="1648">
        <v>0</v>
      </c>
      <c r="W81" s="1654">
        <v>0</v>
      </c>
      <c r="X81" s="1654">
        <v>0</v>
      </c>
      <c r="Y81" s="1665">
        <v>40</v>
      </c>
      <c r="Z81" s="1694">
        <v>704643</v>
      </c>
      <c r="AA81" s="1698">
        <v>1270373</v>
      </c>
      <c r="AB81" s="1707">
        <v>61495</v>
      </c>
      <c r="AC81" s="1712"/>
      <c r="AD81" s="1721">
        <v>7072.77</v>
      </c>
    </row>
    <row r="82" spans="1:30" ht="14.85" customHeight="1" x14ac:dyDescent="0.15">
      <c r="A82" s="332"/>
      <c r="B82" s="1562"/>
      <c r="C82" s="2019"/>
      <c r="D82" s="1555" t="s">
        <v>70</v>
      </c>
      <c r="E82" s="1556" t="s">
        <v>2701</v>
      </c>
      <c r="F82" s="2013" t="s">
        <v>2702</v>
      </c>
      <c r="G82" s="2049"/>
      <c r="H82" s="2005"/>
      <c r="I82" s="2002"/>
      <c r="J82" s="2005"/>
      <c r="K82" s="2008"/>
      <c r="L82" s="2011"/>
      <c r="M82" s="1997"/>
      <c r="N82" s="1997"/>
      <c r="O82" s="1997"/>
      <c r="P82" s="1997"/>
      <c r="Q82" s="1997"/>
      <c r="S82" s="1736" t="s">
        <v>4176</v>
      </c>
      <c r="T82" s="1640">
        <v>22.1</v>
      </c>
      <c r="U82" s="1618">
        <v>2</v>
      </c>
      <c r="V82" s="1619">
        <v>0</v>
      </c>
      <c r="W82" s="1655">
        <v>6</v>
      </c>
      <c r="X82" s="1655">
        <v>1.9</v>
      </c>
      <c r="Y82" s="1638">
        <v>0</v>
      </c>
      <c r="Z82" s="1691">
        <v>245894</v>
      </c>
      <c r="AA82" s="1698">
        <v>479911</v>
      </c>
      <c r="AB82" s="1701">
        <v>90885</v>
      </c>
      <c r="AC82" s="1713">
        <v>341</v>
      </c>
      <c r="AD82" s="1722">
        <v>1466</v>
      </c>
    </row>
    <row r="83" spans="1:30" ht="14.85" customHeight="1" x14ac:dyDescent="0.15">
      <c r="A83" s="332"/>
      <c r="B83" s="1562"/>
      <c r="C83" s="2060"/>
      <c r="D83" s="1566" t="s">
        <v>71</v>
      </c>
      <c r="E83" s="1567" t="s">
        <v>2703</v>
      </c>
      <c r="F83" s="2014"/>
      <c r="G83" s="2063"/>
      <c r="H83" s="2055"/>
      <c r="I83" s="2054"/>
      <c r="J83" s="2055"/>
      <c r="K83" s="2056"/>
      <c r="L83" s="2057"/>
      <c r="M83" s="2045"/>
      <c r="N83" s="2045"/>
      <c r="O83" s="2045"/>
      <c r="P83" s="2045"/>
      <c r="Q83" s="2045"/>
      <c r="S83" s="1734" t="s">
        <v>4177</v>
      </c>
      <c r="T83" s="1640">
        <v>9.9</v>
      </c>
      <c r="U83" s="1612">
        <v>1</v>
      </c>
      <c r="V83" s="1613">
        <v>0</v>
      </c>
      <c r="W83" s="1615">
        <v>4</v>
      </c>
      <c r="X83" s="1656">
        <v>2.9</v>
      </c>
      <c r="Y83" s="1638">
        <v>0</v>
      </c>
      <c r="Z83" s="1692">
        <v>153002</v>
      </c>
      <c r="AA83" s="1698">
        <v>133257</v>
      </c>
      <c r="AB83" s="1705" t="s">
        <v>3128</v>
      </c>
      <c r="AC83" s="1711">
        <v>289</v>
      </c>
      <c r="AD83" s="1720">
        <v>2234.4299999999998</v>
      </c>
    </row>
    <row r="84" spans="1:30" ht="14.85" customHeight="1" x14ac:dyDescent="0.15">
      <c r="A84" s="332"/>
      <c r="B84" s="1562"/>
      <c r="C84" s="2076" t="s">
        <v>3072</v>
      </c>
      <c r="D84" s="1563" t="s">
        <v>72</v>
      </c>
      <c r="E84" s="1564" t="s">
        <v>2704</v>
      </c>
      <c r="F84" s="2069" t="s">
        <v>3129</v>
      </c>
      <c r="G84" s="2151">
        <f>T25</f>
        <v>6</v>
      </c>
      <c r="H84" s="2052">
        <f t="shared" ref="H84:Q84" si="17">U25</f>
        <v>0</v>
      </c>
      <c r="I84" s="2053">
        <f t="shared" si="17"/>
        <v>0</v>
      </c>
      <c r="J84" s="2052">
        <f t="shared" si="17"/>
        <v>3</v>
      </c>
      <c r="K84" s="2043">
        <f t="shared" si="17"/>
        <v>0</v>
      </c>
      <c r="L84" s="2044">
        <f t="shared" si="17"/>
        <v>0</v>
      </c>
      <c r="M84" s="2028">
        <f t="shared" si="17"/>
        <v>51637</v>
      </c>
      <c r="N84" s="2028">
        <f t="shared" si="17"/>
        <v>21421</v>
      </c>
      <c r="O84" s="2028">
        <f t="shared" si="17"/>
        <v>2557</v>
      </c>
      <c r="P84" s="2028">
        <f t="shared" si="17"/>
        <v>288</v>
      </c>
      <c r="Q84" s="2028">
        <f t="shared" si="17"/>
        <v>331.42</v>
      </c>
      <c r="S84" s="1734" t="s">
        <v>4178</v>
      </c>
      <c r="T84" s="1640">
        <v>6</v>
      </c>
      <c r="U84" s="1612">
        <v>0</v>
      </c>
      <c r="V84" s="1613">
        <v>1</v>
      </c>
      <c r="W84" s="1656">
        <v>3</v>
      </c>
      <c r="X84" s="1615">
        <v>0</v>
      </c>
      <c r="Y84" s="1638">
        <v>0</v>
      </c>
      <c r="Z84" s="1692">
        <v>43358</v>
      </c>
      <c r="AA84" s="1698">
        <v>39273</v>
      </c>
      <c r="AB84" s="1705" t="s">
        <v>3128</v>
      </c>
      <c r="AC84" s="1711">
        <v>293</v>
      </c>
      <c r="AD84" s="1720">
        <v>319.60000000000002</v>
      </c>
    </row>
    <row r="85" spans="1:30" ht="14.85" customHeight="1" thickBot="1" x14ac:dyDescent="0.2">
      <c r="A85" s="332"/>
      <c r="B85" s="1562"/>
      <c r="C85" s="2019"/>
      <c r="D85" s="1565"/>
      <c r="E85" s="1556" t="s">
        <v>2705</v>
      </c>
      <c r="F85" s="2036"/>
      <c r="G85" s="2049"/>
      <c r="H85" s="2005"/>
      <c r="I85" s="2002"/>
      <c r="J85" s="2005"/>
      <c r="K85" s="2008"/>
      <c r="L85" s="2011"/>
      <c r="M85" s="1997"/>
      <c r="N85" s="1997"/>
      <c r="O85" s="1997"/>
      <c r="P85" s="1997"/>
      <c r="Q85" s="1997"/>
      <c r="S85" s="1735" t="s">
        <v>4179</v>
      </c>
      <c r="T85" s="1640"/>
      <c r="U85" s="1642">
        <v>3</v>
      </c>
      <c r="V85" s="1648">
        <v>1</v>
      </c>
      <c r="W85" s="1657">
        <v>13</v>
      </c>
      <c r="X85" s="1662">
        <v>4.8</v>
      </c>
      <c r="Y85" s="1666">
        <v>0</v>
      </c>
      <c r="Z85" s="1684">
        <v>442254</v>
      </c>
      <c r="AA85" s="1698">
        <v>652441</v>
      </c>
      <c r="AB85" s="1700">
        <v>90885</v>
      </c>
      <c r="AC85" s="1712"/>
      <c r="AD85" s="1721">
        <v>4020.0299999999997</v>
      </c>
    </row>
    <row r="86" spans="1:30" ht="14.85" customHeight="1" x14ac:dyDescent="0.15">
      <c r="A86" s="332"/>
      <c r="B86" s="1562"/>
      <c r="C86" s="2019"/>
      <c r="D86" s="1555" t="s">
        <v>70</v>
      </c>
      <c r="E86" s="1556" t="s">
        <v>2706</v>
      </c>
      <c r="F86" s="2013" t="s">
        <v>2697</v>
      </c>
      <c r="G86" s="2049"/>
      <c r="H86" s="2005"/>
      <c r="I86" s="2002"/>
      <c r="J86" s="2005"/>
      <c r="K86" s="2008"/>
      <c r="L86" s="2011"/>
      <c r="M86" s="1997"/>
      <c r="N86" s="1997"/>
      <c r="O86" s="1997"/>
      <c r="P86" s="1997"/>
      <c r="Q86" s="1997"/>
      <c r="S86" s="1736" t="s">
        <v>4180</v>
      </c>
      <c r="T86" s="1640">
        <v>18.399999999999999</v>
      </c>
      <c r="U86" s="1618">
        <v>0</v>
      </c>
      <c r="V86" s="1613">
        <v>0</v>
      </c>
      <c r="W86" s="1621">
        <v>0</v>
      </c>
      <c r="X86" s="1615">
        <v>0</v>
      </c>
      <c r="Y86" s="1667">
        <v>9</v>
      </c>
      <c r="Z86" s="1691">
        <v>72471</v>
      </c>
      <c r="AA86" s="1698">
        <v>96542</v>
      </c>
      <c r="AB86" s="1701">
        <v>18167</v>
      </c>
      <c r="AC86" s="1713">
        <v>278</v>
      </c>
      <c r="AD86" s="1722">
        <v>923.24</v>
      </c>
    </row>
    <row r="87" spans="1:30" ht="14.85" customHeight="1" x14ac:dyDescent="0.15">
      <c r="A87" s="332"/>
      <c r="B87" s="1562"/>
      <c r="C87" s="2060"/>
      <c r="D87" s="1566" t="s">
        <v>71</v>
      </c>
      <c r="E87" s="1567" t="s">
        <v>2707</v>
      </c>
      <c r="F87" s="2014"/>
      <c r="G87" s="2063"/>
      <c r="H87" s="2055"/>
      <c r="I87" s="2054"/>
      <c r="J87" s="2055"/>
      <c r="K87" s="2056"/>
      <c r="L87" s="2057"/>
      <c r="M87" s="2045"/>
      <c r="N87" s="2045"/>
      <c r="O87" s="2045"/>
      <c r="P87" s="2045"/>
      <c r="Q87" s="2045"/>
      <c r="S87" s="1734" t="s">
        <v>4181</v>
      </c>
      <c r="T87" s="1640">
        <v>0</v>
      </c>
      <c r="U87" s="1643" t="s">
        <v>3128</v>
      </c>
      <c r="V87" s="1643" t="s">
        <v>3128</v>
      </c>
      <c r="W87" s="1643" t="s">
        <v>3128</v>
      </c>
      <c r="X87" s="1643" t="s">
        <v>3128</v>
      </c>
      <c r="Y87" s="1668" t="s">
        <v>3128</v>
      </c>
      <c r="Z87" s="1692">
        <v>14599</v>
      </c>
      <c r="AA87" s="1698">
        <v>16407</v>
      </c>
      <c r="AB87" s="1708" t="s">
        <v>3128</v>
      </c>
      <c r="AC87" s="1711">
        <v>275</v>
      </c>
      <c r="AD87" s="1720">
        <v>99</v>
      </c>
    </row>
    <row r="88" spans="1:30" ht="14.85" customHeight="1" x14ac:dyDescent="0.15">
      <c r="A88" s="332"/>
      <c r="B88" s="1562"/>
      <c r="C88" s="2033" t="s">
        <v>3073</v>
      </c>
      <c r="D88" s="1555" t="s">
        <v>72</v>
      </c>
      <c r="E88" s="1556" t="s">
        <v>2708</v>
      </c>
      <c r="F88" s="2035" t="s">
        <v>3129</v>
      </c>
      <c r="G88" s="2049">
        <f>T26</f>
        <v>6</v>
      </c>
      <c r="H88" s="2052">
        <f t="shared" ref="H88:Q88" si="18">U26</f>
        <v>0</v>
      </c>
      <c r="I88" s="2053">
        <f t="shared" si="18"/>
        <v>0</v>
      </c>
      <c r="J88" s="2052">
        <f t="shared" si="18"/>
        <v>3</v>
      </c>
      <c r="K88" s="2043">
        <f t="shared" si="18"/>
        <v>0</v>
      </c>
      <c r="L88" s="2044">
        <f t="shared" si="18"/>
        <v>0</v>
      </c>
      <c r="M88" s="2028">
        <f t="shared" si="18"/>
        <v>51296</v>
      </c>
      <c r="N88" s="2028">
        <f t="shared" si="18"/>
        <v>38824</v>
      </c>
      <c r="O88" s="2028">
        <f t="shared" si="18"/>
        <v>3011</v>
      </c>
      <c r="P88" s="2028">
        <f t="shared" si="18"/>
        <v>288</v>
      </c>
      <c r="Q88" s="2028">
        <f t="shared" si="18"/>
        <v>486</v>
      </c>
      <c r="S88" s="1734" t="s">
        <v>4182</v>
      </c>
      <c r="T88" s="1640">
        <v>0</v>
      </c>
      <c r="U88" s="1643" t="s">
        <v>3128</v>
      </c>
      <c r="V88" s="1643" t="s">
        <v>3128</v>
      </c>
      <c r="W88" s="1643" t="s">
        <v>3128</v>
      </c>
      <c r="X88" s="1643" t="s">
        <v>3128</v>
      </c>
      <c r="Y88" s="1668" t="s">
        <v>3128</v>
      </c>
      <c r="Z88" s="1692">
        <v>16082</v>
      </c>
      <c r="AA88" s="1698">
        <v>12651</v>
      </c>
      <c r="AB88" s="1705" t="s">
        <v>3128</v>
      </c>
      <c r="AC88" s="1711">
        <v>275</v>
      </c>
      <c r="AD88" s="1720">
        <v>196.49</v>
      </c>
    </row>
    <row r="89" spans="1:30" ht="14.85" customHeight="1" x14ac:dyDescent="0.15">
      <c r="A89" s="332"/>
      <c r="B89" s="1562"/>
      <c r="C89" s="2019"/>
      <c r="D89" s="1565"/>
      <c r="E89" s="1556" t="s">
        <v>2709</v>
      </c>
      <c r="F89" s="2036"/>
      <c r="G89" s="2049"/>
      <c r="H89" s="2005"/>
      <c r="I89" s="2002"/>
      <c r="J89" s="2005"/>
      <c r="K89" s="2008"/>
      <c r="L89" s="2011"/>
      <c r="M89" s="1997"/>
      <c r="N89" s="1997"/>
      <c r="O89" s="1997"/>
      <c r="P89" s="1997"/>
      <c r="Q89" s="1997"/>
      <c r="S89" s="1734" t="s">
        <v>4183</v>
      </c>
      <c r="T89" s="1640">
        <v>0</v>
      </c>
      <c r="U89" s="1643" t="s">
        <v>3128</v>
      </c>
      <c r="V89" s="1643" t="s">
        <v>3128</v>
      </c>
      <c r="W89" s="1643" t="s">
        <v>3128</v>
      </c>
      <c r="X89" s="1643" t="s">
        <v>3128</v>
      </c>
      <c r="Y89" s="1668" t="s">
        <v>3128</v>
      </c>
      <c r="Z89" s="1692">
        <v>37810</v>
      </c>
      <c r="AA89" s="1698">
        <v>19978</v>
      </c>
      <c r="AB89" s="1705" t="s">
        <v>3128</v>
      </c>
      <c r="AC89" s="1711">
        <v>275</v>
      </c>
      <c r="AD89" s="1720">
        <v>391.9</v>
      </c>
    </row>
    <row r="90" spans="1:30" ht="14.85" customHeight="1" x14ac:dyDescent="0.15">
      <c r="A90" s="332"/>
      <c r="B90" s="1562"/>
      <c r="C90" s="2019"/>
      <c r="D90" s="1555" t="s">
        <v>70</v>
      </c>
      <c r="E90" s="1556" t="s">
        <v>2710</v>
      </c>
      <c r="F90" s="2013" t="s">
        <v>2711</v>
      </c>
      <c r="G90" s="2049"/>
      <c r="H90" s="2005"/>
      <c r="I90" s="2002"/>
      <c r="J90" s="2005"/>
      <c r="K90" s="2008"/>
      <c r="L90" s="2011"/>
      <c r="M90" s="1997"/>
      <c r="N90" s="1997"/>
      <c r="O90" s="1997"/>
      <c r="P90" s="1997"/>
      <c r="Q90" s="1997"/>
      <c r="S90" s="1734" t="s">
        <v>4184</v>
      </c>
      <c r="T90" s="1640">
        <v>0</v>
      </c>
      <c r="U90" s="1643" t="s">
        <v>3128</v>
      </c>
      <c r="V90" s="1643" t="s">
        <v>3128</v>
      </c>
      <c r="W90" s="1643" t="s">
        <v>3128</v>
      </c>
      <c r="X90" s="1643" t="s">
        <v>3128</v>
      </c>
      <c r="Y90" s="1668" t="s">
        <v>3128</v>
      </c>
      <c r="Z90" s="1692">
        <v>33883</v>
      </c>
      <c r="AA90" s="1698">
        <v>26685</v>
      </c>
      <c r="AB90" s="1705" t="s">
        <v>3128</v>
      </c>
      <c r="AC90" s="1711">
        <v>275</v>
      </c>
      <c r="AD90" s="1720">
        <v>352.2</v>
      </c>
    </row>
    <row r="91" spans="1:30" ht="14.85" customHeight="1" thickBot="1" x14ac:dyDescent="0.2">
      <c r="A91" s="332"/>
      <c r="B91" s="1568"/>
      <c r="C91" s="2034"/>
      <c r="D91" s="1558" t="s">
        <v>71</v>
      </c>
      <c r="E91" s="1569" t="s">
        <v>2712</v>
      </c>
      <c r="F91" s="2029"/>
      <c r="G91" s="2133"/>
      <c r="H91" s="2040"/>
      <c r="I91" s="2041"/>
      <c r="J91" s="2040"/>
      <c r="K91" s="2042"/>
      <c r="L91" s="2026"/>
      <c r="M91" s="2027"/>
      <c r="N91" s="2027"/>
      <c r="O91" s="2027"/>
      <c r="P91" s="2027"/>
      <c r="Q91" s="2027"/>
      <c r="S91" s="1734" t="s">
        <v>4185</v>
      </c>
      <c r="T91" s="1640">
        <v>0</v>
      </c>
      <c r="U91" s="1643" t="s">
        <v>3128</v>
      </c>
      <c r="V91" s="1643" t="s">
        <v>3128</v>
      </c>
      <c r="W91" s="1643" t="s">
        <v>3128</v>
      </c>
      <c r="X91" s="1643" t="s">
        <v>3128</v>
      </c>
      <c r="Y91" s="1668" t="s">
        <v>3128</v>
      </c>
      <c r="Z91" s="1692">
        <v>15075</v>
      </c>
      <c r="AA91" s="1698">
        <v>30320</v>
      </c>
      <c r="AB91" s="1705" t="s">
        <v>3128</v>
      </c>
      <c r="AC91" s="1711">
        <v>275</v>
      </c>
      <c r="AD91" s="1720">
        <v>231.2</v>
      </c>
    </row>
    <row r="92" spans="1:30" ht="14.85" customHeight="1" thickBot="1" x14ac:dyDescent="0.2">
      <c r="A92" s="332"/>
      <c r="B92" s="2177" t="s">
        <v>2713</v>
      </c>
      <c r="C92" s="2033" t="s">
        <v>2714</v>
      </c>
      <c r="D92" s="1555" t="s">
        <v>72</v>
      </c>
      <c r="E92" s="1556" t="s">
        <v>6026</v>
      </c>
      <c r="F92" s="2035" t="s">
        <v>3140</v>
      </c>
      <c r="G92" s="2049">
        <f>T28</f>
        <v>9</v>
      </c>
      <c r="H92" s="2005">
        <f t="shared" ref="H92:Q92" si="19">U28</f>
        <v>1</v>
      </c>
      <c r="I92" s="2002">
        <f t="shared" si="19"/>
        <v>0</v>
      </c>
      <c r="J92" s="2005">
        <f t="shared" si="19"/>
        <v>7</v>
      </c>
      <c r="K92" s="2008">
        <f t="shared" si="19"/>
        <v>0</v>
      </c>
      <c r="L92" s="2011">
        <f t="shared" si="19"/>
        <v>0</v>
      </c>
      <c r="M92" s="1997">
        <f t="shared" si="19"/>
        <v>206500</v>
      </c>
      <c r="N92" s="1997">
        <f t="shared" si="19"/>
        <v>137578</v>
      </c>
      <c r="O92" s="1997">
        <f t="shared" si="19"/>
        <v>15057</v>
      </c>
      <c r="P92" s="1997">
        <f t="shared" si="19"/>
        <v>238</v>
      </c>
      <c r="Q92" s="1997">
        <f t="shared" si="19"/>
        <v>503</v>
      </c>
      <c r="S92" s="1737" t="s">
        <v>4186</v>
      </c>
      <c r="T92" s="1640"/>
      <c r="U92" s="1612">
        <v>0</v>
      </c>
      <c r="V92" s="1648">
        <v>0</v>
      </c>
      <c r="W92" s="1658">
        <v>0</v>
      </c>
      <c r="X92" s="1651">
        <v>0</v>
      </c>
      <c r="Y92" s="1665">
        <v>9</v>
      </c>
      <c r="Z92" s="1695">
        <v>189920</v>
      </c>
      <c r="AA92" s="1698">
        <v>202583</v>
      </c>
      <c r="AB92" s="1702">
        <v>18167</v>
      </c>
      <c r="AC92" s="1711"/>
      <c r="AD92" s="1721">
        <v>2194.0300000000002</v>
      </c>
    </row>
    <row r="93" spans="1:30" ht="14.85" customHeight="1" x14ac:dyDescent="0.15">
      <c r="A93" s="332"/>
      <c r="B93" s="2145"/>
      <c r="C93" s="2019"/>
      <c r="D93" s="1565"/>
      <c r="E93" s="1556" t="s">
        <v>6027</v>
      </c>
      <c r="F93" s="2036"/>
      <c r="G93" s="2049"/>
      <c r="H93" s="2005"/>
      <c r="I93" s="2002"/>
      <c r="J93" s="2005"/>
      <c r="K93" s="2008"/>
      <c r="L93" s="2011"/>
      <c r="M93" s="1997"/>
      <c r="N93" s="1997"/>
      <c r="O93" s="1997"/>
      <c r="P93" s="1997"/>
      <c r="Q93" s="1997"/>
      <c r="S93" s="1736" t="s">
        <v>4187</v>
      </c>
      <c r="T93" s="1640">
        <v>6</v>
      </c>
      <c r="U93" s="1618">
        <v>1</v>
      </c>
      <c r="V93" s="1613">
        <v>0</v>
      </c>
      <c r="W93" s="1655">
        <v>3</v>
      </c>
      <c r="X93" s="1615">
        <v>0</v>
      </c>
      <c r="Y93" s="1663">
        <v>0</v>
      </c>
      <c r="Z93" s="1691">
        <v>51836</v>
      </c>
      <c r="AA93" s="1698">
        <v>54109</v>
      </c>
      <c r="AB93" s="1701">
        <v>7786</v>
      </c>
      <c r="AC93" s="1713">
        <v>282</v>
      </c>
      <c r="AD93" s="1722">
        <v>622.4</v>
      </c>
    </row>
    <row r="94" spans="1:30" ht="14.85" customHeight="1" x14ac:dyDescent="0.15">
      <c r="A94" s="332"/>
      <c r="B94" s="2145"/>
      <c r="C94" s="2019"/>
      <c r="D94" s="1555" t="s">
        <v>70</v>
      </c>
      <c r="E94" s="1556" t="s">
        <v>80</v>
      </c>
      <c r="F94" s="2035" t="s">
        <v>2715</v>
      </c>
      <c r="G94" s="2049"/>
      <c r="H94" s="2005"/>
      <c r="I94" s="2002"/>
      <c r="J94" s="2005"/>
      <c r="K94" s="2008"/>
      <c r="L94" s="2011"/>
      <c r="M94" s="1997"/>
      <c r="N94" s="1997"/>
      <c r="O94" s="1997"/>
      <c r="P94" s="1997"/>
      <c r="Q94" s="1997"/>
      <c r="S94" s="1734" t="s">
        <v>4188</v>
      </c>
      <c r="T94" s="1640">
        <v>4</v>
      </c>
      <c r="U94" s="1612">
        <v>1</v>
      </c>
      <c r="V94" s="1613">
        <v>0</v>
      </c>
      <c r="W94" s="1616">
        <v>3</v>
      </c>
      <c r="X94" s="1615">
        <v>0</v>
      </c>
      <c r="Y94" s="1638">
        <v>0</v>
      </c>
      <c r="Z94" s="1692">
        <v>35142</v>
      </c>
      <c r="AA94" s="1698">
        <v>47024</v>
      </c>
      <c r="AB94" s="1690">
        <v>4511</v>
      </c>
      <c r="AC94" s="1711">
        <v>281</v>
      </c>
      <c r="AD94" s="1720">
        <v>470</v>
      </c>
    </row>
    <row r="95" spans="1:30" ht="14.85" customHeight="1" thickBot="1" x14ac:dyDescent="0.2">
      <c r="A95" s="332"/>
      <c r="B95" s="2178"/>
      <c r="C95" s="2034"/>
      <c r="D95" s="1558" t="s">
        <v>71</v>
      </c>
      <c r="E95" s="1569" t="s">
        <v>81</v>
      </c>
      <c r="F95" s="2093"/>
      <c r="G95" s="2133"/>
      <c r="H95" s="2040"/>
      <c r="I95" s="2041"/>
      <c r="J95" s="2040"/>
      <c r="K95" s="2042"/>
      <c r="L95" s="2026"/>
      <c r="M95" s="2027"/>
      <c r="N95" s="2027"/>
      <c r="O95" s="2027"/>
      <c r="P95" s="2027"/>
      <c r="Q95" s="2027"/>
      <c r="S95" s="1735" t="s">
        <v>4189</v>
      </c>
      <c r="T95" s="1640"/>
      <c r="U95" s="1642">
        <v>2</v>
      </c>
      <c r="V95" s="1648">
        <v>0</v>
      </c>
      <c r="W95" s="1652">
        <v>6</v>
      </c>
      <c r="X95" s="1651">
        <v>0</v>
      </c>
      <c r="Y95" s="1664">
        <v>0</v>
      </c>
      <c r="Z95" s="1684">
        <v>86978</v>
      </c>
      <c r="AA95" s="1698">
        <v>101133</v>
      </c>
      <c r="AB95" s="1700">
        <v>12297</v>
      </c>
      <c r="AC95" s="1712"/>
      <c r="AD95" s="1721">
        <v>1092.4000000000001</v>
      </c>
    </row>
    <row r="96" spans="1:30" ht="14.85" customHeight="1" thickBot="1" x14ac:dyDescent="0.2">
      <c r="A96" s="332"/>
      <c r="B96" s="2107" t="s">
        <v>2716</v>
      </c>
      <c r="C96" s="2033" t="s">
        <v>2717</v>
      </c>
      <c r="D96" s="1555" t="s">
        <v>72</v>
      </c>
      <c r="E96" s="1556" t="s">
        <v>82</v>
      </c>
      <c r="F96" s="2035" t="s">
        <v>3075</v>
      </c>
      <c r="G96" s="2049">
        <f>T29</f>
        <v>11.8</v>
      </c>
      <c r="H96" s="2004">
        <f t="shared" ref="H96:Q96" si="20">U29</f>
        <v>0</v>
      </c>
      <c r="I96" s="2001">
        <f t="shared" si="20"/>
        <v>0</v>
      </c>
      <c r="J96" s="2004">
        <f t="shared" si="20"/>
        <v>1.8</v>
      </c>
      <c r="K96" s="2007">
        <f t="shared" si="20"/>
        <v>0</v>
      </c>
      <c r="L96" s="2010">
        <f t="shared" si="20"/>
        <v>0</v>
      </c>
      <c r="M96" s="1996">
        <f t="shared" si="20"/>
        <v>277641</v>
      </c>
      <c r="N96" s="1996">
        <f t="shared" si="20"/>
        <v>378339</v>
      </c>
      <c r="O96" s="1996">
        <f t="shared" si="20"/>
        <v>46814</v>
      </c>
      <c r="P96" s="1996">
        <f t="shared" si="20"/>
        <v>338</v>
      </c>
      <c r="Q96" s="1996">
        <f t="shared" si="20"/>
        <v>1930.33</v>
      </c>
      <c r="S96" s="1738" t="s">
        <v>4190</v>
      </c>
      <c r="T96" s="1640">
        <v>7.5</v>
      </c>
      <c r="U96" s="1635">
        <v>1</v>
      </c>
      <c r="V96" s="1636">
        <v>0</v>
      </c>
      <c r="W96" s="1652">
        <v>0.5</v>
      </c>
      <c r="X96" s="1651">
        <v>0</v>
      </c>
      <c r="Y96" s="1669">
        <v>0</v>
      </c>
      <c r="Z96" s="1693">
        <v>99939</v>
      </c>
      <c r="AA96" s="1698">
        <v>295389</v>
      </c>
      <c r="AB96" s="1703">
        <v>28775</v>
      </c>
      <c r="AC96" s="1714">
        <v>290</v>
      </c>
      <c r="AD96" s="1723">
        <v>1046.7</v>
      </c>
    </row>
    <row r="97" spans="1:30" ht="14.85" customHeight="1" thickBot="1" x14ac:dyDescent="0.2">
      <c r="A97" s="332"/>
      <c r="B97" s="2149"/>
      <c r="C97" s="2019"/>
      <c r="D97" s="1565"/>
      <c r="E97" s="1556" t="s">
        <v>2718</v>
      </c>
      <c r="F97" s="2036"/>
      <c r="G97" s="2049"/>
      <c r="H97" s="2005"/>
      <c r="I97" s="2002"/>
      <c r="J97" s="2005"/>
      <c r="K97" s="2008"/>
      <c r="L97" s="2011"/>
      <c r="M97" s="1997"/>
      <c r="N97" s="1997"/>
      <c r="O97" s="1997"/>
      <c r="P97" s="1997"/>
      <c r="Q97" s="1997"/>
      <c r="S97" s="1738" t="s">
        <v>4191</v>
      </c>
      <c r="T97" s="1640">
        <v>8.1999999999999993</v>
      </c>
      <c r="U97" s="1635">
        <v>0</v>
      </c>
      <c r="V97" s="1636">
        <v>0</v>
      </c>
      <c r="W97" s="1651">
        <v>0</v>
      </c>
      <c r="X97" s="1651">
        <v>1</v>
      </c>
      <c r="Y97" s="1669">
        <v>0</v>
      </c>
      <c r="Z97" s="1693">
        <v>125500</v>
      </c>
      <c r="AA97" s="1698">
        <v>145146</v>
      </c>
      <c r="AB97" s="1703">
        <v>13097</v>
      </c>
      <c r="AC97" s="1714">
        <v>292</v>
      </c>
      <c r="AD97" s="1723">
        <v>630</v>
      </c>
    </row>
    <row r="98" spans="1:30" ht="14.85" customHeight="1" thickBot="1" x14ac:dyDescent="0.2">
      <c r="A98" s="332"/>
      <c r="B98" s="2149"/>
      <c r="C98" s="2019"/>
      <c r="D98" s="1555" t="s">
        <v>70</v>
      </c>
      <c r="E98" s="1556" t="s">
        <v>2719</v>
      </c>
      <c r="F98" s="2035" t="s">
        <v>2720</v>
      </c>
      <c r="G98" s="2049"/>
      <c r="H98" s="2005"/>
      <c r="I98" s="2002"/>
      <c r="J98" s="2005"/>
      <c r="K98" s="2008"/>
      <c r="L98" s="2011"/>
      <c r="M98" s="1997"/>
      <c r="N98" s="1997"/>
      <c r="O98" s="1997"/>
      <c r="P98" s="1997"/>
      <c r="Q98" s="1997"/>
      <c r="S98" s="1738" t="s">
        <v>4192</v>
      </c>
      <c r="T98" s="1640">
        <v>12</v>
      </c>
      <c r="U98" s="1635">
        <v>0</v>
      </c>
      <c r="V98" s="1636">
        <v>0</v>
      </c>
      <c r="W98" s="1652">
        <v>6</v>
      </c>
      <c r="X98" s="1651">
        <v>1</v>
      </c>
      <c r="Y98" s="1669">
        <v>0</v>
      </c>
      <c r="Z98" s="1693">
        <v>112017</v>
      </c>
      <c r="AA98" s="1698">
        <v>180362</v>
      </c>
      <c r="AB98" s="1703">
        <v>16156</v>
      </c>
      <c r="AC98" s="1714">
        <v>277</v>
      </c>
      <c r="AD98" s="1723">
        <v>1666.46</v>
      </c>
    </row>
    <row r="99" spans="1:30" ht="14.85" customHeight="1" thickBot="1" x14ac:dyDescent="0.2">
      <c r="A99" s="332"/>
      <c r="B99" s="2149"/>
      <c r="C99" s="2080"/>
      <c r="D99" s="1555" t="s">
        <v>71</v>
      </c>
      <c r="E99" s="1567" t="s">
        <v>2721</v>
      </c>
      <c r="F99" s="2118"/>
      <c r="G99" s="2049"/>
      <c r="H99" s="2055"/>
      <c r="I99" s="2054"/>
      <c r="J99" s="2055"/>
      <c r="K99" s="2056"/>
      <c r="L99" s="2057"/>
      <c r="M99" s="2045"/>
      <c r="N99" s="2045"/>
      <c r="O99" s="2045"/>
      <c r="P99" s="2045"/>
      <c r="Q99" s="2045"/>
      <c r="S99" s="1738" t="s">
        <v>4193</v>
      </c>
      <c r="T99" s="1640">
        <v>5</v>
      </c>
      <c r="U99" s="1635">
        <v>0</v>
      </c>
      <c r="V99" s="1636">
        <v>0</v>
      </c>
      <c r="W99" s="1651">
        <v>0</v>
      </c>
      <c r="X99" s="1652">
        <v>1</v>
      </c>
      <c r="Y99" s="1669">
        <v>0</v>
      </c>
      <c r="Z99" s="1693">
        <v>65833</v>
      </c>
      <c r="AA99" s="1698">
        <v>59396</v>
      </c>
      <c r="AB99" s="1703">
        <v>9464</v>
      </c>
      <c r="AC99" s="1714">
        <v>293</v>
      </c>
      <c r="AD99" s="1723">
        <v>1039</v>
      </c>
    </row>
    <row r="100" spans="1:30" ht="14.85" customHeight="1" thickBot="1" x14ac:dyDescent="0.2">
      <c r="A100" s="332"/>
      <c r="B100" s="1562"/>
      <c r="C100" s="2076" t="s">
        <v>2722</v>
      </c>
      <c r="D100" s="1563" t="s">
        <v>72</v>
      </c>
      <c r="E100" s="1556" t="s">
        <v>2723</v>
      </c>
      <c r="F100" s="2035" t="s">
        <v>3075</v>
      </c>
      <c r="G100" s="2151">
        <f>T30</f>
        <v>3.8</v>
      </c>
      <c r="H100" s="2052">
        <f t="shared" ref="H100:Q100" si="21">U30</f>
        <v>0</v>
      </c>
      <c r="I100" s="2053">
        <f t="shared" si="21"/>
        <v>0</v>
      </c>
      <c r="J100" s="2052">
        <f t="shared" si="21"/>
        <v>1.8</v>
      </c>
      <c r="K100" s="2043">
        <f t="shared" si="21"/>
        <v>0</v>
      </c>
      <c r="L100" s="2044">
        <f t="shared" si="21"/>
        <v>0</v>
      </c>
      <c r="M100" s="2028">
        <f t="shared" si="21"/>
        <v>61412</v>
      </c>
      <c r="N100" s="2028">
        <f t="shared" si="21"/>
        <v>98310</v>
      </c>
      <c r="O100" s="2028">
        <f t="shared" si="21"/>
        <v>7404</v>
      </c>
      <c r="P100" s="2028">
        <f t="shared" si="21"/>
        <v>291</v>
      </c>
      <c r="Q100" s="2028">
        <f t="shared" si="21"/>
        <v>593.97</v>
      </c>
      <c r="S100" s="1736" t="s">
        <v>4194</v>
      </c>
      <c r="T100" s="1640">
        <v>4</v>
      </c>
      <c r="U100" s="1618">
        <v>0</v>
      </c>
      <c r="V100" s="1619">
        <v>0</v>
      </c>
      <c r="W100" s="1622">
        <v>0</v>
      </c>
      <c r="X100" s="1631">
        <v>2</v>
      </c>
      <c r="Y100" s="1669">
        <v>0</v>
      </c>
      <c r="Z100" s="1691">
        <v>69564</v>
      </c>
      <c r="AA100" s="1698">
        <v>24562</v>
      </c>
      <c r="AB100" s="1701">
        <v>3146</v>
      </c>
      <c r="AC100" s="1713">
        <v>277</v>
      </c>
      <c r="AD100" s="1722">
        <v>405.3</v>
      </c>
    </row>
    <row r="101" spans="1:30" ht="14.85" customHeight="1" x14ac:dyDescent="0.15">
      <c r="A101" s="332"/>
      <c r="B101" s="1562"/>
      <c r="C101" s="2019"/>
      <c r="D101" s="1565"/>
      <c r="E101" s="1556" t="s">
        <v>2724</v>
      </c>
      <c r="F101" s="2036"/>
      <c r="G101" s="2049"/>
      <c r="H101" s="2005"/>
      <c r="I101" s="2002"/>
      <c r="J101" s="2005"/>
      <c r="K101" s="2008"/>
      <c r="L101" s="2011"/>
      <c r="M101" s="1997"/>
      <c r="N101" s="1997"/>
      <c r="O101" s="1997"/>
      <c r="P101" s="1997"/>
      <c r="Q101" s="1997"/>
      <c r="S101" s="1736" t="s">
        <v>4195</v>
      </c>
      <c r="T101" s="1640">
        <v>7</v>
      </c>
      <c r="U101" s="1618">
        <v>1</v>
      </c>
      <c r="V101" s="1619">
        <v>0</v>
      </c>
      <c r="W101" s="1622">
        <v>0</v>
      </c>
      <c r="X101" s="1631">
        <v>1</v>
      </c>
      <c r="Y101" s="1638">
        <v>0</v>
      </c>
      <c r="Z101" s="1691">
        <v>74197</v>
      </c>
      <c r="AA101" s="1698">
        <v>58414</v>
      </c>
      <c r="AB101" s="1701">
        <v>6591</v>
      </c>
      <c r="AC101" s="1713">
        <v>268</v>
      </c>
      <c r="AD101" s="1722">
        <v>396.9</v>
      </c>
    </row>
    <row r="102" spans="1:30" ht="14.85" customHeight="1" x14ac:dyDescent="0.15">
      <c r="A102" s="332"/>
      <c r="B102" s="1562"/>
      <c r="C102" s="2019"/>
      <c r="D102" s="1555" t="s">
        <v>70</v>
      </c>
      <c r="E102" s="1556" t="s">
        <v>2725</v>
      </c>
      <c r="F102" s="2013" t="s">
        <v>2711</v>
      </c>
      <c r="G102" s="2049"/>
      <c r="H102" s="2005"/>
      <c r="I102" s="2002"/>
      <c r="J102" s="2005"/>
      <c r="K102" s="2008"/>
      <c r="L102" s="2011"/>
      <c r="M102" s="1997"/>
      <c r="N102" s="1997"/>
      <c r="O102" s="1997"/>
      <c r="P102" s="1997"/>
      <c r="Q102" s="1997"/>
      <c r="S102" s="1734" t="s">
        <v>4196</v>
      </c>
      <c r="T102" s="1640">
        <v>2</v>
      </c>
      <c r="U102" s="1612">
        <v>0</v>
      </c>
      <c r="V102" s="1613">
        <v>0</v>
      </c>
      <c r="W102" s="1615">
        <v>0</v>
      </c>
      <c r="X102" s="1615">
        <v>0</v>
      </c>
      <c r="Y102" s="1638">
        <v>0</v>
      </c>
      <c r="Z102" s="1692">
        <v>9760</v>
      </c>
      <c r="AA102" s="1698">
        <v>1156</v>
      </c>
      <c r="AB102" s="1698">
        <v>253</v>
      </c>
      <c r="AC102" s="1711">
        <v>232</v>
      </c>
      <c r="AD102" s="1720">
        <v>63</v>
      </c>
    </row>
    <row r="103" spans="1:30" ht="14.85" customHeight="1" x14ac:dyDescent="0.15">
      <c r="A103" s="332"/>
      <c r="B103" s="1562"/>
      <c r="C103" s="2060"/>
      <c r="D103" s="1566" t="s">
        <v>71</v>
      </c>
      <c r="E103" s="1567" t="s">
        <v>2726</v>
      </c>
      <c r="F103" s="2014"/>
      <c r="G103" s="2063"/>
      <c r="H103" s="2055"/>
      <c r="I103" s="2054"/>
      <c r="J103" s="2055"/>
      <c r="K103" s="2056"/>
      <c r="L103" s="2057"/>
      <c r="M103" s="2045"/>
      <c r="N103" s="2045"/>
      <c r="O103" s="2045"/>
      <c r="P103" s="2045"/>
      <c r="Q103" s="2045"/>
      <c r="S103" s="1734" t="s">
        <v>4197</v>
      </c>
      <c r="T103" s="1640">
        <v>2</v>
      </c>
      <c r="U103" s="1612">
        <v>0</v>
      </c>
      <c r="V103" s="1613">
        <v>0</v>
      </c>
      <c r="W103" s="1615">
        <v>0</v>
      </c>
      <c r="X103" s="1615">
        <v>0</v>
      </c>
      <c r="Y103" s="1638">
        <v>0</v>
      </c>
      <c r="Z103" s="1692">
        <v>16140</v>
      </c>
      <c r="AA103" s="1698">
        <v>21930</v>
      </c>
      <c r="AB103" s="1698">
        <v>1378</v>
      </c>
      <c r="AC103" s="1711">
        <v>341</v>
      </c>
      <c r="AD103" s="1720">
        <v>86.1</v>
      </c>
    </row>
    <row r="104" spans="1:30" ht="14.85" customHeight="1" x14ac:dyDescent="0.15">
      <c r="A104" s="332"/>
      <c r="B104" s="1562"/>
      <c r="C104" s="2076" t="s">
        <v>2727</v>
      </c>
      <c r="D104" s="1563" t="s">
        <v>72</v>
      </c>
      <c r="E104" s="1564" t="s">
        <v>2728</v>
      </c>
      <c r="F104" s="2035" t="s">
        <v>3075</v>
      </c>
      <c r="G104" s="2151">
        <f>T31</f>
        <v>2.8</v>
      </c>
      <c r="H104" s="2052">
        <f t="shared" ref="H104:Q104" si="22">U31</f>
        <v>0</v>
      </c>
      <c r="I104" s="2053">
        <f t="shared" si="22"/>
        <v>0</v>
      </c>
      <c r="J104" s="2052">
        <f t="shared" si="22"/>
        <v>1.8</v>
      </c>
      <c r="K104" s="2043">
        <f t="shared" si="22"/>
        <v>0</v>
      </c>
      <c r="L104" s="2044">
        <f t="shared" si="22"/>
        <v>0</v>
      </c>
      <c r="M104" s="2028">
        <f t="shared" si="22"/>
        <v>37080</v>
      </c>
      <c r="N104" s="2028">
        <f t="shared" si="22"/>
        <v>30577</v>
      </c>
      <c r="O104" s="2028">
        <f t="shared" si="22"/>
        <v>1488</v>
      </c>
      <c r="P104" s="2028">
        <f t="shared" si="22"/>
        <v>291</v>
      </c>
      <c r="Q104" s="2028">
        <f t="shared" si="22"/>
        <v>303.60000000000002</v>
      </c>
      <c r="S104" s="1734" t="s">
        <v>4198</v>
      </c>
      <c r="T104" s="1640">
        <v>2</v>
      </c>
      <c r="U104" s="1612">
        <v>0</v>
      </c>
      <c r="V104" s="1613">
        <v>0</v>
      </c>
      <c r="W104" s="1615">
        <v>0</v>
      </c>
      <c r="X104" s="1615">
        <v>0</v>
      </c>
      <c r="Y104" s="1638">
        <v>0</v>
      </c>
      <c r="Z104" s="1692">
        <v>6698</v>
      </c>
      <c r="AA104" s="1698">
        <v>1380</v>
      </c>
      <c r="AB104" s="1698">
        <v>201</v>
      </c>
      <c r="AC104" s="1711">
        <v>232</v>
      </c>
      <c r="AD104" s="1720">
        <v>50</v>
      </c>
    </row>
    <row r="105" spans="1:30" ht="14.85" customHeight="1" thickBot="1" x14ac:dyDescent="0.2">
      <c r="A105" s="332"/>
      <c r="B105" s="1562"/>
      <c r="C105" s="2019"/>
      <c r="D105" s="1565"/>
      <c r="E105" s="1556" t="s">
        <v>83</v>
      </c>
      <c r="F105" s="2036"/>
      <c r="G105" s="2049"/>
      <c r="H105" s="2005"/>
      <c r="I105" s="2002"/>
      <c r="J105" s="2005"/>
      <c r="K105" s="2008"/>
      <c r="L105" s="2011"/>
      <c r="M105" s="1997"/>
      <c r="N105" s="1997"/>
      <c r="O105" s="1997"/>
      <c r="P105" s="1997"/>
      <c r="Q105" s="1997"/>
      <c r="S105" s="1735" t="s">
        <v>4199</v>
      </c>
      <c r="T105" s="1640"/>
      <c r="U105" s="1644">
        <v>1</v>
      </c>
      <c r="V105" s="1648">
        <v>0</v>
      </c>
      <c r="W105" s="1651">
        <v>0</v>
      </c>
      <c r="X105" s="1652">
        <v>1</v>
      </c>
      <c r="Y105" s="1664">
        <v>0</v>
      </c>
      <c r="Z105" s="1694">
        <v>106795</v>
      </c>
      <c r="AA105" s="1698">
        <v>82880</v>
      </c>
      <c r="AB105" s="1707">
        <v>8423</v>
      </c>
      <c r="AC105" s="1712"/>
      <c r="AD105" s="1721">
        <v>596</v>
      </c>
    </row>
    <row r="106" spans="1:30" ht="14.85" customHeight="1" x14ac:dyDescent="0.15">
      <c r="A106" s="332"/>
      <c r="B106" s="1562"/>
      <c r="C106" s="2019"/>
      <c r="D106" s="1555" t="s">
        <v>70</v>
      </c>
      <c r="E106" s="1556" t="s">
        <v>84</v>
      </c>
      <c r="F106" s="2013" t="s">
        <v>2711</v>
      </c>
      <c r="G106" s="2049"/>
      <c r="H106" s="2005"/>
      <c r="I106" s="2002"/>
      <c r="J106" s="2005"/>
      <c r="K106" s="2008"/>
      <c r="L106" s="2011"/>
      <c r="M106" s="1997"/>
      <c r="N106" s="1997"/>
      <c r="O106" s="1997"/>
      <c r="P106" s="1997"/>
      <c r="Q106" s="1997"/>
      <c r="S106" s="1736" t="s">
        <v>4200</v>
      </c>
      <c r="T106" s="1640">
        <v>5.3000000000000007</v>
      </c>
      <c r="U106" s="1618">
        <v>0</v>
      </c>
      <c r="V106" s="1619">
        <v>0</v>
      </c>
      <c r="W106" s="1631">
        <v>1</v>
      </c>
      <c r="X106" s="1631">
        <v>0.7</v>
      </c>
      <c r="Y106" s="1617">
        <v>0</v>
      </c>
      <c r="Z106" s="1691">
        <v>28422</v>
      </c>
      <c r="AA106" s="1698">
        <v>19899</v>
      </c>
      <c r="AB106" s="1701">
        <v>5210</v>
      </c>
      <c r="AC106" s="1713">
        <v>305</v>
      </c>
      <c r="AD106" s="1722">
        <v>180</v>
      </c>
    </row>
    <row r="107" spans="1:30" ht="14.85" customHeight="1" x14ac:dyDescent="0.15">
      <c r="A107" s="332"/>
      <c r="B107" s="1562"/>
      <c r="C107" s="2060"/>
      <c r="D107" s="1566" t="s">
        <v>71</v>
      </c>
      <c r="E107" s="1567" t="s">
        <v>2729</v>
      </c>
      <c r="F107" s="2014"/>
      <c r="G107" s="2063"/>
      <c r="H107" s="2055"/>
      <c r="I107" s="2054"/>
      <c r="J107" s="2055"/>
      <c r="K107" s="2056"/>
      <c r="L107" s="2057"/>
      <c r="M107" s="2045"/>
      <c r="N107" s="2045"/>
      <c r="O107" s="2045"/>
      <c r="P107" s="2045"/>
      <c r="Q107" s="2045"/>
      <c r="S107" s="1734" t="s">
        <v>4201</v>
      </c>
      <c r="T107" s="1640">
        <v>5.3000000000000007</v>
      </c>
      <c r="U107" s="1612">
        <v>0</v>
      </c>
      <c r="V107" s="1613">
        <v>0</v>
      </c>
      <c r="W107" s="1616">
        <v>1</v>
      </c>
      <c r="X107" s="1616">
        <v>0.7</v>
      </c>
      <c r="Y107" s="1617">
        <v>0</v>
      </c>
      <c r="Z107" s="1692">
        <v>30360</v>
      </c>
      <c r="AA107" s="1698">
        <v>19594</v>
      </c>
      <c r="AB107" s="1690">
        <v>4526</v>
      </c>
      <c r="AC107" s="1711">
        <v>306</v>
      </c>
      <c r="AD107" s="1720">
        <v>205</v>
      </c>
    </row>
    <row r="108" spans="1:30" ht="14.85" customHeight="1" x14ac:dyDescent="0.15">
      <c r="A108" s="332"/>
      <c r="B108" s="1562"/>
      <c r="C108" s="2033" t="s">
        <v>2730</v>
      </c>
      <c r="D108" s="1555" t="s">
        <v>72</v>
      </c>
      <c r="E108" s="1556" t="s">
        <v>2731</v>
      </c>
      <c r="F108" s="2035" t="s">
        <v>3075</v>
      </c>
      <c r="G108" s="2049">
        <f>T32</f>
        <v>2.8</v>
      </c>
      <c r="H108" s="2052">
        <f t="shared" ref="H108:Q108" si="23">U32</f>
        <v>0</v>
      </c>
      <c r="I108" s="2053">
        <f t="shared" si="23"/>
        <v>0</v>
      </c>
      <c r="J108" s="2052">
        <f t="shared" si="23"/>
        <v>1.8</v>
      </c>
      <c r="K108" s="2043">
        <f t="shared" si="23"/>
        <v>0</v>
      </c>
      <c r="L108" s="2044">
        <f t="shared" si="23"/>
        <v>0</v>
      </c>
      <c r="M108" s="2028">
        <f t="shared" si="23"/>
        <v>32946</v>
      </c>
      <c r="N108" s="2028">
        <f t="shared" si="23"/>
        <v>32973</v>
      </c>
      <c r="O108" s="2028">
        <f t="shared" si="23"/>
        <v>3584</v>
      </c>
      <c r="P108" s="2028">
        <f t="shared" si="23"/>
        <v>291</v>
      </c>
      <c r="Q108" s="2028">
        <f t="shared" si="23"/>
        <v>130.55000000000001</v>
      </c>
      <c r="S108" s="1734" t="s">
        <v>4202</v>
      </c>
      <c r="T108" s="1640">
        <v>5.3000000000000007</v>
      </c>
      <c r="U108" s="1612">
        <v>0</v>
      </c>
      <c r="V108" s="1613">
        <v>0</v>
      </c>
      <c r="W108" s="1616">
        <v>1</v>
      </c>
      <c r="X108" s="1616">
        <v>0.7</v>
      </c>
      <c r="Y108" s="1617">
        <v>0</v>
      </c>
      <c r="Z108" s="1692">
        <v>26860</v>
      </c>
      <c r="AA108" s="1698">
        <v>15408</v>
      </c>
      <c r="AB108" s="1690">
        <v>2212</v>
      </c>
      <c r="AC108" s="1711">
        <v>306</v>
      </c>
      <c r="AD108" s="1720">
        <v>210</v>
      </c>
    </row>
    <row r="109" spans="1:30" ht="14.85" customHeight="1" thickBot="1" x14ac:dyDescent="0.2">
      <c r="A109" s="332"/>
      <c r="B109" s="1562"/>
      <c r="C109" s="2019"/>
      <c r="D109" s="1565"/>
      <c r="E109" s="1556" t="s">
        <v>85</v>
      </c>
      <c r="F109" s="2036"/>
      <c r="G109" s="2049"/>
      <c r="H109" s="2005"/>
      <c r="I109" s="2002"/>
      <c r="J109" s="2005"/>
      <c r="K109" s="2008"/>
      <c r="L109" s="2011"/>
      <c r="M109" s="1997"/>
      <c r="N109" s="1997"/>
      <c r="O109" s="1997"/>
      <c r="P109" s="1997"/>
      <c r="Q109" s="1997"/>
      <c r="S109" s="1735" t="s">
        <v>4203</v>
      </c>
      <c r="T109" s="1640"/>
      <c r="U109" s="1642">
        <v>0</v>
      </c>
      <c r="V109" s="1648">
        <v>0</v>
      </c>
      <c r="W109" s="1652">
        <v>3</v>
      </c>
      <c r="X109" s="1652">
        <v>2.0999999999999996</v>
      </c>
      <c r="Y109" s="1670">
        <v>0</v>
      </c>
      <c r="Z109" s="1694">
        <v>85642</v>
      </c>
      <c r="AA109" s="1698">
        <v>54901</v>
      </c>
      <c r="AB109" s="1707">
        <v>11948</v>
      </c>
      <c r="AC109" s="1712"/>
      <c r="AD109" s="1724">
        <v>595</v>
      </c>
    </row>
    <row r="110" spans="1:30" ht="14.85" customHeight="1" thickBot="1" x14ac:dyDescent="0.2">
      <c r="A110" s="332"/>
      <c r="B110" s="1562"/>
      <c r="C110" s="2019"/>
      <c r="D110" s="1555" t="s">
        <v>70</v>
      </c>
      <c r="E110" s="1556" t="s">
        <v>2732</v>
      </c>
      <c r="F110" s="2147" t="s">
        <v>2711</v>
      </c>
      <c r="G110" s="2049"/>
      <c r="H110" s="2005"/>
      <c r="I110" s="2002"/>
      <c r="J110" s="2005"/>
      <c r="K110" s="2008"/>
      <c r="L110" s="2011"/>
      <c r="M110" s="1997"/>
      <c r="N110" s="1997"/>
      <c r="O110" s="1997"/>
      <c r="P110" s="1997"/>
      <c r="Q110" s="1997"/>
      <c r="S110" s="1740" t="s">
        <v>4204</v>
      </c>
      <c r="T110" s="1640">
        <v>3</v>
      </c>
      <c r="U110" s="1642">
        <v>0</v>
      </c>
      <c r="V110" s="1648">
        <v>0</v>
      </c>
      <c r="W110" s="1651">
        <v>0</v>
      </c>
      <c r="X110" s="1651">
        <v>0</v>
      </c>
      <c r="Y110" s="1669">
        <v>0</v>
      </c>
      <c r="Z110" s="1684">
        <v>52610</v>
      </c>
      <c r="AA110" s="1698">
        <v>23812</v>
      </c>
      <c r="AB110" s="1700">
        <v>4820</v>
      </c>
      <c r="AC110" s="1717">
        <v>299</v>
      </c>
      <c r="AD110" s="1720">
        <v>801.04</v>
      </c>
    </row>
    <row r="111" spans="1:30" ht="14.85" customHeight="1" thickBot="1" x14ac:dyDescent="0.2">
      <c r="A111" s="332"/>
      <c r="B111" s="1562"/>
      <c r="C111" s="2080"/>
      <c r="D111" s="1555" t="s">
        <v>71</v>
      </c>
      <c r="E111" s="1556" t="s">
        <v>2732</v>
      </c>
      <c r="F111" s="2176"/>
      <c r="G111" s="2049"/>
      <c r="H111" s="2072"/>
      <c r="I111" s="2073"/>
      <c r="J111" s="2072"/>
      <c r="K111" s="2074"/>
      <c r="L111" s="2064"/>
      <c r="M111" s="2065"/>
      <c r="N111" s="2065"/>
      <c r="O111" s="2065"/>
      <c r="P111" s="2065"/>
      <c r="Q111" s="2065"/>
      <c r="S111" s="1741" t="s">
        <v>4205</v>
      </c>
      <c r="T111" s="1640"/>
      <c r="U111" s="1645">
        <v>71</v>
      </c>
      <c r="V111" s="1649">
        <v>1</v>
      </c>
      <c r="W111" s="1657">
        <v>209.7</v>
      </c>
      <c r="X111" s="1652" t="s">
        <v>3127</v>
      </c>
      <c r="Y111" s="1671">
        <v>102.9</v>
      </c>
      <c r="Z111" s="1696">
        <v>8194309</v>
      </c>
      <c r="AA111" s="1698">
        <v>14605565</v>
      </c>
      <c r="AB111" s="1709">
        <v>1135778</v>
      </c>
      <c r="AC111" s="1718"/>
      <c r="AD111" s="1725">
        <v>77019</v>
      </c>
    </row>
    <row r="112" spans="1:30" ht="14.85" customHeight="1" thickBot="1" x14ac:dyDescent="0.2">
      <c r="A112" s="332"/>
      <c r="B112" s="2107" t="s">
        <v>2733</v>
      </c>
      <c r="C112" s="2107" t="s">
        <v>2734</v>
      </c>
      <c r="D112" s="1560" t="s">
        <v>72</v>
      </c>
      <c r="E112" s="1561" t="s">
        <v>86</v>
      </c>
      <c r="F112" s="2035" t="s">
        <v>6024</v>
      </c>
      <c r="G112" s="2104">
        <f>T34</f>
        <v>15</v>
      </c>
      <c r="H112" s="2004">
        <f t="shared" ref="H112:Q112" si="24">U34</f>
        <v>0</v>
      </c>
      <c r="I112" s="2001">
        <f t="shared" si="24"/>
        <v>0</v>
      </c>
      <c r="J112" s="2004">
        <f t="shared" si="24"/>
        <v>0</v>
      </c>
      <c r="K112" s="2007">
        <f t="shared" si="24"/>
        <v>0</v>
      </c>
      <c r="L112" s="2010">
        <f t="shared" si="24"/>
        <v>10</v>
      </c>
      <c r="M112" s="2173">
        <f t="shared" si="24"/>
        <v>553009</v>
      </c>
      <c r="N112" s="2138">
        <f>SUM(AA34:AA38)</f>
        <v>710964</v>
      </c>
      <c r="O112" s="2138">
        <f t="shared" si="24"/>
        <v>36874</v>
      </c>
      <c r="P112" s="1996">
        <f t="shared" si="24"/>
        <v>301</v>
      </c>
      <c r="Q112" s="1996">
        <f t="shared" si="24"/>
        <v>3375.6</v>
      </c>
      <c r="S112" s="1736" t="s">
        <v>4206</v>
      </c>
      <c r="T112" s="1640">
        <v>40.200000000000003</v>
      </c>
      <c r="U112" s="1618">
        <v>12</v>
      </c>
      <c r="V112" s="1619">
        <v>0</v>
      </c>
      <c r="W112" s="1652">
        <v>8.4</v>
      </c>
      <c r="X112" s="1651">
        <v>0</v>
      </c>
      <c r="Y112" s="1672">
        <v>11.8</v>
      </c>
      <c r="Z112" s="1691">
        <v>772772</v>
      </c>
      <c r="AA112" s="1698">
        <v>178363</v>
      </c>
      <c r="AB112" s="1701">
        <v>75515</v>
      </c>
      <c r="AC112" s="1717">
        <v>289</v>
      </c>
      <c r="AD112" s="1721">
        <v>6524</v>
      </c>
    </row>
    <row r="113" spans="1:30" ht="14.85" customHeight="1" thickBot="1" x14ac:dyDescent="0.2">
      <c r="A113" s="332"/>
      <c r="B113" s="2158"/>
      <c r="C113" s="2101"/>
      <c r="D113" s="1565"/>
      <c r="E113" s="1556" t="s">
        <v>2735</v>
      </c>
      <c r="F113" s="2036"/>
      <c r="G113" s="2037"/>
      <c r="H113" s="2005"/>
      <c r="I113" s="2002"/>
      <c r="J113" s="2005"/>
      <c r="K113" s="2008"/>
      <c r="L113" s="2011"/>
      <c r="M113" s="2174"/>
      <c r="N113" s="2139"/>
      <c r="O113" s="2139"/>
      <c r="P113" s="1997"/>
      <c r="Q113" s="1997"/>
      <c r="S113" s="1741" t="s">
        <v>4207</v>
      </c>
      <c r="T113" s="1640"/>
      <c r="U113" s="1645">
        <v>83</v>
      </c>
      <c r="V113" s="1649">
        <v>1</v>
      </c>
      <c r="W113" s="1652">
        <v>218.1</v>
      </c>
      <c r="X113" s="1652" t="s">
        <v>3127</v>
      </c>
      <c r="Y113" s="1673">
        <v>114.7</v>
      </c>
      <c r="Z113" s="1693">
        <v>8967081</v>
      </c>
      <c r="AA113" s="1698">
        <v>14783928</v>
      </c>
      <c r="AB113" s="1703">
        <v>1211293</v>
      </c>
      <c r="AC113" s="1719"/>
      <c r="AD113" s="1723">
        <v>83543</v>
      </c>
    </row>
    <row r="114" spans="1:30" ht="14.85" customHeight="1" thickBot="1" x14ac:dyDescent="0.2">
      <c r="A114" s="332"/>
      <c r="B114" s="2158"/>
      <c r="C114" s="2101"/>
      <c r="D114" s="1555" t="s">
        <v>70</v>
      </c>
      <c r="E114" s="1556" t="s">
        <v>2736</v>
      </c>
      <c r="F114" s="2035" t="s">
        <v>3084</v>
      </c>
      <c r="G114" s="2037"/>
      <c r="H114" s="2005"/>
      <c r="I114" s="2002"/>
      <c r="J114" s="2005"/>
      <c r="K114" s="2008"/>
      <c r="L114" s="2011"/>
      <c r="M114" s="2174"/>
      <c r="N114" s="2139"/>
      <c r="O114" s="2139"/>
      <c r="P114" s="1997"/>
      <c r="Q114" s="1997"/>
      <c r="S114" s="1738" t="s">
        <v>4208</v>
      </c>
      <c r="T114" s="1640">
        <v>4</v>
      </c>
      <c r="U114" s="1646">
        <v>0</v>
      </c>
      <c r="V114" s="1646">
        <v>0</v>
      </c>
      <c r="W114" s="1659">
        <v>0</v>
      </c>
      <c r="X114" s="1659">
        <v>0</v>
      </c>
      <c r="Y114" s="1674">
        <v>0</v>
      </c>
      <c r="Z114" s="1697">
        <v>48594</v>
      </c>
      <c r="AA114" s="1698">
        <v>19787</v>
      </c>
      <c r="AB114" s="1710">
        <v>4083</v>
      </c>
      <c r="AC114" s="1714">
        <v>281</v>
      </c>
      <c r="AD114" s="1726">
        <v>341.4</v>
      </c>
    </row>
    <row r="115" spans="1:30" ht="14.85" customHeight="1" x14ac:dyDescent="0.15">
      <c r="A115" s="332"/>
      <c r="B115" s="2158"/>
      <c r="C115" s="2101"/>
      <c r="D115" s="1555" t="s">
        <v>71</v>
      </c>
      <c r="E115" s="1556" t="s">
        <v>2737</v>
      </c>
      <c r="F115" s="2035"/>
      <c r="G115" s="2135"/>
      <c r="H115" s="2055"/>
      <c r="I115" s="2054"/>
      <c r="J115" s="2055"/>
      <c r="K115" s="2056"/>
      <c r="L115" s="2057"/>
      <c r="M115" s="2174"/>
      <c r="N115" s="2139"/>
      <c r="O115" s="2139"/>
      <c r="P115" s="2045"/>
      <c r="Q115" s="2045"/>
      <c r="S115" s="468"/>
    </row>
    <row r="116" spans="1:30" s="471" customFormat="1" ht="14.85" customHeight="1" x14ac:dyDescent="0.15">
      <c r="A116" s="332"/>
      <c r="B116" s="1573"/>
      <c r="C116" s="2141" t="s">
        <v>3074</v>
      </c>
      <c r="D116" s="1563" t="s">
        <v>72</v>
      </c>
      <c r="E116" s="1564" t="s">
        <v>2738</v>
      </c>
      <c r="F116" s="2069" t="s">
        <v>6025</v>
      </c>
      <c r="G116" s="2136">
        <f>T35</f>
        <v>5</v>
      </c>
      <c r="H116" s="2052">
        <f t="shared" ref="H116:Q116" si="25">U35</f>
        <v>0</v>
      </c>
      <c r="I116" s="2053">
        <f t="shared" si="25"/>
        <v>0</v>
      </c>
      <c r="J116" s="2052">
        <f t="shared" si="25"/>
        <v>0</v>
      </c>
      <c r="K116" s="2043">
        <f t="shared" si="25"/>
        <v>0</v>
      </c>
      <c r="L116" s="2044">
        <f t="shared" si="25"/>
        <v>4</v>
      </c>
      <c r="M116" s="2174"/>
      <c r="N116" s="2139"/>
      <c r="O116" s="2139"/>
      <c r="P116" s="2028">
        <f t="shared" si="25"/>
        <v>305</v>
      </c>
      <c r="Q116" s="2028">
        <f t="shared" si="25"/>
        <v>688</v>
      </c>
      <c r="S116" s="468"/>
    </row>
    <row r="117" spans="1:30" s="471" customFormat="1" ht="14.85" customHeight="1" x14ac:dyDescent="0.15">
      <c r="A117" s="332"/>
      <c r="B117" s="1573"/>
      <c r="C117" s="2101"/>
      <c r="D117" s="1565"/>
      <c r="E117" s="1556" t="s">
        <v>2739</v>
      </c>
      <c r="F117" s="2036"/>
      <c r="G117" s="2037"/>
      <c r="H117" s="2005"/>
      <c r="I117" s="2002"/>
      <c r="J117" s="2005"/>
      <c r="K117" s="2008"/>
      <c r="L117" s="2011"/>
      <c r="M117" s="2174"/>
      <c r="N117" s="2139"/>
      <c r="O117" s="2139"/>
      <c r="P117" s="1997"/>
      <c r="Q117" s="1997"/>
      <c r="S117" s="468"/>
    </row>
    <row r="118" spans="1:30" s="471" customFormat="1" ht="14.85" customHeight="1" x14ac:dyDescent="0.15">
      <c r="A118" s="332"/>
      <c r="B118" s="1573"/>
      <c r="C118" s="2101"/>
      <c r="D118" s="1555" t="s">
        <v>70</v>
      </c>
      <c r="E118" s="1556" t="s">
        <v>2740</v>
      </c>
      <c r="F118" s="2035" t="s">
        <v>3130</v>
      </c>
      <c r="G118" s="2037"/>
      <c r="H118" s="2005"/>
      <c r="I118" s="2002"/>
      <c r="J118" s="2005"/>
      <c r="K118" s="2008"/>
      <c r="L118" s="2011"/>
      <c r="M118" s="2174"/>
      <c r="N118" s="2139"/>
      <c r="O118" s="2139"/>
      <c r="P118" s="1997"/>
      <c r="Q118" s="1997"/>
      <c r="S118" s="1742"/>
    </row>
    <row r="119" spans="1:30" s="471" customFormat="1" ht="14.85" customHeight="1" x14ac:dyDescent="0.15">
      <c r="A119" s="332"/>
      <c r="B119" s="1573"/>
      <c r="C119" s="2108"/>
      <c r="D119" s="1566" t="s">
        <v>71</v>
      </c>
      <c r="E119" s="1567" t="s">
        <v>2740</v>
      </c>
      <c r="F119" s="2118"/>
      <c r="G119" s="2135"/>
      <c r="H119" s="2055"/>
      <c r="I119" s="2054"/>
      <c r="J119" s="2055"/>
      <c r="K119" s="2056"/>
      <c r="L119" s="2057"/>
      <c r="M119" s="2174"/>
      <c r="N119" s="2139"/>
      <c r="O119" s="2139"/>
      <c r="P119" s="2045"/>
      <c r="Q119" s="2045"/>
      <c r="S119" s="1742"/>
    </row>
    <row r="120" spans="1:30" s="471" customFormat="1" ht="14.85" customHeight="1" x14ac:dyDescent="0.15">
      <c r="A120" s="332"/>
      <c r="B120" s="1573"/>
      <c r="C120" s="2101" t="s">
        <v>2741</v>
      </c>
      <c r="D120" s="1555" t="s">
        <v>72</v>
      </c>
      <c r="E120" s="1556" t="s">
        <v>87</v>
      </c>
      <c r="F120" s="2069" t="s">
        <v>6025</v>
      </c>
      <c r="G120" s="2136">
        <f>T36</f>
        <v>6</v>
      </c>
      <c r="H120" s="2052">
        <f t="shared" ref="H120:Q120" si="26">U36</f>
        <v>0</v>
      </c>
      <c r="I120" s="2053">
        <f t="shared" si="26"/>
        <v>0</v>
      </c>
      <c r="J120" s="2052">
        <f t="shared" si="26"/>
        <v>0</v>
      </c>
      <c r="K120" s="2043">
        <f t="shared" si="26"/>
        <v>0</v>
      </c>
      <c r="L120" s="2044">
        <f t="shared" si="26"/>
        <v>4</v>
      </c>
      <c r="M120" s="2174"/>
      <c r="N120" s="2139"/>
      <c r="O120" s="2139"/>
      <c r="P120" s="2028">
        <f t="shared" si="26"/>
        <v>301</v>
      </c>
      <c r="Q120" s="2028">
        <f t="shared" si="26"/>
        <v>2274</v>
      </c>
      <c r="S120" s="1742"/>
    </row>
    <row r="121" spans="1:30" s="471" customFormat="1" ht="14.85" customHeight="1" x14ac:dyDescent="0.15">
      <c r="A121" s="332"/>
      <c r="B121" s="1573"/>
      <c r="C121" s="2101"/>
      <c r="D121" s="1565"/>
      <c r="E121" s="1556" t="s">
        <v>2742</v>
      </c>
      <c r="F121" s="2036"/>
      <c r="G121" s="2037"/>
      <c r="H121" s="2005"/>
      <c r="I121" s="2002"/>
      <c r="J121" s="2005"/>
      <c r="K121" s="2008"/>
      <c r="L121" s="2011"/>
      <c r="M121" s="2174"/>
      <c r="N121" s="2139"/>
      <c r="O121" s="2139"/>
      <c r="P121" s="1997"/>
      <c r="Q121" s="1997"/>
      <c r="S121" s="1742"/>
    </row>
    <row r="122" spans="1:30" s="471" customFormat="1" ht="14.85" customHeight="1" x14ac:dyDescent="0.15">
      <c r="A122" s="332"/>
      <c r="B122" s="1573"/>
      <c r="C122" s="2101"/>
      <c r="D122" s="1555" t="s">
        <v>70</v>
      </c>
      <c r="E122" s="1556" t="s">
        <v>2743</v>
      </c>
      <c r="F122" s="2035" t="s">
        <v>3131</v>
      </c>
      <c r="G122" s="2037"/>
      <c r="H122" s="2005"/>
      <c r="I122" s="2002"/>
      <c r="J122" s="2005"/>
      <c r="K122" s="2008"/>
      <c r="L122" s="2011"/>
      <c r="M122" s="2174"/>
      <c r="N122" s="2139"/>
      <c r="O122" s="2139"/>
      <c r="P122" s="1997"/>
      <c r="Q122" s="1997"/>
      <c r="S122" s="1742"/>
    </row>
    <row r="123" spans="1:30" s="471" customFormat="1" ht="14.85" customHeight="1" x14ac:dyDescent="0.15">
      <c r="A123" s="332"/>
      <c r="B123" s="1573"/>
      <c r="C123" s="2101"/>
      <c r="D123" s="1555" t="s">
        <v>71</v>
      </c>
      <c r="E123" s="1556" t="s">
        <v>2744</v>
      </c>
      <c r="F123" s="2035"/>
      <c r="G123" s="2135"/>
      <c r="H123" s="2055"/>
      <c r="I123" s="2054"/>
      <c r="J123" s="2055"/>
      <c r="K123" s="2056"/>
      <c r="L123" s="2057"/>
      <c r="M123" s="2174"/>
      <c r="N123" s="2139"/>
      <c r="O123" s="2139"/>
      <c r="P123" s="2045"/>
      <c r="Q123" s="2045"/>
      <c r="S123" s="1742"/>
    </row>
    <row r="124" spans="1:30" s="471" customFormat="1" ht="14.85" customHeight="1" x14ac:dyDescent="0.15">
      <c r="A124" s="332"/>
      <c r="B124" s="1573"/>
      <c r="C124" s="2141" t="s">
        <v>2745</v>
      </c>
      <c r="D124" s="1563" t="s">
        <v>72</v>
      </c>
      <c r="E124" s="1564" t="s">
        <v>88</v>
      </c>
      <c r="F124" s="2069" t="s">
        <v>6025</v>
      </c>
      <c r="G124" s="2136">
        <f>T37</f>
        <v>3</v>
      </c>
      <c r="H124" s="2052">
        <f t="shared" ref="H124:Q124" si="27">U37</f>
        <v>0</v>
      </c>
      <c r="I124" s="2053">
        <f t="shared" si="27"/>
        <v>0</v>
      </c>
      <c r="J124" s="2052">
        <f t="shared" si="27"/>
        <v>0</v>
      </c>
      <c r="K124" s="2043">
        <f t="shared" si="27"/>
        <v>0</v>
      </c>
      <c r="L124" s="2044">
        <f t="shared" si="27"/>
        <v>1</v>
      </c>
      <c r="M124" s="2174"/>
      <c r="N124" s="2139"/>
      <c r="O124" s="2139"/>
      <c r="P124" s="2028">
        <f t="shared" si="27"/>
        <v>293</v>
      </c>
      <c r="Q124" s="2028">
        <f t="shared" si="27"/>
        <v>350.56</v>
      </c>
      <c r="S124" s="1742"/>
    </row>
    <row r="125" spans="1:30" s="471" customFormat="1" ht="14.85" customHeight="1" x14ac:dyDescent="0.15">
      <c r="A125" s="332"/>
      <c r="B125" s="1573"/>
      <c r="C125" s="2101"/>
      <c r="D125" s="1565"/>
      <c r="E125" s="1556" t="s">
        <v>2746</v>
      </c>
      <c r="F125" s="2036"/>
      <c r="G125" s="2037"/>
      <c r="H125" s="2005"/>
      <c r="I125" s="2002"/>
      <c r="J125" s="2005"/>
      <c r="K125" s="2008"/>
      <c r="L125" s="2011"/>
      <c r="M125" s="2174"/>
      <c r="N125" s="2139"/>
      <c r="O125" s="2139"/>
      <c r="P125" s="1997"/>
      <c r="Q125" s="1997"/>
      <c r="S125" s="1742"/>
    </row>
    <row r="126" spans="1:30" s="471" customFormat="1" ht="14.85" customHeight="1" x14ac:dyDescent="0.15">
      <c r="A126" s="332"/>
      <c r="B126" s="1573"/>
      <c r="C126" s="2101"/>
      <c r="D126" s="1555" t="s">
        <v>70</v>
      </c>
      <c r="E126" s="1556" t="s">
        <v>2747</v>
      </c>
      <c r="F126" s="2035" t="s">
        <v>3132</v>
      </c>
      <c r="G126" s="2037"/>
      <c r="H126" s="2005"/>
      <c r="I126" s="2002"/>
      <c r="J126" s="2005"/>
      <c r="K126" s="2008"/>
      <c r="L126" s="2011"/>
      <c r="M126" s="2174"/>
      <c r="N126" s="2139"/>
      <c r="O126" s="2139"/>
      <c r="P126" s="1997"/>
      <c r="Q126" s="1997"/>
      <c r="S126" s="1742"/>
    </row>
    <row r="127" spans="1:30" s="471" customFormat="1" ht="14.85" customHeight="1" x14ac:dyDescent="0.15">
      <c r="A127" s="332"/>
      <c r="B127" s="1573"/>
      <c r="C127" s="2108"/>
      <c r="D127" s="1566" t="s">
        <v>71</v>
      </c>
      <c r="E127" s="1567" t="s">
        <v>89</v>
      </c>
      <c r="F127" s="2118"/>
      <c r="G127" s="2135"/>
      <c r="H127" s="2055"/>
      <c r="I127" s="2054"/>
      <c r="J127" s="2055"/>
      <c r="K127" s="2056"/>
      <c r="L127" s="2057"/>
      <c r="M127" s="2174"/>
      <c r="N127" s="2139"/>
      <c r="O127" s="2139"/>
      <c r="P127" s="2045"/>
      <c r="Q127" s="2045"/>
      <c r="S127" s="1742"/>
    </row>
    <row r="128" spans="1:30" ht="14.85" customHeight="1" x14ac:dyDescent="0.15">
      <c r="A128" s="332"/>
      <c r="B128" s="1573"/>
      <c r="C128" s="2101" t="s">
        <v>2748</v>
      </c>
      <c r="D128" s="1555" t="s">
        <v>72</v>
      </c>
      <c r="E128" s="1556" t="s">
        <v>2749</v>
      </c>
      <c r="F128" s="2069" t="s">
        <v>6025</v>
      </c>
      <c r="G128" s="2136">
        <f>T38</f>
        <v>4</v>
      </c>
      <c r="H128" s="2052">
        <f t="shared" ref="H128:Q128" si="28">U38</f>
        <v>0</v>
      </c>
      <c r="I128" s="2053">
        <f t="shared" si="28"/>
        <v>0</v>
      </c>
      <c r="J128" s="2052">
        <f t="shared" si="28"/>
        <v>0</v>
      </c>
      <c r="K128" s="2043">
        <f t="shared" si="28"/>
        <v>0</v>
      </c>
      <c r="L128" s="2044">
        <f t="shared" si="28"/>
        <v>3</v>
      </c>
      <c r="M128" s="2174"/>
      <c r="N128" s="2139"/>
      <c r="O128" s="2139"/>
      <c r="P128" s="2028">
        <f t="shared" si="28"/>
        <v>304</v>
      </c>
      <c r="Q128" s="2028">
        <f t="shared" si="28"/>
        <v>385.7</v>
      </c>
    </row>
    <row r="129" spans="1:19" ht="14.85" customHeight="1" x14ac:dyDescent="0.15">
      <c r="A129" s="332"/>
      <c r="B129" s="1573"/>
      <c r="C129" s="2101"/>
      <c r="D129" s="1565"/>
      <c r="E129" s="1556" t="s">
        <v>2750</v>
      </c>
      <c r="F129" s="2036"/>
      <c r="G129" s="2037"/>
      <c r="H129" s="2005"/>
      <c r="I129" s="2002"/>
      <c r="J129" s="2005"/>
      <c r="K129" s="2008"/>
      <c r="L129" s="2011"/>
      <c r="M129" s="2174"/>
      <c r="N129" s="2139"/>
      <c r="O129" s="2139"/>
      <c r="P129" s="1997"/>
      <c r="Q129" s="1997"/>
    </row>
    <row r="130" spans="1:19" ht="14.85" customHeight="1" x14ac:dyDescent="0.15">
      <c r="A130" s="332"/>
      <c r="B130" s="1573"/>
      <c r="C130" s="2101"/>
      <c r="D130" s="1555" t="s">
        <v>70</v>
      </c>
      <c r="E130" s="1556" t="s">
        <v>2751</v>
      </c>
      <c r="F130" s="2035" t="s">
        <v>3133</v>
      </c>
      <c r="G130" s="2037"/>
      <c r="H130" s="2005"/>
      <c r="I130" s="2002"/>
      <c r="J130" s="2005"/>
      <c r="K130" s="2008"/>
      <c r="L130" s="2011"/>
      <c r="M130" s="2174"/>
      <c r="N130" s="2139"/>
      <c r="O130" s="2139"/>
      <c r="P130" s="1997"/>
      <c r="Q130" s="1997"/>
    </row>
    <row r="131" spans="1:19" ht="14.85" customHeight="1" thickBot="1" x14ac:dyDescent="0.2">
      <c r="A131" s="332"/>
      <c r="B131" s="1574"/>
      <c r="C131" s="2119"/>
      <c r="D131" s="1571" t="s">
        <v>71</v>
      </c>
      <c r="E131" s="1572" t="s">
        <v>2752</v>
      </c>
      <c r="F131" s="2099"/>
      <c r="G131" s="2137"/>
      <c r="H131" s="2040"/>
      <c r="I131" s="2041"/>
      <c r="J131" s="2040"/>
      <c r="K131" s="2042"/>
      <c r="L131" s="2026"/>
      <c r="M131" s="2175"/>
      <c r="N131" s="2140"/>
      <c r="O131" s="2140"/>
      <c r="P131" s="2027"/>
      <c r="Q131" s="2027"/>
    </row>
    <row r="132" spans="1:19" s="473" customFormat="1" ht="14.85" customHeight="1" x14ac:dyDescent="0.15">
      <c r="A132" s="333"/>
      <c r="B132" s="2112" t="s">
        <v>2753</v>
      </c>
      <c r="C132" s="2018" t="s">
        <v>2754</v>
      </c>
      <c r="D132" s="1575" t="s">
        <v>72</v>
      </c>
      <c r="E132" s="1576" t="s">
        <v>2755</v>
      </c>
      <c r="F132" s="2172" t="s">
        <v>2756</v>
      </c>
      <c r="G132" s="5029">
        <f>T40</f>
        <v>46</v>
      </c>
      <c r="H132" s="2004">
        <f t="shared" ref="H132:Q132" si="29">U40</f>
        <v>14</v>
      </c>
      <c r="I132" s="2001">
        <f t="shared" si="29"/>
        <v>0</v>
      </c>
      <c r="J132" s="2004">
        <f t="shared" si="29"/>
        <v>24</v>
      </c>
      <c r="K132" s="2007">
        <f t="shared" si="29"/>
        <v>0</v>
      </c>
      <c r="L132" s="2010">
        <f t="shared" si="29"/>
        <v>0</v>
      </c>
      <c r="M132" s="5030">
        <f t="shared" si="29"/>
        <v>530585</v>
      </c>
      <c r="N132" s="5030">
        <f t="shared" si="29"/>
        <v>1309462</v>
      </c>
      <c r="O132" s="5030">
        <f t="shared" si="29"/>
        <v>247160</v>
      </c>
      <c r="P132" s="5030">
        <f t="shared" si="29"/>
        <v>342</v>
      </c>
      <c r="Q132" s="5030">
        <f t="shared" si="29"/>
        <v>4812.7</v>
      </c>
      <c r="R132" s="472"/>
      <c r="S132" s="1743"/>
    </row>
    <row r="133" spans="1:19" s="473" customFormat="1" ht="14.85" customHeight="1" x14ac:dyDescent="0.15">
      <c r="A133" s="333"/>
      <c r="B133" s="2149"/>
      <c r="C133" s="2019"/>
      <c r="D133" s="328"/>
      <c r="E133" s="1577" t="s">
        <v>2757</v>
      </c>
      <c r="F133" s="2036"/>
      <c r="G133" s="5027"/>
      <c r="H133" s="2005"/>
      <c r="I133" s="2002"/>
      <c r="J133" s="2005"/>
      <c r="K133" s="2008"/>
      <c r="L133" s="2011"/>
      <c r="M133" s="1997"/>
      <c r="N133" s="1997"/>
      <c r="O133" s="1997"/>
      <c r="P133" s="1997"/>
      <c r="Q133" s="1997"/>
      <c r="R133" s="472"/>
      <c r="S133" s="1743"/>
    </row>
    <row r="134" spans="1:19" s="473" customFormat="1" ht="14.85" customHeight="1" x14ac:dyDescent="0.15">
      <c r="A134" s="333"/>
      <c r="B134" s="2149"/>
      <c r="C134" s="2019"/>
      <c r="D134" s="1555" t="s">
        <v>70</v>
      </c>
      <c r="E134" s="1577" t="s">
        <v>2758</v>
      </c>
      <c r="F134" s="2035" t="s">
        <v>2759</v>
      </c>
      <c r="G134" s="5027"/>
      <c r="H134" s="2005"/>
      <c r="I134" s="2002"/>
      <c r="J134" s="2005"/>
      <c r="K134" s="2008"/>
      <c r="L134" s="2011"/>
      <c r="M134" s="1997"/>
      <c r="N134" s="1997"/>
      <c r="O134" s="1997"/>
      <c r="P134" s="1997"/>
      <c r="Q134" s="1997"/>
      <c r="R134" s="472"/>
      <c r="S134" s="1743"/>
    </row>
    <row r="135" spans="1:19" s="473" customFormat="1" ht="14.85" customHeight="1" thickBot="1" x14ac:dyDescent="0.2">
      <c r="A135" s="333"/>
      <c r="B135" s="2150"/>
      <c r="C135" s="2034"/>
      <c r="D135" s="1558" t="s">
        <v>71</v>
      </c>
      <c r="E135" s="1578" t="s">
        <v>2760</v>
      </c>
      <c r="F135" s="2093"/>
      <c r="G135" s="5028"/>
      <c r="H135" s="2169"/>
      <c r="I135" s="2170"/>
      <c r="J135" s="2169"/>
      <c r="K135" s="2165"/>
      <c r="L135" s="2166"/>
      <c r="M135" s="2167"/>
      <c r="N135" s="2167"/>
      <c r="O135" s="2167"/>
      <c r="P135" s="2167"/>
      <c r="Q135" s="2167"/>
      <c r="R135" s="472"/>
      <c r="S135" s="1743"/>
    </row>
    <row r="136" spans="1:19" s="473" customFormat="1" ht="14.85" customHeight="1" x14ac:dyDescent="0.15">
      <c r="A136" s="333"/>
      <c r="B136" s="2148" t="s">
        <v>2761</v>
      </c>
      <c r="C136" s="2033" t="s">
        <v>2762</v>
      </c>
      <c r="D136" s="1555" t="s">
        <v>72</v>
      </c>
      <c r="E136" s="1577" t="s">
        <v>90</v>
      </c>
      <c r="F136" s="2048" t="s">
        <v>2756</v>
      </c>
      <c r="G136" s="2037">
        <f>T41</f>
        <v>10</v>
      </c>
      <c r="H136" s="2005">
        <f t="shared" ref="H136:Q136" si="30">U41</f>
        <v>2</v>
      </c>
      <c r="I136" s="2002">
        <f t="shared" si="30"/>
        <v>0</v>
      </c>
      <c r="J136" s="2005">
        <f t="shared" si="30"/>
        <v>8</v>
      </c>
      <c r="K136" s="2008">
        <f t="shared" si="30"/>
        <v>0</v>
      </c>
      <c r="L136" s="2011">
        <f t="shared" si="30"/>
        <v>0</v>
      </c>
      <c r="M136" s="1997">
        <f t="shared" si="30"/>
        <v>122602</v>
      </c>
      <c r="N136" s="1997">
        <f t="shared" si="30"/>
        <v>348840</v>
      </c>
      <c r="O136" s="2123" t="str">
        <f t="shared" si="30"/>
        <v>（中央館に含む。）</v>
      </c>
      <c r="P136" s="1997">
        <f t="shared" si="30"/>
        <v>342</v>
      </c>
      <c r="Q136" s="1997">
        <f t="shared" si="30"/>
        <v>1181.3</v>
      </c>
      <c r="R136" s="472"/>
      <c r="S136" s="1743"/>
    </row>
    <row r="137" spans="1:19" s="473" customFormat="1" ht="14.85" customHeight="1" x14ac:dyDescent="0.15">
      <c r="A137" s="333"/>
      <c r="B137" s="2148"/>
      <c r="C137" s="2019"/>
      <c r="D137" s="1555"/>
      <c r="E137" s="1577" t="s">
        <v>2763</v>
      </c>
      <c r="F137" s="2036"/>
      <c r="G137" s="2037"/>
      <c r="H137" s="2005"/>
      <c r="I137" s="2002"/>
      <c r="J137" s="2005"/>
      <c r="K137" s="2008"/>
      <c r="L137" s="2011"/>
      <c r="M137" s="1997"/>
      <c r="N137" s="1997"/>
      <c r="O137" s="2123"/>
      <c r="P137" s="1997"/>
      <c r="Q137" s="1997"/>
      <c r="R137" s="472"/>
      <c r="S137" s="1743"/>
    </row>
    <row r="138" spans="1:19" s="473" customFormat="1" ht="14.85" customHeight="1" x14ac:dyDescent="0.15">
      <c r="A138" s="333"/>
      <c r="B138" s="2148"/>
      <c r="C138" s="2019"/>
      <c r="D138" s="1555" t="s">
        <v>70</v>
      </c>
      <c r="E138" s="1577" t="s">
        <v>2764</v>
      </c>
      <c r="F138" s="2013" t="s">
        <v>2765</v>
      </c>
      <c r="G138" s="2037"/>
      <c r="H138" s="2005"/>
      <c r="I138" s="2002"/>
      <c r="J138" s="2005"/>
      <c r="K138" s="2008"/>
      <c r="L138" s="2011"/>
      <c r="M138" s="1997"/>
      <c r="N138" s="1997"/>
      <c r="O138" s="2123"/>
      <c r="P138" s="1997"/>
      <c r="Q138" s="1997"/>
      <c r="R138" s="472"/>
      <c r="S138" s="1743"/>
    </row>
    <row r="139" spans="1:19" s="473" customFormat="1" ht="14.85" customHeight="1" x14ac:dyDescent="0.15">
      <c r="A139" s="333"/>
      <c r="B139" s="2148"/>
      <c r="C139" s="2060"/>
      <c r="D139" s="1566" t="s">
        <v>71</v>
      </c>
      <c r="E139" s="1579" t="s">
        <v>2766</v>
      </c>
      <c r="F139" s="2014"/>
      <c r="G139" s="2135"/>
      <c r="H139" s="2055"/>
      <c r="I139" s="2054"/>
      <c r="J139" s="2055"/>
      <c r="K139" s="2056"/>
      <c r="L139" s="2057"/>
      <c r="M139" s="2045"/>
      <c r="N139" s="2045"/>
      <c r="O139" s="2123"/>
      <c r="P139" s="2045"/>
      <c r="Q139" s="2045"/>
      <c r="R139" s="472"/>
      <c r="S139" s="1743"/>
    </row>
    <row r="140" spans="1:19" s="473" customFormat="1" ht="14.85" customHeight="1" x14ac:dyDescent="0.15">
      <c r="A140" s="333"/>
      <c r="B140" s="1562"/>
      <c r="C140" s="2033" t="s">
        <v>2767</v>
      </c>
      <c r="D140" s="1555" t="s">
        <v>72</v>
      </c>
      <c r="E140" s="1577" t="s">
        <v>91</v>
      </c>
      <c r="F140" s="2115" t="s">
        <v>2756</v>
      </c>
      <c r="G140" s="2136">
        <f>T42</f>
        <v>10</v>
      </c>
      <c r="H140" s="2052">
        <f t="shared" ref="H140:Q140" si="31">U42</f>
        <v>2</v>
      </c>
      <c r="I140" s="2053">
        <f t="shared" si="31"/>
        <v>0</v>
      </c>
      <c r="J140" s="2052">
        <f t="shared" si="31"/>
        <v>8</v>
      </c>
      <c r="K140" s="2043">
        <f t="shared" si="31"/>
        <v>0</v>
      </c>
      <c r="L140" s="2044">
        <f t="shared" si="31"/>
        <v>0</v>
      </c>
      <c r="M140" s="2028">
        <f t="shared" si="31"/>
        <v>107523</v>
      </c>
      <c r="N140" s="2028">
        <f t="shared" si="31"/>
        <v>266727</v>
      </c>
      <c r="O140" s="2123"/>
      <c r="P140" s="2028">
        <f t="shared" si="31"/>
        <v>342</v>
      </c>
      <c r="Q140" s="2028">
        <f t="shared" si="31"/>
        <v>1127.8</v>
      </c>
      <c r="R140" s="472"/>
      <c r="S140" s="1743"/>
    </row>
    <row r="141" spans="1:19" s="473" customFormat="1" ht="14.85" customHeight="1" x14ac:dyDescent="0.15">
      <c r="A141" s="333"/>
      <c r="B141" s="1562"/>
      <c r="C141" s="2019"/>
      <c r="D141" s="1555"/>
      <c r="E141" s="1577" t="s">
        <v>3076</v>
      </c>
      <c r="F141" s="2036"/>
      <c r="G141" s="2037"/>
      <c r="H141" s="2005"/>
      <c r="I141" s="2002"/>
      <c r="J141" s="2005"/>
      <c r="K141" s="2008"/>
      <c r="L141" s="2011"/>
      <c r="M141" s="1997"/>
      <c r="N141" s="1997"/>
      <c r="O141" s="2123"/>
      <c r="P141" s="1997"/>
      <c r="Q141" s="1997"/>
      <c r="R141" s="472"/>
      <c r="S141" s="1743"/>
    </row>
    <row r="142" spans="1:19" s="473" customFormat="1" ht="14.85" customHeight="1" x14ac:dyDescent="0.15">
      <c r="A142" s="333"/>
      <c r="B142" s="1562"/>
      <c r="C142" s="2019"/>
      <c r="D142" s="1555" t="s">
        <v>70</v>
      </c>
      <c r="E142" s="1577" t="s">
        <v>2768</v>
      </c>
      <c r="F142" s="2013" t="s">
        <v>2765</v>
      </c>
      <c r="G142" s="2037"/>
      <c r="H142" s="2005"/>
      <c r="I142" s="2002"/>
      <c r="J142" s="2005"/>
      <c r="K142" s="2008"/>
      <c r="L142" s="2011"/>
      <c r="M142" s="1997"/>
      <c r="N142" s="1997"/>
      <c r="O142" s="2123"/>
      <c r="P142" s="1997"/>
      <c r="Q142" s="1997"/>
      <c r="R142" s="472"/>
      <c r="S142" s="1743"/>
    </row>
    <row r="143" spans="1:19" s="473" customFormat="1" ht="14.85" customHeight="1" x14ac:dyDescent="0.15">
      <c r="A143" s="333"/>
      <c r="B143" s="1562"/>
      <c r="C143" s="2080"/>
      <c r="D143" s="1555" t="s">
        <v>71</v>
      </c>
      <c r="E143" s="1577" t="s">
        <v>2769</v>
      </c>
      <c r="F143" s="2014"/>
      <c r="G143" s="2135"/>
      <c r="H143" s="2055"/>
      <c r="I143" s="2054"/>
      <c r="J143" s="2055"/>
      <c r="K143" s="2056"/>
      <c r="L143" s="2057"/>
      <c r="M143" s="2045"/>
      <c r="N143" s="2045"/>
      <c r="O143" s="2123"/>
      <c r="P143" s="2045"/>
      <c r="Q143" s="2045"/>
      <c r="R143" s="472"/>
      <c r="S143" s="1743"/>
    </row>
    <row r="144" spans="1:19" s="473" customFormat="1" ht="14.85" customHeight="1" x14ac:dyDescent="0.15">
      <c r="A144" s="333"/>
      <c r="B144" s="1562"/>
      <c r="C144" s="2076" t="s">
        <v>2770</v>
      </c>
      <c r="D144" s="1563" t="s">
        <v>72</v>
      </c>
      <c r="E144" s="1580" t="s">
        <v>92</v>
      </c>
      <c r="F144" s="2115" t="s">
        <v>2756</v>
      </c>
      <c r="G144" s="2136">
        <f>T43</f>
        <v>15</v>
      </c>
      <c r="H144" s="2052">
        <f t="shared" ref="H144:Q144" si="32">U43</f>
        <v>3</v>
      </c>
      <c r="I144" s="2053">
        <f t="shared" si="32"/>
        <v>0</v>
      </c>
      <c r="J144" s="2052">
        <f t="shared" si="32"/>
        <v>12</v>
      </c>
      <c r="K144" s="2043">
        <f t="shared" si="32"/>
        <v>0</v>
      </c>
      <c r="L144" s="2044">
        <f t="shared" si="32"/>
        <v>0</v>
      </c>
      <c r="M144" s="2028">
        <f t="shared" si="32"/>
        <v>159105</v>
      </c>
      <c r="N144" s="2028">
        <f t="shared" si="32"/>
        <v>651439</v>
      </c>
      <c r="O144" s="2123"/>
      <c r="P144" s="2028">
        <f t="shared" si="32"/>
        <v>342</v>
      </c>
      <c r="Q144" s="2028">
        <f t="shared" si="32"/>
        <v>1348.6</v>
      </c>
      <c r="R144" s="474"/>
      <c r="S144" s="1743"/>
    </row>
    <row r="145" spans="1:19" s="473" customFormat="1" ht="14.85" customHeight="1" x14ac:dyDescent="0.15">
      <c r="A145" s="333"/>
      <c r="B145" s="1562"/>
      <c r="C145" s="2019"/>
      <c r="D145" s="1555"/>
      <c r="E145" s="1577" t="s">
        <v>2771</v>
      </c>
      <c r="F145" s="2036"/>
      <c r="G145" s="2037"/>
      <c r="H145" s="2005"/>
      <c r="I145" s="2002"/>
      <c r="J145" s="2005"/>
      <c r="K145" s="2008"/>
      <c r="L145" s="2011"/>
      <c r="M145" s="1997"/>
      <c r="N145" s="1997"/>
      <c r="O145" s="2123"/>
      <c r="P145" s="1997"/>
      <c r="Q145" s="1997"/>
      <c r="R145" s="474"/>
      <c r="S145" s="1743"/>
    </row>
    <row r="146" spans="1:19" s="473" customFormat="1" ht="14.85" customHeight="1" x14ac:dyDescent="0.15">
      <c r="A146" s="333"/>
      <c r="B146" s="1562"/>
      <c r="C146" s="2019"/>
      <c r="D146" s="1555" t="s">
        <v>70</v>
      </c>
      <c r="E146" s="1577" t="s">
        <v>2772</v>
      </c>
      <c r="F146" s="2013" t="s">
        <v>2765</v>
      </c>
      <c r="G146" s="2037"/>
      <c r="H146" s="2005"/>
      <c r="I146" s="2002"/>
      <c r="J146" s="2005"/>
      <c r="K146" s="2008"/>
      <c r="L146" s="2011"/>
      <c r="M146" s="1997"/>
      <c r="N146" s="1997"/>
      <c r="O146" s="2123"/>
      <c r="P146" s="1997"/>
      <c r="Q146" s="1997"/>
      <c r="R146" s="474"/>
      <c r="S146" s="1743"/>
    </row>
    <row r="147" spans="1:19" s="473" customFormat="1" ht="14.85" customHeight="1" x14ac:dyDescent="0.15">
      <c r="A147" s="333"/>
      <c r="B147" s="1562"/>
      <c r="C147" s="2060"/>
      <c r="D147" s="1566" t="s">
        <v>71</v>
      </c>
      <c r="E147" s="1579" t="s">
        <v>3077</v>
      </c>
      <c r="F147" s="2014"/>
      <c r="G147" s="2135"/>
      <c r="H147" s="2055"/>
      <c r="I147" s="2054"/>
      <c r="J147" s="2055"/>
      <c r="K147" s="2056"/>
      <c r="L147" s="2057"/>
      <c r="M147" s="2045"/>
      <c r="N147" s="2045"/>
      <c r="O147" s="2123"/>
      <c r="P147" s="2045"/>
      <c r="Q147" s="2045"/>
      <c r="R147" s="474"/>
      <c r="S147" s="1743"/>
    </row>
    <row r="148" spans="1:19" s="473" customFormat="1" ht="14.85" customHeight="1" x14ac:dyDescent="0.15">
      <c r="A148" s="333"/>
      <c r="B148" s="1562"/>
      <c r="C148" s="2033" t="s">
        <v>2773</v>
      </c>
      <c r="D148" s="1555" t="s">
        <v>72</v>
      </c>
      <c r="E148" s="1577" t="s">
        <v>93</v>
      </c>
      <c r="F148" s="2115" t="s">
        <v>2756</v>
      </c>
      <c r="G148" s="2136">
        <f>T44</f>
        <v>6</v>
      </c>
      <c r="H148" s="2052">
        <f t="shared" ref="H148:Q148" si="33">U44</f>
        <v>2</v>
      </c>
      <c r="I148" s="2053">
        <f t="shared" si="33"/>
        <v>0</v>
      </c>
      <c r="J148" s="2052">
        <f t="shared" si="33"/>
        <v>4</v>
      </c>
      <c r="K148" s="2043">
        <f t="shared" si="33"/>
        <v>0</v>
      </c>
      <c r="L148" s="2044">
        <f t="shared" si="33"/>
        <v>0</v>
      </c>
      <c r="M148" s="2028">
        <f t="shared" si="33"/>
        <v>70299</v>
      </c>
      <c r="N148" s="2028">
        <f t="shared" si="33"/>
        <v>100984</v>
      </c>
      <c r="O148" s="2123"/>
      <c r="P148" s="2028">
        <f t="shared" si="33"/>
        <v>342</v>
      </c>
      <c r="Q148" s="2028">
        <f t="shared" si="33"/>
        <v>500.9</v>
      </c>
      <c r="R148" s="474"/>
      <c r="S148" s="1743"/>
    </row>
    <row r="149" spans="1:19" s="473" customFormat="1" ht="14.85" customHeight="1" x14ac:dyDescent="0.15">
      <c r="A149" s="333"/>
      <c r="B149" s="1562"/>
      <c r="C149" s="2019"/>
      <c r="D149" s="1555"/>
      <c r="E149" s="1577" t="s">
        <v>2774</v>
      </c>
      <c r="F149" s="2036"/>
      <c r="G149" s="2037"/>
      <c r="H149" s="2005"/>
      <c r="I149" s="2002"/>
      <c r="J149" s="2005"/>
      <c r="K149" s="2008"/>
      <c r="L149" s="2011"/>
      <c r="M149" s="1997"/>
      <c r="N149" s="1997"/>
      <c r="O149" s="2123"/>
      <c r="P149" s="1997"/>
      <c r="Q149" s="1997"/>
      <c r="R149" s="474"/>
      <c r="S149" s="1743"/>
    </row>
    <row r="150" spans="1:19" s="473" customFormat="1" ht="14.85" customHeight="1" x14ac:dyDescent="0.15">
      <c r="A150" s="333"/>
      <c r="B150" s="1562"/>
      <c r="C150" s="2019"/>
      <c r="D150" s="1555" t="s">
        <v>70</v>
      </c>
      <c r="E150" s="1577" t="s">
        <v>2775</v>
      </c>
      <c r="F150" s="2013" t="s">
        <v>2765</v>
      </c>
      <c r="G150" s="2037"/>
      <c r="H150" s="2005"/>
      <c r="I150" s="2002"/>
      <c r="J150" s="2005"/>
      <c r="K150" s="2008"/>
      <c r="L150" s="2011"/>
      <c r="M150" s="1997"/>
      <c r="N150" s="1997"/>
      <c r="O150" s="2123"/>
      <c r="P150" s="1997"/>
      <c r="Q150" s="1997"/>
      <c r="R150" s="474"/>
      <c r="S150" s="1743"/>
    </row>
    <row r="151" spans="1:19" s="473" customFormat="1" ht="14.85" customHeight="1" x14ac:dyDescent="0.15">
      <c r="A151" s="333"/>
      <c r="B151" s="1562"/>
      <c r="C151" s="2080"/>
      <c r="D151" s="1555" t="s">
        <v>71</v>
      </c>
      <c r="E151" s="1577" t="s">
        <v>2776</v>
      </c>
      <c r="F151" s="2014"/>
      <c r="G151" s="2135"/>
      <c r="H151" s="2055"/>
      <c r="I151" s="2054"/>
      <c r="J151" s="2055"/>
      <c r="K151" s="2056"/>
      <c r="L151" s="2057"/>
      <c r="M151" s="2045"/>
      <c r="N151" s="2045"/>
      <c r="O151" s="2123"/>
      <c r="P151" s="2045"/>
      <c r="Q151" s="2045"/>
      <c r="R151" s="474"/>
      <c r="S151" s="1743"/>
    </row>
    <row r="152" spans="1:19" s="475" customFormat="1" ht="14.85" customHeight="1" x14ac:dyDescent="0.15">
      <c r="A152" s="333"/>
      <c r="B152" s="1562"/>
      <c r="C152" s="2076" t="s">
        <v>2777</v>
      </c>
      <c r="D152" s="1563" t="s">
        <v>72</v>
      </c>
      <c r="E152" s="1580" t="s">
        <v>2778</v>
      </c>
      <c r="F152" s="2115" t="s">
        <v>2756</v>
      </c>
      <c r="G152" s="2136">
        <f>T45</f>
        <v>6</v>
      </c>
      <c r="H152" s="2052">
        <f t="shared" ref="H152:Q152" si="34">U45</f>
        <v>2</v>
      </c>
      <c r="I152" s="2053">
        <f t="shared" si="34"/>
        <v>0</v>
      </c>
      <c r="J152" s="2052">
        <f t="shared" si="34"/>
        <v>4</v>
      </c>
      <c r="K152" s="2043">
        <f t="shared" si="34"/>
        <v>0</v>
      </c>
      <c r="L152" s="2044">
        <f t="shared" si="34"/>
        <v>0</v>
      </c>
      <c r="M152" s="2028">
        <f t="shared" si="34"/>
        <v>46920</v>
      </c>
      <c r="N152" s="2028">
        <f t="shared" si="34"/>
        <v>97109</v>
      </c>
      <c r="O152" s="2123"/>
      <c r="P152" s="2028">
        <f t="shared" si="34"/>
        <v>342</v>
      </c>
      <c r="Q152" s="2028">
        <f t="shared" si="34"/>
        <v>382.4</v>
      </c>
      <c r="R152" s="474"/>
      <c r="S152" s="1743"/>
    </row>
    <row r="153" spans="1:19" s="475" customFormat="1" ht="14.85" customHeight="1" x14ac:dyDescent="0.15">
      <c r="A153" s="333"/>
      <c r="B153" s="1562"/>
      <c r="C153" s="2019"/>
      <c r="D153" s="1581"/>
      <c r="E153" s="1577" t="s">
        <v>2779</v>
      </c>
      <c r="F153" s="2036"/>
      <c r="G153" s="2037"/>
      <c r="H153" s="2005"/>
      <c r="I153" s="2002"/>
      <c r="J153" s="2005"/>
      <c r="K153" s="2008"/>
      <c r="L153" s="2011"/>
      <c r="M153" s="1997"/>
      <c r="N153" s="1997"/>
      <c r="O153" s="2123"/>
      <c r="P153" s="1997"/>
      <c r="Q153" s="1997"/>
      <c r="R153" s="474"/>
      <c r="S153" s="1743"/>
    </row>
    <row r="154" spans="1:19" s="475" customFormat="1" ht="14.85" customHeight="1" x14ac:dyDescent="0.15">
      <c r="A154" s="333"/>
      <c r="B154" s="1562"/>
      <c r="C154" s="2019"/>
      <c r="D154" s="1555" t="s">
        <v>70</v>
      </c>
      <c r="E154" s="1577" t="s">
        <v>2780</v>
      </c>
      <c r="F154" s="2013" t="s">
        <v>2765</v>
      </c>
      <c r="G154" s="2037"/>
      <c r="H154" s="2005"/>
      <c r="I154" s="2002"/>
      <c r="J154" s="2005"/>
      <c r="K154" s="2008"/>
      <c r="L154" s="2011"/>
      <c r="M154" s="1997"/>
      <c r="N154" s="1997"/>
      <c r="O154" s="2123"/>
      <c r="P154" s="1997"/>
      <c r="Q154" s="1997"/>
      <c r="R154" s="474"/>
      <c r="S154" s="1743"/>
    </row>
    <row r="155" spans="1:19" s="475" customFormat="1" ht="14.85" customHeight="1" x14ac:dyDescent="0.15">
      <c r="A155" s="333"/>
      <c r="B155" s="1562"/>
      <c r="C155" s="2060"/>
      <c r="D155" s="1566" t="s">
        <v>71</v>
      </c>
      <c r="E155" s="1579" t="s">
        <v>2781</v>
      </c>
      <c r="F155" s="2014"/>
      <c r="G155" s="2135"/>
      <c r="H155" s="2055"/>
      <c r="I155" s="2054"/>
      <c r="J155" s="2055"/>
      <c r="K155" s="2056"/>
      <c r="L155" s="2057"/>
      <c r="M155" s="2045"/>
      <c r="N155" s="2045"/>
      <c r="O155" s="2123"/>
      <c r="P155" s="2045"/>
      <c r="Q155" s="2045"/>
      <c r="R155" s="474"/>
      <c r="S155" s="1743"/>
    </row>
    <row r="156" spans="1:19" s="473" customFormat="1" ht="14.85" customHeight="1" x14ac:dyDescent="0.15">
      <c r="A156" s="333"/>
      <c r="B156" s="1562"/>
      <c r="C156" s="2033" t="s">
        <v>2782</v>
      </c>
      <c r="D156" s="1555" t="s">
        <v>72</v>
      </c>
      <c r="E156" s="1577" t="s">
        <v>94</v>
      </c>
      <c r="F156" s="2115" t="s">
        <v>2756</v>
      </c>
      <c r="G156" s="2136">
        <f>T46</f>
        <v>10</v>
      </c>
      <c r="H156" s="2052">
        <f t="shared" ref="H156:Q156" si="35">U46</f>
        <v>2</v>
      </c>
      <c r="I156" s="2053">
        <f t="shared" si="35"/>
        <v>0</v>
      </c>
      <c r="J156" s="2052">
        <f t="shared" si="35"/>
        <v>8</v>
      </c>
      <c r="K156" s="2043">
        <f t="shared" si="35"/>
        <v>0</v>
      </c>
      <c r="L156" s="2044">
        <f t="shared" si="35"/>
        <v>0</v>
      </c>
      <c r="M156" s="2028">
        <f t="shared" si="35"/>
        <v>121276</v>
      </c>
      <c r="N156" s="2028">
        <f t="shared" si="35"/>
        <v>359786</v>
      </c>
      <c r="O156" s="2123"/>
      <c r="P156" s="2028">
        <f t="shared" si="35"/>
        <v>342</v>
      </c>
      <c r="Q156" s="2028">
        <f t="shared" si="35"/>
        <v>1001.4</v>
      </c>
      <c r="R156" s="474"/>
      <c r="S156" s="1743"/>
    </row>
    <row r="157" spans="1:19" s="473" customFormat="1" ht="14.85" customHeight="1" x14ac:dyDescent="0.15">
      <c r="A157" s="333"/>
      <c r="B157" s="1562"/>
      <c r="C157" s="2019"/>
      <c r="D157" s="1555"/>
      <c r="E157" s="1577" t="s">
        <v>2783</v>
      </c>
      <c r="F157" s="2036"/>
      <c r="G157" s="2037"/>
      <c r="H157" s="2005"/>
      <c r="I157" s="2002"/>
      <c r="J157" s="2005"/>
      <c r="K157" s="2008"/>
      <c r="L157" s="2011"/>
      <c r="M157" s="1997"/>
      <c r="N157" s="1997"/>
      <c r="O157" s="2123"/>
      <c r="P157" s="1997"/>
      <c r="Q157" s="1997"/>
      <c r="R157" s="474"/>
      <c r="S157" s="1743"/>
    </row>
    <row r="158" spans="1:19" s="473" customFormat="1" ht="14.85" customHeight="1" x14ac:dyDescent="0.15">
      <c r="A158" s="333"/>
      <c r="B158" s="1562"/>
      <c r="C158" s="2019"/>
      <c r="D158" s="1555" t="s">
        <v>70</v>
      </c>
      <c r="E158" s="1557" t="s">
        <v>2784</v>
      </c>
      <c r="F158" s="2013" t="s">
        <v>2765</v>
      </c>
      <c r="G158" s="2037"/>
      <c r="H158" s="2005"/>
      <c r="I158" s="2002"/>
      <c r="J158" s="2005"/>
      <c r="K158" s="2008"/>
      <c r="L158" s="2011"/>
      <c r="M158" s="1997"/>
      <c r="N158" s="1997"/>
      <c r="O158" s="2123"/>
      <c r="P158" s="1997"/>
      <c r="Q158" s="1997"/>
      <c r="R158" s="474"/>
      <c r="S158" s="1743"/>
    </row>
    <row r="159" spans="1:19" s="473" customFormat="1" ht="14.85" customHeight="1" thickBot="1" x14ac:dyDescent="0.2">
      <c r="A159" s="333"/>
      <c r="B159" s="1562"/>
      <c r="C159" s="2080"/>
      <c r="D159" s="1555" t="s">
        <v>71</v>
      </c>
      <c r="E159" s="1557" t="s">
        <v>2785</v>
      </c>
      <c r="F159" s="2029"/>
      <c r="G159" s="2168"/>
      <c r="H159" s="2169"/>
      <c r="I159" s="2170"/>
      <c r="J159" s="2169"/>
      <c r="K159" s="2165"/>
      <c r="L159" s="2166"/>
      <c r="M159" s="2167"/>
      <c r="N159" s="2167"/>
      <c r="O159" s="2171"/>
      <c r="P159" s="2167"/>
      <c r="Q159" s="2167"/>
      <c r="R159" s="474"/>
      <c r="S159" s="1743"/>
    </row>
    <row r="160" spans="1:19" ht="14.85" customHeight="1" x14ac:dyDescent="0.15">
      <c r="A160" s="332"/>
      <c r="B160" s="2107" t="s">
        <v>2786</v>
      </c>
      <c r="C160" s="2107" t="s">
        <v>2787</v>
      </c>
      <c r="D160" s="1560" t="s">
        <v>72</v>
      </c>
      <c r="E160" s="1561" t="s">
        <v>95</v>
      </c>
      <c r="F160" s="2061" t="s">
        <v>3141</v>
      </c>
      <c r="G160" s="2159">
        <f>T48</f>
        <v>15</v>
      </c>
      <c r="H160" s="2128">
        <f t="shared" ref="H160:Q160" si="36">U48</f>
        <v>0</v>
      </c>
      <c r="I160" s="2162">
        <f t="shared" si="36"/>
        <v>0</v>
      </c>
      <c r="J160" s="2128">
        <f t="shared" si="36"/>
        <v>0</v>
      </c>
      <c r="K160" s="2152">
        <f t="shared" si="36"/>
        <v>0</v>
      </c>
      <c r="L160" s="2155">
        <f t="shared" si="36"/>
        <v>11</v>
      </c>
      <c r="M160" s="2138">
        <f t="shared" si="36"/>
        <v>183044</v>
      </c>
      <c r="N160" s="2138">
        <f t="shared" si="36"/>
        <v>176119</v>
      </c>
      <c r="O160" s="2138">
        <f>AB48</f>
        <v>26071</v>
      </c>
      <c r="P160" s="2138">
        <f t="shared" si="36"/>
        <v>290</v>
      </c>
      <c r="Q160" s="2138">
        <f t="shared" si="36"/>
        <v>2316</v>
      </c>
    </row>
    <row r="161" spans="1:17" ht="14.85" customHeight="1" x14ac:dyDescent="0.15">
      <c r="A161" s="332"/>
      <c r="B161" s="2158"/>
      <c r="C161" s="2101"/>
      <c r="D161" s="1565"/>
      <c r="E161" s="1556" t="s">
        <v>2789</v>
      </c>
      <c r="F161" s="2036"/>
      <c r="G161" s="2160"/>
      <c r="H161" s="2129"/>
      <c r="I161" s="2163"/>
      <c r="J161" s="2129"/>
      <c r="K161" s="2153"/>
      <c r="L161" s="2156"/>
      <c r="M161" s="2139"/>
      <c r="N161" s="2139"/>
      <c r="O161" s="2139"/>
      <c r="P161" s="2139"/>
      <c r="Q161" s="2139"/>
    </row>
    <row r="162" spans="1:17" ht="14.85" customHeight="1" x14ac:dyDescent="0.15">
      <c r="A162" s="332"/>
      <c r="B162" s="2158"/>
      <c r="C162" s="2101"/>
      <c r="D162" s="1555" t="s">
        <v>70</v>
      </c>
      <c r="E162" s="1556" t="s">
        <v>2790</v>
      </c>
      <c r="F162" s="2035" t="s">
        <v>2791</v>
      </c>
      <c r="G162" s="2160"/>
      <c r="H162" s="2129"/>
      <c r="I162" s="2163"/>
      <c r="J162" s="2129"/>
      <c r="K162" s="2153"/>
      <c r="L162" s="2156"/>
      <c r="M162" s="2139"/>
      <c r="N162" s="2139"/>
      <c r="O162" s="2139"/>
      <c r="P162" s="2139"/>
      <c r="Q162" s="2139"/>
    </row>
    <row r="163" spans="1:17" ht="14.85" customHeight="1" x14ac:dyDescent="0.15">
      <c r="A163" s="332"/>
      <c r="B163" s="2158"/>
      <c r="C163" s="2108"/>
      <c r="D163" s="1566" t="s">
        <v>71</v>
      </c>
      <c r="E163" s="1567" t="s">
        <v>2792</v>
      </c>
      <c r="F163" s="2118"/>
      <c r="G163" s="2160"/>
      <c r="H163" s="2129"/>
      <c r="I163" s="2163"/>
      <c r="J163" s="2129"/>
      <c r="K163" s="2153"/>
      <c r="L163" s="2156"/>
      <c r="M163" s="2139"/>
      <c r="N163" s="2139"/>
      <c r="O163" s="2139"/>
      <c r="P163" s="2139"/>
      <c r="Q163" s="2139"/>
    </row>
    <row r="164" spans="1:17" ht="14.85" customHeight="1" x14ac:dyDescent="0.15">
      <c r="A164" s="332"/>
      <c r="B164" s="1573"/>
      <c r="C164" s="2101" t="s">
        <v>2793</v>
      </c>
      <c r="D164" s="1555" t="s">
        <v>72</v>
      </c>
      <c r="E164" s="1556" t="s">
        <v>2794</v>
      </c>
      <c r="F164" s="2035" t="s">
        <v>2788</v>
      </c>
      <c r="G164" s="2160"/>
      <c r="H164" s="2129"/>
      <c r="I164" s="2163"/>
      <c r="J164" s="2129"/>
      <c r="K164" s="2153"/>
      <c r="L164" s="2156"/>
      <c r="M164" s="2139"/>
      <c r="N164" s="2139"/>
      <c r="O164" s="2139"/>
      <c r="P164" s="2139"/>
      <c r="Q164" s="2139"/>
    </row>
    <row r="165" spans="1:17" ht="14.85" customHeight="1" x14ac:dyDescent="0.15">
      <c r="A165" s="332"/>
      <c r="B165" s="1573"/>
      <c r="C165" s="2101"/>
      <c r="D165" s="1565"/>
      <c r="E165" s="1556" t="s">
        <v>2795</v>
      </c>
      <c r="F165" s="2036"/>
      <c r="G165" s="2160"/>
      <c r="H165" s="2129"/>
      <c r="I165" s="2163"/>
      <c r="J165" s="2129"/>
      <c r="K165" s="2153"/>
      <c r="L165" s="2156"/>
      <c r="M165" s="2139"/>
      <c r="N165" s="2139"/>
      <c r="O165" s="2139"/>
      <c r="P165" s="2139"/>
      <c r="Q165" s="2139"/>
    </row>
    <row r="166" spans="1:17" ht="14.85" customHeight="1" x14ac:dyDescent="0.15">
      <c r="A166" s="332"/>
      <c r="B166" s="1573"/>
      <c r="C166" s="2101"/>
      <c r="D166" s="1555" t="s">
        <v>70</v>
      </c>
      <c r="E166" s="1556" t="s">
        <v>2796</v>
      </c>
      <c r="F166" s="2142" t="s">
        <v>3078</v>
      </c>
      <c r="G166" s="2160"/>
      <c r="H166" s="2129"/>
      <c r="I166" s="2163"/>
      <c r="J166" s="2129"/>
      <c r="K166" s="2153"/>
      <c r="L166" s="2156"/>
      <c r="M166" s="2139"/>
      <c r="N166" s="2139"/>
      <c r="O166" s="2139"/>
      <c r="P166" s="2139"/>
      <c r="Q166" s="2139"/>
    </row>
    <row r="167" spans="1:17" ht="14.85" customHeight="1" thickBot="1" x14ac:dyDescent="0.2">
      <c r="A167" s="332"/>
      <c r="B167" s="1574"/>
      <c r="C167" s="2119"/>
      <c r="D167" s="1571" t="s">
        <v>71</v>
      </c>
      <c r="E167" s="1572" t="s">
        <v>2797</v>
      </c>
      <c r="F167" s="2143"/>
      <c r="G167" s="2161"/>
      <c r="H167" s="2130"/>
      <c r="I167" s="2164"/>
      <c r="J167" s="2130"/>
      <c r="K167" s="2154"/>
      <c r="L167" s="2157"/>
      <c r="M167" s="2140"/>
      <c r="N167" s="2140"/>
      <c r="O167" s="2140"/>
      <c r="P167" s="2140"/>
      <c r="Q167" s="2140"/>
    </row>
    <row r="168" spans="1:17" ht="14.85" customHeight="1" x14ac:dyDescent="0.15">
      <c r="A168" s="332"/>
      <c r="B168" s="2107" t="s">
        <v>2798</v>
      </c>
      <c r="C168" s="2033" t="s">
        <v>2799</v>
      </c>
      <c r="D168" s="1555" t="s">
        <v>72</v>
      </c>
      <c r="E168" s="1556" t="s">
        <v>2800</v>
      </c>
      <c r="F168" s="2061" t="s">
        <v>3142</v>
      </c>
      <c r="G168" s="2049">
        <f>T51</f>
        <v>11.7</v>
      </c>
      <c r="H168" s="2004">
        <f t="shared" ref="H168:Q168" si="37">U51</f>
        <v>0</v>
      </c>
      <c r="I168" s="2001">
        <f t="shared" si="37"/>
        <v>0</v>
      </c>
      <c r="J168" s="2004">
        <f t="shared" si="37"/>
        <v>0</v>
      </c>
      <c r="K168" s="2007">
        <f t="shared" si="37"/>
        <v>0</v>
      </c>
      <c r="L168" s="2010">
        <f t="shared" si="37"/>
        <v>10.4</v>
      </c>
      <c r="M168" s="1996">
        <f t="shared" si="37"/>
        <v>152001</v>
      </c>
      <c r="N168" s="1996">
        <f t="shared" si="37"/>
        <v>186426</v>
      </c>
      <c r="O168" s="1996">
        <f t="shared" si="37"/>
        <v>23957</v>
      </c>
      <c r="P168" s="1996">
        <f t="shared" si="37"/>
        <v>322</v>
      </c>
      <c r="Q168" s="1996">
        <f t="shared" si="37"/>
        <v>1441.3</v>
      </c>
    </row>
    <row r="169" spans="1:17" ht="14.85" customHeight="1" x14ac:dyDescent="0.15">
      <c r="A169" s="332"/>
      <c r="B169" s="2149"/>
      <c r="C169" s="2019"/>
      <c r="D169" s="1565"/>
      <c r="E169" s="1556" t="s">
        <v>2802</v>
      </c>
      <c r="F169" s="2036"/>
      <c r="G169" s="2049"/>
      <c r="H169" s="2005"/>
      <c r="I169" s="2002"/>
      <c r="J169" s="2005"/>
      <c r="K169" s="2008"/>
      <c r="L169" s="2011"/>
      <c r="M169" s="1997"/>
      <c r="N169" s="1997"/>
      <c r="O169" s="1997"/>
      <c r="P169" s="1997"/>
      <c r="Q169" s="1997"/>
    </row>
    <row r="170" spans="1:17" ht="14.85" customHeight="1" x14ac:dyDescent="0.15">
      <c r="A170" s="332"/>
      <c r="B170" s="2149"/>
      <c r="C170" s="2019"/>
      <c r="D170" s="1555" t="s">
        <v>70</v>
      </c>
      <c r="E170" s="1556" t="s">
        <v>2803</v>
      </c>
      <c r="F170" s="2035" t="s">
        <v>2804</v>
      </c>
      <c r="G170" s="2049"/>
      <c r="H170" s="2005"/>
      <c r="I170" s="2002"/>
      <c r="J170" s="2005"/>
      <c r="K170" s="2008"/>
      <c r="L170" s="2011"/>
      <c r="M170" s="1997"/>
      <c r="N170" s="1997"/>
      <c r="O170" s="1997"/>
      <c r="P170" s="1997"/>
      <c r="Q170" s="1997"/>
    </row>
    <row r="171" spans="1:17" ht="14.85" customHeight="1" x14ac:dyDescent="0.15">
      <c r="A171" s="332"/>
      <c r="B171" s="2149"/>
      <c r="C171" s="2080"/>
      <c r="D171" s="1555" t="s">
        <v>71</v>
      </c>
      <c r="E171" s="1556" t="s">
        <v>2805</v>
      </c>
      <c r="F171" s="2035"/>
      <c r="G171" s="2049"/>
      <c r="H171" s="2055"/>
      <c r="I171" s="2054"/>
      <c r="J171" s="2055"/>
      <c r="K171" s="2056"/>
      <c r="L171" s="2057"/>
      <c r="M171" s="2045"/>
      <c r="N171" s="2045"/>
      <c r="O171" s="2045"/>
      <c r="P171" s="2045"/>
      <c r="Q171" s="2045"/>
    </row>
    <row r="172" spans="1:17" ht="14.85" customHeight="1" x14ac:dyDescent="0.15">
      <c r="A172" s="332"/>
      <c r="B172" s="1562"/>
      <c r="C172" s="2076" t="s">
        <v>2806</v>
      </c>
      <c r="D172" s="1563" t="s">
        <v>72</v>
      </c>
      <c r="E172" s="1564" t="s">
        <v>2807</v>
      </c>
      <c r="F172" s="2069" t="s">
        <v>2801</v>
      </c>
      <c r="G172" s="2151">
        <f>T52</f>
        <v>1.3</v>
      </c>
      <c r="H172" s="2052">
        <f t="shared" ref="H172:Q172" si="38">U52</f>
        <v>0</v>
      </c>
      <c r="I172" s="2053">
        <f t="shared" si="38"/>
        <v>0</v>
      </c>
      <c r="J172" s="2052">
        <f t="shared" si="38"/>
        <v>0</v>
      </c>
      <c r="K172" s="2043">
        <f t="shared" si="38"/>
        <v>0</v>
      </c>
      <c r="L172" s="2044">
        <f t="shared" si="38"/>
        <v>0</v>
      </c>
      <c r="M172" s="2028">
        <f t="shared" si="38"/>
        <v>14501</v>
      </c>
      <c r="N172" s="2028">
        <f t="shared" si="38"/>
        <v>13820</v>
      </c>
      <c r="O172" s="2066">
        <f t="shared" si="38"/>
        <v>815</v>
      </c>
      <c r="P172" s="2028">
        <f t="shared" si="38"/>
        <v>317</v>
      </c>
      <c r="Q172" s="2028">
        <f t="shared" si="38"/>
        <v>145.36000000000001</v>
      </c>
    </row>
    <row r="173" spans="1:17" ht="14.85" customHeight="1" x14ac:dyDescent="0.15">
      <c r="A173" s="332"/>
      <c r="B173" s="1562"/>
      <c r="C173" s="2019"/>
      <c r="D173" s="1565"/>
      <c r="E173" s="1556" t="s">
        <v>2808</v>
      </c>
      <c r="F173" s="2036"/>
      <c r="G173" s="2049"/>
      <c r="H173" s="2005"/>
      <c r="I173" s="2002"/>
      <c r="J173" s="2005"/>
      <c r="K173" s="2008"/>
      <c r="L173" s="2011"/>
      <c r="M173" s="1997"/>
      <c r="N173" s="1997"/>
      <c r="O173" s="2067"/>
      <c r="P173" s="1997"/>
      <c r="Q173" s="1997"/>
    </row>
    <row r="174" spans="1:17" ht="14.85" customHeight="1" x14ac:dyDescent="0.15">
      <c r="A174" s="332"/>
      <c r="B174" s="1562"/>
      <c r="C174" s="2019"/>
      <c r="D174" s="1555" t="s">
        <v>70</v>
      </c>
      <c r="E174" s="1556" t="s">
        <v>2809</v>
      </c>
      <c r="F174" s="2013" t="s">
        <v>2765</v>
      </c>
      <c r="G174" s="2049"/>
      <c r="H174" s="2005"/>
      <c r="I174" s="2002"/>
      <c r="J174" s="2005"/>
      <c r="K174" s="2008"/>
      <c r="L174" s="2011"/>
      <c r="M174" s="1997"/>
      <c r="N174" s="1997"/>
      <c r="O174" s="2067"/>
      <c r="P174" s="1997"/>
      <c r="Q174" s="1997"/>
    </row>
    <row r="175" spans="1:17" ht="14.85" customHeight="1" x14ac:dyDescent="0.15">
      <c r="A175" s="332"/>
      <c r="B175" s="1562"/>
      <c r="C175" s="2060"/>
      <c r="D175" s="1566" t="s">
        <v>71</v>
      </c>
      <c r="E175" s="1567" t="s">
        <v>2809</v>
      </c>
      <c r="F175" s="2014"/>
      <c r="G175" s="2063"/>
      <c r="H175" s="2055"/>
      <c r="I175" s="2054"/>
      <c r="J175" s="2055"/>
      <c r="K175" s="2056"/>
      <c r="L175" s="2057"/>
      <c r="M175" s="2045"/>
      <c r="N175" s="2045"/>
      <c r="O175" s="2075"/>
      <c r="P175" s="2045"/>
      <c r="Q175" s="2045"/>
    </row>
    <row r="176" spans="1:17" ht="14.85" customHeight="1" x14ac:dyDescent="0.15">
      <c r="A176" s="332"/>
      <c r="B176" s="1562"/>
      <c r="C176" s="2076" t="s">
        <v>2810</v>
      </c>
      <c r="D176" s="1563" t="s">
        <v>72</v>
      </c>
      <c r="E176" s="1564" t="s">
        <v>2811</v>
      </c>
      <c r="F176" s="2069" t="s">
        <v>2801</v>
      </c>
      <c r="G176" s="2151">
        <f>T53</f>
        <v>1.3</v>
      </c>
      <c r="H176" s="2052">
        <f t="shared" ref="H176:Q176" si="39">U53</f>
        <v>0</v>
      </c>
      <c r="I176" s="2053">
        <f t="shared" si="39"/>
        <v>0</v>
      </c>
      <c r="J176" s="2052">
        <f t="shared" si="39"/>
        <v>0</v>
      </c>
      <c r="K176" s="2043">
        <f t="shared" si="39"/>
        <v>0</v>
      </c>
      <c r="L176" s="2044">
        <f t="shared" si="39"/>
        <v>1.3</v>
      </c>
      <c r="M176" s="2028">
        <f t="shared" si="39"/>
        <v>13852</v>
      </c>
      <c r="N176" s="2028">
        <f t="shared" si="39"/>
        <v>13066</v>
      </c>
      <c r="O176" s="2066">
        <f t="shared" si="39"/>
        <v>666</v>
      </c>
      <c r="P176" s="2028">
        <f t="shared" si="39"/>
        <v>317</v>
      </c>
      <c r="Q176" s="2028">
        <f t="shared" si="39"/>
        <v>127.02</v>
      </c>
    </row>
    <row r="177" spans="1:17" ht="14.85" customHeight="1" x14ac:dyDescent="0.15">
      <c r="A177" s="332"/>
      <c r="B177" s="1562"/>
      <c r="C177" s="2019"/>
      <c r="D177" s="1565"/>
      <c r="E177" s="1556" t="s">
        <v>2812</v>
      </c>
      <c r="F177" s="2036"/>
      <c r="G177" s="2049"/>
      <c r="H177" s="2005"/>
      <c r="I177" s="2002"/>
      <c r="J177" s="2005"/>
      <c r="K177" s="2008"/>
      <c r="L177" s="2011"/>
      <c r="M177" s="1997"/>
      <c r="N177" s="1997"/>
      <c r="O177" s="2067"/>
      <c r="P177" s="1997"/>
      <c r="Q177" s="1997"/>
    </row>
    <row r="178" spans="1:17" ht="14.85" customHeight="1" x14ac:dyDescent="0.15">
      <c r="A178" s="332"/>
      <c r="B178" s="1562"/>
      <c r="C178" s="2019"/>
      <c r="D178" s="1555" t="s">
        <v>70</v>
      </c>
      <c r="E178" s="1556" t="s">
        <v>2813</v>
      </c>
      <c r="F178" s="2013" t="s">
        <v>2765</v>
      </c>
      <c r="G178" s="2049"/>
      <c r="H178" s="2005"/>
      <c r="I178" s="2002"/>
      <c r="J178" s="2005"/>
      <c r="K178" s="2008"/>
      <c r="L178" s="2011"/>
      <c r="M178" s="1997"/>
      <c r="N178" s="1997"/>
      <c r="O178" s="2067"/>
      <c r="P178" s="1997"/>
      <c r="Q178" s="1997"/>
    </row>
    <row r="179" spans="1:17" ht="14.85" customHeight="1" thickBot="1" x14ac:dyDescent="0.2">
      <c r="A179" s="332"/>
      <c r="B179" s="1568"/>
      <c r="C179" s="2034"/>
      <c r="D179" s="1558" t="s">
        <v>71</v>
      </c>
      <c r="E179" s="1569" t="s">
        <v>2814</v>
      </c>
      <c r="F179" s="2029"/>
      <c r="G179" s="2133"/>
      <c r="H179" s="2040"/>
      <c r="I179" s="2041"/>
      <c r="J179" s="2040"/>
      <c r="K179" s="2042"/>
      <c r="L179" s="2026"/>
      <c r="M179" s="2027"/>
      <c r="N179" s="2027"/>
      <c r="O179" s="2131"/>
      <c r="P179" s="2027"/>
      <c r="Q179" s="2027"/>
    </row>
    <row r="180" spans="1:17" ht="14.85" customHeight="1" x14ac:dyDescent="0.15">
      <c r="A180" s="332"/>
      <c r="B180" s="2148" t="s">
        <v>2798</v>
      </c>
      <c r="C180" s="2033" t="s">
        <v>2815</v>
      </c>
      <c r="D180" s="1555" t="s">
        <v>72</v>
      </c>
      <c r="E180" s="1556" t="s">
        <v>2816</v>
      </c>
      <c r="F180" s="2035" t="s">
        <v>2801</v>
      </c>
      <c r="G180" s="2049">
        <f>T54</f>
        <v>1.3</v>
      </c>
      <c r="H180" s="2005">
        <f t="shared" ref="H180:Q180" si="40">U54</f>
        <v>0</v>
      </c>
      <c r="I180" s="2002">
        <f t="shared" si="40"/>
        <v>0</v>
      </c>
      <c r="J180" s="2005">
        <f t="shared" si="40"/>
        <v>0</v>
      </c>
      <c r="K180" s="2008">
        <f t="shared" si="40"/>
        <v>0</v>
      </c>
      <c r="L180" s="2011">
        <f t="shared" si="40"/>
        <v>1.3</v>
      </c>
      <c r="M180" s="1997">
        <f t="shared" si="40"/>
        <v>19092</v>
      </c>
      <c r="N180" s="1997">
        <f t="shared" si="40"/>
        <v>10805</v>
      </c>
      <c r="O180" s="2067">
        <f t="shared" si="40"/>
        <v>769</v>
      </c>
      <c r="P180" s="1997">
        <f t="shared" si="40"/>
        <v>317</v>
      </c>
      <c r="Q180" s="1997">
        <f t="shared" si="40"/>
        <v>166</v>
      </c>
    </row>
    <row r="181" spans="1:17" ht="14.85" customHeight="1" x14ac:dyDescent="0.15">
      <c r="A181" s="332"/>
      <c r="B181" s="2148"/>
      <c r="C181" s="2019"/>
      <c r="D181" s="1565"/>
      <c r="E181" s="1556" t="s">
        <v>2817</v>
      </c>
      <c r="F181" s="2036"/>
      <c r="G181" s="2049"/>
      <c r="H181" s="2005"/>
      <c r="I181" s="2002"/>
      <c r="J181" s="2005"/>
      <c r="K181" s="2008"/>
      <c r="L181" s="2011"/>
      <c r="M181" s="1997"/>
      <c r="N181" s="1997"/>
      <c r="O181" s="2067"/>
      <c r="P181" s="1997"/>
      <c r="Q181" s="1997"/>
    </row>
    <row r="182" spans="1:17" ht="14.85" customHeight="1" x14ac:dyDescent="0.15">
      <c r="A182" s="332"/>
      <c r="B182" s="2148"/>
      <c r="C182" s="2019"/>
      <c r="D182" s="1555" t="s">
        <v>70</v>
      </c>
      <c r="E182" s="1556" t="s">
        <v>2818</v>
      </c>
      <c r="F182" s="2013" t="s">
        <v>2765</v>
      </c>
      <c r="G182" s="2049"/>
      <c r="H182" s="2005"/>
      <c r="I182" s="2002"/>
      <c r="J182" s="2005"/>
      <c r="K182" s="2008"/>
      <c r="L182" s="2011"/>
      <c r="M182" s="1997"/>
      <c r="N182" s="1997"/>
      <c r="O182" s="2067"/>
      <c r="P182" s="1997"/>
      <c r="Q182" s="1997"/>
    </row>
    <row r="183" spans="1:17" ht="14.85" customHeight="1" x14ac:dyDescent="0.15">
      <c r="A183" s="332"/>
      <c r="B183" s="2148"/>
      <c r="C183" s="2060"/>
      <c r="D183" s="1566" t="s">
        <v>71</v>
      </c>
      <c r="E183" s="1567" t="s">
        <v>2818</v>
      </c>
      <c r="F183" s="2014"/>
      <c r="G183" s="2063"/>
      <c r="H183" s="2055"/>
      <c r="I183" s="2054"/>
      <c r="J183" s="2055"/>
      <c r="K183" s="2056"/>
      <c r="L183" s="2057"/>
      <c r="M183" s="2045"/>
      <c r="N183" s="2045"/>
      <c r="O183" s="2075"/>
      <c r="P183" s="2045"/>
      <c r="Q183" s="2045"/>
    </row>
    <row r="184" spans="1:17" ht="14.85" customHeight="1" x14ac:dyDescent="0.15">
      <c r="A184" s="332"/>
      <c r="B184" s="1562"/>
      <c r="C184" s="2033" t="s">
        <v>2819</v>
      </c>
      <c r="D184" s="1555" t="s">
        <v>72</v>
      </c>
      <c r="E184" s="1556" t="s">
        <v>96</v>
      </c>
      <c r="F184" s="2069" t="s">
        <v>2801</v>
      </c>
      <c r="G184" s="2049">
        <f>T55</f>
        <v>1.3</v>
      </c>
      <c r="H184" s="2052">
        <f t="shared" ref="H184:Q184" si="41">U55</f>
        <v>0</v>
      </c>
      <c r="I184" s="2053">
        <f t="shared" si="41"/>
        <v>0</v>
      </c>
      <c r="J184" s="2052">
        <f t="shared" si="41"/>
        <v>0</v>
      </c>
      <c r="K184" s="2043">
        <f t="shared" si="41"/>
        <v>0</v>
      </c>
      <c r="L184" s="2044">
        <f t="shared" si="41"/>
        <v>1.3</v>
      </c>
      <c r="M184" s="2028">
        <f t="shared" si="41"/>
        <v>17097</v>
      </c>
      <c r="N184" s="2028">
        <f t="shared" si="41"/>
        <v>15194</v>
      </c>
      <c r="O184" s="2066">
        <f t="shared" si="41"/>
        <v>1380</v>
      </c>
      <c r="P184" s="2028">
        <f t="shared" si="41"/>
        <v>317</v>
      </c>
      <c r="Q184" s="2028">
        <f t="shared" si="41"/>
        <v>146.24</v>
      </c>
    </row>
    <row r="185" spans="1:17" ht="14.85" customHeight="1" x14ac:dyDescent="0.15">
      <c r="A185" s="332"/>
      <c r="B185" s="1562"/>
      <c r="C185" s="2019"/>
      <c r="D185" s="1565"/>
      <c r="E185" s="1556" t="s">
        <v>2820</v>
      </c>
      <c r="F185" s="2036"/>
      <c r="G185" s="2049"/>
      <c r="H185" s="2005"/>
      <c r="I185" s="2002"/>
      <c r="J185" s="2005"/>
      <c r="K185" s="2008"/>
      <c r="L185" s="2011"/>
      <c r="M185" s="1997"/>
      <c r="N185" s="1997"/>
      <c r="O185" s="2067"/>
      <c r="P185" s="1997"/>
      <c r="Q185" s="1997"/>
    </row>
    <row r="186" spans="1:17" ht="14.85" customHeight="1" x14ac:dyDescent="0.15">
      <c r="A186" s="332"/>
      <c r="B186" s="1562"/>
      <c r="C186" s="2019"/>
      <c r="D186" s="1555" t="s">
        <v>70</v>
      </c>
      <c r="E186" s="1556" t="s">
        <v>2821</v>
      </c>
      <c r="F186" s="2013" t="s">
        <v>2765</v>
      </c>
      <c r="G186" s="2049"/>
      <c r="H186" s="2005"/>
      <c r="I186" s="2002"/>
      <c r="J186" s="2005"/>
      <c r="K186" s="2008"/>
      <c r="L186" s="2011"/>
      <c r="M186" s="1997"/>
      <c r="N186" s="1997"/>
      <c r="O186" s="2067"/>
      <c r="P186" s="1997"/>
      <c r="Q186" s="1997"/>
    </row>
    <row r="187" spans="1:17" ht="14.85" customHeight="1" x14ac:dyDescent="0.15">
      <c r="A187" s="332"/>
      <c r="B187" s="1562"/>
      <c r="C187" s="2060"/>
      <c r="D187" s="1566" t="s">
        <v>71</v>
      </c>
      <c r="E187" s="1567" t="s">
        <v>2821</v>
      </c>
      <c r="F187" s="2014"/>
      <c r="G187" s="2063"/>
      <c r="H187" s="2055"/>
      <c r="I187" s="2054"/>
      <c r="J187" s="2055"/>
      <c r="K187" s="2056"/>
      <c r="L187" s="2057"/>
      <c r="M187" s="2045"/>
      <c r="N187" s="2045"/>
      <c r="O187" s="2075"/>
      <c r="P187" s="2045"/>
      <c r="Q187" s="2045"/>
    </row>
    <row r="188" spans="1:17" ht="14.85" customHeight="1" x14ac:dyDescent="0.15">
      <c r="A188" s="332"/>
      <c r="B188" s="1562"/>
      <c r="C188" s="2033" t="s">
        <v>2822</v>
      </c>
      <c r="D188" s="1555" t="s">
        <v>72</v>
      </c>
      <c r="E188" s="1556" t="s">
        <v>97</v>
      </c>
      <c r="F188" s="2069" t="s">
        <v>2801</v>
      </c>
      <c r="G188" s="2049">
        <f>T56</f>
        <v>1.3</v>
      </c>
      <c r="H188" s="2052">
        <f t="shared" ref="H188:Q188" si="42">U56</f>
        <v>0</v>
      </c>
      <c r="I188" s="2053">
        <f t="shared" si="42"/>
        <v>0</v>
      </c>
      <c r="J188" s="2052">
        <f t="shared" si="42"/>
        <v>0</v>
      </c>
      <c r="K188" s="2043">
        <f t="shared" si="42"/>
        <v>0</v>
      </c>
      <c r="L188" s="2044">
        <f t="shared" si="42"/>
        <v>0</v>
      </c>
      <c r="M188" s="2028">
        <f t="shared" si="42"/>
        <v>18098</v>
      </c>
      <c r="N188" s="2028">
        <f t="shared" si="42"/>
        <v>25690</v>
      </c>
      <c r="O188" s="2066">
        <f t="shared" si="42"/>
        <v>1313</v>
      </c>
      <c r="P188" s="2028">
        <f t="shared" si="42"/>
        <v>317</v>
      </c>
      <c r="Q188" s="2028">
        <f t="shared" si="42"/>
        <v>97.5</v>
      </c>
    </row>
    <row r="189" spans="1:17" ht="14.85" customHeight="1" x14ac:dyDescent="0.15">
      <c r="A189" s="332"/>
      <c r="B189" s="1562"/>
      <c r="C189" s="2019"/>
      <c r="D189" s="1565"/>
      <c r="E189" s="1556" t="s">
        <v>3134</v>
      </c>
      <c r="F189" s="2036"/>
      <c r="G189" s="2049"/>
      <c r="H189" s="2005"/>
      <c r="I189" s="2002"/>
      <c r="J189" s="2005"/>
      <c r="K189" s="2008"/>
      <c r="L189" s="2011"/>
      <c r="M189" s="1997"/>
      <c r="N189" s="1997"/>
      <c r="O189" s="2067"/>
      <c r="P189" s="1997"/>
      <c r="Q189" s="1997"/>
    </row>
    <row r="190" spans="1:17" ht="14.85" customHeight="1" x14ac:dyDescent="0.15">
      <c r="A190" s="332"/>
      <c r="B190" s="1562"/>
      <c r="C190" s="2019"/>
      <c r="D190" s="1555" t="s">
        <v>70</v>
      </c>
      <c r="E190" s="1556" t="s">
        <v>2823</v>
      </c>
      <c r="F190" s="2013" t="s">
        <v>2824</v>
      </c>
      <c r="G190" s="2049"/>
      <c r="H190" s="2005"/>
      <c r="I190" s="2002"/>
      <c r="J190" s="2005"/>
      <c r="K190" s="2008"/>
      <c r="L190" s="2011"/>
      <c r="M190" s="1997"/>
      <c r="N190" s="1997"/>
      <c r="O190" s="2067"/>
      <c r="P190" s="1997"/>
      <c r="Q190" s="1997"/>
    </row>
    <row r="191" spans="1:17" ht="14.85" customHeight="1" x14ac:dyDescent="0.15">
      <c r="A191" s="332"/>
      <c r="B191" s="1562"/>
      <c r="C191" s="2080"/>
      <c r="D191" s="1555" t="s">
        <v>71</v>
      </c>
      <c r="E191" s="1556" t="s">
        <v>2823</v>
      </c>
      <c r="F191" s="2014"/>
      <c r="G191" s="2049"/>
      <c r="H191" s="2055"/>
      <c r="I191" s="2054"/>
      <c r="J191" s="2055"/>
      <c r="K191" s="2056"/>
      <c r="L191" s="2057"/>
      <c r="M191" s="2045"/>
      <c r="N191" s="2045"/>
      <c r="O191" s="2075"/>
      <c r="P191" s="2045"/>
      <c r="Q191" s="2045"/>
    </row>
    <row r="192" spans="1:17" ht="14.85" customHeight="1" x14ac:dyDescent="0.15">
      <c r="A192" s="332"/>
      <c r="B192" s="1562"/>
      <c r="C192" s="2076" t="s">
        <v>2825</v>
      </c>
      <c r="D192" s="1563" t="s">
        <v>72</v>
      </c>
      <c r="E192" s="1564" t="s">
        <v>2826</v>
      </c>
      <c r="F192" s="2069" t="s">
        <v>2801</v>
      </c>
      <c r="G192" s="2151">
        <f>T57</f>
        <v>1.3</v>
      </c>
      <c r="H192" s="2052">
        <f t="shared" ref="H192:Q192" si="43">U57</f>
        <v>0</v>
      </c>
      <c r="I192" s="2053">
        <f t="shared" si="43"/>
        <v>0</v>
      </c>
      <c r="J192" s="2052">
        <f t="shared" si="43"/>
        <v>0</v>
      </c>
      <c r="K192" s="2043">
        <f t="shared" si="43"/>
        <v>0</v>
      </c>
      <c r="L192" s="2044">
        <f t="shared" si="43"/>
        <v>1.3</v>
      </c>
      <c r="M192" s="2028">
        <f t="shared" si="43"/>
        <v>31187</v>
      </c>
      <c r="N192" s="2028">
        <f t="shared" si="43"/>
        <v>12926</v>
      </c>
      <c r="O192" s="2066">
        <f t="shared" si="43"/>
        <v>1707</v>
      </c>
      <c r="P192" s="2028">
        <f t="shared" si="43"/>
        <v>317</v>
      </c>
      <c r="Q192" s="2028">
        <f t="shared" si="43"/>
        <v>278.02999999999997</v>
      </c>
    </row>
    <row r="193" spans="1:17" ht="14.85" customHeight="1" x14ac:dyDescent="0.15">
      <c r="A193" s="332"/>
      <c r="B193" s="1562"/>
      <c r="C193" s="2019"/>
      <c r="D193" s="1565"/>
      <c r="E193" s="1556" t="s">
        <v>2827</v>
      </c>
      <c r="F193" s="2036"/>
      <c r="G193" s="2049"/>
      <c r="H193" s="2005"/>
      <c r="I193" s="2002"/>
      <c r="J193" s="2005"/>
      <c r="K193" s="2008"/>
      <c r="L193" s="2011"/>
      <c r="M193" s="1997"/>
      <c r="N193" s="1997"/>
      <c r="O193" s="2067"/>
      <c r="P193" s="1997"/>
      <c r="Q193" s="1997"/>
    </row>
    <row r="194" spans="1:17" ht="14.85" customHeight="1" x14ac:dyDescent="0.15">
      <c r="A194" s="332"/>
      <c r="B194" s="1562"/>
      <c r="C194" s="2019"/>
      <c r="D194" s="1555" t="s">
        <v>70</v>
      </c>
      <c r="E194" s="1556" t="s">
        <v>2828</v>
      </c>
      <c r="F194" s="2013" t="s">
        <v>2824</v>
      </c>
      <c r="G194" s="2049"/>
      <c r="H194" s="2005"/>
      <c r="I194" s="2002"/>
      <c r="J194" s="2005"/>
      <c r="K194" s="2008"/>
      <c r="L194" s="2011"/>
      <c r="M194" s="1997"/>
      <c r="N194" s="1997"/>
      <c r="O194" s="2067"/>
      <c r="P194" s="1997"/>
      <c r="Q194" s="1997"/>
    </row>
    <row r="195" spans="1:17" ht="14.85" customHeight="1" x14ac:dyDescent="0.15">
      <c r="A195" s="332"/>
      <c r="B195" s="1562"/>
      <c r="C195" s="2060"/>
      <c r="D195" s="1566" t="s">
        <v>71</v>
      </c>
      <c r="E195" s="1567" t="s">
        <v>2829</v>
      </c>
      <c r="F195" s="2014"/>
      <c r="G195" s="2063"/>
      <c r="H195" s="2055"/>
      <c r="I195" s="2054"/>
      <c r="J195" s="2055"/>
      <c r="K195" s="2056"/>
      <c r="L195" s="2057"/>
      <c r="M195" s="2045"/>
      <c r="N195" s="2045"/>
      <c r="O195" s="2075"/>
      <c r="P195" s="2045"/>
      <c r="Q195" s="2045"/>
    </row>
    <row r="196" spans="1:17" ht="14.85" customHeight="1" x14ac:dyDescent="0.15">
      <c r="A196" s="332"/>
      <c r="B196" s="1562"/>
      <c r="C196" s="2033" t="s">
        <v>2830</v>
      </c>
      <c r="D196" s="1555" t="s">
        <v>72</v>
      </c>
      <c r="E196" s="1556" t="s">
        <v>2831</v>
      </c>
      <c r="F196" s="2069" t="s">
        <v>2801</v>
      </c>
      <c r="G196" s="2049">
        <f>T58</f>
        <v>1.3</v>
      </c>
      <c r="H196" s="2052">
        <f t="shared" ref="H196:Q196" si="44">U58</f>
        <v>0</v>
      </c>
      <c r="I196" s="2053">
        <f t="shared" si="44"/>
        <v>0</v>
      </c>
      <c r="J196" s="2052">
        <f t="shared" si="44"/>
        <v>0</v>
      </c>
      <c r="K196" s="2043">
        <f t="shared" si="44"/>
        <v>0</v>
      </c>
      <c r="L196" s="2044">
        <f t="shared" si="44"/>
        <v>1.3</v>
      </c>
      <c r="M196" s="2028">
        <f t="shared" si="44"/>
        <v>27827</v>
      </c>
      <c r="N196" s="2028">
        <f t="shared" si="44"/>
        <v>9211</v>
      </c>
      <c r="O196" s="2066">
        <f t="shared" si="44"/>
        <v>1910</v>
      </c>
      <c r="P196" s="2028">
        <f t="shared" si="44"/>
        <v>317</v>
      </c>
      <c r="Q196" s="2028">
        <f t="shared" si="44"/>
        <v>156</v>
      </c>
    </row>
    <row r="197" spans="1:17" ht="14.85" customHeight="1" x14ac:dyDescent="0.15">
      <c r="A197" s="332"/>
      <c r="B197" s="1562"/>
      <c r="C197" s="2019"/>
      <c r="D197" s="1565"/>
      <c r="E197" s="1556" t="s">
        <v>2832</v>
      </c>
      <c r="F197" s="2036"/>
      <c r="G197" s="2049"/>
      <c r="H197" s="2005"/>
      <c r="I197" s="2002"/>
      <c r="J197" s="2005"/>
      <c r="K197" s="2008"/>
      <c r="L197" s="2011"/>
      <c r="M197" s="1997"/>
      <c r="N197" s="1997"/>
      <c r="O197" s="2067"/>
      <c r="P197" s="1997"/>
      <c r="Q197" s="1997"/>
    </row>
    <row r="198" spans="1:17" ht="14.85" customHeight="1" x14ac:dyDescent="0.15">
      <c r="A198" s="332"/>
      <c r="B198" s="1562"/>
      <c r="C198" s="2019"/>
      <c r="D198" s="1555" t="s">
        <v>70</v>
      </c>
      <c r="E198" s="1556" t="s">
        <v>2833</v>
      </c>
      <c r="F198" s="2013" t="s">
        <v>2824</v>
      </c>
      <c r="G198" s="2049"/>
      <c r="H198" s="2005"/>
      <c r="I198" s="2002"/>
      <c r="J198" s="2005"/>
      <c r="K198" s="2008"/>
      <c r="L198" s="2011"/>
      <c r="M198" s="1997"/>
      <c r="N198" s="1997"/>
      <c r="O198" s="2067"/>
      <c r="P198" s="1997"/>
      <c r="Q198" s="1997"/>
    </row>
    <row r="199" spans="1:17" ht="14.85" customHeight="1" thickBot="1" x14ac:dyDescent="0.2">
      <c r="A199" s="332"/>
      <c r="B199" s="1562"/>
      <c r="C199" s="2080"/>
      <c r="D199" s="1555" t="s">
        <v>71</v>
      </c>
      <c r="E199" s="1556" t="s">
        <v>2834</v>
      </c>
      <c r="F199" s="2058"/>
      <c r="G199" s="2049"/>
      <c r="H199" s="2072"/>
      <c r="I199" s="2073"/>
      <c r="J199" s="2072"/>
      <c r="K199" s="2074"/>
      <c r="L199" s="2064"/>
      <c r="M199" s="2065"/>
      <c r="N199" s="2065"/>
      <c r="O199" s="2068"/>
      <c r="P199" s="2065"/>
      <c r="Q199" s="2065"/>
    </row>
    <row r="200" spans="1:17" ht="14.85" customHeight="1" x14ac:dyDescent="0.15">
      <c r="A200" s="332"/>
      <c r="B200" s="2107" t="s">
        <v>2835</v>
      </c>
      <c r="C200" s="2018" t="s">
        <v>2836</v>
      </c>
      <c r="D200" s="1560" t="s">
        <v>72</v>
      </c>
      <c r="E200" s="1561" t="s">
        <v>98</v>
      </c>
      <c r="F200" s="2097" t="s">
        <v>3144</v>
      </c>
      <c r="G200" s="2062">
        <f>T65</f>
        <v>6.7</v>
      </c>
      <c r="H200" s="2004">
        <f t="shared" ref="H200:Q200" si="45">U65</f>
        <v>0</v>
      </c>
      <c r="I200" s="2001">
        <f t="shared" si="45"/>
        <v>0</v>
      </c>
      <c r="J200" s="2004">
        <f t="shared" si="45"/>
        <v>0</v>
      </c>
      <c r="K200" s="2007">
        <f t="shared" si="45"/>
        <v>0</v>
      </c>
      <c r="L200" s="2010">
        <f t="shared" si="45"/>
        <v>0</v>
      </c>
      <c r="M200" s="1996">
        <f t="shared" si="45"/>
        <v>104710</v>
      </c>
      <c r="N200" s="1996">
        <f t="shared" si="45"/>
        <v>75269</v>
      </c>
      <c r="O200" s="1996">
        <f t="shared" si="45"/>
        <v>8328</v>
      </c>
      <c r="P200" s="1996">
        <f t="shared" si="45"/>
        <v>292</v>
      </c>
      <c r="Q200" s="1996">
        <f t="shared" si="45"/>
        <v>670.86</v>
      </c>
    </row>
    <row r="201" spans="1:17" ht="14.85" customHeight="1" x14ac:dyDescent="0.15">
      <c r="A201" s="332"/>
      <c r="B201" s="2149"/>
      <c r="C201" s="2019"/>
      <c r="D201" s="1565"/>
      <c r="E201" s="1556" t="s">
        <v>2837</v>
      </c>
      <c r="F201" s="2036"/>
      <c r="G201" s="2049"/>
      <c r="H201" s="2005"/>
      <c r="I201" s="2002"/>
      <c r="J201" s="2005"/>
      <c r="K201" s="2008"/>
      <c r="L201" s="2011"/>
      <c r="M201" s="1997"/>
      <c r="N201" s="1997"/>
      <c r="O201" s="1997"/>
      <c r="P201" s="1997"/>
      <c r="Q201" s="1997"/>
    </row>
    <row r="202" spans="1:17" ht="14.85" customHeight="1" x14ac:dyDescent="0.15">
      <c r="A202" s="332"/>
      <c r="B202" s="2149"/>
      <c r="C202" s="2019"/>
      <c r="D202" s="1555" t="s">
        <v>70</v>
      </c>
      <c r="E202" s="1556" t="s">
        <v>99</v>
      </c>
      <c r="F202" s="2035" t="s">
        <v>3135</v>
      </c>
      <c r="G202" s="2049"/>
      <c r="H202" s="2005"/>
      <c r="I202" s="2002"/>
      <c r="J202" s="2005"/>
      <c r="K202" s="2008"/>
      <c r="L202" s="2011"/>
      <c r="M202" s="1997"/>
      <c r="N202" s="1997"/>
      <c r="O202" s="1997"/>
      <c r="P202" s="1997"/>
      <c r="Q202" s="1997"/>
    </row>
    <row r="203" spans="1:17" ht="14.85" customHeight="1" x14ac:dyDescent="0.15">
      <c r="A203" s="332"/>
      <c r="B203" s="2149"/>
      <c r="C203" s="2080"/>
      <c r="D203" s="1555" t="s">
        <v>71</v>
      </c>
      <c r="E203" s="1556" t="s">
        <v>100</v>
      </c>
      <c r="F203" s="2035"/>
      <c r="G203" s="2049"/>
      <c r="H203" s="2055"/>
      <c r="I203" s="2054"/>
      <c r="J203" s="2055"/>
      <c r="K203" s="2056"/>
      <c r="L203" s="2057"/>
      <c r="M203" s="2045"/>
      <c r="N203" s="2045"/>
      <c r="O203" s="2045"/>
      <c r="P203" s="2045"/>
      <c r="Q203" s="2045"/>
    </row>
    <row r="204" spans="1:17" ht="14.85" customHeight="1" x14ac:dyDescent="0.15">
      <c r="A204" s="332"/>
      <c r="B204" s="1562"/>
      <c r="C204" s="2076" t="s">
        <v>2838</v>
      </c>
      <c r="D204" s="1563" t="s">
        <v>72</v>
      </c>
      <c r="E204" s="1564" t="s">
        <v>2839</v>
      </c>
      <c r="F204" s="2115" t="s">
        <v>3143</v>
      </c>
      <c r="G204" s="2151">
        <f>T66</f>
        <v>1</v>
      </c>
      <c r="H204" s="2052">
        <f t="shared" ref="H204:Q204" si="46">U66</f>
        <v>0</v>
      </c>
      <c r="I204" s="2053">
        <f t="shared" si="46"/>
        <v>0</v>
      </c>
      <c r="J204" s="2052">
        <f t="shared" si="46"/>
        <v>0</v>
      </c>
      <c r="K204" s="2043">
        <f t="shared" si="46"/>
        <v>0</v>
      </c>
      <c r="L204" s="2044">
        <f t="shared" si="46"/>
        <v>0</v>
      </c>
      <c r="M204" s="2028">
        <f t="shared" si="46"/>
        <v>10818</v>
      </c>
      <c r="N204" s="2028">
        <f t="shared" si="46"/>
        <v>5854</v>
      </c>
      <c r="O204" s="2028">
        <f t="shared" si="46"/>
        <v>415</v>
      </c>
      <c r="P204" s="2028">
        <f t="shared" si="46"/>
        <v>291</v>
      </c>
      <c r="Q204" s="2028">
        <f t="shared" si="46"/>
        <v>193</v>
      </c>
    </row>
    <row r="205" spans="1:17" ht="14.85" customHeight="1" x14ac:dyDescent="0.15">
      <c r="A205" s="332"/>
      <c r="B205" s="1562"/>
      <c r="C205" s="2019"/>
      <c r="D205" s="1565"/>
      <c r="E205" s="1556" t="s">
        <v>2840</v>
      </c>
      <c r="F205" s="2036"/>
      <c r="G205" s="2049"/>
      <c r="H205" s="2005"/>
      <c r="I205" s="2002"/>
      <c r="J205" s="2005"/>
      <c r="K205" s="2008"/>
      <c r="L205" s="2011"/>
      <c r="M205" s="1997"/>
      <c r="N205" s="1997"/>
      <c r="O205" s="1997"/>
      <c r="P205" s="1997"/>
      <c r="Q205" s="1997"/>
    </row>
    <row r="206" spans="1:17" ht="14.85" customHeight="1" x14ac:dyDescent="0.15">
      <c r="A206" s="332"/>
      <c r="B206" s="1562"/>
      <c r="C206" s="2019"/>
      <c r="D206" s="1555" t="s">
        <v>70</v>
      </c>
      <c r="E206" s="1556" t="s">
        <v>2841</v>
      </c>
      <c r="F206" s="2013" t="s">
        <v>2824</v>
      </c>
      <c r="G206" s="2049"/>
      <c r="H206" s="2005"/>
      <c r="I206" s="2002"/>
      <c r="J206" s="2005"/>
      <c r="K206" s="2008"/>
      <c r="L206" s="2011"/>
      <c r="M206" s="1997"/>
      <c r="N206" s="1997"/>
      <c r="O206" s="1997"/>
      <c r="P206" s="1997"/>
      <c r="Q206" s="1997"/>
    </row>
    <row r="207" spans="1:17" ht="14.85" customHeight="1" x14ac:dyDescent="0.15">
      <c r="A207" s="332"/>
      <c r="B207" s="1562"/>
      <c r="C207" s="2060"/>
      <c r="D207" s="1566" t="s">
        <v>71</v>
      </c>
      <c r="E207" s="1567" t="s">
        <v>2842</v>
      </c>
      <c r="F207" s="2014"/>
      <c r="G207" s="2063"/>
      <c r="H207" s="2055"/>
      <c r="I207" s="2054"/>
      <c r="J207" s="2055"/>
      <c r="K207" s="2056"/>
      <c r="L207" s="2057"/>
      <c r="M207" s="2045"/>
      <c r="N207" s="2045"/>
      <c r="O207" s="2045"/>
      <c r="P207" s="2045"/>
      <c r="Q207" s="2045"/>
    </row>
    <row r="208" spans="1:17" ht="14.85" customHeight="1" x14ac:dyDescent="0.15">
      <c r="A208" s="332"/>
      <c r="B208" s="1562"/>
      <c r="C208" s="2033" t="s">
        <v>2843</v>
      </c>
      <c r="D208" s="1555" t="s">
        <v>72</v>
      </c>
      <c r="E208" s="1556" t="s">
        <v>101</v>
      </c>
      <c r="F208" s="2115" t="s">
        <v>3143</v>
      </c>
      <c r="G208" s="2049">
        <f>T67</f>
        <v>2.2999999999999998</v>
      </c>
      <c r="H208" s="2052">
        <f t="shared" ref="H208:Q208" si="47">U67</f>
        <v>0</v>
      </c>
      <c r="I208" s="2053">
        <f t="shared" si="47"/>
        <v>0</v>
      </c>
      <c r="J208" s="2052">
        <f t="shared" si="47"/>
        <v>0</v>
      </c>
      <c r="K208" s="2043">
        <f t="shared" si="47"/>
        <v>2</v>
      </c>
      <c r="L208" s="2044">
        <f t="shared" si="47"/>
        <v>0</v>
      </c>
      <c r="M208" s="2028">
        <f t="shared" si="47"/>
        <v>29500</v>
      </c>
      <c r="N208" s="2028">
        <f t="shared" si="47"/>
        <v>11586</v>
      </c>
      <c r="O208" s="2028">
        <f t="shared" si="47"/>
        <v>3500</v>
      </c>
      <c r="P208" s="2028">
        <f t="shared" si="47"/>
        <v>291</v>
      </c>
      <c r="Q208" s="2028">
        <f t="shared" si="47"/>
        <v>315.14</v>
      </c>
    </row>
    <row r="209" spans="1:19" ht="14.85" customHeight="1" x14ac:dyDescent="0.15">
      <c r="A209" s="332"/>
      <c r="B209" s="1562"/>
      <c r="C209" s="2019"/>
      <c r="D209" s="1565"/>
      <c r="E209" s="1556" t="s">
        <v>2844</v>
      </c>
      <c r="F209" s="2036"/>
      <c r="G209" s="2049"/>
      <c r="H209" s="2005"/>
      <c r="I209" s="2002"/>
      <c r="J209" s="2005"/>
      <c r="K209" s="2008"/>
      <c r="L209" s="2011"/>
      <c r="M209" s="1997"/>
      <c r="N209" s="1997"/>
      <c r="O209" s="1997"/>
      <c r="P209" s="1997"/>
      <c r="Q209" s="1997"/>
    </row>
    <row r="210" spans="1:19" ht="14.85" customHeight="1" x14ac:dyDescent="0.15">
      <c r="A210" s="332"/>
      <c r="B210" s="1562"/>
      <c r="C210" s="2019"/>
      <c r="D210" s="1555" t="s">
        <v>70</v>
      </c>
      <c r="E210" s="1556" t="s">
        <v>2845</v>
      </c>
      <c r="F210" s="2013" t="s">
        <v>2824</v>
      </c>
      <c r="G210" s="2049"/>
      <c r="H210" s="2005"/>
      <c r="I210" s="2002"/>
      <c r="J210" s="2005"/>
      <c r="K210" s="2008"/>
      <c r="L210" s="2011"/>
      <c r="M210" s="1997"/>
      <c r="N210" s="1997"/>
      <c r="O210" s="1997"/>
      <c r="P210" s="1997"/>
      <c r="Q210" s="1997"/>
    </row>
    <row r="211" spans="1:19" ht="14.85" customHeight="1" x14ac:dyDescent="0.15">
      <c r="A211" s="332"/>
      <c r="B211" s="1562"/>
      <c r="C211" s="2080"/>
      <c r="D211" s="1555" t="s">
        <v>71</v>
      </c>
      <c r="E211" s="1582" t="s">
        <v>2846</v>
      </c>
      <c r="F211" s="2013"/>
      <c r="G211" s="2049"/>
      <c r="H211" s="2055"/>
      <c r="I211" s="2054"/>
      <c r="J211" s="2055"/>
      <c r="K211" s="2056"/>
      <c r="L211" s="2057"/>
      <c r="M211" s="2045"/>
      <c r="N211" s="2045"/>
      <c r="O211" s="2045"/>
      <c r="P211" s="2045"/>
      <c r="Q211" s="2045"/>
    </row>
    <row r="212" spans="1:19" ht="14.85" customHeight="1" x14ac:dyDescent="0.15">
      <c r="A212" s="332"/>
      <c r="B212" s="1562"/>
      <c r="C212" s="2076" t="s">
        <v>2847</v>
      </c>
      <c r="D212" s="1563" t="s">
        <v>72</v>
      </c>
      <c r="E212" s="1564" t="s">
        <v>102</v>
      </c>
      <c r="F212" s="2115" t="s">
        <v>3143</v>
      </c>
      <c r="G212" s="2151">
        <f>T68</f>
        <v>2</v>
      </c>
      <c r="H212" s="2052">
        <f t="shared" ref="H212:Q212" si="48">U68</f>
        <v>0</v>
      </c>
      <c r="I212" s="2053">
        <f t="shared" si="48"/>
        <v>0</v>
      </c>
      <c r="J212" s="2052">
        <f t="shared" si="48"/>
        <v>0</v>
      </c>
      <c r="K212" s="2043">
        <f t="shared" si="48"/>
        <v>0</v>
      </c>
      <c r="L212" s="2044">
        <f t="shared" si="48"/>
        <v>0</v>
      </c>
      <c r="M212" s="2028">
        <f t="shared" si="48"/>
        <v>5407</v>
      </c>
      <c r="N212" s="2028">
        <f t="shared" si="48"/>
        <v>1172</v>
      </c>
      <c r="O212" s="2028">
        <f t="shared" si="48"/>
        <v>166</v>
      </c>
      <c r="P212" s="2028">
        <f t="shared" si="48"/>
        <v>268</v>
      </c>
      <c r="Q212" s="2028">
        <f t="shared" si="48"/>
        <v>38.9</v>
      </c>
    </row>
    <row r="213" spans="1:19" ht="14.85" customHeight="1" x14ac:dyDescent="0.15">
      <c r="A213" s="332"/>
      <c r="B213" s="1562"/>
      <c r="C213" s="2019"/>
      <c r="D213" s="1565"/>
      <c r="E213" s="1556" t="s">
        <v>2848</v>
      </c>
      <c r="F213" s="2036"/>
      <c r="G213" s="2049"/>
      <c r="H213" s="2005"/>
      <c r="I213" s="2002"/>
      <c r="J213" s="2005"/>
      <c r="K213" s="2008"/>
      <c r="L213" s="2011"/>
      <c r="M213" s="1997"/>
      <c r="N213" s="1997"/>
      <c r="O213" s="1997"/>
      <c r="P213" s="1997"/>
      <c r="Q213" s="1997"/>
    </row>
    <row r="214" spans="1:19" ht="14.85" customHeight="1" x14ac:dyDescent="0.15">
      <c r="A214" s="332"/>
      <c r="B214" s="1562"/>
      <c r="C214" s="2019"/>
      <c r="D214" s="1555" t="s">
        <v>70</v>
      </c>
      <c r="E214" s="1556" t="s">
        <v>2849</v>
      </c>
      <c r="F214" s="2013" t="s">
        <v>2824</v>
      </c>
      <c r="G214" s="2049"/>
      <c r="H214" s="2005"/>
      <c r="I214" s="2002"/>
      <c r="J214" s="2005"/>
      <c r="K214" s="2008"/>
      <c r="L214" s="2011"/>
      <c r="M214" s="1997"/>
      <c r="N214" s="1997"/>
      <c r="O214" s="1997"/>
      <c r="P214" s="1997"/>
      <c r="Q214" s="1997"/>
    </row>
    <row r="215" spans="1:19" ht="14.85" customHeight="1" x14ac:dyDescent="0.15">
      <c r="A215" s="332"/>
      <c r="B215" s="1562"/>
      <c r="C215" s="2060"/>
      <c r="D215" s="1566" t="s">
        <v>71</v>
      </c>
      <c r="E215" s="1583" t="s">
        <v>2850</v>
      </c>
      <c r="F215" s="2014"/>
      <c r="G215" s="2063"/>
      <c r="H215" s="2055"/>
      <c r="I215" s="2054"/>
      <c r="J215" s="2055"/>
      <c r="K215" s="2056"/>
      <c r="L215" s="2057"/>
      <c r="M215" s="2045"/>
      <c r="N215" s="2045"/>
      <c r="O215" s="2045"/>
      <c r="P215" s="2045"/>
      <c r="Q215" s="2045"/>
    </row>
    <row r="216" spans="1:19" ht="14.85" customHeight="1" x14ac:dyDescent="0.15">
      <c r="A216" s="332"/>
      <c r="B216" s="1562"/>
      <c r="C216" s="2033" t="s">
        <v>2851</v>
      </c>
      <c r="D216" s="1555" t="s">
        <v>72</v>
      </c>
      <c r="E216" s="1556" t="s">
        <v>103</v>
      </c>
      <c r="F216" s="2115" t="s">
        <v>3143</v>
      </c>
      <c r="G216" s="2049">
        <f>T69</f>
        <v>1</v>
      </c>
      <c r="H216" s="2052">
        <f t="shared" ref="H216:Q216" si="49">U69</f>
        <v>0</v>
      </c>
      <c r="I216" s="2053">
        <f t="shared" si="49"/>
        <v>0</v>
      </c>
      <c r="J216" s="2052">
        <f t="shared" si="49"/>
        <v>0</v>
      </c>
      <c r="K216" s="2043">
        <f t="shared" si="49"/>
        <v>0</v>
      </c>
      <c r="L216" s="2044">
        <f t="shared" si="49"/>
        <v>0</v>
      </c>
      <c r="M216" s="2028">
        <f t="shared" si="49"/>
        <v>12942</v>
      </c>
      <c r="N216" s="2028">
        <f t="shared" si="49"/>
        <v>1358</v>
      </c>
      <c r="O216" s="2028">
        <f t="shared" si="49"/>
        <v>498</v>
      </c>
      <c r="P216" s="2028">
        <f t="shared" si="49"/>
        <v>293</v>
      </c>
      <c r="Q216" s="2028">
        <f t="shared" si="49"/>
        <v>138</v>
      </c>
    </row>
    <row r="217" spans="1:19" ht="14.85" customHeight="1" x14ac:dyDescent="0.15">
      <c r="A217" s="332"/>
      <c r="B217" s="1562"/>
      <c r="C217" s="2019"/>
      <c r="D217" s="1565"/>
      <c r="E217" s="1556" t="s">
        <v>2852</v>
      </c>
      <c r="F217" s="2036"/>
      <c r="G217" s="2049"/>
      <c r="H217" s="2005"/>
      <c r="I217" s="2002"/>
      <c r="J217" s="2005"/>
      <c r="K217" s="2008"/>
      <c r="L217" s="2011"/>
      <c r="M217" s="1997"/>
      <c r="N217" s="1997"/>
      <c r="O217" s="1997"/>
      <c r="P217" s="1997"/>
      <c r="Q217" s="1997"/>
    </row>
    <row r="218" spans="1:19" ht="14.85" customHeight="1" x14ac:dyDescent="0.15">
      <c r="A218" s="332"/>
      <c r="B218" s="1562"/>
      <c r="C218" s="2019"/>
      <c r="D218" s="1555" t="s">
        <v>70</v>
      </c>
      <c r="E218" s="1556" t="s">
        <v>2853</v>
      </c>
      <c r="F218" s="2013" t="s">
        <v>2765</v>
      </c>
      <c r="G218" s="2049"/>
      <c r="H218" s="2005"/>
      <c r="I218" s="2002"/>
      <c r="J218" s="2005"/>
      <c r="K218" s="2008"/>
      <c r="L218" s="2011"/>
      <c r="M218" s="1997"/>
      <c r="N218" s="1997"/>
      <c r="O218" s="1997"/>
      <c r="P218" s="1997"/>
      <c r="Q218" s="1997"/>
    </row>
    <row r="219" spans="1:19" ht="14.85" customHeight="1" x14ac:dyDescent="0.15">
      <c r="A219" s="332"/>
      <c r="B219" s="1562"/>
      <c r="C219" s="2080"/>
      <c r="D219" s="1555" t="s">
        <v>71</v>
      </c>
      <c r="E219" s="1582" t="s">
        <v>104</v>
      </c>
      <c r="F219" s="2013"/>
      <c r="G219" s="2049"/>
      <c r="H219" s="2055"/>
      <c r="I219" s="2054"/>
      <c r="J219" s="2055"/>
      <c r="K219" s="2056"/>
      <c r="L219" s="2057"/>
      <c r="M219" s="2045"/>
      <c r="N219" s="2045"/>
      <c r="O219" s="2045"/>
      <c r="P219" s="2045"/>
      <c r="Q219" s="2045"/>
    </row>
    <row r="220" spans="1:19" ht="14.85" customHeight="1" x14ac:dyDescent="0.15">
      <c r="A220" s="332"/>
      <c r="B220" s="1562"/>
      <c r="C220" s="2076" t="s">
        <v>2854</v>
      </c>
      <c r="D220" s="1563" t="s">
        <v>72</v>
      </c>
      <c r="E220" s="1564" t="s">
        <v>105</v>
      </c>
      <c r="F220" s="2115" t="s">
        <v>3143</v>
      </c>
      <c r="G220" s="2151">
        <f>T70</f>
        <v>3</v>
      </c>
      <c r="H220" s="2052">
        <f t="shared" ref="H220:Q220" si="50">U70</f>
        <v>0</v>
      </c>
      <c r="I220" s="2053">
        <f t="shared" si="50"/>
        <v>0</v>
      </c>
      <c r="J220" s="2052">
        <f t="shared" si="50"/>
        <v>0</v>
      </c>
      <c r="K220" s="2043">
        <f t="shared" si="50"/>
        <v>0</v>
      </c>
      <c r="L220" s="2044">
        <f t="shared" si="50"/>
        <v>0</v>
      </c>
      <c r="M220" s="2028">
        <f t="shared" si="50"/>
        <v>20981</v>
      </c>
      <c r="N220" s="2028">
        <f t="shared" si="50"/>
        <v>1500</v>
      </c>
      <c r="O220" s="2028">
        <f t="shared" si="50"/>
        <v>532</v>
      </c>
      <c r="P220" s="2028">
        <f t="shared" si="50"/>
        <v>291</v>
      </c>
      <c r="Q220" s="2028">
        <f t="shared" si="50"/>
        <v>194</v>
      </c>
    </row>
    <row r="221" spans="1:19" ht="14.85" customHeight="1" x14ac:dyDescent="0.15">
      <c r="A221" s="332"/>
      <c r="B221" s="1562"/>
      <c r="C221" s="2019"/>
      <c r="D221" s="1565"/>
      <c r="E221" s="1556" t="s">
        <v>2855</v>
      </c>
      <c r="F221" s="2036"/>
      <c r="G221" s="2049"/>
      <c r="H221" s="2005"/>
      <c r="I221" s="2002"/>
      <c r="J221" s="2005"/>
      <c r="K221" s="2008"/>
      <c r="L221" s="2011"/>
      <c r="M221" s="1997"/>
      <c r="N221" s="1997"/>
      <c r="O221" s="1997"/>
      <c r="P221" s="1997"/>
      <c r="Q221" s="1997"/>
    </row>
    <row r="222" spans="1:19" ht="14.85" customHeight="1" x14ac:dyDescent="0.15">
      <c r="A222" s="332"/>
      <c r="B222" s="1562"/>
      <c r="C222" s="2019"/>
      <c r="D222" s="1555" t="s">
        <v>70</v>
      </c>
      <c r="E222" s="1556" t="s">
        <v>2856</v>
      </c>
      <c r="F222" s="2147" t="s">
        <v>2765</v>
      </c>
      <c r="G222" s="2049"/>
      <c r="H222" s="2005"/>
      <c r="I222" s="2002"/>
      <c r="J222" s="2005"/>
      <c r="K222" s="2008"/>
      <c r="L222" s="2011"/>
      <c r="M222" s="1997"/>
      <c r="N222" s="1997"/>
      <c r="O222" s="1997"/>
      <c r="P222" s="1997"/>
      <c r="Q222" s="1997"/>
    </row>
    <row r="223" spans="1:19" ht="14.85" customHeight="1" thickBot="1" x14ac:dyDescent="0.2">
      <c r="A223" s="332"/>
      <c r="B223" s="1568"/>
      <c r="C223" s="2034"/>
      <c r="D223" s="1558" t="s">
        <v>71</v>
      </c>
      <c r="E223" s="1584" t="s">
        <v>2857</v>
      </c>
      <c r="F223" s="2029"/>
      <c r="G223" s="2133"/>
      <c r="H223" s="2040"/>
      <c r="I223" s="2041"/>
      <c r="J223" s="2040"/>
      <c r="K223" s="2042"/>
      <c r="L223" s="2026"/>
      <c r="M223" s="2027"/>
      <c r="N223" s="2027"/>
      <c r="O223" s="2027"/>
      <c r="P223" s="2027"/>
      <c r="Q223" s="2027"/>
    </row>
    <row r="224" spans="1:19" s="334" customFormat="1" ht="14.85" customHeight="1" x14ac:dyDescent="0.15">
      <c r="B224" s="2148" t="s">
        <v>2858</v>
      </c>
      <c r="C224" s="2033" t="s">
        <v>2859</v>
      </c>
      <c r="D224" s="1555" t="s">
        <v>72</v>
      </c>
      <c r="E224" s="1556" t="s">
        <v>2860</v>
      </c>
      <c r="F224" s="2048" t="s">
        <v>3143</v>
      </c>
      <c r="G224" s="2049">
        <f>T71</f>
        <v>1</v>
      </c>
      <c r="H224" s="2005">
        <f t="shared" ref="H224:Q224" si="51">U71</f>
        <v>0</v>
      </c>
      <c r="I224" s="2002">
        <f t="shared" si="51"/>
        <v>0</v>
      </c>
      <c r="J224" s="2005">
        <f t="shared" si="51"/>
        <v>0</v>
      </c>
      <c r="K224" s="2008">
        <f t="shared" si="51"/>
        <v>0</v>
      </c>
      <c r="L224" s="2011">
        <f t="shared" si="51"/>
        <v>0</v>
      </c>
      <c r="M224" s="1997">
        <f t="shared" si="51"/>
        <v>7600</v>
      </c>
      <c r="N224" s="1997">
        <f t="shared" si="51"/>
        <v>154</v>
      </c>
      <c r="O224" s="1997">
        <f t="shared" si="51"/>
        <v>67</v>
      </c>
      <c r="P224" s="1997">
        <f t="shared" si="51"/>
        <v>243</v>
      </c>
      <c r="Q224" s="1997">
        <f t="shared" si="51"/>
        <v>58.32</v>
      </c>
      <c r="S224" s="1744"/>
    </row>
    <row r="225" spans="1:17" ht="14.85" customHeight="1" x14ac:dyDescent="0.15">
      <c r="B225" s="2149"/>
      <c r="C225" s="2019"/>
      <c r="D225" s="1565"/>
      <c r="E225" s="1556" t="s">
        <v>106</v>
      </c>
      <c r="F225" s="2036"/>
      <c r="G225" s="2049"/>
      <c r="H225" s="2005"/>
      <c r="I225" s="2002"/>
      <c r="J225" s="2005"/>
      <c r="K225" s="2008"/>
      <c r="L225" s="2011"/>
      <c r="M225" s="1997"/>
      <c r="N225" s="1997"/>
      <c r="O225" s="1997"/>
      <c r="P225" s="1997"/>
      <c r="Q225" s="1997"/>
    </row>
    <row r="226" spans="1:17" ht="14.85" customHeight="1" x14ac:dyDescent="0.15">
      <c r="B226" s="2149"/>
      <c r="C226" s="2019"/>
      <c r="D226" s="1555" t="s">
        <v>70</v>
      </c>
      <c r="E226" s="1556" t="s">
        <v>2861</v>
      </c>
      <c r="F226" s="2013" t="s">
        <v>2765</v>
      </c>
      <c r="G226" s="2049"/>
      <c r="H226" s="2005"/>
      <c r="I226" s="2002"/>
      <c r="J226" s="2005"/>
      <c r="K226" s="2008"/>
      <c r="L226" s="2011"/>
      <c r="M226" s="1997"/>
      <c r="N226" s="1997"/>
      <c r="O226" s="1997"/>
      <c r="P226" s="1997"/>
      <c r="Q226" s="1997"/>
    </row>
    <row r="227" spans="1:17" ht="14.85" customHeight="1" thickBot="1" x14ac:dyDescent="0.2">
      <c r="B227" s="2150"/>
      <c r="C227" s="2034"/>
      <c r="D227" s="1558" t="s">
        <v>71</v>
      </c>
      <c r="E227" s="1584" t="s">
        <v>2862</v>
      </c>
      <c r="F227" s="2029"/>
      <c r="G227" s="2133"/>
      <c r="H227" s="2040"/>
      <c r="I227" s="2041"/>
      <c r="J227" s="2040"/>
      <c r="K227" s="2042"/>
      <c r="L227" s="2026"/>
      <c r="M227" s="2027"/>
      <c r="N227" s="2027"/>
      <c r="O227" s="2027"/>
      <c r="P227" s="2027"/>
      <c r="Q227" s="2027"/>
    </row>
    <row r="228" spans="1:17" ht="14.85" customHeight="1" x14ac:dyDescent="0.15">
      <c r="A228" s="332"/>
      <c r="B228" s="2144" t="s">
        <v>2863</v>
      </c>
      <c r="C228" s="2018" t="s">
        <v>2864</v>
      </c>
      <c r="D228" s="1560" t="s">
        <v>72</v>
      </c>
      <c r="E228" s="1561" t="s">
        <v>107</v>
      </c>
      <c r="F228" s="2061" t="s">
        <v>3145</v>
      </c>
      <c r="G228" s="2062">
        <f>T73</f>
        <v>7</v>
      </c>
      <c r="H228" s="2004">
        <f t="shared" ref="H228:Q228" si="52">U73</f>
        <v>0</v>
      </c>
      <c r="I228" s="2001">
        <f t="shared" si="52"/>
        <v>0</v>
      </c>
      <c r="J228" s="2004">
        <f t="shared" si="52"/>
        <v>1</v>
      </c>
      <c r="K228" s="2007">
        <f t="shared" si="52"/>
        <v>6</v>
      </c>
      <c r="L228" s="2010">
        <f t="shared" si="52"/>
        <v>0</v>
      </c>
      <c r="M228" s="1996">
        <f t="shared" si="52"/>
        <v>140376</v>
      </c>
      <c r="N228" s="1996">
        <f t="shared" si="52"/>
        <v>122441</v>
      </c>
      <c r="O228" s="1996">
        <f t="shared" si="52"/>
        <v>13364</v>
      </c>
      <c r="P228" s="1996">
        <f t="shared" si="52"/>
        <v>280</v>
      </c>
      <c r="Q228" s="1996">
        <f t="shared" si="52"/>
        <v>2284</v>
      </c>
    </row>
    <row r="229" spans="1:17" ht="14.85" customHeight="1" x14ac:dyDescent="0.15">
      <c r="A229" s="332"/>
      <c r="B229" s="2145"/>
      <c r="C229" s="2019"/>
      <c r="D229" s="1565"/>
      <c r="E229" s="1556" t="s">
        <v>2865</v>
      </c>
      <c r="F229" s="2036"/>
      <c r="G229" s="2049"/>
      <c r="H229" s="2005"/>
      <c r="I229" s="2002"/>
      <c r="J229" s="2005"/>
      <c r="K229" s="2008"/>
      <c r="L229" s="2011"/>
      <c r="M229" s="1997"/>
      <c r="N229" s="1997"/>
      <c r="O229" s="1997"/>
      <c r="P229" s="1997"/>
      <c r="Q229" s="1997"/>
    </row>
    <row r="230" spans="1:17" ht="14.85" customHeight="1" x14ac:dyDescent="0.15">
      <c r="A230" s="332"/>
      <c r="B230" s="2145"/>
      <c r="C230" s="2019"/>
      <c r="D230" s="1555" t="s">
        <v>70</v>
      </c>
      <c r="E230" s="1556" t="s">
        <v>2866</v>
      </c>
      <c r="F230" s="2142" t="s">
        <v>3079</v>
      </c>
      <c r="G230" s="2049"/>
      <c r="H230" s="2005"/>
      <c r="I230" s="2002"/>
      <c r="J230" s="2005"/>
      <c r="K230" s="2008"/>
      <c r="L230" s="2011"/>
      <c r="M230" s="1997"/>
      <c r="N230" s="1997"/>
      <c r="O230" s="1997"/>
      <c r="P230" s="1997"/>
      <c r="Q230" s="1997"/>
    </row>
    <row r="231" spans="1:17" ht="14.85" customHeight="1" thickBot="1" x14ac:dyDescent="0.2">
      <c r="A231" s="332"/>
      <c r="B231" s="2146"/>
      <c r="C231" s="2034"/>
      <c r="D231" s="1571" t="s">
        <v>71</v>
      </c>
      <c r="E231" s="1572" t="s">
        <v>2867</v>
      </c>
      <c r="F231" s="2143"/>
      <c r="G231" s="2098"/>
      <c r="H231" s="2072"/>
      <c r="I231" s="2073"/>
      <c r="J231" s="2072"/>
      <c r="K231" s="2074"/>
      <c r="L231" s="2064"/>
      <c r="M231" s="2065"/>
      <c r="N231" s="2065"/>
      <c r="O231" s="2065"/>
      <c r="P231" s="2065"/>
      <c r="Q231" s="2065"/>
    </row>
    <row r="232" spans="1:17" ht="14.85" customHeight="1" x14ac:dyDescent="0.15">
      <c r="A232" s="332"/>
      <c r="B232" s="2079" t="s">
        <v>2868</v>
      </c>
      <c r="C232" s="2033" t="s">
        <v>2869</v>
      </c>
      <c r="D232" s="1555" t="s">
        <v>72</v>
      </c>
      <c r="E232" s="1556" t="s">
        <v>108</v>
      </c>
      <c r="F232" s="2061" t="s">
        <v>3146</v>
      </c>
      <c r="G232" s="2104">
        <f>T74</f>
        <v>36.299999999999997</v>
      </c>
      <c r="H232" s="2004">
        <f t="shared" ref="H232:Q232" si="53">U74</f>
        <v>0</v>
      </c>
      <c r="I232" s="2001">
        <f t="shared" si="53"/>
        <v>0</v>
      </c>
      <c r="J232" s="2004">
        <f t="shared" si="53"/>
        <v>0</v>
      </c>
      <c r="K232" s="2007">
        <f t="shared" si="53"/>
        <v>0</v>
      </c>
      <c r="L232" s="2010">
        <f t="shared" si="53"/>
        <v>22</v>
      </c>
      <c r="M232" s="1996">
        <f t="shared" si="53"/>
        <v>324570</v>
      </c>
      <c r="N232" s="1996">
        <f t="shared" si="53"/>
        <v>745112</v>
      </c>
      <c r="O232" s="2138">
        <f t="shared" si="53"/>
        <v>61495</v>
      </c>
      <c r="P232" s="1996">
        <f t="shared" si="53"/>
        <v>288</v>
      </c>
      <c r="Q232" s="1996">
        <f t="shared" si="53"/>
        <v>4397.7</v>
      </c>
    </row>
    <row r="233" spans="1:17" ht="14.85" customHeight="1" x14ac:dyDescent="0.15">
      <c r="A233" s="332"/>
      <c r="B233" s="2031"/>
      <c r="C233" s="2019"/>
      <c r="D233" s="1565"/>
      <c r="E233" s="1556" t="s">
        <v>2870</v>
      </c>
      <c r="F233" s="2036"/>
      <c r="G233" s="2037"/>
      <c r="H233" s="2005"/>
      <c r="I233" s="2002"/>
      <c r="J233" s="2005"/>
      <c r="K233" s="2008"/>
      <c r="L233" s="2011"/>
      <c r="M233" s="1997"/>
      <c r="N233" s="1997"/>
      <c r="O233" s="2139"/>
      <c r="P233" s="1997"/>
      <c r="Q233" s="1997"/>
    </row>
    <row r="234" spans="1:17" ht="14.85" customHeight="1" x14ac:dyDescent="0.15">
      <c r="A234" s="332"/>
      <c r="B234" s="2031"/>
      <c r="C234" s="2019"/>
      <c r="D234" s="1555" t="s">
        <v>70</v>
      </c>
      <c r="E234" s="1556" t="s">
        <v>2871</v>
      </c>
      <c r="F234" s="2048" t="s">
        <v>2872</v>
      </c>
      <c r="G234" s="2037"/>
      <c r="H234" s="2005"/>
      <c r="I234" s="2002"/>
      <c r="J234" s="2005"/>
      <c r="K234" s="2008"/>
      <c r="L234" s="2011"/>
      <c r="M234" s="1997"/>
      <c r="N234" s="1997"/>
      <c r="O234" s="2139"/>
      <c r="P234" s="1997"/>
      <c r="Q234" s="1997"/>
    </row>
    <row r="235" spans="1:17" ht="14.85" customHeight="1" x14ac:dyDescent="0.15">
      <c r="A235" s="332"/>
      <c r="B235" s="2031"/>
      <c r="C235" s="2080"/>
      <c r="D235" s="1555" t="s">
        <v>71</v>
      </c>
      <c r="E235" s="1556" t="s">
        <v>2873</v>
      </c>
      <c r="F235" s="2035"/>
      <c r="G235" s="2135"/>
      <c r="H235" s="2055"/>
      <c r="I235" s="2054"/>
      <c r="J235" s="2055"/>
      <c r="K235" s="2056"/>
      <c r="L235" s="2057"/>
      <c r="M235" s="2045"/>
      <c r="N235" s="2045"/>
      <c r="O235" s="2139"/>
      <c r="P235" s="2045"/>
      <c r="Q235" s="2045"/>
    </row>
    <row r="236" spans="1:17" ht="14.85" customHeight="1" x14ac:dyDescent="0.15">
      <c r="A236" s="332"/>
      <c r="B236" s="1585"/>
      <c r="C236" s="2141" t="s">
        <v>2874</v>
      </c>
      <c r="D236" s="1563" t="s">
        <v>72</v>
      </c>
      <c r="E236" s="1564" t="s">
        <v>109</v>
      </c>
      <c r="F236" s="2069" t="s">
        <v>2875</v>
      </c>
      <c r="G236" s="2136">
        <f>T75</f>
        <v>8.8000000000000007</v>
      </c>
      <c r="H236" s="2052">
        <f t="shared" ref="H236:Q236" si="54">U75</f>
        <v>0</v>
      </c>
      <c r="I236" s="2053">
        <f t="shared" si="54"/>
        <v>0</v>
      </c>
      <c r="J236" s="2052">
        <f t="shared" si="54"/>
        <v>0</v>
      </c>
      <c r="K236" s="2043">
        <f t="shared" si="54"/>
        <v>0</v>
      </c>
      <c r="L236" s="2044">
        <f t="shared" si="54"/>
        <v>5</v>
      </c>
      <c r="M236" s="2028">
        <f t="shared" si="54"/>
        <v>85681</v>
      </c>
      <c r="N236" s="2028">
        <f t="shared" si="54"/>
        <v>196725</v>
      </c>
      <c r="O236" s="2139"/>
      <c r="P236" s="2028">
        <f t="shared" si="54"/>
        <v>280</v>
      </c>
      <c r="Q236" s="2028">
        <f t="shared" si="54"/>
        <v>575.79999999999995</v>
      </c>
    </row>
    <row r="237" spans="1:17" ht="14.85" customHeight="1" x14ac:dyDescent="0.15">
      <c r="A237" s="332"/>
      <c r="B237" s="1585"/>
      <c r="C237" s="2101"/>
      <c r="D237" s="1565"/>
      <c r="E237" s="1556" t="s">
        <v>2876</v>
      </c>
      <c r="F237" s="2036"/>
      <c r="G237" s="2037"/>
      <c r="H237" s="2005"/>
      <c r="I237" s="2002"/>
      <c r="J237" s="2005"/>
      <c r="K237" s="2008"/>
      <c r="L237" s="2011"/>
      <c r="M237" s="1997"/>
      <c r="N237" s="1997"/>
      <c r="O237" s="2139"/>
      <c r="P237" s="1997"/>
      <c r="Q237" s="1997"/>
    </row>
    <row r="238" spans="1:17" ht="14.85" customHeight="1" x14ac:dyDescent="0.15">
      <c r="A238" s="332"/>
      <c r="B238" s="1585"/>
      <c r="C238" s="2101"/>
      <c r="D238" s="1555" t="s">
        <v>70</v>
      </c>
      <c r="E238" s="1556" t="s">
        <v>2877</v>
      </c>
      <c r="F238" s="2048" t="s">
        <v>2878</v>
      </c>
      <c r="G238" s="2037"/>
      <c r="H238" s="2005"/>
      <c r="I238" s="2002"/>
      <c r="J238" s="2005"/>
      <c r="K238" s="2008"/>
      <c r="L238" s="2011"/>
      <c r="M238" s="1997"/>
      <c r="N238" s="1997"/>
      <c r="O238" s="2139"/>
      <c r="P238" s="1997"/>
      <c r="Q238" s="1997"/>
    </row>
    <row r="239" spans="1:17" ht="14.85" customHeight="1" x14ac:dyDescent="0.15">
      <c r="A239" s="332"/>
      <c r="B239" s="1585"/>
      <c r="C239" s="2108"/>
      <c r="D239" s="1566" t="s">
        <v>71</v>
      </c>
      <c r="E239" s="1567" t="s">
        <v>2879</v>
      </c>
      <c r="F239" s="2118"/>
      <c r="G239" s="2135"/>
      <c r="H239" s="2055"/>
      <c r="I239" s="2054"/>
      <c r="J239" s="2055"/>
      <c r="K239" s="2056"/>
      <c r="L239" s="2057"/>
      <c r="M239" s="2045"/>
      <c r="N239" s="2045"/>
      <c r="O239" s="2139"/>
      <c r="P239" s="2045"/>
      <c r="Q239" s="2045"/>
    </row>
    <row r="240" spans="1:17" ht="14.85" customHeight="1" x14ac:dyDescent="0.15">
      <c r="A240" s="332"/>
      <c r="B240" s="1585"/>
      <c r="C240" s="2101" t="s">
        <v>2880</v>
      </c>
      <c r="D240" s="1555" t="s">
        <v>72</v>
      </c>
      <c r="E240" s="1556" t="s">
        <v>2881</v>
      </c>
      <c r="F240" s="2069" t="s">
        <v>2875</v>
      </c>
      <c r="G240" s="2136">
        <f>T76</f>
        <v>11.3</v>
      </c>
      <c r="H240" s="2052">
        <f t="shared" ref="H240:Q240" si="55">U76</f>
        <v>0</v>
      </c>
      <c r="I240" s="2053">
        <f t="shared" si="55"/>
        <v>0</v>
      </c>
      <c r="J240" s="2052">
        <f t="shared" si="55"/>
        <v>0</v>
      </c>
      <c r="K240" s="2043">
        <f t="shared" si="55"/>
        <v>0</v>
      </c>
      <c r="L240" s="2044">
        <f t="shared" si="55"/>
        <v>4</v>
      </c>
      <c r="M240" s="2028">
        <f t="shared" si="55"/>
        <v>157136</v>
      </c>
      <c r="N240" s="2028">
        <f t="shared" si="55"/>
        <v>160145</v>
      </c>
      <c r="O240" s="2139"/>
      <c r="P240" s="2028">
        <f t="shared" si="55"/>
        <v>281</v>
      </c>
      <c r="Q240" s="2028">
        <f t="shared" si="55"/>
        <v>870.8</v>
      </c>
    </row>
    <row r="241" spans="1:17" ht="14.85" customHeight="1" x14ac:dyDescent="0.15">
      <c r="A241" s="332"/>
      <c r="B241" s="1585"/>
      <c r="C241" s="2101"/>
      <c r="D241" s="1565"/>
      <c r="E241" s="1556" t="s">
        <v>2882</v>
      </c>
      <c r="F241" s="2036"/>
      <c r="G241" s="2037"/>
      <c r="H241" s="2005"/>
      <c r="I241" s="2002"/>
      <c r="J241" s="2005"/>
      <c r="K241" s="2008"/>
      <c r="L241" s="2011"/>
      <c r="M241" s="1997"/>
      <c r="N241" s="1997"/>
      <c r="O241" s="2139"/>
      <c r="P241" s="1997"/>
      <c r="Q241" s="1997"/>
    </row>
    <row r="242" spans="1:17" ht="14.85" customHeight="1" x14ac:dyDescent="0.15">
      <c r="A242" s="332"/>
      <c r="B242" s="1585"/>
      <c r="C242" s="2101"/>
      <c r="D242" s="1555" t="s">
        <v>70</v>
      </c>
      <c r="E242" s="1556" t="s">
        <v>2883</v>
      </c>
      <c r="F242" s="2048" t="s">
        <v>2884</v>
      </c>
      <c r="G242" s="2037"/>
      <c r="H242" s="2005"/>
      <c r="I242" s="2002"/>
      <c r="J242" s="2005"/>
      <c r="K242" s="2008"/>
      <c r="L242" s="2011"/>
      <c r="M242" s="1997"/>
      <c r="N242" s="1997"/>
      <c r="O242" s="2139"/>
      <c r="P242" s="1997"/>
      <c r="Q242" s="1997"/>
    </row>
    <row r="243" spans="1:17" ht="14.85" customHeight="1" x14ac:dyDescent="0.15">
      <c r="A243" s="332"/>
      <c r="B243" s="1585"/>
      <c r="C243" s="2101"/>
      <c r="D243" s="1555" t="s">
        <v>71</v>
      </c>
      <c r="E243" s="1556" t="s">
        <v>2885</v>
      </c>
      <c r="F243" s="2035"/>
      <c r="G243" s="2135"/>
      <c r="H243" s="2055"/>
      <c r="I243" s="2054"/>
      <c r="J243" s="2055"/>
      <c r="K243" s="2056"/>
      <c r="L243" s="2057"/>
      <c r="M243" s="2045"/>
      <c r="N243" s="2045"/>
      <c r="O243" s="2139"/>
      <c r="P243" s="2045"/>
      <c r="Q243" s="2045"/>
    </row>
    <row r="244" spans="1:17" ht="14.85" customHeight="1" x14ac:dyDescent="0.15">
      <c r="A244" s="332"/>
      <c r="B244" s="1585"/>
      <c r="C244" s="2076" t="s">
        <v>2886</v>
      </c>
      <c r="D244" s="1563" t="s">
        <v>72</v>
      </c>
      <c r="E244" s="1564" t="s">
        <v>2887</v>
      </c>
      <c r="F244" s="2069" t="s">
        <v>2875</v>
      </c>
      <c r="G244" s="2136">
        <f>T77</f>
        <v>4.4000000000000004</v>
      </c>
      <c r="H244" s="2052">
        <f t="shared" ref="H244:Q244" si="56">U77</f>
        <v>0</v>
      </c>
      <c r="I244" s="2053">
        <f t="shared" si="56"/>
        <v>0</v>
      </c>
      <c r="J244" s="2052">
        <f t="shared" si="56"/>
        <v>0</v>
      </c>
      <c r="K244" s="2043">
        <f t="shared" si="56"/>
        <v>0</v>
      </c>
      <c r="L244" s="2044">
        <f t="shared" si="56"/>
        <v>1</v>
      </c>
      <c r="M244" s="2028">
        <f t="shared" si="56"/>
        <v>26301</v>
      </c>
      <c r="N244" s="2028">
        <f t="shared" si="56"/>
        <v>32347</v>
      </c>
      <c r="O244" s="2139"/>
      <c r="P244" s="2028">
        <f t="shared" si="56"/>
        <v>282</v>
      </c>
      <c r="Q244" s="2028">
        <f t="shared" si="56"/>
        <v>253.3</v>
      </c>
    </row>
    <row r="245" spans="1:17" ht="14.85" customHeight="1" x14ac:dyDescent="0.15">
      <c r="A245" s="332"/>
      <c r="B245" s="1585"/>
      <c r="C245" s="2019"/>
      <c r="D245" s="1565"/>
      <c r="E245" s="1556" t="s">
        <v>2888</v>
      </c>
      <c r="F245" s="2036"/>
      <c r="G245" s="2037"/>
      <c r="H245" s="2005"/>
      <c r="I245" s="2002"/>
      <c r="J245" s="2005"/>
      <c r="K245" s="2008"/>
      <c r="L245" s="2011"/>
      <c r="M245" s="1997"/>
      <c r="N245" s="1997"/>
      <c r="O245" s="2139"/>
      <c r="P245" s="1997"/>
      <c r="Q245" s="1997"/>
    </row>
    <row r="246" spans="1:17" ht="14.85" customHeight="1" x14ac:dyDescent="0.15">
      <c r="A246" s="332"/>
      <c r="B246" s="1585"/>
      <c r="C246" s="2019"/>
      <c r="D246" s="1555" t="s">
        <v>70</v>
      </c>
      <c r="E246" s="1556" t="s">
        <v>2889</v>
      </c>
      <c r="F246" s="2048" t="s">
        <v>2890</v>
      </c>
      <c r="G246" s="2037"/>
      <c r="H246" s="2005"/>
      <c r="I246" s="2002"/>
      <c r="J246" s="2005"/>
      <c r="K246" s="2008"/>
      <c r="L246" s="2011"/>
      <c r="M246" s="1997"/>
      <c r="N246" s="1997"/>
      <c r="O246" s="2139"/>
      <c r="P246" s="1997"/>
      <c r="Q246" s="1997"/>
    </row>
    <row r="247" spans="1:17" ht="14.85" customHeight="1" x14ac:dyDescent="0.15">
      <c r="A247" s="332"/>
      <c r="B247" s="1585"/>
      <c r="C247" s="2060"/>
      <c r="D247" s="1566" t="s">
        <v>71</v>
      </c>
      <c r="E247" s="1567" t="s">
        <v>2891</v>
      </c>
      <c r="F247" s="2118"/>
      <c r="G247" s="2135"/>
      <c r="H247" s="2055"/>
      <c r="I247" s="2054"/>
      <c r="J247" s="2055"/>
      <c r="K247" s="2056"/>
      <c r="L247" s="2057"/>
      <c r="M247" s="2045"/>
      <c r="N247" s="2045"/>
      <c r="O247" s="2139"/>
      <c r="P247" s="2045"/>
      <c r="Q247" s="2045"/>
    </row>
    <row r="248" spans="1:17" ht="14.85" customHeight="1" x14ac:dyDescent="0.15">
      <c r="A248" s="332"/>
      <c r="B248" s="1585"/>
      <c r="C248" s="2033" t="s">
        <v>2892</v>
      </c>
      <c r="D248" s="1555" t="s">
        <v>72</v>
      </c>
      <c r="E248" s="1556" t="s">
        <v>2893</v>
      </c>
      <c r="F248" s="2069" t="s">
        <v>3086</v>
      </c>
      <c r="G248" s="2136">
        <f>T78</f>
        <v>2.5</v>
      </c>
      <c r="H248" s="2052">
        <f t="shared" ref="H248:Q248" si="57">U78</f>
        <v>0</v>
      </c>
      <c r="I248" s="2053">
        <f t="shared" si="57"/>
        <v>0</v>
      </c>
      <c r="J248" s="2052">
        <f t="shared" si="57"/>
        <v>0</v>
      </c>
      <c r="K248" s="2043">
        <f t="shared" si="57"/>
        <v>0</v>
      </c>
      <c r="L248" s="2044">
        <f t="shared" si="57"/>
        <v>1</v>
      </c>
      <c r="M248" s="2028">
        <f t="shared" si="57"/>
        <v>16542</v>
      </c>
      <c r="N248" s="2028">
        <f t="shared" si="57"/>
        <v>12385</v>
      </c>
      <c r="O248" s="2139"/>
      <c r="P248" s="2028">
        <f t="shared" si="57"/>
        <v>285</v>
      </c>
      <c r="Q248" s="2028">
        <f t="shared" si="57"/>
        <v>57.1</v>
      </c>
    </row>
    <row r="249" spans="1:17" ht="14.85" customHeight="1" x14ac:dyDescent="0.15">
      <c r="A249" s="332"/>
      <c r="B249" s="1585"/>
      <c r="C249" s="2019"/>
      <c r="D249" s="1565"/>
      <c r="E249" s="1556" t="s">
        <v>2894</v>
      </c>
      <c r="F249" s="2036"/>
      <c r="G249" s="2037"/>
      <c r="H249" s="2005"/>
      <c r="I249" s="2002"/>
      <c r="J249" s="2005"/>
      <c r="K249" s="2008"/>
      <c r="L249" s="2011"/>
      <c r="M249" s="1997"/>
      <c r="N249" s="1997"/>
      <c r="O249" s="2139"/>
      <c r="P249" s="1997"/>
      <c r="Q249" s="1997"/>
    </row>
    <row r="250" spans="1:17" ht="14.85" customHeight="1" x14ac:dyDescent="0.15">
      <c r="A250" s="332"/>
      <c r="B250" s="1585"/>
      <c r="C250" s="2019"/>
      <c r="D250" s="1555" t="s">
        <v>70</v>
      </c>
      <c r="E250" s="1556" t="s">
        <v>2895</v>
      </c>
      <c r="F250" s="2048" t="s">
        <v>2896</v>
      </c>
      <c r="G250" s="2037"/>
      <c r="H250" s="2005"/>
      <c r="I250" s="2002"/>
      <c r="J250" s="2005"/>
      <c r="K250" s="2008"/>
      <c r="L250" s="2011"/>
      <c r="M250" s="1997"/>
      <c r="N250" s="1997"/>
      <c r="O250" s="2139"/>
      <c r="P250" s="1997"/>
      <c r="Q250" s="1997"/>
    </row>
    <row r="251" spans="1:17" ht="14.85" customHeight="1" x14ac:dyDescent="0.15">
      <c r="A251" s="332"/>
      <c r="B251" s="1585"/>
      <c r="C251" s="2080"/>
      <c r="D251" s="1555" t="s">
        <v>71</v>
      </c>
      <c r="E251" s="1556" t="s">
        <v>2895</v>
      </c>
      <c r="F251" s="2035"/>
      <c r="G251" s="2135"/>
      <c r="H251" s="2055"/>
      <c r="I251" s="2054"/>
      <c r="J251" s="2055"/>
      <c r="K251" s="2056"/>
      <c r="L251" s="2057"/>
      <c r="M251" s="2045"/>
      <c r="N251" s="2045"/>
      <c r="O251" s="2139"/>
      <c r="P251" s="2045"/>
      <c r="Q251" s="2045"/>
    </row>
    <row r="252" spans="1:17" ht="14.85" customHeight="1" x14ac:dyDescent="0.15">
      <c r="A252" s="332"/>
      <c r="B252" s="1585"/>
      <c r="C252" s="2076" t="s">
        <v>2897</v>
      </c>
      <c r="D252" s="1563" t="s">
        <v>72</v>
      </c>
      <c r="E252" s="1564" t="s">
        <v>2898</v>
      </c>
      <c r="F252" s="2069" t="s">
        <v>2875</v>
      </c>
      <c r="G252" s="2136">
        <f>T79</f>
        <v>5.9</v>
      </c>
      <c r="H252" s="2052">
        <f t="shared" ref="H252:Q252" si="58">U79</f>
        <v>0</v>
      </c>
      <c r="I252" s="2053">
        <f t="shared" si="58"/>
        <v>0</v>
      </c>
      <c r="J252" s="2052">
        <f t="shared" si="58"/>
        <v>0</v>
      </c>
      <c r="K252" s="2043">
        <f t="shared" si="58"/>
        <v>0</v>
      </c>
      <c r="L252" s="2044">
        <f t="shared" si="58"/>
        <v>3</v>
      </c>
      <c r="M252" s="2028">
        <f t="shared" si="58"/>
        <v>53646</v>
      </c>
      <c r="N252" s="2028">
        <f t="shared" si="58"/>
        <v>66492</v>
      </c>
      <c r="O252" s="2139"/>
      <c r="P252" s="2028">
        <f t="shared" si="58"/>
        <v>283</v>
      </c>
      <c r="Q252" s="2028">
        <f t="shared" si="58"/>
        <v>646.70000000000005</v>
      </c>
    </row>
    <row r="253" spans="1:17" ht="14.85" customHeight="1" x14ac:dyDescent="0.15">
      <c r="A253" s="332"/>
      <c r="B253" s="1585"/>
      <c r="C253" s="2019"/>
      <c r="D253" s="1565"/>
      <c r="E253" s="1556" t="s">
        <v>2899</v>
      </c>
      <c r="F253" s="2036"/>
      <c r="G253" s="2037"/>
      <c r="H253" s="2005"/>
      <c r="I253" s="2002"/>
      <c r="J253" s="2005"/>
      <c r="K253" s="2008"/>
      <c r="L253" s="2011"/>
      <c r="M253" s="1997"/>
      <c r="N253" s="1997"/>
      <c r="O253" s="2139"/>
      <c r="P253" s="1997"/>
      <c r="Q253" s="1997"/>
    </row>
    <row r="254" spans="1:17" ht="14.85" customHeight="1" x14ac:dyDescent="0.15">
      <c r="A254" s="332"/>
      <c r="B254" s="1585"/>
      <c r="C254" s="2019"/>
      <c r="D254" s="1555" t="s">
        <v>70</v>
      </c>
      <c r="E254" s="1556" t="s">
        <v>2900</v>
      </c>
      <c r="F254" s="2048" t="s">
        <v>2901</v>
      </c>
      <c r="G254" s="2037"/>
      <c r="H254" s="2005"/>
      <c r="I254" s="2002"/>
      <c r="J254" s="2005"/>
      <c r="K254" s="2008"/>
      <c r="L254" s="2011"/>
      <c r="M254" s="1997"/>
      <c r="N254" s="1997"/>
      <c r="O254" s="2139"/>
      <c r="P254" s="1997"/>
      <c r="Q254" s="1997"/>
    </row>
    <row r="255" spans="1:17" ht="14.85" customHeight="1" x14ac:dyDescent="0.15">
      <c r="A255" s="332"/>
      <c r="B255" s="1585"/>
      <c r="C255" s="2060"/>
      <c r="D255" s="1566" t="s">
        <v>71</v>
      </c>
      <c r="E255" s="1567" t="s">
        <v>2902</v>
      </c>
      <c r="F255" s="2118"/>
      <c r="G255" s="2135"/>
      <c r="H255" s="2055"/>
      <c r="I255" s="2054"/>
      <c r="J255" s="2055"/>
      <c r="K255" s="2056"/>
      <c r="L255" s="2057"/>
      <c r="M255" s="2045"/>
      <c r="N255" s="2045"/>
      <c r="O255" s="2139"/>
      <c r="P255" s="2045"/>
      <c r="Q255" s="2045"/>
    </row>
    <row r="256" spans="1:17" ht="14.85" customHeight="1" x14ac:dyDescent="0.15">
      <c r="A256" s="332"/>
      <c r="B256" s="1585"/>
      <c r="C256" s="2033" t="s">
        <v>3082</v>
      </c>
      <c r="D256" s="1555" t="s">
        <v>72</v>
      </c>
      <c r="E256" s="1556" t="s">
        <v>2903</v>
      </c>
      <c r="F256" s="2069" t="s">
        <v>2875</v>
      </c>
      <c r="G256" s="2136">
        <f>T80</f>
        <v>5.0999999999999996</v>
      </c>
      <c r="H256" s="2052">
        <f t="shared" ref="H256:Q256" si="59">U80</f>
        <v>0</v>
      </c>
      <c r="I256" s="2053">
        <f t="shared" si="59"/>
        <v>0</v>
      </c>
      <c r="J256" s="2052">
        <f t="shared" si="59"/>
        <v>0</v>
      </c>
      <c r="K256" s="2043">
        <f t="shared" si="59"/>
        <v>0</v>
      </c>
      <c r="L256" s="2044">
        <f t="shared" si="59"/>
        <v>4</v>
      </c>
      <c r="M256" s="2028">
        <f t="shared" si="59"/>
        <v>40767</v>
      </c>
      <c r="N256" s="2028">
        <f t="shared" si="59"/>
        <v>57167</v>
      </c>
      <c r="O256" s="2139"/>
      <c r="P256" s="2028">
        <f t="shared" si="59"/>
        <v>282</v>
      </c>
      <c r="Q256" s="2028">
        <f t="shared" si="59"/>
        <v>271.37</v>
      </c>
    </row>
    <row r="257" spans="1:17" ht="14.85" customHeight="1" x14ac:dyDescent="0.15">
      <c r="A257" s="332"/>
      <c r="B257" s="1585"/>
      <c r="C257" s="2019"/>
      <c r="D257" s="1565"/>
      <c r="E257" s="1556" t="s">
        <v>3136</v>
      </c>
      <c r="F257" s="2036"/>
      <c r="G257" s="2037"/>
      <c r="H257" s="2005"/>
      <c r="I257" s="2002"/>
      <c r="J257" s="2005"/>
      <c r="K257" s="2008"/>
      <c r="L257" s="2011"/>
      <c r="M257" s="1997"/>
      <c r="N257" s="1997"/>
      <c r="O257" s="2139"/>
      <c r="P257" s="1997"/>
      <c r="Q257" s="1997"/>
    </row>
    <row r="258" spans="1:17" ht="14.85" customHeight="1" x14ac:dyDescent="0.15">
      <c r="A258" s="332"/>
      <c r="B258" s="1585"/>
      <c r="C258" s="2019"/>
      <c r="D258" s="1555" t="s">
        <v>70</v>
      </c>
      <c r="E258" s="1556" t="s">
        <v>2904</v>
      </c>
      <c r="F258" s="2048" t="s">
        <v>2905</v>
      </c>
      <c r="G258" s="2037"/>
      <c r="H258" s="2005"/>
      <c r="I258" s="2002"/>
      <c r="J258" s="2005"/>
      <c r="K258" s="2008"/>
      <c r="L258" s="2011"/>
      <c r="M258" s="1997"/>
      <c r="N258" s="1997"/>
      <c r="O258" s="2139"/>
      <c r="P258" s="1997"/>
      <c r="Q258" s="1997"/>
    </row>
    <row r="259" spans="1:17" ht="14.85" customHeight="1" thickBot="1" x14ac:dyDescent="0.2">
      <c r="A259" s="332"/>
      <c r="B259" s="1586"/>
      <c r="C259" s="2080"/>
      <c r="D259" s="1555" t="s">
        <v>71</v>
      </c>
      <c r="E259" s="1556" t="s">
        <v>2906</v>
      </c>
      <c r="F259" s="2035"/>
      <c r="G259" s="2137"/>
      <c r="H259" s="2040"/>
      <c r="I259" s="2041"/>
      <c r="J259" s="2040"/>
      <c r="K259" s="2042"/>
      <c r="L259" s="2026"/>
      <c r="M259" s="2027"/>
      <c r="N259" s="2027"/>
      <c r="O259" s="2140"/>
      <c r="P259" s="2027"/>
      <c r="Q259" s="2027"/>
    </row>
    <row r="260" spans="1:17" ht="14.85" customHeight="1" x14ac:dyDescent="0.15">
      <c r="A260" s="332"/>
      <c r="B260" s="2134" t="s">
        <v>2907</v>
      </c>
      <c r="C260" s="2018" t="s">
        <v>2908</v>
      </c>
      <c r="D260" s="1560" t="s">
        <v>72</v>
      </c>
      <c r="E260" s="1561" t="s">
        <v>110</v>
      </c>
      <c r="F260" s="2114" t="s">
        <v>3147</v>
      </c>
      <c r="G260" s="2104">
        <f>T82</f>
        <v>22.1</v>
      </c>
      <c r="H260" s="2004">
        <f t="shared" ref="H260:Q260" si="60">U82</f>
        <v>2</v>
      </c>
      <c r="I260" s="2001">
        <f t="shared" si="60"/>
        <v>0</v>
      </c>
      <c r="J260" s="2004">
        <f t="shared" si="60"/>
        <v>6</v>
      </c>
      <c r="K260" s="2007">
        <f t="shared" si="60"/>
        <v>1.9</v>
      </c>
      <c r="L260" s="2010">
        <f t="shared" si="60"/>
        <v>0</v>
      </c>
      <c r="M260" s="1996">
        <f t="shared" si="60"/>
        <v>245894</v>
      </c>
      <c r="N260" s="1996">
        <f t="shared" si="60"/>
        <v>479911</v>
      </c>
      <c r="O260" s="2122">
        <f t="shared" si="60"/>
        <v>90885</v>
      </c>
      <c r="P260" s="1996">
        <f t="shared" si="60"/>
        <v>341</v>
      </c>
      <c r="Q260" s="1996">
        <f t="shared" si="60"/>
        <v>1466</v>
      </c>
    </row>
    <row r="261" spans="1:17" ht="14.85" customHeight="1" x14ac:dyDescent="0.15">
      <c r="A261" s="332"/>
      <c r="B261" s="2031"/>
      <c r="C261" s="2019"/>
      <c r="D261" s="1565"/>
      <c r="E261" s="1556" t="s">
        <v>2910</v>
      </c>
      <c r="F261" s="2036"/>
      <c r="G261" s="2037"/>
      <c r="H261" s="2005"/>
      <c r="I261" s="2002"/>
      <c r="J261" s="2005"/>
      <c r="K261" s="2008"/>
      <c r="L261" s="2011"/>
      <c r="M261" s="1997"/>
      <c r="N261" s="1997"/>
      <c r="O261" s="2123"/>
      <c r="P261" s="1997"/>
      <c r="Q261" s="1997"/>
    </row>
    <row r="262" spans="1:17" ht="14.85" customHeight="1" x14ac:dyDescent="0.15">
      <c r="A262" s="332"/>
      <c r="B262" s="2031"/>
      <c r="C262" s="2019"/>
      <c r="D262" s="1555" t="s">
        <v>70</v>
      </c>
      <c r="E262" s="1556" t="s">
        <v>2911</v>
      </c>
      <c r="F262" s="2048" t="s">
        <v>2912</v>
      </c>
      <c r="G262" s="2037"/>
      <c r="H262" s="2005"/>
      <c r="I262" s="2002"/>
      <c r="J262" s="2005"/>
      <c r="K262" s="2008"/>
      <c r="L262" s="2011"/>
      <c r="M262" s="1997"/>
      <c r="N262" s="1997"/>
      <c r="O262" s="2123"/>
      <c r="P262" s="1997"/>
      <c r="Q262" s="1997"/>
    </row>
    <row r="263" spans="1:17" ht="14.85" customHeight="1" x14ac:dyDescent="0.15">
      <c r="A263" s="332"/>
      <c r="B263" s="2031"/>
      <c r="C263" s="2080"/>
      <c r="D263" s="1555" t="s">
        <v>71</v>
      </c>
      <c r="E263" s="1556" t="s">
        <v>2913</v>
      </c>
      <c r="F263" s="2035"/>
      <c r="G263" s="2135"/>
      <c r="H263" s="2055"/>
      <c r="I263" s="2054"/>
      <c r="J263" s="2055"/>
      <c r="K263" s="2056"/>
      <c r="L263" s="2057"/>
      <c r="M263" s="2045"/>
      <c r="N263" s="2045"/>
      <c r="O263" s="2123"/>
      <c r="P263" s="2045"/>
      <c r="Q263" s="2045"/>
    </row>
    <row r="264" spans="1:17" ht="14.85" customHeight="1" x14ac:dyDescent="0.15">
      <c r="A264" s="332"/>
      <c r="B264" s="1587"/>
      <c r="C264" s="2076" t="s">
        <v>2914</v>
      </c>
      <c r="D264" s="1563" t="s">
        <v>72</v>
      </c>
      <c r="E264" s="1564" t="s">
        <v>2915</v>
      </c>
      <c r="F264" s="2069" t="s">
        <v>2909</v>
      </c>
      <c r="G264" s="2136">
        <f>T83</f>
        <v>9.9</v>
      </c>
      <c r="H264" s="2052">
        <f t="shared" ref="H264:Q264" si="61">U83</f>
        <v>1</v>
      </c>
      <c r="I264" s="2053">
        <f t="shared" si="61"/>
        <v>0</v>
      </c>
      <c r="J264" s="2052">
        <f t="shared" si="61"/>
        <v>4</v>
      </c>
      <c r="K264" s="2043">
        <f t="shared" si="61"/>
        <v>2.9</v>
      </c>
      <c r="L264" s="2044">
        <f t="shared" si="61"/>
        <v>0</v>
      </c>
      <c r="M264" s="2028">
        <f t="shared" si="61"/>
        <v>153002</v>
      </c>
      <c r="N264" s="2028">
        <f t="shared" si="61"/>
        <v>133257</v>
      </c>
      <c r="O264" s="2123"/>
      <c r="P264" s="2028">
        <f t="shared" si="61"/>
        <v>289</v>
      </c>
      <c r="Q264" s="2028">
        <f t="shared" si="61"/>
        <v>2234.4299999999998</v>
      </c>
    </row>
    <row r="265" spans="1:17" ht="14.85" customHeight="1" x14ac:dyDescent="0.15">
      <c r="A265" s="332"/>
      <c r="B265" s="1587"/>
      <c r="C265" s="2019"/>
      <c r="D265" s="1565"/>
      <c r="E265" s="1556" t="s">
        <v>2916</v>
      </c>
      <c r="F265" s="2036"/>
      <c r="G265" s="2037"/>
      <c r="H265" s="2005"/>
      <c r="I265" s="2002"/>
      <c r="J265" s="2005"/>
      <c r="K265" s="2008"/>
      <c r="L265" s="2011"/>
      <c r="M265" s="1997"/>
      <c r="N265" s="1997"/>
      <c r="O265" s="2123"/>
      <c r="P265" s="1997"/>
      <c r="Q265" s="1997"/>
    </row>
    <row r="266" spans="1:17" ht="14.85" customHeight="1" x14ac:dyDescent="0.15">
      <c r="A266" s="332"/>
      <c r="B266" s="1587"/>
      <c r="C266" s="2019"/>
      <c r="D266" s="1555" t="s">
        <v>70</v>
      </c>
      <c r="E266" s="1556" t="s">
        <v>2917</v>
      </c>
      <c r="F266" s="2035" t="s">
        <v>2918</v>
      </c>
      <c r="G266" s="2037"/>
      <c r="H266" s="2005"/>
      <c r="I266" s="2002"/>
      <c r="J266" s="2005"/>
      <c r="K266" s="2008"/>
      <c r="L266" s="2011"/>
      <c r="M266" s="1997"/>
      <c r="N266" s="1997"/>
      <c r="O266" s="2123"/>
      <c r="P266" s="1997"/>
      <c r="Q266" s="1997"/>
    </row>
    <row r="267" spans="1:17" ht="14.85" customHeight="1" thickBot="1" x14ac:dyDescent="0.2">
      <c r="A267" s="332"/>
      <c r="B267" s="1588"/>
      <c r="C267" s="2034"/>
      <c r="D267" s="1558" t="s">
        <v>71</v>
      </c>
      <c r="E267" s="1569" t="s">
        <v>2919</v>
      </c>
      <c r="F267" s="2093"/>
      <c r="G267" s="2137"/>
      <c r="H267" s="2040"/>
      <c r="I267" s="2041"/>
      <c r="J267" s="2040"/>
      <c r="K267" s="2042"/>
      <c r="L267" s="2026"/>
      <c r="M267" s="2027"/>
      <c r="N267" s="2027"/>
      <c r="O267" s="2124"/>
      <c r="P267" s="2027"/>
      <c r="Q267" s="2027"/>
    </row>
    <row r="268" spans="1:17" ht="14.85" customHeight="1" x14ac:dyDescent="0.15">
      <c r="A268" s="332"/>
      <c r="B268" s="2132" t="s">
        <v>2907</v>
      </c>
      <c r="C268" s="2033" t="s">
        <v>2920</v>
      </c>
      <c r="D268" s="1555" t="s">
        <v>72</v>
      </c>
      <c r="E268" s="1556" t="s">
        <v>111</v>
      </c>
      <c r="F268" s="2035" t="s">
        <v>2921</v>
      </c>
      <c r="G268" s="2049">
        <f>T84</f>
        <v>6</v>
      </c>
      <c r="H268" s="2005">
        <f t="shared" ref="H268:Q268" si="62">U84</f>
        <v>0</v>
      </c>
      <c r="I268" s="2002">
        <f t="shared" si="62"/>
        <v>1</v>
      </c>
      <c r="J268" s="2005">
        <f t="shared" si="62"/>
        <v>3</v>
      </c>
      <c r="K268" s="2008">
        <f t="shared" si="62"/>
        <v>0</v>
      </c>
      <c r="L268" s="2011">
        <f t="shared" si="62"/>
        <v>0</v>
      </c>
      <c r="M268" s="1997">
        <f t="shared" si="62"/>
        <v>43358</v>
      </c>
      <c r="N268" s="1997">
        <f t="shared" si="62"/>
        <v>39273</v>
      </c>
      <c r="O268" s="2067" t="str">
        <f>AB84</f>
        <v>（中央館に含む。）</v>
      </c>
      <c r="P268" s="1997">
        <f t="shared" si="62"/>
        <v>293</v>
      </c>
      <c r="Q268" s="1997">
        <f t="shared" si="62"/>
        <v>319.60000000000002</v>
      </c>
    </row>
    <row r="269" spans="1:17" ht="14.85" customHeight="1" x14ac:dyDescent="0.15">
      <c r="A269" s="332"/>
      <c r="B269" s="2031"/>
      <c r="C269" s="2019"/>
      <c r="D269" s="1565"/>
      <c r="E269" s="1556" t="s">
        <v>2922</v>
      </c>
      <c r="F269" s="2036"/>
      <c r="G269" s="2049"/>
      <c r="H269" s="2005"/>
      <c r="I269" s="2002"/>
      <c r="J269" s="2005"/>
      <c r="K269" s="2008"/>
      <c r="L269" s="2011"/>
      <c r="M269" s="1997"/>
      <c r="N269" s="1997"/>
      <c r="O269" s="2067"/>
      <c r="P269" s="1997"/>
      <c r="Q269" s="1997"/>
    </row>
    <row r="270" spans="1:17" ht="14.85" customHeight="1" x14ac:dyDescent="0.15">
      <c r="A270" s="332"/>
      <c r="B270" s="2031"/>
      <c r="C270" s="2019"/>
      <c r="D270" s="1555" t="s">
        <v>70</v>
      </c>
      <c r="E270" s="1556" t="s">
        <v>2923</v>
      </c>
      <c r="F270" s="2048" t="s">
        <v>2924</v>
      </c>
      <c r="G270" s="2049"/>
      <c r="H270" s="2005"/>
      <c r="I270" s="2002"/>
      <c r="J270" s="2005"/>
      <c r="K270" s="2008"/>
      <c r="L270" s="2011"/>
      <c r="M270" s="1997"/>
      <c r="N270" s="1997"/>
      <c r="O270" s="2067"/>
      <c r="P270" s="1997"/>
      <c r="Q270" s="1997"/>
    </row>
    <row r="271" spans="1:17" ht="14.85" customHeight="1" thickBot="1" x14ac:dyDescent="0.2">
      <c r="A271" s="332"/>
      <c r="B271" s="2032"/>
      <c r="C271" s="2034"/>
      <c r="D271" s="1558" t="s">
        <v>71</v>
      </c>
      <c r="E271" s="1569" t="s">
        <v>112</v>
      </c>
      <c r="F271" s="2093"/>
      <c r="G271" s="2133"/>
      <c r="H271" s="2040"/>
      <c r="I271" s="2041"/>
      <c r="J271" s="2040"/>
      <c r="K271" s="2042"/>
      <c r="L271" s="2026"/>
      <c r="M271" s="2027"/>
      <c r="N271" s="2027"/>
      <c r="O271" s="2131"/>
      <c r="P271" s="2027"/>
      <c r="Q271" s="2027"/>
    </row>
    <row r="272" spans="1:17" ht="14.85" customHeight="1" x14ac:dyDescent="0.15">
      <c r="A272" s="332"/>
      <c r="B272" s="2100" t="s">
        <v>2925</v>
      </c>
      <c r="C272" s="2107" t="s">
        <v>2926</v>
      </c>
      <c r="D272" s="1560" t="s">
        <v>72</v>
      </c>
      <c r="E272" s="1561" t="s">
        <v>113</v>
      </c>
      <c r="F272" s="2097" t="s">
        <v>3148</v>
      </c>
      <c r="G272" s="2125">
        <f>T86</f>
        <v>18.399999999999999</v>
      </c>
      <c r="H272" s="2128">
        <f t="shared" ref="H272:Q272" si="63">U86</f>
        <v>0</v>
      </c>
      <c r="I272" s="2001">
        <f t="shared" si="63"/>
        <v>0</v>
      </c>
      <c r="J272" s="2004">
        <f t="shared" si="63"/>
        <v>0</v>
      </c>
      <c r="K272" s="2007">
        <f t="shared" si="63"/>
        <v>0</v>
      </c>
      <c r="L272" s="2010">
        <f t="shared" si="63"/>
        <v>9</v>
      </c>
      <c r="M272" s="1996">
        <f t="shared" si="63"/>
        <v>72471</v>
      </c>
      <c r="N272" s="1996">
        <f t="shared" si="63"/>
        <v>96542</v>
      </c>
      <c r="O272" s="1996">
        <f t="shared" si="63"/>
        <v>18167</v>
      </c>
      <c r="P272" s="1996">
        <f t="shared" si="63"/>
        <v>278</v>
      </c>
      <c r="Q272" s="1996">
        <f t="shared" si="63"/>
        <v>923.24</v>
      </c>
    </row>
    <row r="273" spans="1:19" ht="14.85" customHeight="1" x14ac:dyDescent="0.15">
      <c r="A273" s="332"/>
      <c r="B273" s="2031"/>
      <c r="C273" s="2101"/>
      <c r="D273" s="1565"/>
      <c r="E273" s="1556" t="s">
        <v>114</v>
      </c>
      <c r="F273" s="2036"/>
      <c r="G273" s="2126"/>
      <c r="H273" s="2129"/>
      <c r="I273" s="2085"/>
      <c r="J273" s="2087"/>
      <c r="K273" s="2089"/>
      <c r="L273" s="2091"/>
      <c r="M273" s="1997"/>
      <c r="N273" s="1997"/>
      <c r="O273" s="2082"/>
      <c r="P273" s="1997"/>
      <c r="Q273" s="1997"/>
    </row>
    <row r="274" spans="1:19" ht="14.85" customHeight="1" x14ac:dyDescent="0.15">
      <c r="A274" s="332"/>
      <c r="B274" s="2031"/>
      <c r="C274" s="2101"/>
      <c r="D274" s="1555" t="s">
        <v>70</v>
      </c>
      <c r="E274" s="1556" t="s">
        <v>2927</v>
      </c>
      <c r="F274" s="2035" t="s">
        <v>2928</v>
      </c>
      <c r="G274" s="2126"/>
      <c r="H274" s="2129"/>
      <c r="I274" s="2085"/>
      <c r="J274" s="2087"/>
      <c r="K274" s="2089"/>
      <c r="L274" s="2091"/>
      <c r="M274" s="1997"/>
      <c r="N274" s="1997"/>
      <c r="O274" s="2082"/>
      <c r="P274" s="1997"/>
      <c r="Q274" s="1997"/>
    </row>
    <row r="275" spans="1:19" ht="14.85" customHeight="1" x14ac:dyDescent="0.15">
      <c r="A275" s="332"/>
      <c r="B275" s="2031"/>
      <c r="C275" s="2108"/>
      <c r="D275" s="1566" t="s">
        <v>71</v>
      </c>
      <c r="E275" s="1567" t="s">
        <v>2929</v>
      </c>
      <c r="F275" s="2035"/>
      <c r="G275" s="2126"/>
      <c r="H275" s="2129"/>
      <c r="I275" s="2085"/>
      <c r="J275" s="2087"/>
      <c r="K275" s="2089"/>
      <c r="L275" s="2091"/>
      <c r="M275" s="2045"/>
      <c r="N275" s="2045"/>
      <c r="O275" s="2082"/>
      <c r="P275" s="2045"/>
      <c r="Q275" s="2045"/>
    </row>
    <row r="276" spans="1:19" ht="14.85" customHeight="1" x14ac:dyDescent="0.15">
      <c r="A276" s="332"/>
      <c r="B276" s="1589"/>
      <c r="C276" s="2076" t="s">
        <v>2930</v>
      </c>
      <c r="D276" s="1563" t="s">
        <v>72</v>
      </c>
      <c r="E276" s="1564" t="s">
        <v>115</v>
      </c>
      <c r="F276" s="2115" t="s">
        <v>3148</v>
      </c>
      <c r="G276" s="2126"/>
      <c r="H276" s="2129"/>
      <c r="I276" s="2085"/>
      <c r="J276" s="2087"/>
      <c r="K276" s="2089"/>
      <c r="L276" s="2091"/>
      <c r="M276" s="2028">
        <f>Z87</f>
        <v>14599</v>
      </c>
      <c r="N276" s="2028">
        <f>AA87</f>
        <v>16407</v>
      </c>
      <c r="O276" s="2082"/>
      <c r="P276" s="2028">
        <f>AC87</f>
        <v>275</v>
      </c>
      <c r="Q276" s="2028">
        <f>AD87</f>
        <v>99</v>
      </c>
    </row>
    <row r="277" spans="1:19" ht="14.85" customHeight="1" x14ac:dyDescent="0.15">
      <c r="A277" s="332"/>
      <c r="B277" s="1589"/>
      <c r="C277" s="2019"/>
      <c r="D277" s="1565"/>
      <c r="E277" s="1556" t="s">
        <v>2931</v>
      </c>
      <c r="F277" s="2036"/>
      <c r="G277" s="2126"/>
      <c r="H277" s="2129"/>
      <c r="I277" s="2085"/>
      <c r="J277" s="2087"/>
      <c r="K277" s="2089"/>
      <c r="L277" s="2091"/>
      <c r="M277" s="1997"/>
      <c r="N277" s="1997"/>
      <c r="O277" s="2082"/>
      <c r="P277" s="1997"/>
      <c r="Q277" s="1997"/>
    </row>
    <row r="278" spans="1:19" ht="14.85" customHeight="1" x14ac:dyDescent="0.15">
      <c r="A278" s="332"/>
      <c r="B278" s="1589"/>
      <c r="C278" s="2019"/>
      <c r="D278" s="1555" t="s">
        <v>70</v>
      </c>
      <c r="E278" s="1556" t="s">
        <v>2932</v>
      </c>
      <c r="F278" s="2121" t="s">
        <v>2928</v>
      </c>
      <c r="G278" s="2126"/>
      <c r="H278" s="2129"/>
      <c r="I278" s="2085"/>
      <c r="J278" s="2087"/>
      <c r="K278" s="2089"/>
      <c r="L278" s="2091"/>
      <c r="M278" s="1997"/>
      <c r="N278" s="1997"/>
      <c r="O278" s="2082"/>
      <c r="P278" s="1997"/>
      <c r="Q278" s="1997"/>
    </row>
    <row r="279" spans="1:19" ht="14.85" customHeight="1" x14ac:dyDescent="0.15">
      <c r="A279" s="332"/>
      <c r="B279" s="1589"/>
      <c r="C279" s="2060"/>
      <c r="D279" s="1566" t="s">
        <v>71</v>
      </c>
      <c r="E279" s="1567" t="s">
        <v>2933</v>
      </c>
      <c r="F279" s="2118"/>
      <c r="G279" s="2126"/>
      <c r="H279" s="2129"/>
      <c r="I279" s="2085"/>
      <c r="J279" s="2087"/>
      <c r="K279" s="2089"/>
      <c r="L279" s="2091"/>
      <c r="M279" s="2045"/>
      <c r="N279" s="2045"/>
      <c r="O279" s="2082"/>
      <c r="P279" s="2045"/>
      <c r="Q279" s="2045"/>
    </row>
    <row r="280" spans="1:19" ht="14.85" customHeight="1" x14ac:dyDescent="0.15">
      <c r="A280" s="332"/>
      <c r="B280" s="1589"/>
      <c r="C280" s="2033" t="s">
        <v>2934</v>
      </c>
      <c r="D280" s="1555" t="s">
        <v>72</v>
      </c>
      <c r="E280" s="1556" t="s">
        <v>116</v>
      </c>
      <c r="F280" s="2115" t="s">
        <v>3148</v>
      </c>
      <c r="G280" s="2126"/>
      <c r="H280" s="2129"/>
      <c r="I280" s="2085"/>
      <c r="J280" s="2087"/>
      <c r="K280" s="2089"/>
      <c r="L280" s="2091"/>
      <c r="M280" s="2028">
        <f>Z88</f>
        <v>16082</v>
      </c>
      <c r="N280" s="2028">
        <f>AA88</f>
        <v>12651</v>
      </c>
      <c r="O280" s="2082"/>
      <c r="P280" s="2028">
        <f>AC88</f>
        <v>275</v>
      </c>
      <c r="Q280" s="2028">
        <f>AD88</f>
        <v>196.49</v>
      </c>
    </row>
    <row r="281" spans="1:19" ht="14.85" customHeight="1" x14ac:dyDescent="0.15">
      <c r="A281" s="332"/>
      <c r="B281" s="1589"/>
      <c r="C281" s="2019"/>
      <c r="D281" s="1565"/>
      <c r="E281" s="1556" t="s">
        <v>117</v>
      </c>
      <c r="F281" s="2036"/>
      <c r="G281" s="2126"/>
      <c r="H281" s="2129"/>
      <c r="I281" s="2085"/>
      <c r="J281" s="2087"/>
      <c r="K281" s="2089"/>
      <c r="L281" s="2091"/>
      <c r="M281" s="1997"/>
      <c r="N281" s="1997"/>
      <c r="O281" s="2082"/>
      <c r="P281" s="1997"/>
      <c r="Q281" s="1997"/>
    </row>
    <row r="282" spans="1:19" ht="14.85" customHeight="1" x14ac:dyDescent="0.15">
      <c r="A282" s="332"/>
      <c r="B282" s="1589"/>
      <c r="C282" s="2019"/>
      <c r="D282" s="1555" t="s">
        <v>70</v>
      </c>
      <c r="E282" s="1556" t="s">
        <v>118</v>
      </c>
      <c r="F282" s="2120" t="s">
        <v>2928</v>
      </c>
      <c r="G282" s="2126"/>
      <c r="H282" s="2129"/>
      <c r="I282" s="2085"/>
      <c r="J282" s="2087"/>
      <c r="K282" s="2089"/>
      <c r="L282" s="2091"/>
      <c r="M282" s="1997"/>
      <c r="N282" s="1997"/>
      <c r="O282" s="2082"/>
      <c r="P282" s="1997"/>
      <c r="Q282" s="1997"/>
    </row>
    <row r="283" spans="1:19" ht="14.85" customHeight="1" x14ac:dyDescent="0.15">
      <c r="A283" s="332"/>
      <c r="B283" s="1589"/>
      <c r="C283" s="2060"/>
      <c r="D283" s="1566" t="s">
        <v>71</v>
      </c>
      <c r="E283" s="1567" t="s">
        <v>119</v>
      </c>
      <c r="F283" s="2035"/>
      <c r="G283" s="2126"/>
      <c r="H283" s="2129"/>
      <c r="I283" s="2085"/>
      <c r="J283" s="2087"/>
      <c r="K283" s="2089"/>
      <c r="L283" s="2091"/>
      <c r="M283" s="2045"/>
      <c r="N283" s="2045"/>
      <c r="O283" s="2082"/>
      <c r="P283" s="2045"/>
      <c r="Q283" s="2045"/>
    </row>
    <row r="284" spans="1:19" s="471" customFormat="1" ht="14.85" customHeight="1" x14ac:dyDescent="0.15">
      <c r="A284" s="332"/>
      <c r="B284" s="1589"/>
      <c r="C284" s="2076" t="s">
        <v>2935</v>
      </c>
      <c r="D284" s="1563" t="s">
        <v>72</v>
      </c>
      <c r="E284" s="1590" t="s">
        <v>120</v>
      </c>
      <c r="F284" s="2115" t="s">
        <v>3148</v>
      </c>
      <c r="G284" s="2126"/>
      <c r="H284" s="2129"/>
      <c r="I284" s="2085"/>
      <c r="J284" s="2087"/>
      <c r="K284" s="2089"/>
      <c r="L284" s="2091"/>
      <c r="M284" s="2028">
        <f>Z89</f>
        <v>37810</v>
      </c>
      <c r="N284" s="2028">
        <f>AA89</f>
        <v>19978</v>
      </c>
      <c r="O284" s="2082"/>
      <c r="P284" s="2028">
        <f>AC89</f>
        <v>275</v>
      </c>
      <c r="Q284" s="2028">
        <f>AD89</f>
        <v>391.9</v>
      </c>
      <c r="S284" s="1742"/>
    </row>
    <row r="285" spans="1:19" s="471" customFormat="1" ht="14.85" customHeight="1" x14ac:dyDescent="0.15">
      <c r="A285" s="332"/>
      <c r="B285" s="1589"/>
      <c r="C285" s="2019"/>
      <c r="D285" s="1565"/>
      <c r="E285" s="1591" t="s">
        <v>121</v>
      </c>
      <c r="F285" s="2036"/>
      <c r="G285" s="2126"/>
      <c r="H285" s="2129"/>
      <c r="I285" s="2085"/>
      <c r="J285" s="2087"/>
      <c r="K285" s="2089"/>
      <c r="L285" s="2091"/>
      <c r="M285" s="1997"/>
      <c r="N285" s="1997"/>
      <c r="O285" s="2082"/>
      <c r="P285" s="1997"/>
      <c r="Q285" s="1997"/>
      <c r="S285" s="1742"/>
    </row>
    <row r="286" spans="1:19" s="471" customFormat="1" ht="14.85" customHeight="1" x14ac:dyDescent="0.15">
      <c r="A286" s="332"/>
      <c r="B286" s="1589"/>
      <c r="C286" s="2019"/>
      <c r="D286" s="1555" t="s">
        <v>70</v>
      </c>
      <c r="E286" s="1591" t="s">
        <v>122</v>
      </c>
      <c r="F286" s="2116" t="s">
        <v>2936</v>
      </c>
      <c r="G286" s="2126"/>
      <c r="H286" s="2129"/>
      <c r="I286" s="2085"/>
      <c r="J286" s="2087"/>
      <c r="K286" s="2089"/>
      <c r="L286" s="2091"/>
      <c r="M286" s="1997"/>
      <c r="N286" s="1997"/>
      <c r="O286" s="2082"/>
      <c r="P286" s="1997"/>
      <c r="Q286" s="1997"/>
      <c r="S286" s="1742"/>
    </row>
    <row r="287" spans="1:19" s="471" customFormat="1" ht="14.85" customHeight="1" x14ac:dyDescent="0.15">
      <c r="A287" s="332"/>
      <c r="B287" s="1589"/>
      <c r="C287" s="2060"/>
      <c r="D287" s="1566" t="s">
        <v>71</v>
      </c>
      <c r="E287" s="1592" t="s">
        <v>123</v>
      </c>
      <c r="F287" s="2117"/>
      <c r="G287" s="2126"/>
      <c r="H287" s="2129"/>
      <c r="I287" s="2085"/>
      <c r="J287" s="2087"/>
      <c r="K287" s="2089"/>
      <c r="L287" s="2091"/>
      <c r="M287" s="2045"/>
      <c r="N287" s="2045"/>
      <c r="O287" s="2082"/>
      <c r="P287" s="2045"/>
      <c r="Q287" s="2045"/>
      <c r="S287" s="1742"/>
    </row>
    <row r="288" spans="1:19" ht="14.85" customHeight="1" x14ac:dyDescent="0.15">
      <c r="A288" s="332"/>
      <c r="B288" s="1589"/>
      <c r="C288" s="2033" t="s">
        <v>2937</v>
      </c>
      <c r="D288" s="1555" t="s">
        <v>72</v>
      </c>
      <c r="E288" s="1556" t="s">
        <v>124</v>
      </c>
      <c r="F288" s="2115" t="s">
        <v>3148</v>
      </c>
      <c r="G288" s="2126"/>
      <c r="H288" s="2129"/>
      <c r="I288" s="2085"/>
      <c r="J288" s="2087"/>
      <c r="K288" s="2089"/>
      <c r="L288" s="2091"/>
      <c r="M288" s="2028">
        <f>Z90</f>
        <v>33883</v>
      </c>
      <c r="N288" s="2028">
        <f>AA90</f>
        <v>26685</v>
      </c>
      <c r="O288" s="2082"/>
      <c r="P288" s="2028">
        <f>AC90</f>
        <v>275</v>
      </c>
      <c r="Q288" s="2028">
        <f>AD90</f>
        <v>352.2</v>
      </c>
    </row>
    <row r="289" spans="1:19" ht="14.85" customHeight="1" x14ac:dyDescent="0.15">
      <c r="A289" s="332"/>
      <c r="B289" s="1589"/>
      <c r="C289" s="2019"/>
      <c r="D289" s="1565"/>
      <c r="E289" s="1556" t="s">
        <v>125</v>
      </c>
      <c r="F289" s="2036"/>
      <c r="G289" s="2126"/>
      <c r="H289" s="2129"/>
      <c r="I289" s="2085"/>
      <c r="J289" s="2087"/>
      <c r="K289" s="2089"/>
      <c r="L289" s="2091"/>
      <c r="M289" s="1997"/>
      <c r="N289" s="1997"/>
      <c r="O289" s="2082"/>
      <c r="P289" s="1997"/>
      <c r="Q289" s="1997"/>
    </row>
    <row r="290" spans="1:19" ht="14.85" customHeight="1" x14ac:dyDescent="0.15">
      <c r="A290" s="332"/>
      <c r="B290" s="1589"/>
      <c r="C290" s="2019"/>
      <c r="D290" s="1555" t="s">
        <v>70</v>
      </c>
      <c r="E290" s="1556" t="s">
        <v>126</v>
      </c>
      <c r="F290" s="2120" t="s">
        <v>2928</v>
      </c>
      <c r="G290" s="2126"/>
      <c r="H290" s="2129"/>
      <c r="I290" s="2085"/>
      <c r="J290" s="2087"/>
      <c r="K290" s="2089"/>
      <c r="L290" s="2091"/>
      <c r="M290" s="1997"/>
      <c r="N290" s="1997"/>
      <c r="O290" s="2082"/>
      <c r="P290" s="1997"/>
      <c r="Q290" s="1997"/>
    </row>
    <row r="291" spans="1:19" ht="14.85" customHeight="1" x14ac:dyDescent="0.15">
      <c r="A291" s="332"/>
      <c r="B291" s="1589"/>
      <c r="C291" s="2060"/>
      <c r="D291" s="1566" t="s">
        <v>71</v>
      </c>
      <c r="E291" s="1567" t="s">
        <v>127</v>
      </c>
      <c r="F291" s="2118"/>
      <c r="G291" s="2126"/>
      <c r="H291" s="2129"/>
      <c r="I291" s="2085"/>
      <c r="J291" s="2087"/>
      <c r="K291" s="2089"/>
      <c r="L291" s="2091"/>
      <c r="M291" s="2045"/>
      <c r="N291" s="2045"/>
      <c r="O291" s="2082"/>
      <c r="P291" s="2045"/>
      <c r="Q291" s="2045"/>
    </row>
    <row r="292" spans="1:19" ht="14.85" customHeight="1" x14ac:dyDescent="0.15">
      <c r="A292" s="332"/>
      <c r="B292" s="1589"/>
      <c r="C292" s="2033" t="s">
        <v>2938</v>
      </c>
      <c r="D292" s="1555" t="s">
        <v>72</v>
      </c>
      <c r="E292" s="1556" t="s">
        <v>128</v>
      </c>
      <c r="F292" s="2115" t="s">
        <v>3148</v>
      </c>
      <c r="G292" s="2126"/>
      <c r="H292" s="2129"/>
      <c r="I292" s="2085"/>
      <c r="J292" s="2087"/>
      <c r="K292" s="2089"/>
      <c r="L292" s="2091"/>
      <c r="M292" s="2028">
        <f>Z91</f>
        <v>15075</v>
      </c>
      <c r="N292" s="2028">
        <f>AA91</f>
        <v>30320</v>
      </c>
      <c r="O292" s="2082"/>
      <c r="P292" s="2028">
        <f>AC91</f>
        <v>275</v>
      </c>
      <c r="Q292" s="2028">
        <f>AD91</f>
        <v>231.2</v>
      </c>
    </row>
    <row r="293" spans="1:19" ht="14.85" customHeight="1" x14ac:dyDescent="0.15">
      <c r="A293" s="332"/>
      <c r="B293" s="1589"/>
      <c r="C293" s="2019"/>
      <c r="D293" s="1565"/>
      <c r="E293" s="1556" t="s">
        <v>2939</v>
      </c>
      <c r="F293" s="2036"/>
      <c r="G293" s="2126"/>
      <c r="H293" s="2129"/>
      <c r="I293" s="2085"/>
      <c r="J293" s="2087"/>
      <c r="K293" s="2089"/>
      <c r="L293" s="2091"/>
      <c r="M293" s="1997"/>
      <c r="N293" s="1997"/>
      <c r="O293" s="2082"/>
      <c r="P293" s="1997"/>
      <c r="Q293" s="1997"/>
    </row>
    <row r="294" spans="1:19" ht="14.85" customHeight="1" x14ac:dyDescent="0.15">
      <c r="A294" s="332"/>
      <c r="B294" s="1589"/>
      <c r="C294" s="2019"/>
      <c r="D294" s="1555" t="s">
        <v>70</v>
      </c>
      <c r="E294" s="1556" t="s">
        <v>129</v>
      </c>
      <c r="F294" s="2120" t="s">
        <v>2928</v>
      </c>
      <c r="G294" s="2126"/>
      <c r="H294" s="2129"/>
      <c r="I294" s="2085"/>
      <c r="J294" s="2087"/>
      <c r="K294" s="2089"/>
      <c r="L294" s="2091"/>
      <c r="M294" s="1997"/>
      <c r="N294" s="1997"/>
      <c r="O294" s="2082"/>
      <c r="P294" s="1997"/>
      <c r="Q294" s="1997"/>
    </row>
    <row r="295" spans="1:19" ht="14.85" customHeight="1" thickBot="1" x14ac:dyDescent="0.2">
      <c r="A295" s="332"/>
      <c r="B295" s="1593"/>
      <c r="C295" s="2019"/>
      <c r="D295" s="1555" t="s">
        <v>71</v>
      </c>
      <c r="E295" s="1556" t="s">
        <v>2940</v>
      </c>
      <c r="F295" s="2099"/>
      <c r="G295" s="2127"/>
      <c r="H295" s="2130"/>
      <c r="I295" s="2086"/>
      <c r="J295" s="2088"/>
      <c r="K295" s="2090"/>
      <c r="L295" s="2092"/>
      <c r="M295" s="2027"/>
      <c r="N295" s="2027"/>
      <c r="O295" s="2083"/>
      <c r="P295" s="2027"/>
      <c r="Q295" s="2027"/>
    </row>
    <row r="296" spans="1:19" ht="14.85" customHeight="1" x14ac:dyDescent="0.15">
      <c r="A296" s="332"/>
      <c r="B296" s="2079" t="s">
        <v>2941</v>
      </c>
      <c r="C296" s="2107" t="s">
        <v>2942</v>
      </c>
      <c r="D296" s="1560" t="s">
        <v>72</v>
      </c>
      <c r="E296" s="1561" t="s">
        <v>130</v>
      </c>
      <c r="F296" s="2061" t="s">
        <v>3149</v>
      </c>
      <c r="G296" s="2023">
        <f>T93</f>
        <v>6</v>
      </c>
      <c r="H296" s="2004">
        <f t="shared" ref="H296:Q296" si="64">U93</f>
        <v>1</v>
      </c>
      <c r="I296" s="2001">
        <f t="shared" si="64"/>
        <v>0</v>
      </c>
      <c r="J296" s="2004">
        <f t="shared" si="64"/>
        <v>3</v>
      </c>
      <c r="K296" s="2007">
        <f t="shared" si="64"/>
        <v>0</v>
      </c>
      <c r="L296" s="2010">
        <f t="shared" si="64"/>
        <v>0</v>
      </c>
      <c r="M296" s="1996">
        <f t="shared" si="64"/>
        <v>51836</v>
      </c>
      <c r="N296" s="1996">
        <f t="shared" si="64"/>
        <v>54109</v>
      </c>
      <c r="O296" s="1996">
        <f t="shared" si="64"/>
        <v>7786</v>
      </c>
      <c r="P296" s="1996">
        <f t="shared" si="64"/>
        <v>282</v>
      </c>
      <c r="Q296" s="1996">
        <f t="shared" si="64"/>
        <v>622.4</v>
      </c>
    </row>
    <row r="297" spans="1:19" ht="14.85" customHeight="1" x14ac:dyDescent="0.15">
      <c r="A297" s="332"/>
      <c r="B297" s="2031"/>
      <c r="C297" s="2101"/>
      <c r="D297" s="1565"/>
      <c r="E297" s="1556" t="s">
        <v>2944</v>
      </c>
      <c r="F297" s="2036"/>
      <c r="G297" s="2024"/>
      <c r="H297" s="2005"/>
      <c r="I297" s="2002"/>
      <c r="J297" s="2005"/>
      <c r="K297" s="2008"/>
      <c r="L297" s="2011"/>
      <c r="M297" s="1997"/>
      <c r="N297" s="1997"/>
      <c r="O297" s="1997"/>
      <c r="P297" s="1997"/>
      <c r="Q297" s="1997"/>
    </row>
    <row r="298" spans="1:19" ht="14.85" customHeight="1" x14ac:dyDescent="0.15">
      <c r="A298" s="332"/>
      <c r="B298" s="2031"/>
      <c r="C298" s="2101"/>
      <c r="D298" s="1555" t="s">
        <v>70</v>
      </c>
      <c r="E298" s="1556" t="s">
        <v>2945</v>
      </c>
      <c r="F298" s="2035" t="s">
        <v>2946</v>
      </c>
      <c r="G298" s="2024"/>
      <c r="H298" s="2005"/>
      <c r="I298" s="2002"/>
      <c r="J298" s="2005"/>
      <c r="K298" s="2008"/>
      <c r="L298" s="2011"/>
      <c r="M298" s="1997"/>
      <c r="N298" s="1997"/>
      <c r="O298" s="1997"/>
      <c r="P298" s="1997"/>
      <c r="Q298" s="1997"/>
    </row>
    <row r="299" spans="1:19" ht="14.85" customHeight="1" x14ac:dyDescent="0.15">
      <c r="A299" s="332"/>
      <c r="B299" s="2031"/>
      <c r="C299" s="2108"/>
      <c r="D299" s="1566" t="s">
        <v>71</v>
      </c>
      <c r="E299" s="1567" t="s">
        <v>2947</v>
      </c>
      <c r="F299" s="2118"/>
      <c r="G299" s="2078"/>
      <c r="H299" s="2055"/>
      <c r="I299" s="2054"/>
      <c r="J299" s="2055"/>
      <c r="K299" s="2056"/>
      <c r="L299" s="2057"/>
      <c r="M299" s="2045"/>
      <c r="N299" s="2045"/>
      <c r="O299" s="2045"/>
      <c r="P299" s="2045"/>
      <c r="Q299" s="2045"/>
    </row>
    <row r="300" spans="1:19" ht="14.85" customHeight="1" x14ac:dyDescent="0.15">
      <c r="A300" s="332"/>
      <c r="B300" s="1589"/>
      <c r="C300" s="2101" t="s">
        <v>2948</v>
      </c>
      <c r="D300" s="1555" t="s">
        <v>72</v>
      </c>
      <c r="E300" s="1556" t="s">
        <v>2949</v>
      </c>
      <c r="F300" s="2035" t="s">
        <v>2943</v>
      </c>
      <c r="G300" s="2049">
        <f>T94</f>
        <v>4</v>
      </c>
      <c r="H300" s="2052">
        <f t="shared" ref="H300:Q300" si="65">U94</f>
        <v>1</v>
      </c>
      <c r="I300" s="2053">
        <f t="shared" si="65"/>
        <v>0</v>
      </c>
      <c r="J300" s="2052">
        <f t="shared" si="65"/>
        <v>3</v>
      </c>
      <c r="K300" s="2043">
        <f t="shared" si="65"/>
        <v>0</v>
      </c>
      <c r="L300" s="2044">
        <f t="shared" si="65"/>
        <v>0</v>
      </c>
      <c r="M300" s="2028">
        <f t="shared" si="65"/>
        <v>35142</v>
      </c>
      <c r="N300" s="2028">
        <f t="shared" si="65"/>
        <v>47024</v>
      </c>
      <c r="O300" s="2028">
        <f t="shared" si="65"/>
        <v>4511</v>
      </c>
      <c r="P300" s="2028">
        <f t="shared" si="65"/>
        <v>281</v>
      </c>
      <c r="Q300" s="2028">
        <f t="shared" si="65"/>
        <v>470</v>
      </c>
    </row>
    <row r="301" spans="1:19" ht="14.85" customHeight="1" x14ac:dyDescent="0.15">
      <c r="A301" s="332"/>
      <c r="B301" s="1589"/>
      <c r="C301" s="2101"/>
      <c r="D301" s="1565"/>
      <c r="E301" s="1556" t="s">
        <v>2950</v>
      </c>
      <c r="F301" s="2036"/>
      <c r="G301" s="2049"/>
      <c r="H301" s="2005"/>
      <c r="I301" s="2002"/>
      <c r="J301" s="2005"/>
      <c r="K301" s="2008"/>
      <c r="L301" s="2011"/>
      <c r="M301" s="1997"/>
      <c r="N301" s="1997"/>
      <c r="O301" s="1997"/>
      <c r="P301" s="1997"/>
      <c r="Q301" s="1997"/>
    </row>
    <row r="302" spans="1:19" ht="14.85" customHeight="1" x14ac:dyDescent="0.15">
      <c r="A302" s="332"/>
      <c r="B302" s="1589"/>
      <c r="C302" s="2101"/>
      <c r="D302" s="1555" t="s">
        <v>70</v>
      </c>
      <c r="E302" s="1556" t="s">
        <v>2951</v>
      </c>
      <c r="F302" s="2048" t="s">
        <v>2952</v>
      </c>
      <c r="G302" s="2049"/>
      <c r="H302" s="2005"/>
      <c r="I302" s="2002"/>
      <c r="J302" s="2005"/>
      <c r="K302" s="2008"/>
      <c r="L302" s="2011"/>
      <c r="M302" s="1997"/>
      <c r="N302" s="1997"/>
      <c r="O302" s="1997"/>
      <c r="P302" s="1997"/>
      <c r="Q302" s="1997"/>
    </row>
    <row r="303" spans="1:19" ht="14.85" customHeight="1" thickBot="1" x14ac:dyDescent="0.2">
      <c r="A303" s="332"/>
      <c r="B303" s="1593"/>
      <c r="C303" s="2119"/>
      <c r="D303" s="1571" t="s">
        <v>71</v>
      </c>
      <c r="E303" s="1572" t="s">
        <v>2953</v>
      </c>
      <c r="F303" s="2099"/>
      <c r="G303" s="2098"/>
      <c r="H303" s="2072"/>
      <c r="I303" s="2073"/>
      <c r="J303" s="2072"/>
      <c r="K303" s="2074"/>
      <c r="L303" s="2064"/>
      <c r="M303" s="2065"/>
      <c r="N303" s="2065"/>
      <c r="O303" s="2065"/>
      <c r="P303" s="2065"/>
      <c r="Q303" s="2065"/>
    </row>
    <row r="304" spans="1:19" s="471" customFormat="1" ht="14.85" customHeight="1" x14ac:dyDescent="0.15">
      <c r="A304" s="332"/>
      <c r="B304" s="2016" t="s">
        <v>2954</v>
      </c>
      <c r="C304" s="2101" t="s">
        <v>2955</v>
      </c>
      <c r="D304" s="1555" t="s">
        <v>72</v>
      </c>
      <c r="E304" s="1556" t="s">
        <v>2956</v>
      </c>
      <c r="F304" s="2061" t="s">
        <v>3151</v>
      </c>
      <c r="G304" s="2049">
        <f>T96</f>
        <v>7.5</v>
      </c>
      <c r="H304" s="2004">
        <f t="shared" ref="H304:Q304" si="66">U96</f>
        <v>1</v>
      </c>
      <c r="I304" s="2001">
        <f t="shared" si="66"/>
        <v>0</v>
      </c>
      <c r="J304" s="2004">
        <f t="shared" si="66"/>
        <v>0.5</v>
      </c>
      <c r="K304" s="2007">
        <f t="shared" si="66"/>
        <v>0</v>
      </c>
      <c r="L304" s="2010">
        <f t="shared" si="66"/>
        <v>0</v>
      </c>
      <c r="M304" s="1996">
        <f t="shared" si="66"/>
        <v>99939</v>
      </c>
      <c r="N304" s="1996">
        <f t="shared" si="66"/>
        <v>295389</v>
      </c>
      <c r="O304" s="1996">
        <f t="shared" si="66"/>
        <v>28775</v>
      </c>
      <c r="P304" s="1996">
        <f t="shared" si="66"/>
        <v>290</v>
      </c>
      <c r="Q304" s="1996">
        <f t="shared" si="66"/>
        <v>1046.7</v>
      </c>
      <c r="S304" s="1742"/>
    </row>
    <row r="305" spans="1:19" s="471" customFormat="1" ht="14.85" customHeight="1" x14ac:dyDescent="0.15">
      <c r="A305" s="332"/>
      <c r="B305" s="2016"/>
      <c r="C305" s="2101"/>
      <c r="D305" s="1565"/>
      <c r="E305" s="1556" t="s">
        <v>2957</v>
      </c>
      <c r="F305" s="2036"/>
      <c r="G305" s="2049"/>
      <c r="H305" s="2005"/>
      <c r="I305" s="2002"/>
      <c r="J305" s="2005"/>
      <c r="K305" s="2008"/>
      <c r="L305" s="2011"/>
      <c r="M305" s="1997"/>
      <c r="N305" s="1997"/>
      <c r="O305" s="1997"/>
      <c r="P305" s="1997"/>
      <c r="Q305" s="1997"/>
      <c r="S305" s="1742"/>
    </row>
    <row r="306" spans="1:19" s="471" customFormat="1" ht="14.85" customHeight="1" x14ac:dyDescent="0.15">
      <c r="A306" s="332"/>
      <c r="B306" s="2016"/>
      <c r="C306" s="2101"/>
      <c r="D306" s="1555" t="s">
        <v>70</v>
      </c>
      <c r="E306" s="1556" t="s">
        <v>2958</v>
      </c>
      <c r="F306" s="2035" t="s">
        <v>2959</v>
      </c>
      <c r="G306" s="2049"/>
      <c r="H306" s="2005"/>
      <c r="I306" s="2002"/>
      <c r="J306" s="2005"/>
      <c r="K306" s="2008"/>
      <c r="L306" s="2011"/>
      <c r="M306" s="1997"/>
      <c r="N306" s="1997"/>
      <c r="O306" s="1997"/>
      <c r="P306" s="1997"/>
      <c r="Q306" s="1997"/>
      <c r="S306" s="1742"/>
    </row>
    <row r="307" spans="1:19" s="471" customFormat="1" ht="14.85" customHeight="1" thickBot="1" x14ac:dyDescent="0.2">
      <c r="A307" s="332"/>
      <c r="B307" s="2016"/>
      <c r="C307" s="2101"/>
      <c r="D307" s="1555" t="s">
        <v>71</v>
      </c>
      <c r="E307" s="1556" t="s">
        <v>2960</v>
      </c>
      <c r="F307" s="2035"/>
      <c r="G307" s="2049"/>
      <c r="H307" s="2072"/>
      <c r="I307" s="2073"/>
      <c r="J307" s="2072"/>
      <c r="K307" s="2074"/>
      <c r="L307" s="2064"/>
      <c r="M307" s="2065"/>
      <c r="N307" s="2065"/>
      <c r="O307" s="2065"/>
      <c r="P307" s="2065"/>
      <c r="Q307" s="2065"/>
      <c r="S307" s="1742"/>
    </row>
    <row r="308" spans="1:19" ht="14.85" customHeight="1" x14ac:dyDescent="0.15">
      <c r="A308" s="332"/>
      <c r="B308" s="2015" t="s">
        <v>2961</v>
      </c>
      <c r="C308" s="2112" t="s">
        <v>2962</v>
      </c>
      <c r="D308" s="1560" t="s">
        <v>72</v>
      </c>
      <c r="E308" s="1561" t="s">
        <v>2963</v>
      </c>
      <c r="F308" s="2114" t="s">
        <v>3150</v>
      </c>
      <c r="G308" s="2023">
        <f>T97</f>
        <v>8.1999999999999993</v>
      </c>
      <c r="H308" s="2004">
        <f t="shared" ref="H308:Q308" si="67">U97</f>
        <v>0</v>
      </c>
      <c r="I308" s="2001">
        <f t="shared" si="67"/>
        <v>0</v>
      </c>
      <c r="J308" s="2004">
        <f t="shared" si="67"/>
        <v>0</v>
      </c>
      <c r="K308" s="2007">
        <f t="shared" si="67"/>
        <v>1</v>
      </c>
      <c r="L308" s="2010">
        <f t="shared" si="67"/>
        <v>0</v>
      </c>
      <c r="M308" s="1996">
        <f t="shared" si="67"/>
        <v>125500</v>
      </c>
      <c r="N308" s="1996">
        <f t="shared" si="67"/>
        <v>145146</v>
      </c>
      <c r="O308" s="1996">
        <f t="shared" si="67"/>
        <v>13097</v>
      </c>
      <c r="P308" s="1996">
        <f t="shared" si="67"/>
        <v>292</v>
      </c>
      <c r="Q308" s="1996">
        <f t="shared" si="67"/>
        <v>630</v>
      </c>
    </row>
    <row r="309" spans="1:19" ht="14.85" customHeight="1" x14ac:dyDescent="0.15">
      <c r="A309" s="332"/>
      <c r="B309" s="2016"/>
      <c r="C309" s="2101"/>
      <c r="D309" s="1565"/>
      <c r="E309" s="1556" t="s">
        <v>2964</v>
      </c>
      <c r="F309" s="2036"/>
      <c r="G309" s="2024"/>
      <c r="H309" s="2005"/>
      <c r="I309" s="2002"/>
      <c r="J309" s="2005"/>
      <c r="K309" s="2008"/>
      <c r="L309" s="2011"/>
      <c r="M309" s="1997"/>
      <c r="N309" s="1997"/>
      <c r="O309" s="1997"/>
      <c r="P309" s="1997"/>
      <c r="Q309" s="1997"/>
    </row>
    <row r="310" spans="1:19" ht="14.85" customHeight="1" x14ac:dyDescent="0.15">
      <c r="A310" s="332"/>
      <c r="B310" s="2016"/>
      <c r="C310" s="2101"/>
      <c r="D310" s="1555" t="s">
        <v>70</v>
      </c>
      <c r="E310" s="1556" t="s">
        <v>2965</v>
      </c>
      <c r="F310" s="2109" t="s">
        <v>2966</v>
      </c>
      <c r="G310" s="2024"/>
      <c r="H310" s="2005"/>
      <c r="I310" s="2002"/>
      <c r="J310" s="2005"/>
      <c r="K310" s="2008"/>
      <c r="L310" s="2011"/>
      <c r="M310" s="1997"/>
      <c r="N310" s="1997"/>
      <c r="O310" s="1997"/>
      <c r="P310" s="1997"/>
      <c r="Q310" s="1997"/>
    </row>
    <row r="311" spans="1:19" ht="14.85" customHeight="1" thickBot="1" x14ac:dyDescent="0.2">
      <c r="A311" s="332"/>
      <c r="B311" s="2111"/>
      <c r="C311" s="2113"/>
      <c r="D311" s="1558" t="s">
        <v>71</v>
      </c>
      <c r="E311" s="1569" t="s">
        <v>2967</v>
      </c>
      <c r="F311" s="2093"/>
      <c r="G311" s="2071"/>
      <c r="H311" s="2040"/>
      <c r="I311" s="2041"/>
      <c r="J311" s="2040"/>
      <c r="K311" s="2042"/>
      <c r="L311" s="2026"/>
      <c r="M311" s="2027"/>
      <c r="N311" s="2027"/>
      <c r="O311" s="2027"/>
      <c r="P311" s="2027"/>
      <c r="Q311" s="2027"/>
    </row>
    <row r="312" spans="1:19" ht="14.85" customHeight="1" x14ac:dyDescent="0.15">
      <c r="A312" s="332"/>
      <c r="B312" s="2110" t="s">
        <v>2968</v>
      </c>
      <c r="C312" s="2033" t="s">
        <v>2969</v>
      </c>
      <c r="D312" s="1555" t="s">
        <v>72</v>
      </c>
      <c r="E312" s="1556" t="s">
        <v>131</v>
      </c>
      <c r="F312" s="2035" t="s">
        <v>3152</v>
      </c>
      <c r="G312" s="2070">
        <f>T98</f>
        <v>12</v>
      </c>
      <c r="H312" s="2005">
        <f t="shared" ref="H312:Q312" si="68">U98</f>
        <v>0</v>
      </c>
      <c r="I312" s="2002">
        <f t="shared" si="68"/>
        <v>0</v>
      </c>
      <c r="J312" s="2005">
        <f t="shared" si="68"/>
        <v>6</v>
      </c>
      <c r="K312" s="2008">
        <f t="shared" si="68"/>
        <v>1</v>
      </c>
      <c r="L312" s="2011">
        <f t="shared" si="68"/>
        <v>0</v>
      </c>
      <c r="M312" s="1997">
        <f t="shared" si="68"/>
        <v>112017</v>
      </c>
      <c r="N312" s="1997">
        <f t="shared" si="68"/>
        <v>180362</v>
      </c>
      <c r="O312" s="1997">
        <f t="shared" si="68"/>
        <v>16156</v>
      </c>
      <c r="P312" s="1997">
        <f t="shared" si="68"/>
        <v>277</v>
      </c>
      <c r="Q312" s="1997">
        <f t="shared" si="68"/>
        <v>1666.46</v>
      </c>
    </row>
    <row r="313" spans="1:19" ht="14.85" customHeight="1" x14ac:dyDescent="0.15">
      <c r="A313" s="332"/>
      <c r="B313" s="2095"/>
      <c r="C313" s="2019"/>
      <c r="D313" s="1565"/>
      <c r="E313" s="1556" t="s">
        <v>2970</v>
      </c>
      <c r="F313" s="2036"/>
      <c r="G313" s="2024"/>
      <c r="H313" s="2005"/>
      <c r="I313" s="2002"/>
      <c r="J313" s="2005"/>
      <c r="K313" s="2008"/>
      <c r="L313" s="2011"/>
      <c r="M313" s="1997"/>
      <c r="N313" s="1997"/>
      <c r="O313" s="1997"/>
      <c r="P313" s="1997"/>
      <c r="Q313" s="1997"/>
    </row>
    <row r="314" spans="1:19" ht="14.85" customHeight="1" x14ac:dyDescent="0.15">
      <c r="A314" s="332"/>
      <c r="B314" s="2095"/>
      <c r="C314" s="2019"/>
      <c r="D314" s="1555" t="s">
        <v>70</v>
      </c>
      <c r="E314" s="1556" t="s">
        <v>2971</v>
      </c>
      <c r="F314" s="2035" t="s">
        <v>2972</v>
      </c>
      <c r="G314" s="2024"/>
      <c r="H314" s="2005"/>
      <c r="I314" s="2002"/>
      <c r="J314" s="2005"/>
      <c r="K314" s="2008"/>
      <c r="L314" s="2011"/>
      <c r="M314" s="1997"/>
      <c r="N314" s="1997"/>
      <c r="O314" s="1997"/>
      <c r="P314" s="1997"/>
      <c r="Q314" s="1997"/>
    </row>
    <row r="315" spans="1:19" ht="14.85" customHeight="1" thickBot="1" x14ac:dyDescent="0.2">
      <c r="A315" s="332"/>
      <c r="B315" s="2096"/>
      <c r="C315" s="2034"/>
      <c r="D315" s="1558" t="s">
        <v>71</v>
      </c>
      <c r="E315" s="1569" t="s">
        <v>2973</v>
      </c>
      <c r="F315" s="2093"/>
      <c r="G315" s="2071"/>
      <c r="H315" s="2040"/>
      <c r="I315" s="2041"/>
      <c r="J315" s="2040"/>
      <c r="K315" s="2042"/>
      <c r="L315" s="2026"/>
      <c r="M315" s="2027"/>
      <c r="N315" s="2027"/>
      <c r="O315" s="2027"/>
      <c r="P315" s="2027"/>
      <c r="Q315" s="2027"/>
    </row>
    <row r="316" spans="1:19" ht="14.85" customHeight="1" x14ac:dyDescent="0.15">
      <c r="A316" s="332"/>
      <c r="B316" s="2094" t="s">
        <v>2974</v>
      </c>
      <c r="C316" s="2018" t="s">
        <v>2975</v>
      </c>
      <c r="D316" s="1560" t="s">
        <v>72</v>
      </c>
      <c r="E316" s="1561" t="s">
        <v>2976</v>
      </c>
      <c r="F316" s="2097" t="s">
        <v>6023</v>
      </c>
      <c r="G316" s="2062">
        <f>T99</f>
        <v>5</v>
      </c>
      <c r="H316" s="2004">
        <f t="shared" ref="H316:Q316" si="69">U99</f>
        <v>0</v>
      </c>
      <c r="I316" s="2001">
        <f t="shared" si="69"/>
        <v>0</v>
      </c>
      <c r="J316" s="2004">
        <f t="shared" si="69"/>
        <v>0</v>
      </c>
      <c r="K316" s="2007">
        <f t="shared" si="69"/>
        <v>1</v>
      </c>
      <c r="L316" s="2010">
        <f t="shared" si="69"/>
        <v>0</v>
      </c>
      <c r="M316" s="1996">
        <f t="shared" si="69"/>
        <v>65833</v>
      </c>
      <c r="N316" s="1996">
        <f t="shared" si="69"/>
        <v>59396</v>
      </c>
      <c r="O316" s="1996">
        <f t="shared" si="69"/>
        <v>9464</v>
      </c>
      <c r="P316" s="1996">
        <f t="shared" si="69"/>
        <v>293</v>
      </c>
      <c r="Q316" s="1996">
        <f t="shared" si="69"/>
        <v>1039</v>
      </c>
    </row>
    <row r="317" spans="1:19" ht="14.85" customHeight="1" x14ac:dyDescent="0.15">
      <c r="A317" s="332"/>
      <c r="B317" s="2095"/>
      <c r="C317" s="2019"/>
      <c r="D317" s="1565"/>
      <c r="E317" s="1556" t="s">
        <v>2977</v>
      </c>
      <c r="F317" s="2036"/>
      <c r="G317" s="2049"/>
      <c r="H317" s="2005"/>
      <c r="I317" s="2002"/>
      <c r="J317" s="2005"/>
      <c r="K317" s="2008"/>
      <c r="L317" s="2011"/>
      <c r="M317" s="1997"/>
      <c r="N317" s="1997"/>
      <c r="O317" s="1997"/>
      <c r="P317" s="1997"/>
      <c r="Q317" s="1997"/>
    </row>
    <row r="318" spans="1:19" ht="14.85" customHeight="1" x14ac:dyDescent="0.15">
      <c r="A318" s="332"/>
      <c r="B318" s="2095"/>
      <c r="C318" s="2019"/>
      <c r="D318" s="1555" t="s">
        <v>70</v>
      </c>
      <c r="E318" s="1556" t="s">
        <v>2978</v>
      </c>
      <c r="F318" s="2035" t="s">
        <v>2979</v>
      </c>
      <c r="G318" s="2049"/>
      <c r="H318" s="2005"/>
      <c r="I318" s="2002"/>
      <c r="J318" s="2005"/>
      <c r="K318" s="2008"/>
      <c r="L318" s="2011"/>
      <c r="M318" s="1997"/>
      <c r="N318" s="1997"/>
      <c r="O318" s="1997"/>
      <c r="P318" s="1997"/>
      <c r="Q318" s="1997"/>
    </row>
    <row r="319" spans="1:19" ht="14.85" customHeight="1" thickBot="1" x14ac:dyDescent="0.2">
      <c r="A319" s="332"/>
      <c r="B319" s="2096"/>
      <c r="C319" s="2034"/>
      <c r="D319" s="1571" t="s">
        <v>71</v>
      </c>
      <c r="E319" s="1572" t="s">
        <v>2980</v>
      </c>
      <c r="F319" s="2099"/>
      <c r="G319" s="2098"/>
      <c r="H319" s="2072"/>
      <c r="I319" s="2073"/>
      <c r="J319" s="2072"/>
      <c r="K319" s="2074"/>
      <c r="L319" s="2064"/>
      <c r="M319" s="2065"/>
      <c r="N319" s="2065"/>
      <c r="O319" s="2065"/>
      <c r="P319" s="2065"/>
      <c r="Q319" s="2065"/>
    </row>
    <row r="320" spans="1:19" ht="14.85" customHeight="1" x14ac:dyDescent="0.15">
      <c r="A320" s="332"/>
      <c r="B320" s="2100" t="s">
        <v>2981</v>
      </c>
      <c r="C320" s="2101" t="s">
        <v>2982</v>
      </c>
      <c r="D320" s="1555" t="s">
        <v>72</v>
      </c>
      <c r="E320" s="1556" t="s">
        <v>132</v>
      </c>
      <c r="F320" s="2102" t="s">
        <v>3157</v>
      </c>
      <c r="G320" s="2104">
        <f>T100</f>
        <v>4</v>
      </c>
      <c r="H320" s="2004">
        <f t="shared" ref="H320:Q320" si="70">U100</f>
        <v>0</v>
      </c>
      <c r="I320" s="2001">
        <f t="shared" si="70"/>
        <v>0</v>
      </c>
      <c r="J320" s="2004">
        <f t="shared" si="70"/>
        <v>0</v>
      </c>
      <c r="K320" s="2007">
        <f t="shared" si="70"/>
        <v>2</v>
      </c>
      <c r="L320" s="2010">
        <f t="shared" si="70"/>
        <v>0</v>
      </c>
      <c r="M320" s="1996">
        <f t="shared" si="70"/>
        <v>69564</v>
      </c>
      <c r="N320" s="1996">
        <f t="shared" si="70"/>
        <v>24562</v>
      </c>
      <c r="O320" s="1996">
        <f t="shared" si="70"/>
        <v>3146</v>
      </c>
      <c r="P320" s="1996">
        <f t="shared" si="70"/>
        <v>277</v>
      </c>
      <c r="Q320" s="1996">
        <f t="shared" si="70"/>
        <v>405.3</v>
      </c>
    </row>
    <row r="321" spans="1:17" ht="14.85" customHeight="1" x14ac:dyDescent="0.15">
      <c r="A321" s="332"/>
      <c r="B321" s="2031"/>
      <c r="C321" s="2101"/>
      <c r="D321" s="1565"/>
      <c r="E321" s="1556" t="s">
        <v>2983</v>
      </c>
      <c r="F321" s="2103"/>
      <c r="G321" s="2105"/>
      <c r="H321" s="2087"/>
      <c r="I321" s="2085"/>
      <c r="J321" s="2087"/>
      <c r="K321" s="2089"/>
      <c r="L321" s="2091"/>
      <c r="M321" s="2082"/>
      <c r="N321" s="2082"/>
      <c r="O321" s="2082"/>
      <c r="P321" s="2082"/>
      <c r="Q321" s="2082"/>
    </row>
    <row r="322" spans="1:17" ht="14.85" customHeight="1" x14ac:dyDescent="0.15">
      <c r="A322" s="332"/>
      <c r="B322" s="2031"/>
      <c r="C322" s="2101"/>
      <c r="D322" s="1555" t="s">
        <v>70</v>
      </c>
      <c r="E322" s="1556" t="s">
        <v>2984</v>
      </c>
      <c r="F322" s="2035" t="s">
        <v>2985</v>
      </c>
      <c r="G322" s="2105"/>
      <c r="H322" s="2087"/>
      <c r="I322" s="2085"/>
      <c r="J322" s="2087"/>
      <c r="K322" s="2089"/>
      <c r="L322" s="2091"/>
      <c r="M322" s="2082"/>
      <c r="N322" s="2082"/>
      <c r="O322" s="2082"/>
      <c r="P322" s="2082"/>
      <c r="Q322" s="2082"/>
    </row>
    <row r="323" spans="1:17" ht="14.85" customHeight="1" x14ac:dyDescent="0.15">
      <c r="A323" s="332"/>
      <c r="B323" s="2031"/>
      <c r="C323" s="2101"/>
      <c r="D323" s="1555" t="s">
        <v>71</v>
      </c>
      <c r="E323" s="1556" t="s">
        <v>2986</v>
      </c>
      <c r="F323" s="2035"/>
      <c r="G323" s="2105"/>
      <c r="H323" s="2087"/>
      <c r="I323" s="2085"/>
      <c r="J323" s="2087"/>
      <c r="K323" s="2089"/>
      <c r="L323" s="2091"/>
      <c r="M323" s="2082"/>
      <c r="N323" s="2082"/>
      <c r="O323" s="2082"/>
      <c r="P323" s="2082"/>
      <c r="Q323" s="2082"/>
    </row>
    <row r="324" spans="1:17" ht="14.85" customHeight="1" x14ac:dyDescent="0.15">
      <c r="A324" s="332"/>
      <c r="B324" s="1594"/>
      <c r="C324" s="2076" t="s">
        <v>2987</v>
      </c>
      <c r="D324" s="1563" t="s">
        <v>72</v>
      </c>
      <c r="E324" s="1564" t="s">
        <v>2988</v>
      </c>
      <c r="F324" s="2084" t="s">
        <v>3157</v>
      </c>
      <c r="G324" s="2105"/>
      <c r="H324" s="2087"/>
      <c r="I324" s="2085"/>
      <c r="J324" s="2087"/>
      <c r="K324" s="2089"/>
      <c r="L324" s="2091"/>
      <c r="M324" s="2082"/>
      <c r="N324" s="2082"/>
      <c r="O324" s="2082"/>
      <c r="P324" s="2082"/>
      <c r="Q324" s="2082"/>
    </row>
    <row r="325" spans="1:17" ht="14.85" customHeight="1" x14ac:dyDescent="0.15">
      <c r="A325" s="332"/>
      <c r="B325" s="1594"/>
      <c r="C325" s="2019"/>
      <c r="D325" s="1565"/>
      <c r="E325" s="1556" t="s">
        <v>2989</v>
      </c>
      <c r="F325" s="2022"/>
      <c r="G325" s="2105"/>
      <c r="H325" s="2087"/>
      <c r="I325" s="2085"/>
      <c r="J325" s="2087"/>
      <c r="K325" s="2089"/>
      <c r="L325" s="2091"/>
      <c r="M325" s="2082"/>
      <c r="N325" s="2082"/>
      <c r="O325" s="2082"/>
      <c r="P325" s="2082"/>
      <c r="Q325" s="2082"/>
    </row>
    <row r="326" spans="1:17" ht="14.85" customHeight="1" x14ac:dyDescent="0.15">
      <c r="A326" s="332"/>
      <c r="B326" s="1594"/>
      <c r="C326" s="2019"/>
      <c r="D326" s="1555" t="s">
        <v>70</v>
      </c>
      <c r="E326" s="1556" t="s">
        <v>2990</v>
      </c>
      <c r="F326" s="2013" t="s">
        <v>2824</v>
      </c>
      <c r="G326" s="2105"/>
      <c r="H326" s="2087"/>
      <c r="I326" s="2085"/>
      <c r="J326" s="2087"/>
      <c r="K326" s="2089"/>
      <c r="L326" s="2091"/>
      <c r="M326" s="2082"/>
      <c r="N326" s="2082"/>
      <c r="O326" s="2082"/>
      <c r="P326" s="2082"/>
      <c r="Q326" s="2082"/>
    </row>
    <row r="327" spans="1:17" ht="14.85" customHeight="1" x14ac:dyDescent="0.15">
      <c r="A327" s="332"/>
      <c r="B327" s="1594"/>
      <c r="C327" s="2060"/>
      <c r="D327" s="1566" t="s">
        <v>71</v>
      </c>
      <c r="E327" s="1567" t="s">
        <v>2991</v>
      </c>
      <c r="F327" s="2014"/>
      <c r="G327" s="2105"/>
      <c r="H327" s="2087"/>
      <c r="I327" s="2085"/>
      <c r="J327" s="2087"/>
      <c r="K327" s="2089"/>
      <c r="L327" s="2091"/>
      <c r="M327" s="2082"/>
      <c r="N327" s="2082"/>
      <c r="O327" s="2082"/>
      <c r="P327" s="2082"/>
      <c r="Q327" s="2082"/>
    </row>
    <row r="328" spans="1:17" ht="14.85" customHeight="1" x14ac:dyDescent="0.15">
      <c r="A328" s="332"/>
      <c r="B328" s="1594"/>
      <c r="C328" s="2033" t="s">
        <v>2992</v>
      </c>
      <c r="D328" s="1555" t="s">
        <v>72</v>
      </c>
      <c r="E328" s="1556" t="s">
        <v>2993</v>
      </c>
      <c r="F328" s="2084" t="s">
        <v>3157</v>
      </c>
      <c r="G328" s="2105"/>
      <c r="H328" s="2087"/>
      <c r="I328" s="2085"/>
      <c r="J328" s="2087"/>
      <c r="K328" s="2089"/>
      <c r="L328" s="2091"/>
      <c r="M328" s="2082"/>
      <c r="N328" s="2082"/>
      <c r="O328" s="2082"/>
      <c r="P328" s="2082"/>
      <c r="Q328" s="2082"/>
    </row>
    <row r="329" spans="1:17" ht="14.85" customHeight="1" x14ac:dyDescent="0.15">
      <c r="A329" s="332"/>
      <c r="B329" s="1594"/>
      <c r="C329" s="2019"/>
      <c r="D329" s="1565"/>
      <c r="E329" s="1556" t="s">
        <v>2994</v>
      </c>
      <c r="F329" s="2022"/>
      <c r="G329" s="2105"/>
      <c r="H329" s="2087"/>
      <c r="I329" s="2085"/>
      <c r="J329" s="2087"/>
      <c r="K329" s="2089"/>
      <c r="L329" s="2091"/>
      <c r="M329" s="2082"/>
      <c r="N329" s="2082"/>
      <c r="O329" s="2082"/>
      <c r="P329" s="2082"/>
      <c r="Q329" s="2082"/>
    </row>
    <row r="330" spans="1:17" ht="14.85" customHeight="1" x14ac:dyDescent="0.15">
      <c r="A330" s="332"/>
      <c r="B330" s="1594"/>
      <c r="C330" s="2019"/>
      <c r="D330" s="1555" t="s">
        <v>70</v>
      </c>
      <c r="E330" s="1556" t="s">
        <v>2995</v>
      </c>
      <c r="F330" s="2013" t="s">
        <v>2824</v>
      </c>
      <c r="G330" s="2105"/>
      <c r="H330" s="2087"/>
      <c r="I330" s="2085"/>
      <c r="J330" s="2087"/>
      <c r="K330" s="2089"/>
      <c r="L330" s="2091"/>
      <c r="M330" s="2082"/>
      <c r="N330" s="2082"/>
      <c r="O330" s="2082"/>
      <c r="P330" s="2082"/>
      <c r="Q330" s="2082"/>
    </row>
    <row r="331" spans="1:17" ht="14.85" customHeight="1" thickBot="1" x14ac:dyDescent="0.2">
      <c r="A331" s="332"/>
      <c r="B331" s="1594"/>
      <c r="C331" s="2080"/>
      <c r="D331" s="1555" t="s">
        <v>71</v>
      </c>
      <c r="E331" s="1556" t="s">
        <v>2996</v>
      </c>
      <c r="F331" s="2058"/>
      <c r="G331" s="2106"/>
      <c r="H331" s="2088"/>
      <c r="I331" s="2086"/>
      <c r="J331" s="2088"/>
      <c r="K331" s="2090"/>
      <c r="L331" s="2092"/>
      <c r="M331" s="2083"/>
      <c r="N331" s="2083"/>
      <c r="O331" s="2083"/>
      <c r="P331" s="2083"/>
      <c r="Q331" s="2083"/>
    </row>
    <row r="332" spans="1:17" ht="14.85" customHeight="1" x14ac:dyDescent="0.15">
      <c r="A332" s="332"/>
      <c r="B332" s="2079" t="s">
        <v>2997</v>
      </c>
      <c r="C332" s="2018" t="s">
        <v>2998</v>
      </c>
      <c r="D332" s="1560" t="s">
        <v>72</v>
      </c>
      <c r="E332" s="1561" t="s">
        <v>133</v>
      </c>
      <c r="F332" s="2061" t="s">
        <v>3153</v>
      </c>
      <c r="G332" s="2023">
        <f>T101</f>
        <v>7</v>
      </c>
      <c r="H332" s="2004">
        <f t="shared" ref="H332:Q332" si="71">U101</f>
        <v>1</v>
      </c>
      <c r="I332" s="2001">
        <f t="shared" si="71"/>
        <v>0</v>
      </c>
      <c r="J332" s="2004">
        <f t="shared" si="71"/>
        <v>0</v>
      </c>
      <c r="K332" s="2007">
        <f t="shared" si="71"/>
        <v>1</v>
      </c>
      <c r="L332" s="2010">
        <f t="shared" si="71"/>
        <v>0</v>
      </c>
      <c r="M332" s="1996">
        <f t="shared" si="71"/>
        <v>74197</v>
      </c>
      <c r="N332" s="1996">
        <f t="shared" si="71"/>
        <v>58414</v>
      </c>
      <c r="O332" s="1996">
        <f t="shared" si="71"/>
        <v>6591</v>
      </c>
      <c r="P332" s="1996">
        <f t="shared" si="71"/>
        <v>268</v>
      </c>
      <c r="Q332" s="1996">
        <f t="shared" si="71"/>
        <v>396.9</v>
      </c>
    </row>
    <row r="333" spans="1:17" ht="14.85" customHeight="1" x14ac:dyDescent="0.15">
      <c r="A333" s="332"/>
      <c r="B333" s="2031"/>
      <c r="C333" s="2019"/>
      <c r="D333" s="1565"/>
      <c r="E333" s="1556" t="s">
        <v>2999</v>
      </c>
      <c r="F333" s="2036"/>
      <c r="G333" s="2024"/>
      <c r="H333" s="2005"/>
      <c r="I333" s="2002"/>
      <c r="J333" s="2005"/>
      <c r="K333" s="2008"/>
      <c r="L333" s="2011"/>
      <c r="M333" s="1997"/>
      <c r="N333" s="1997"/>
      <c r="O333" s="1997"/>
      <c r="P333" s="1997"/>
      <c r="Q333" s="1997"/>
    </row>
    <row r="334" spans="1:17" ht="14.85" customHeight="1" x14ac:dyDescent="0.15">
      <c r="A334" s="332"/>
      <c r="B334" s="2031"/>
      <c r="C334" s="2019"/>
      <c r="D334" s="1555" t="s">
        <v>70</v>
      </c>
      <c r="E334" s="1556" t="s">
        <v>3000</v>
      </c>
      <c r="F334" s="2035" t="s">
        <v>3001</v>
      </c>
      <c r="G334" s="2024"/>
      <c r="H334" s="2005"/>
      <c r="I334" s="2002"/>
      <c r="J334" s="2005"/>
      <c r="K334" s="2008"/>
      <c r="L334" s="2011"/>
      <c r="M334" s="1997"/>
      <c r="N334" s="1997"/>
      <c r="O334" s="1997"/>
      <c r="P334" s="1997"/>
      <c r="Q334" s="1997"/>
    </row>
    <row r="335" spans="1:17" ht="14.85" customHeight="1" x14ac:dyDescent="0.15">
      <c r="A335" s="332"/>
      <c r="B335" s="2031"/>
      <c r="C335" s="2080"/>
      <c r="D335" s="1555" t="s">
        <v>71</v>
      </c>
      <c r="E335" s="1556" t="s">
        <v>134</v>
      </c>
      <c r="F335" s="2035"/>
      <c r="G335" s="2081"/>
      <c r="H335" s="2055"/>
      <c r="I335" s="2054"/>
      <c r="J335" s="2055"/>
      <c r="K335" s="2056"/>
      <c r="L335" s="2057"/>
      <c r="M335" s="2045"/>
      <c r="N335" s="2045"/>
      <c r="O335" s="2045"/>
      <c r="P335" s="2045"/>
      <c r="Q335" s="2045"/>
    </row>
    <row r="336" spans="1:17" ht="14.85" customHeight="1" x14ac:dyDescent="0.15">
      <c r="A336" s="332"/>
      <c r="B336" s="1595"/>
      <c r="C336" s="2076" t="s">
        <v>3002</v>
      </c>
      <c r="D336" s="1563" t="s">
        <v>72</v>
      </c>
      <c r="E336" s="1564" t="s">
        <v>3003</v>
      </c>
      <c r="F336" s="2069" t="s">
        <v>3153</v>
      </c>
      <c r="G336" s="2077">
        <f>T102</f>
        <v>2</v>
      </c>
      <c r="H336" s="2052">
        <f t="shared" ref="H336:Q336" si="72">U102</f>
        <v>0</v>
      </c>
      <c r="I336" s="2053">
        <f t="shared" si="72"/>
        <v>0</v>
      </c>
      <c r="J336" s="2052">
        <f t="shared" si="72"/>
        <v>0</v>
      </c>
      <c r="K336" s="2043">
        <f t="shared" si="72"/>
        <v>0</v>
      </c>
      <c r="L336" s="2044">
        <f t="shared" si="72"/>
        <v>0</v>
      </c>
      <c r="M336" s="2028">
        <f t="shared" si="72"/>
        <v>9760</v>
      </c>
      <c r="N336" s="2028">
        <f t="shared" si="72"/>
        <v>1156</v>
      </c>
      <c r="O336" s="2066">
        <f t="shared" si="72"/>
        <v>253</v>
      </c>
      <c r="P336" s="2028">
        <f t="shared" si="72"/>
        <v>232</v>
      </c>
      <c r="Q336" s="2028">
        <f t="shared" si="72"/>
        <v>63</v>
      </c>
    </row>
    <row r="337" spans="1:17" ht="14.85" customHeight="1" x14ac:dyDescent="0.15">
      <c r="A337" s="332"/>
      <c r="B337" s="1595"/>
      <c r="C337" s="2019"/>
      <c r="D337" s="1565"/>
      <c r="E337" s="1556" t="s">
        <v>3080</v>
      </c>
      <c r="F337" s="2036"/>
      <c r="G337" s="2024"/>
      <c r="H337" s="2005"/>
      <c r="I337" s="2002"/>
      <c r="J337" s="2005"/>
      <c r="K337" s="2008"/>
      <c r="L337" s="2011"/>
      <c r="M337" s="1997"/>
      <c r="N337" s="1997"/>
      <c r="O337" s="2067"/>
      <c r="P337" s="1997"/>
      <c r="Q337" s="1997"/>
    </row>
    <row r="338" spans="1:17" ht="14.85" customHeight="1" x14ac:dyDescent="0.15">
      <c r="A338" s="332"/>
      <c r="B338" s="1595"/>
      <c r="C338" s="2019"/>
      <c r="D338" s="1555" t="s">
        <v>70</v>
      </c>
      <c r="E338" s="1556" t="s">
        <v>3004</v>
      </c>
      <c r="F338" s="2013" t="s">
        <v>2765</v>
      </c>
      <c r="G338" s="2024"/>
      <c r="H338" s="2005"/>
      <c r="I338" s="2002"/>
      <c r="J338" s="2005"/>
      <c r="K338" s="2008"/>
      <c r="L338" s="2011"/>
      <c r="M338" s="1997"/>
      <c r="N338" s="1997"/>
      <c r="O338" s="2067"/>
      <c r="P338" s="1997"/>
      <c r="Q338" s="1997"/>
    </row>
    <row r="339" spans="1:17" ht="14.85" customHeight="1" x14ac:dyDescent="0.15">
      <c r="A339" s="332"/>
      <c r="B339" s="1595"/>
      <c r="C339" s="2060"/>
      <c r="D339" s="1566" t="s">
        <v>71</v>
      </c>
      <c r="E339" s="1567" t="s">
        <v>3005</v>
      </c>
      <c r="F339" s="2014"/>
      <c r="G339" s="2078"/>
      <c r="H339" s="2055"/>
      <c r="I339" s="2054"/>
      <c r="J339" s="2055"/>
      <c r="K339" s="2056"/>
      <c r="L339" s="2057"/>
      <c r="M339" s="2045"/>
      <c r="N339" s="2045"/>
      <c r="O339" s="2075"/>
      <c r="P339" s="2045"/>
      <c r="Q339" s="2045"/>
    </row>
    <row r="340" spans="1:17" ht="14.85" customHeight="1" x14ac:dyDescent="0.15">
      <c r="A340" s="332"/>
      <c r="B340" s="1595"/>
      <c r="C340" s="2076" t="s">
        <v>3006</v>
      </c>
      <c r="D340" s="1563" t="s">
        <v>72</v>
      </c>
      <c r="E340" s="1564" t="s">
        <v>3007</v>
      </c>
      <c r="F340" s="2069" t="s">
        <v>3153</v>
      </c>
      <c r="G340" s="2077">
        <f>T103</f>
        <v>2</v>
      </c>
      <c r="H340" s="2052">
        <f t="shared" ref="H340:Q340" si="73">U103</f>
        <v>0</v>
      </c>
      <c r="I340" s="2053">
        <f t="shared" si="73"/>
        <v>0</v>
      </c>
      <c r="J340" s="2052">
        <f t="shared" si="73"/>
        <v>0</v>
      </c>
      <c r="K340" s="2043">
        <f t="shared" si="73"/>
        <v>0</v>
      </c>
      <c r="L340" s="2044">
        <f t="shared" si="73"/>
        <v>0</v>
      </c>
      <c r="M340" s="2028">
        <f t="shared" si="73"/>
        <v>16140</v>
      </c>
      <c r="N340" s="2028">
        <f t="shared" si="73"/>
        <v>21930</v>
      </c>
      <c r="O340" s="2066">
        <f t="shared" si="73"/>
        <v>1378</v>
      </c>
      <c r="P340" s="2028">
        <f t="shared" si="73"/>
        <v>341</v>
      </c>
      <c r="Q340" s="2028">
        <f t="shared" si="73"/>
        <v>86.1</v>
      </c>
    </row>
    <row r="341" spans="1:17" ht="14.85" customHeight="1" x14ac:dyDescent="0.15">
      <c r="A341" s="332"/>
      <c r="B341" s="1595"/>
      <c r="C341" s="2019"/>
      <c r="D341" s="1565"/>
      <c r="E341" s="1556" t="s">
        <v>3008</v>
      </c>
      <c r="F341" s="2036"/>
      <c r="G341" s="2024"/>
      <c r="H341" s="2005"/>
      <c r="I341" s="2002"/>
      <c r="J341" s="2005"/>
      <c r="K341" s="2008"/>
      <c r="L341" s="2011"/>
      <c r="M341" s="1997"/>
      <c r="N341" s="1997"/>
      <c r="O341" s="2067"/>
      <c r="P341" s="1997"/>
      <c r="Q341" s="1997"/>
    </row>
    <row r="342" spans="1:17" ht="14.85" customHeight="1" x14ac:dyDescent="0.15">
      <c r="A342" s="332"/>
      <c r="B342" s="1595"/>
      <c r="C342" s="2019"/>
      <c r="D342" s="1555" t="s">
        <v>70</v>
      </c>
      <c r="E342" s="1556" t="s">
        <v>3009</v>
      </c>
      <c r="F342" s="2013" t="s">
        <v>2765</v>
      </c>
      <c r="G342" s="2024"/>
      <c r="H342" s="2005"/>
      <c r="I342" s="2002"/>
      <c r="J342" s="2005"/>
      <c r="K342" s="2008"/>
      <c r="L342" s="2011"/>
      <c r="M342" s="1997"/>
      <c r="N342" s="1997"/>
      <c r="O342" s="2067"/>
      <c r="P342" s="1997"/>
      <c r="Q342" s="1997"/>
    </row>
    <row r="343" spans="1:17" ht="14.85" customHeight="1" x14ac:dyDescent="0.15">
      <c r="A343" s="332"/>
      <c r="B343" s="1595"/>
      <c r="C343" s="2060"/>
      <c r="D343" s="1566" t="s">
        <v>71</v>
      </c>
      <c r="E343" s="1567" t="s">
        <v>3010</v>
      </c>
      <c r="F343" s="2014"/>
      <c r="G343" s="2078"/>
      <c r="H343" s="2055"/>
      <c r="I343" s="2054"/>
      <c r="J343" s="2055"/>
      <c r="K343" s="2056"/>
      <c r="L343" s="2057"/>
      <c r="M343" s="2045"/>
      <c r="N343" s="2045"/>
      <c r="O343" s="2075"/>
      <c r="P343" s="2045"/>
      <c r="Q343" s="2045"/>
    </row>
    <row r="344" spans="1:17" ht="14.85" customHeight="1" x14ac:dyDescent="0.15">
      <c r="A344" s="332"/>
      <c r="B344" s="1595"/>
      <c r="C344" s="2033" t="s">
        <v>3011</v>
      </c>
      <c r="D344" s="1555" t="s">
        <v>72</v>
      </c>
      <c r="E344" s="1556" t="s">
        <v>3012</v>
      </c>
      <c r="F344" s="2069" t="s">
        <v>3153</v>
      </c>
      <c r="G344" s="2070">
        <f>T104</f>
        <v>2</v>
      </c>
      <c r="H344" s="2052">
        <f t="shared" ref="H344:Q344" si="74">U104</f>
        <v>0</v>
      </c>
      <c r="I344" s="2053">
        <f t="shared" si="74"/>
        <v>0</v>
      </c>
      <c r="J344" s="2052">
        <f t="shared" si="74"/>
        <v>0</v>
      </c>
      <c r="K344" s="2043">
        <f t="shared" si="74"/>
        <v>0</v>
      </c>
      <c r="L344" s="2044">
        <f t="shared" si="74"/>
        <v>0</v>
      </c>
      <c r="M344" s="2028">
        <f t="shared" si="74"/>
        <v>6698</v>
      </c>
      <c r="N344" s="2028">
        <f t="shared" si="74"/>
        <v>1380</v>
      </c>
      <c r="O344" s="2066">
        <f t="shared" si="74"/>
        <v>201</v>
      </c>
      <c r="P344" s="2028">
        <f t="shared" si="74"/>
        <v>232</v>
      </c>
      <c r="Q344" s="2028">
        <f t="shared" si="74"/>
        <v>50</v>
      </c>
    </row>
    <row r="345" spans="1:17" ht="14.85" customHeight="1" x14ac:dyDescent="0.15">
      <c r="A345" s="332"/>
      <c r="B345" s="1595"/>
      <c r="C345" s="2019"/>
      <c r="D345" s="1565"/>
      <c r="E345" s="1556" t="s">
        <v>3013</v>
      </c>
      <c r="F345" s="2036"/>
      <c r="G345" s="2024"/>
      <c r="H345" s="2005"/>
      <c r="I345" s="2002"/>
      <c r="J345" s="2005"/>
      <c r="K345" s="2008"/>
      <c r="L345" s="2011"/>
      <c r="M345" s="1997"/>
      <c r="N345" s="1997"/>
      <c r="O345" s="2067"/>
      <c r="P345" s="1997"/>
      <c r="Q345" s="1997"/>
    </row>
    <row r="346" spans="1:17" ht="14.85" customHeight="1" x14ac:dyDescent="0.15">
      <c r="A346" s="332"/>
      <c r="B346" s="1595"/>
      <c r="C346" s="2019"/>
      <c r="D346" s="1555" t="s">
        <v>70</v>
      </c>
      <c r="E346" s="1556" t="s">
        <v>3014</v>
      </c>
      <c r="F346" s="2013" t="s">
        <v>2765</v>
      </c>
      <c r="G346" s="2024"/>
      <c r="H346" s="2005"/>
      <c r="I346" s="2002"/>
      <c r="J346" s="2005"/>
      <c r="K346" s="2008"/>
      <c r="L346" s="2011"/>
      <c r="M346" s="1997"/>
      <c r="N346" s="1997"/>
      <c r="O346" s="2067"/>
      <c r="P346" s="1997"/>
      <c r="Q346" s="1997"/>
    </row>
    <row r="347" spans="1:17" ht="14.85" customHeight="1" thickBot="1" x14ac:dyDescent="0.2">
      <c r="A347" s="332"/>
      <c r="B347" s="1596"/>
      <c r="C347" s="2034"/>
      <c r="D347" s="1571" t="s">
        <v>71</v>
      </c>
      <c r="E347" s="1572" t="s">
        <v>3015</v>
      </c>
      <c r="F347" s="2058"/>
      <c r="G347" s="2071"/>
      <c r="H347" s="2072"/>
      <c r="I347" s="2073"/>
      <c r="J347" s="2072"/>
      <c r="K347" s="2074"/>
      <c r="L347" s="2064"/>
      <c r="M347" s="2065"/>
      <c r="N347" s="2065"/>
      <c r="O347" s="2068"/>
      <c r="P347" s="2065"/>
      <c r="Q347" s="2065"/>
    </row>
    <row r="348" spans="1:17" ht="14.85" customHeight="1" x14ac:dyDescent="0.15">
      <c r="A348" s="332"/>
      <c r="B348" s="2059" t="s">
        <v>3016</v>
      </c>
      <c r="C348" s="2018" t="s">
        <v>3017</v>
      </c>
      <c r="D348" s="1560" t="s">
        <v>72</v>
      </c>
      <c r="E348" s="1561" t="s">
        <v>135</v>
      </c>
      <c r="F348" s="2061" t="s">
        <v>3154</v>
      </c>
      <c r="G348" s="2062">
        <f>T106</f>
        <v>5.3000000000000007</v>
      </c>
      <c r="H348" s="2004">
        <f t="shared" ref="H348:Q348" si="75">U106</f>
        <v>0</v>
      </c>
      <c r="I348" s="2001">
        <f t="shared" si="75"/>
        <v>0</v>
      </c>
      <c r="J348" s="2004">
        <f t="shared" si="75"/>
        <v>1</v>
      </c>
      <c r="K348" s="2007">
        <f t="shared" si="75"/>
        <v>0.7</v>
      </c>
      <c r="L348" s="2010">
        <f t="shared" si="75"/>
        <v>0</v>
      </c>
      <c r="M348" s="1996">
        <f t="shared" si="75"/>
        <v>28422</v>
      </c>
      <c r="N348" s="1996">
        <f t="shared" si="75"/>
        <v>19899</v>
      </c>
      <c r="O348" s="1996">
        <f t="shared" si="75"/>
        <v>5210</v>
      </c>
      <c r="P348" s="1996">
        <f t="shared" si="75"/>
        <v>305</v>
      </c>
      <c r="Q348" s="1996">
        <f t="shared" si="75"/>
        <v>180</v>
      </c>
    </row>
    <row r="349" spans="1:17" ht="14.85" customHeight="1" x14ac:dyDescent="0.15">
      <c r="A349" s="332"/>
      <c r="B349" s="2031"/>
      <c r="C349" s="2019"/>
      <c r="D349" s="1565"/>
      <c r="E349" s="1556" t="s">
        <v>3018</v>
      </c>
      <c r="F349" s="2036"/>
      <c r="G349" s="2049"/>
      <c r="H349" s="2005"/>
      <c r="I349" s="2002"/>
      <c r="J349" s="2005"/>
      <c r="K349" s="2008"/>
      <c r="L349" s="2011"/>
      <c r="M349" s="1997"/>
      <c r="N349" s="1997"/>
      <c r="O349" s="1997"/>
      <c r="P349" s="1997"/>
      <c r="Q349" s="1997"/>
    </row>
    <row r="350" spans="1:17" ht="14.85" customHeight="1" x14ac:dyDescent="0.15">
      <c r="A350" s="332"/>
      <c r="B350" s="2031"/>
      <c r="C350" s="2019"/>
      <c r="D350" s="1555" t="s">
        <v>70</v>
      </c>
      <c r="E350" s="1556" t="s">
        <v>3019</v>
      </c>
      <c r="F350" s="2046" t="s">
        <v>3020</v>
      </c>
      <c r="G350" s="2049"/>
      <c r="H350" s="2005"/>
      <c r="I350" s="2002"/>
      <c r="J350" s="2005"/>
      <c r="K350" s="2008"/>
      <c r="L350" s="2011"/>
      <c r="M350" s="1997"/>
      <c r="N350" s="1997"/>
      <c r="O350" s="1997"/>
      <c r="P350" s="1997"/>
      <c r="Q350" s="1997"/>
    </row>
    <row r="351" spans="1:17" ht="14.85" customHeight="1" x14ac:dyDescent="0.15">
      <c r="A351" s="332"/>
      <c r="B351" s="2031"/>
      <c r="C351" s="2060"/>
      <c r="D351" s="1566" t="s">
        <v>71</v>
      </c>
      <c r="E351" s="1567" t="s">
        <v>3021</v>
      </c>
      <c r="F351" s="2047"/>
      <c r="G351" s="2063"/>
      <c r="H351" s="2055"/>
      <c r="I351" s="2054"/>
      <c r="J351" s="2055"/>
      <c r="K351" s="2056"/>
      <c r="L351" s="2057"/>
      <c r="M351" s="2045"/>
      <c r="N351" s="2045"/>
      <c r="O351" s="2045"/>
      <c r="P351" s="2045"/>
      <c r="Q351" s="2045"/>
    </row>
    <row r="352" spans="1:17" ht="14.85" customHeight="1" x14ac:dyDescent="0.15">
      <c r="A352" s="332"/>
      <c r="B352" s="1594"/>
      <c r="C352" s="2033" t="s">
        <v>3022</v>
      </c>
      <c r="D352" s="1555" t="s">
        <v>72</v>
      </c>
      <c r="E352" s="1556" t="s">
        <v>136</v>
      </c>
      <c r="F352" s="2048" t="s">
        <v>3155</v>
      </c>
      <c r="G352" s="2049">
        <f>T107</f>
        <v>5.3000000000000007</v>
      </c>
      <c r="H352" s="2052">
        <f t="shared" ref="H352:Q352" si="76">U107</f>
        <v>0</v>
      </c>
      <c r="I352" s="2053">
        <f t="shared" si="76"/>
        <v>0</v>
      </c>
      <c r="J352" s="2052">
        <f t="shared" si="76"/>
        <v>1</v>
      </c>
      <c r="K352" s="2043">
        <f t="shared" si="76"/>
        <v>0.7</v>
      </c>
      <c r="L352" s="2044">
        <f t="shared" si="76"/>
        <v>0</v>
      </c>
      <c r="M352" s="2028">
        <f t="shared" si="76"/>
        <v>30360</v>
      </c>
      <c r="N352" s="2028">
        <f t="shared" si="76"/>
        <v>19594</v>
      </c>
      <c r="O352" s="2028">
        <f t="shared" si="76"/>
        <v>4526</v>
      </c>
      <c r="P352" s="2028">
        <f t="shared" si="76"/>
        <v>306</v>
      </c>
      <c r="Q352" s="2028">
        <f t="shared" si="76"/>
        <v>205</v>
      </c>
    </row>
    <row r="353" spans="1:19" ht="14.85" customHeight="1" x14ac:dyDescent="0.15">
      <c r="A353" s="332"/>
      <c r="B353" s="1594"/>
      <c r="C353" s="2019"/>
      <c r="D353" s="1565"/>
      <c r="E353" s="1556" t="s">
        <v>3023</v>
      </c>
      <c r="F353" s="2036"/>
      <c r="G353" s="2050"/>
      <c r="H353" s="2005"/>
      <c r="I353" s="2002"/>
      <c r="J353" s="2005"/>
      <c r="K353" s="2008"/>
      <c r="L353" s="2011"/>
      <c r="M353" s="1997"/>
      <c r="N353" s="1997"/>
      <c r="O353" s="1997"/>
      <c r="P353" s="1997"/>
      <c r="Q353" s="1997"/>
    </row>
    <row r="354" spans="1:19" ht="14.85" customHeight="1" x14ac:dyDescent="0.15">
      <c r="A354" s="332"/>
      <c r="B354" s="1594"/>
      <c r="C354" s="2019"/>
      <c r="D354" s="1555" t="s">
        <v>70</v>
      </c>
      <c r="E354" s="1556" t="s">
        <v>3024</v>
      </c>
      <c r="F354" s="2013" t="s">
        <v>6</v>
      </c>
      <c r="G354" s="2050"/>
      <c r="H354" s="2005"/>
      <c r="I354" s="2002"/>
      <c r="J354" s="2005"/>
      <c r="K354" s="2008"/>
      <c r="L354" s="2011"/>
      <c r="M354" s="1997"/>
      <c r="N354" s="1997"/>
      <c r="O354" s="1997"/>
      <c r="P354" s="1997"/>
      <c r="Q354" s="1997"/>
    </row>
    <row r="355" spans="1:19" ht="14.85" customHeight="1" thickBot="1" x14ac:dyDescent="0.2">
      <c r="A355" s="332"/>
      <c r="B355" s="1597"/>
      <c r="C355" s="2034"/>
      <c r="D355" s="1558" t="s">
        <v>71</v>
      </c>
      <c r="E355" s="1569" t="s">
        <v>3021</v>
      </c>
      <c r="F355" s="2029"/>
      <c r="G355" s="2051"/>
      <c r="H355" s="2040"/>
      <c r="I355" s="2041"/>
      <c r="J355" s="2040"/>
      <c r="K355" s="2042"/>
      <c r="L355" s="2026"/>
      <c r="M355" s="2027"/>
      <c r="N355" s="2027"/>
      <c r="O355" s="2027"/>
      <c r="P355" s="2027"/>
      <c r="Q355" s="2027"/>
    </row>
    <row r="356" spans="1:19" ht="14.85" customHeight="1" x14ac:dyDescent="0.15">
      <c r="A356" s="332"/>
      <c r="B356" s="2030" t="s">
        <v>3016</v>
      </c>
      <c r="C356" s="2033" t="s">
        <v>3025</v>
      </c>
      <c r="D356" s="1555" t="s">
        <v>72</v>
      </c>
      <c r="E356" s="1556" t="s">
        <v>3026</v>
      </c>
      <c r="F356" s="2035" t="s">
        <v>3154</v>
      </c>
      <c r="G356" s="2037">
        <f>T108</f>
        <v>5.3000000000000007</v>
      </c>
      <c r="H356" s="2005">
        <f t="shared" ref="H356:Q356" si="77">U108</f>
        <v>0</v>
      </c>
      <c r="I356" s="2002">
        <f t="shared" si="77"/>
        <v>0</v>
      </c>
      <c r="J356" s="2005">
        <f t="shared" si="77"/>
        <v>1</v>
      </c>
      <c r="K356" s="2008">
        <f t="shared" si="77"/>
        <v>0.7</v>
      </c>
      <c r="L356" s="2011">
        <f t="shared" si="77"/>
        <v>0</v>
      </c>
      <c r="M356" s="1997">
        <f t="shared" si="77"/>
        <v>26860</v>
      </c>
      <c r="N356" s="1997">
        <f t="shared" si="77"/>
        <v>15408</v>
      </c>
      <c r="O356" s="1997">
        <f t="shared" si="77"/>
        <v>2212</v>
      </c>
      <c r="P356" s="1997">
        <f t="shared" si="77"/>
        <v>306</v>
      </c>
      <c r="Q356" s="1997">
        <f t="shared" si="77"/>
        <v>210</v>
      </c>
    </row>
    <row r="357" spans="1:19" ht="14.85" customHeight="1" x14ac:dyDescent="0.15">
      <c r="A357" s="332"/>
      <c r="B357" s="2031"/>
      <c r="C357" s="2019"/>
      <c r="D357" s="1565"/>
      <c r="E357" s="1556" t="s">
        <v>3081</v>
      </c>
      <c r="F357" s="2036"/>
      <c r="G357" s="2038"/>
      <c r="H357" s="2005"/>
      <c r="I357" s="2002"/>
      <c r="J357" s="2005"/>
      <c r="K357" s="2008"/>
      <c r="L357" s="2011"/>
      <c r="M357" s="1997"/>
      <c r="N357" s="1997"/>
      <c r="O357" s="1997"/>
      <c r="P357" s="1997"/>
      <c r="Q357" s="1997"/>
    </row>
    <row r="358" spans="1:19" ht="14.85" customHeight="1" x14ac:dyDescent="0.15">
      <c r="A358" s="332"/>
      <c r="B358" s="2031"/>
      <c r="C358" s="2019"/>
      <c r="D358" s="1555" t="s">
        <v>70</v>
      </c>
      <c r="E358" s="1556" t="s">
        <v>3027</v>
      </c>
      <c r="F358" s="2013" t="s">
        <v>6</v>
      </c>
      <c r="G358" s="2038"/>
      <c r="H358" s="2005"/>
      <c r="I358" s="2002"/>
      <c r="J358" s="2005"/>
      <c r="K358" s="2008"/>
      <c r="L358" s="2011"/>
      <c r="M358" s="1997"/>
      <c r="N358" s="1997"/>
      <c r="O358" s="1997"/>
      <c r="P358" s="1997"/>
      <c r="Q358" s="1997"/>
    </row>
    <row r="359" spans="1:19" ht="14.85" customHeight="1" thickBot="1" x14ac:dyDescent="0.2">
      <c r="A359" s="332"/>
      <c r="B359" s="2032"/>
      <c r="C359" s="2034"/>
      <c r="D359" s="1555" t="s">
        <v>71</v>
      </c>
      <c r="E359" s="1556" t="s">
        <v>3028</v>
      </c>
      <c r="F359" s="2014"/>
      <c r="G359" s="2039"/>
      <c r="H359" s="2040"/>
      <c r="I359" s="2041"/>
      <c r="J359" s="2040"/>
      <c r="K359" s="2042"/>
      <c r="L359" s="2026"/>
      <c r="M359" s="2027"/>
      <c r="N359" s="2027"/>
      <c r="O359" s="2027"/>
      <c r="P359" s="2027"/>
      <c r="Q359" s="2027"/>
    </row>
    <row r="360" spans="1:19" ht="14.85" customHeight="1" x14ac:dyDescent="0.15">
      <c r="A360" s="332"/>
      <c r="B360" s="2015" t="s">
        <v>3029</v>
      </c>
      <c r="C360" s="2018" t="s">
        <v>3085</v>
      </c>
      <c r="D360" s="1598" t="s">
        <v>72</v>
      </c>
      <c r="E360" s="1561" t="s">
        <v>3030</v>
      </c>
      <c r="F360" s="2021" t="s">
        <v>3031</v>
      </c>
      <c r="G360" s="2023">
        <f>T110</f>
        <v>3</v>
      </c>
      <c r="H360" s="2004">
        <f t="shared" ref="H360:Q360" si="78">U110</f>
        <v>0</v>
      </c>
      <c r="I360" s="2001">
        <f t="shared" si="78"/>
        <v>0</v>
      </c>
      <c r="J360" s="2004">
        <f t="shared" si="78"/>
        <v>0</v>
      </c>
      <c r="K360" s="2007">
        <f t="shared" si="78"/>
        <v>0</v>
      </c>
      <c r="L360" s="2010">
        <f t="shared" si="78"/>
        <v>0</v>
      </c>
      <c r="M360" s="1996">
        <f t="shared" si="78"/>
        <v>52610</v>
      </c>
      <c r="N360" s="1996">
        <f t="shared" si="78"/>
        <v>23812</v>
      </c>
      <c r="O360" s="1996">
        <f t="shared" si="78"/>
        <v>4820</v>
      </c>
      <c r="P360" s="1996">
        <f t="shared" si="78"/>
        <v>299</v>
      </c>
      <c r="Q360" s="1996">
        <f t="shared" si="78"/>
        <v>801.04</v>
      </c>
    </row>
    <row r="361" spans="1:19" ht="14.85" customHeight="1" x14ac:dyDescent="0.15">
      <c r="A361" s="332"/>
      <c r="B361" s="2016"/>
      <c r="C361" s="2019"/>
      <c r="D361" s="1565"/>
      <c r="E361" s="1556" t="s">
        <v>3032</v>
      </c>
      <c r="F361" s="2022"/>
      <c r="G361" s="2024"/>
      <c r="H361" s="2005"/>
      <c r="I361" s="2002"/>
      <c r="J361" s="2005"/>
      <c r="K361" s="2008"/>
      <c r="L361" s="2011"/>
      <c r="M361" s="1997"/>
      <c r="N361" s="1997"/>
      <c r="O361" s="1997"/>
      <c r="P361" s="1997"/>
      <c r="Q361" s="1997"/>
    </row>
    <row r="362" spans="1:19" ht="14.85" customHeight="1" x14ac:dyDescent="0.15">
      <c r="A362" s="332"/>
      <c r="B362" s="2016"/>
      <c r="C362" s="2019"/>
      <c r="D362" s="1555" t="s">
        <v>70</v>
      </c>
      <c r="E362" s="1556" t="s">
        <v>3033</v>
      </c>
      <c r="F362" s="1999" t="s">
        <v>3137</v>
      </c>
      <c r="G362" s="2024"/>
      <c r="H362" s="2005"/>
      <c r="I362" s="2002"/>
      <c r="J362" s="2005"/>
      <c r="K362" s="2008"/>
      <c r="L362" s="2011"/>
      <c r="M362" s="1997"/>
      <c r="N362" s="1997"/>
      <c r="O362" s="1997"/>
      <c r="P362" s="1997"/>
      <c r="Q362" s="1997"/>
    </row>
    <row r="363" spans="1:19" ht="14.85" customHeight="1" thickBot="1" x14ac:dyDescent="0.2">
      <c r="A363" s="332"/>
      <c r="B363" s="2017"/>
      <c r="C363" s="2020"/>
      <c r="D363" s="1599" t="s">
        <v>71</v>
      </c>
      <c r="E363" s="1600" t="s">
        <v>3034</v>
      </c>
      <c r="F363" s="2000"/>
      <c r="G363" s="2025"/>
      <c r="H363" s="2006"/>
      <c r="I363" s="2003"/>
      <c r="J363" s="2006"/>
      <c r="K363" s="2009"/>
      <c r="L363" s="2012"/>
      <c r="M363" s="1998"/>
      <c r="N363" s="1998"/>
      <c r="O363" s="1998"/>
      <c r="P363" s="1998"/>
      <c r="Q363" s="1998"/>
    </row>
    <row r="364" spans="1:19" ht="25.5" customHeight="1" thickTop="1" thickBot="1" x14ac:dyDescent="0.2">
      <c r="B364" s="329"/>
      <c r="C364" s="330"/>
      <c r="D364" s="328"/>
      <c r="E364" s="328"/>
      <c r="F364" s="1601" t="s">
        <v>3035</v>
      </c>
      <c r="G364" s="1602">
        <f>SUM(G8:G363)</f>
        <v>722.49999999999989</v>
      </c>
      <c r="H364" s="1603">
        <f t="shared" ref="H364:Q364" si="79">SUM(H8:H363)</f>
        <v>83</v>
      </c>
      <c r="I364" s="1604">
        <f t="shared" si="79"/>
        <v>1</v>
      </c>
      <c r="J364" s="1605">
        <f t="shared" si="79"/>
        <v>218.1</v>
      </c>
      <c r="K364" s="1606" t="s">
        <v>3127</v>
      </c>
      <c r="L364" s="1607">
        <f t="shared" si="79"/>
        <v>114.69999999999999</v>
      </c>
      <c r="M364" s="1608">
        <f>SUM(M8:M363)</f>
        <v>8967081</v>
      </c>
      <c r="N364" s="1609">
        <f t="shared" si="79"/>
        <v>14783928</v>
      </c>
      <c r="O364" s="1608">
        <f t="shared" si="79"/>
        <v>1211293</v>
      </c>
      <c r="P364" s="1610"/>
      <c r="Q364" s="1611">
        <f t="shared" si="79"/>
        <v>83544.73</v>
      </c>
    </row>
    <row r="365" spans="1:19" ht="7.35" customHeight="1" x14ac:dyDescent="0.15">
      <c r="B365" s="329"/>
    </row>
    <row r="366" spans="1:19" s="324" customFormat="1" ht="11.25" customHeight="1" x14ac:dyDescent="0.15">
      <c r="B366" s="482" t="s">
        <v>3087</v>
      </c>
      <c r="C366" s="482"/>
      <c r="D366" s="482"/>
      <c r="E366" s="482"/>
      <c r="F366" s="482"/>
      <c r="G366" s="482"/>
      <c r="H366" s="482"/>
      <c r="I366" s="482"/>
      <c r="J366" s="482"/>
      <c r="K366" s="482"/>
      <c r="L366" s="482"/>
      <c r="M366" s="482"/>
      <c r="N366" s="482"/>
      <c r="O366" s="482"/>
      <c r="P366" s="482"/>
      <c r="Q366" s="482"/>
      <c r="R366" s="482"/>
      <c r="S366" s="483"/>
    </row>
    <row r="367" spans="1:19" s="324" customFormat="1" x14ac:dyDescent="0.15">
      <c r="B367" s="483" t="s">
        <v>3088</v>
      </c>
      <c r="C367" s="484"/>
      <c r="D367" s="484"/>
      <c r="E367" s="485"/>
      <c r="S367" s="483"/>
    </row>
    <row r="368" spans="1:19" s="324" customFormat="1" x14ac:dyDescent="0.15">
      <c r="B368" s="483" t="s">
        <v>3089</v>
      </c>
      <c r="C368" s="484"/>
      <c r="D368" s="484"/>
      <c r="E368" s="485"/>
      <c r="F368" s="486"/>
      <c r="S368" s="483"/>
    </row>
    <row r="369" spans="2:2" x14ac:dyDescent="0.15">
      <c r="B369" s="482" t="s">
        <v>3160</v>
      </c>
    </row>
    <row r="370" spans="2:2" x14ac:dyDescent="0.15">
      <c r="B370" s="329"/>
    </row>
    <row r="371" spans="2:2" x14ac:dyDescent="0.15">
      <c r="B371" s="329"/>
    </row>
    <row r="372" spans="2:2" x14ac:dyDescent="0.15">
      <c r="B372" s="329"/>
    </row>
    <row r="373" spans="2:2" x14ac:dyDescent="0.15">
      <c r="B373" s="329"/>
    </row>
    <row r="374" spans="2:2" x14ac:dyDescent="0.15">
      <c r="B374" s="329"/>
    </row>
    <row r="375" spans="2:2" x14ac:dyDescent="0.15">
      <c r="B375" s="329"/>
    </row>
  </sheetData>
  <mergeCells count="1189">
    <mergeCell ref="T4:Y4"/>
    <mergeCell ref="Z4:Z7"/>
    <mergeCell ref="AA4:AA7"/>
    <mergeCell ref="AB4:AB7"/>
    <mergeCell ref="AC4:AC7"/>
    <mergeCell ref="AD4:AD7"/>
    <mergeCell ref="T5:T7"/>
    <mergeCell ref="U5:Y5"/>
    <mergeCell ref="U6:V6"/>
    <mergeCell ref="W6:W7"/>
    <mergeCell ref="X6:X7"/>
    <mergeCell ref="Y6:Y7"/>
    <mergeCell ref="N4:N7"/>
    <mergeCell ref="O4:O7"/>
    <mergeCell ref="P4:P7"/>
    <mergeCell ref="Q4:Q7"/>
    <mergeCell ref="P92:P95"/>
    <mergeCell ref="Q92:Q95"/>
    <mergeCell ref="G5:G7"/>
    <mergeCell ref="H5:L5"/>
    <mergeCell ref="H6:I6"/>
    <mergeCell ref="J6:J7"/>
    <mergeCell ref="K6:K7"/>
    <mergeCell ref="L6:L7"/>
    <mergeCell ref="B4:B7"/>
    <mergeCell ref="C4:C7"/>
    <mergeCell ref="D4:E7"/>
    <mergeCell ref="F4:F7"/>
    <mergeCell ref="G4:L4"/>
    <mergeCell ref="M4:M7"/>
    <mergeCell ref="P8:P11"/>
    <mergeCell ref="Q8:Q11"/>
    <mergeCell ref="F10:F11"/>
    <mergeCell ref="B12:B15"/>
    <mergeCell ref="C12:C15"/>
    <mergeCell ref="F12:F13"/>
    <mergeCell ref="G12:G15"/>
    <mergeCell ref="H12:H15"/>
    <mergeCell ref="I12:I15"/>
    <mergeCell ref="J12:J15"/>
    <mergeCell ref="J8:J11"/>
    <mergeCell ref="K8:K11"/>
    <mergeCell ref="L8:L11"/>
    <mergeCell ref="M8:M11"/>
    <mergeCell ref="N8:N11"/>
    <mergeCell ref="O8:O11"/>
    <mergeCell ref="B8:B11"/>
    <mergeCell ref="C8:C11"/>
    <mergeCell ref="F8:F9"/>
    <mergeCell ref="G8:G11"/>
    <mergeCell ref="H8:H11"/>
    <mergeCell ref="I8:I11"/>
    <mergeCell ref="M16:M19"/>
    <mergeCell ref="N16:N19"/>
    <mergeCell ref="O16:O19"/>
    <mergeCell ref="P16:P19"/>
    <mergeCell ref="Q16:Q19"/>
    <mergeCell ref="F18:F19"/>
    <mergeCell ref="Q12:Q15"/>
    <mergeCell ref="F14:F15"/>
    <mergeCell ref="C16:C19"/>
    <mergeCell ref="F16:F17"/>
    <mergeCell ref="G16:G19"/>
    <mergeCell ref="H16:H19"/>
    <mergeCell ref="I16:I19"/>
    <mergeCell ref="J16:J19"/>
    <mergeCell ref="K16:K19"/>
    <mergeCell ref="L16:L19"/>
    <mergeCell ref="K12:K15"/>
    <mergeCell ref="L12:L15"/>
    <mergeCell ref="M12:M15"/>
    <mergeCell ref="N12:N15"/>
    <mergeCell ref="O12:O15"/>
    <mergeCell ref="P12:P15"/>
    <mergeCell ref="M24:M27"/>
    <mergeCell ref="N24:N27"/>
    <mergeCell ref="O24:O27"/>
    <mergeCell ref="P24:P27"/>
    <mergeCell ref="Q24:Q27"/>
    <mergeCell ref="F26:F27"/>
    <mergeCell ref="Q20:Q23"/>
    <mergeCell ref="F22:F23"/>
    <mergeCell ref="C24:C27"/>
    <mergeCell ref="F24:F25"/>
    <mergeCell ref="G24:G27"/>
    <mergeCell ref="H24:H27"/>
    <mergeCell ref="I24:I27"/>
    <mergeCell ref="J24:J27"/>
    <mergeCell ref="K24:K27"/>
    <mergeCell ref="L24:L27"/>
    <mergeCell ref="K20:K23"/>
    <mergeCell ref="L20:L23"/>
    <mergeCell ref="M20:M23"/>
    <mergeCell ref="N20:N23"/>
    <mergeCell ref="O20:O23"/>
    <mergeCell ref="P20:P23"/>
    <mergeCell ref="C20:C23"/>
    <mergeCell ref="F20:F21"/>
    <mergeCell ref="G20:G23"/>
    <mergeCell ref="H20:H23"/>
    <mergeCell ref="I20:I23"/>
    <mergeCell ref="J20:J23"/>
    <mergeCell ref="M32:M35"/>
    <mergeCell ref="N32:N35"/>
    <mergeCell ref="O32:O35"/>
    <mergeCell ref="P32:P35"/>
    <mergeCell ref="Q32:Q35"/>
    <mergeCell ref="F34:F35"/>
    <mergeCell ref="Q28:Q31"/>
    <mergeCell ref="F30:F31"/>
    <mergeCell ref="C32:C35"/>
    <mergeCell ref="F32:F33"/>
    <mergeCell ref="G32:G35"/>
    <mergeCell ref="H32:H35"/>
    <mergeCell ref="I32:I35"/>
    <mergeCell ref="J32:J35"/>
    <mergeCell ref="K32:K35"/>
    <mergeCell ref="L32:L35"/>
    <mergeCell ref="K28:K31"/>
    <mergeCell ref="L28:L31"/>
    <mergeCell ref="M28:M31"/>
    <mergeCell ref="N28:N31"/>
    <mergeCell ref="O28:O31"/>
    <mergeCell ref="P28:P31"/>
    <mergeCell ref="C28:C31"/>
    <mergeCell ref="F28:F29"/>
    <mergeCell ref="G28:G31"/>
    <mergeCell ref="H28:H31"/>
    <mergeCell ref="I28:I31"/>
    <mergeCell ref="J28:J31"/>
    <mergeCell ref="I44:I47"/>
    <mergeCell ref="J44:J47"/>
    <mergeCell ref="M40:M43"/>
    <mergeCell ref="N40:N43"/>
    <mergeCell ref="O40:O43"/>
    <mergeCell ref="P40:P43"/>
    <mergeCell ref="Q40:Q43"/>
    <mergeCell ref="F42:F43"/>
    <mergeCell ref="Q36:Q39"/>
    <mergeCell ref="F38:F39"/>
    <mergeCell ref="C40:C43"/>
    <mergeCell ref="F40:F41"/>
    <mergeCell ref="G40:G43"/>
    <mergeCell ref="H40:H43"/>
    <mergeCell ref="I40:I43"/>
    <mergeCell ref="J40:J43"/>
    <mergeCell ref="K40:K43"/>
    <mergeCell ref="L40:L43"/>
    <mergeCell ref="K36:K39"/>
    <mergeCell ref="L36:L39"/>
    <mergeCell ref="M36:M39"/>
    <mergeCell ref="N36:N39"/>
    <mergeCell ref="O36:O39"/>
    <mergeCell ref="P36:P39"/>
    <mergeCell ref="C36:C39"/>
    <mergeCell ref="F36:F37"/>
    <mergeCell ref="G36:G39"/>
    <mergeCell ref="H36:H39"/>
    <mergeCell ref="I36:I39"/>
    <mergeCell ref="J36:J39"/>
    <mergeCell ref="F50:F51"/>
    <mergeCell ref="C52:C55"/>
    <mergeCell ref="F52:F53"/>
    <mergeCell ref="F54:F55"/>
    <mergeCell ref="C56:C59"/>
    <mergeCell ref="F56:F57"/>
    <mergeCell ref="L48:L55"/>
    <mergeCell ref="M48:M55"/>
    <mergeCell ref="N48:N55"/>
    <mergeCell ref="O48:O55"/>
    <mergeCell ref="P48:P55"/>
    <mergeCell ref="Q48:Q55"/>
    <mergeCell ref="Q44:Q47"/>
    <mergeCell ref="F46:F47"/>
    <mergeCell ref="B48:B51"/>
    <mergeCell ref="C48:C51"/>
    <mergeCell ref="F48:F49"/>
    <mergeCell ref="G48:G55"/>
    <mergeCell ref="H48:H55"/>
    <mergeCell ref="I48:I55"/>
    <mergeCell ref="J48:J55"/>
    <mergeCell ref="K48:K55"/>
    <mergeCell ref="K44:K47"/>
    <mergeCell ref="L44:L47"/>
    <mergeCell ref="M44:M47"/>
    <mergeCell ref="N44:N47"/>
    <mergeCell ref="O44:O47"/>
    <mergeCell ref="P44:P47"/>
    <mergeCell ref="C44:C47"/>
    <mergeCell ref="F44:F45"/>
    <mergeCell ref="G44:G47"/>
    <mergeCell ref="H44:H47"/>
    <mergeCell ref="M64:M67"/>
    <mergeCell ref="N64:N67"/>
    <mergeCell ref="O64:O67"/>
    <mergeCell ref="P64:P67"/>
    <mergeCell ref="Q64:Q67"/>
    <mergeCell ref="F66:F67"/>
    <mergeCell ref="G64:G67"/>
    <mergeCell ref="H64:H67"/>
    <mergeCell ref="I64:I67"/>
    <mergeCell ref="J64:J67"/>
    <mergeCell ref="K64:K67"/>
    <mergeCell ref="L64:L67"/>
    <mergeCell ref="C60:C63"/>
    <mergeCell ref="F60:F61"/>
    <mergeCell ref="F62:F63"/>
    <mergeCell ref="B64:B67"/>
    <mergeCell ref="C64:C67"/>
    <mergeCell ref="F64:F65"/>
    <mergeCell ref="M56:M63"/>
    <mergeCell ref="N56:N63"/>
    <mergeCell ref="O56:O63"/>
    <mergeCell ref="P56:P63"/>
    <mergeCell ref="Q56:Q63"/>
    <mergeCell ref="F58:F59"/>
    <mergeCell ref="G56:G63"/>
    <mergeCell ref="H56:H63"/>
    <mergeCell ref="I56:I63"/>
    <mergeCell ref="J56:J63"/>
    <mergeCell ref="K56:K63"/>
    <mergeCell ref="L56:L63"/>
    <mergeCell ref="M72:M75"/>
    <mergeCell ref="N72:N75"/>
    <mergeCell ref="O72:O75"/>
    <mergeCell ref="P72:P75"/>
    <mergeCell ref="Q72:Q75"/>
    <mergeCell ref="F74:F75"/>
    <mergeCell ref="Q68:Q71"/>
    <mergeCell ref="F70:F71"/>
    <mergeCell ref="C72:C75"/>
    <mergeCell ref="F72:F73"/>
    <mergeCell ref="G72:G75"/>
    <mergeCell ref="H72:H75"/>
    <mergeCell ref="I72:I75"/>
    <mergeCell ref="J72:J75"/>
    <mergeCell ref="K72:K75"/>
    <mergeCell ref="L72:L75"/>
    <mergeCell ref="K68:K71"/>
    <mergeCell ref="L68:L71"/>
    <mergeCell ref="M68:M71"/>
    <mergeCell ref="N68:N71"/>
    <mergeCell ref="O68:O71"/>
    <mergeCell ref="P68:P71"/>
    <mergeCell ref="C68:C71"/>
    <mergeCell ref="F68:F69"/>
    <mergeCell ref="G68:G71"/>
    <mergeCell ref="H68:H71"/>
    <mergeCell ref="I68:I71"/>
    <mergeCell ref="J68:J71"/>
    <mergeCell ref="M80:M83"/>
    <mergeCell ref="N80:N83"/>
    <mergeCell ref="O80:O83"/>
    <mergeCell ref="P80:P83"/>
    <mergeCell ref="Q80:Q83"/>
    <mergeCell ref="F82:F83"/>
    <mergeCell ref="Q76:Q79"/>
    <mergeCell ref="F78:F79"/>
    <mergeCell ref="C80:C83"/>
    <mergeCell ref="F80:F81"/>
    <mergeCell ref="G80:G83"/>
    <mergeCell ref="H80:H83"/>
    <mergeCell ref="I80:I83"/>
    <mergeCell ref="J80:J83"/>
    <mergeCell ref="K80:K83"/>
    <mergeCell ref="L80:L83"/>
    <mergeCell ref="K76:K79"/>
    <mergeCell ref="L76:L79"/>
    <mergeCell ref="M76:M79"/>
    <mergeCell ref="N76:N79"/>
    <mergeCell ref="O76:O79"/>
    <mergeCell ref="P76:P79"/>
    <mergeCell ref="C76:C79"/>
    <mergeCell ref="F76:F77"/>
    <mergeCell ref="G76:G79"/>
    <mergeCell ref="H76:H79"/>
    <mergeCell ref="I76:I79"/>
    <mergeCell ref="J76:J79"/>
    <mergeCell ref="M88:M91"/>
    <mergeCell ref="N88:N91"/>
    <mergeCell ref="O88:O91"/>
    <mergeCell ref="P88:P91"/>
    <mergeCell ref="Q88:Q91"/>
    <mergeCell ref="F90:F91"/>
    <mergeCell ref="Q84:Q87"/>
    <mergeCell ref="F86:F87"/>
    <mergeCell ref="C88:C91"/>
    <mergeCell ref="F88:F89"/>
    <mergeCell ref="G88:G91"/>
    <mergeCell ref="H88:H91"/>
    <mergeCell ref="I88:I91"/>
    <mergeCell ref="J88:J91"/>
    <mergeCell ref="K88:K91"/>
    <mergeCell ref="L88:L91"/>
    <mergeCell ref="K84:K87"/>
    <mergeCell ref="L84:L87"/>
    <mergeCell ref="M84:M87"/>
    <mergeCell ref="N84:N87"/>
    <mergeCell ref="O84:O87"/>
    <mergeCell ref="P84:P87"/>
    <mergeCell ref="C84:C87"/>
    <mergeCell ref="F84:F85"/>
    <mergeCell ref="G84:G87"/>
    <mergeCell ref="H84:H87"/>
    <mergeCell ref="I84:I87"/>
    <mergeCell ref="J84:J87"/>
    <mergeCell ref="F94:F95"/>
    <mergeCell ref="B96:B99"/>
    <mergeCell ref="C96:C99"/>
    <mergeCell ref="F96:F97"/>
    <mergeCell ref="G96:G99"/>
    <mergeCell ref="H96:H99"/>
    <mergeCell ref="I96:I99"/>
    <mergeCell ref="J96:J99"/>
    <mergeCell ref="J92:J95"/>
    <mergeCell ref="K92:K95"/>
    <mergeCell ref="L92:L95"/>
    <mergeCell ref="M92:M95"/>
    <mergeCell ref="N92:N95"/>
    <mergeCell ref="O92:O95"/>
    <mergeCell ref="B92:B95"/>
    <mergeCell ref="C92:C95"/>
    <mergeCell ref="F92:F93"/>
    <mergeCell ref="G92:G95"/>
    <mergeCell ref="H92:H95"/>
    <mergeCell ref="I92:I95"/>
    <mergeCell ref="M100:M103"/>
    <mergeCell ref="N100:N103"/>
    <mergeCell ref="O100:O103"/>
    <mergeCell ref="P100:P103"/>
    <mergeCell ref="Q100:Q103"/>
    <mergeCell ref="F102:F103"/>
    <mergeCell ref="Q96:Q99"/>
    <mergeCell ref="F98:F99"/>
    <mergeCell ref="C100:C103"/>
    <mergeCell ref="F100:F101"/>
    <mergeCell ref="G100:G103"/>
    <mergeCell ref="H100:H103"/>
    <mergeCell ref="I100:I103"/>
    <mergeCell ref="J100:J103"/>
    <mergeCell ref="K100:K103"/>
    <mergeCell ref="L100:L103"/>
    <mergeCell ref="K96:K99"/>
    <mergeCell ref="L96:L99"/>
    <mergeCell ref="M96:M99"/>
    <mergeCell ref="N96:N99"/>
    <mergeCell ref="O96:O99"/>
    <mergeCell ref="P96:P99"/>
    <mergeCell ref="M108:M111"/>
    <mergeCell ref="N108:N111"/>
    <mergeCell ref="O108:O111"/>
    <mergeCell ref="P108:P111"/>
    <mergeCell ref="Q108:Q111"/>
    <mergeCell ref="F110:F111"/>
    <mergeCell ref="Q104:Q107"/>
    <mergeCell ref="F106:F107"/>
    <mergeCell ref="C108:C111"/>
    <mergeCell ref="F108:F109"/>
    <mergeCell ref="G108:G111"/>
    <mergeCell ref="H108:H111"/>
    <mergeCell ref="I108:I111"/>
    <mergeCell ref="J108:J111"/>
    <mergeCell ref="K108:K111"/>
    <mergeCell ref="L108:L111"/>
    <mergeCell ref="K104:K107"/>
    <mergeCell ref="L104:L107"/>
    <mergeCell ref="M104:M107"/>
    <mergeCell ref="N104:N107"/>
    <mergeCell ref="O104:O107"/>
    <mergeCell ref="P104:P107"/>
    <mergeCell ref="C104:C107"/>
    <mergeCell ref="F104:F105"/>
    <mergeCell ref="G104:G107"/>
    <mergeCell ref="H104:H107"/>
    <mergeCell ref="I104:I107"/>
    <mergeCell ref="J104:J107"/>
    <mergeCell ref="M112:M131"/>
    <mergeCell ref="O112:O131"/>
    <mergeCell ref="L116:L119"/>
    <mergeCell ref="L120:L123"/>
    <mergeCell ref="L124:L127"/>
    <mergeCell ref="L128:L131"/>
    <mergeCell ref="P112:P115"/>
    <mergeCell ref="Q112:Q115"/>
    <mergeCell ref="P128:P131"/>
    <mergeCell ref="Q128:Q131"/>
    <mergeCell ref="F130:F131"/>
    <mergeCell ref="B112:B115"/>
    <mergeCell ref="C112:C115"/>
    <mergeCell ref="F112:F113"/>
    <mergeCell ref="G112:G115"/>
    <mergeCell ref="H112:H115"/>
    <mergeCell ref="I112:I115"/>
    <mergeCell ref="F120:F121"/>
    <mergeCell ref="G120:G123"/>
    <mergeCell ref="H120:H123"/>
    <mergeCell ref="I120:I123"/>
    <mergeCell ref="J120:J123"/>
    <mergeCell ref="K120:K123"/>
    <mergeCell ref="F114:F115"/>
    <mergeCell ref="C116:C119"/>
    <mergeCell ref="F116:F117"/>
    <mergeCell ref="G116:G119"/>
    <mergeCell ref="H116:H119"/>
    <mergeCell ref="I116:I119"/>
    <mergeCell ref="J116:J119"/>
    <mergeCell ref="K116:K119"/>
    <mergeCell ref="J112:J115"/>
    <mergeCell ref="K112:K115"/>
    <mergeCell ref="L112:L115"/>
    <mergeCell ref="B132:B135"/>
    <mergeCell ref="C132:C135"/>
    <mergeCell ref="F132:F133"/>
    <mergeCell ref="G132:G135"/>
    <mergeCell ref="H132:H135"/>
    <mergeCell ref="I132:I135"/>
    <mergeCell ref="J132:J135"/>
    <mergeCell ref="P124:P127"/>
    <mergeCell ref="Q124:Q127"/>
    <mergeCell ref="F126:F127"/>
    <mergeCell ref="C128:C131"/>
    <mergeCell ref="F128:F129"/>
    <mergeCell ref="G128:G131"/>
    <mergeCell ref="H128:H131"/>
    <mergeCell ref="I128:I131"/>
    <mergeCell ref="J128:J131"/>
    <mergeCell ref="K128:K131"/>
    <mergeCell ref="N112:N131"/>
    <mergeCell ref="P120:P123"/>
    <mergeCell ref="Q120:Q123"/>
    <mergeCell ref="F122:F123"/>
    <mergeCell ref="C124:C127"/>
    <mergeCell ref="F124:F125"/>
    <mergeCell ref="G124:G127"/>
    <mergeCell ref="H124:H127"/>
    <mergeCell ref="I124:I127"/>
    <mergeCell ref="J124:J127"/>
    <mergeCell ref="K124:K127"/>
    <mergeCell ref="P116:P119"/>
    <mergeCell ref="Q116:Q119"/>
    <mergeCell ref="F118:F119"/>
    <mergeCell ref="C120:C123"/>
    <mergeCell ref="Q136:Q139"/>
    <mergeCell ref="Q140:Q143"/>
    <mergeCell ref="Q132:Q135"/>
    <mergeCell ref="F134:F135"/>
    <mergeCell ref="B136:B139"/>
    <mergeCell ref="C136:C139"/>
    <mergeCell ref="F136:F137"/>
    <mergeCell ref="G136:G139"/>
    <mergeCell ref="H136:H139"/>
    <mergeCell ref="I136:I139"/>
    <mergeCell ref="J136:J139"/>
    <mergeCell ref="K136:K139"/>
    <mergeCell ref="K132:K135"/>
    <mergeCell ref="L132:L135"/>
    <mergeCell ref="M132:M135"/>
    <mergeCell ref="N132:N135"/>
    <mergeCell ref="O132:O135"/>
    <mergeCell ref="P132:P135"/>
    <mergeCell ref="J140:J143"/>
    <mergeCell ref="K140:K143"/>
    <mergeCell ref="L140:L143"/>
    <mergeCell ref="M140:M143"/>
    <mergeCell ref="N140:N143"/>
    <mergeCell ref="P140:P143"/>
    <mergeCell ref="F138:F139"/>
    <mergeCell ref="C140:C143"/>
    <mergeCell ref="F140:F141"/>
    <mergeCell ref="G140:G143"/>
    <mergeCell ref="H140:H143"/>
    <mergeCell ref="I140:I143"/>
    <mergeCell ref="F142:F143"/>
    <mergeCell ref="L136:L139"/>
    <mergeCell ref="M136:M139"/>
    <mergeCell ref="N136:N139"/>
    <mergeCell ref="O136:O159"/>
    <mergeCell ref="P136:P139"/>
    <mergeCell ref="K148:K151"/>
    <mergeCell ref="L148:L151"/>
    <mergeCell ref="M148:M151"/>
    <mergeCell ref="N148:N151"/>
    <mergeCell ref="P148:P151"/>
    <mergeCell ref="Q148:Q151"/>
    <mergeCell ref="C148:C151"/>
    <mergeCell ref="F148:F149"/>
    <mergeCell ref="G148:G151"/>
    <mergeCell ref="H148:H151"/>
    <mergeCell ref="I148:I151"/>
    <mergeCell ref="J148:J151"/>
    <mergeCell ref="F150:F151"/>
    <mergeCell ref="K144:K147"/>
    <mergeCell ref="L144:L147"/>
    <mergeCell ref="M144:M147"/>
    <mergeCell ref="N144:N147"/>
    <mergeCell ref="P144:P147"/>
    <mergeCell ref="Q144:Q147"/>
    <mergeCell ref="C144:C147"/>
    <mergeCell ref="F144:F145"/>
    <mergeCell ref="G144:G147"/>
    <mergeCell ref="H144:H147"/>
    <mergeCell ref="I144:I147"/>
    <mergeCell ref="J144:J147"/>
    <mergeCell ref="F146:F147"/>
    <mergeCell ref="K156:K159"/>
    <mergeCell ref="L156:L159"/>
    <mergeCell ref="M156:M159"/>
    <mergeCell ref="N156:N159"/>
    <mergeCell ref="P156:P159"/>
    <mergeCell ref="Q156:Q159"/>
    <mergeCell ref="C156:C159"/>
    <mergeCell ref="F156:F157"/>
    <mergeCell ref="G156:G159"/>
    <mergeCell ref="H156:H159"/>
    <mergeCell ref="I156:I159"/>
    <mergeCell ref="J156:J159"/>
    <mergeCell ref="F158:F159"/>
    <mergeCell ref="K152:K155"/>
    <mergeCell ref="L152:L155"/>
    <mergeCell ref="M152:M155"/>
    <mergeCell ref="N152:N155"/>
    <mergeCell ref="P152:P155"/>
    <mergeCell ref="Q152:Q155"/>
    <mergeCell ref="C152:C155"/>
    <mergeCell ref="F152:F153"/>
    <mergeCell ref="G152:G155"/>
    <mergeCell ref="H152:H155"/>
    <mergeCell ref="I152:I155"/>
    <mergeCell ref="J152:J155"/>
    <mergeCell ref="F154:F155"/>
    <mergeCell ref="P160:P167"/>
    <mergeCell ref="Q160:Q167"/>
    <mergeCell ref="F162:F163"/>
    <mergeCell ref="C164:C167"/>
    <mergeCell ref="F164:F165"/>
    <mergeCell ref="F166:F167"/>
    <mergeCell ref="J160:J167"/>
    <mergeCell ref="K160:K167"/>
    <mergeCell ref="L160:L167"/>
    <mergeCell ref="M160:M167"/>
    <mergeCell ref="N160:N167"/>
    <mergeCell ref="O160:O167"/>
    <mergeCell ref="B160:B163"/>
    <mergeCell ref="C160:C163"/>
    <mergeCell ref="F160:F161"/>
    <mergeCell ref="G160:G167"/>
    <mergeCell ref="H160:H167"/>
    <mergeCell ref="I160:I167"/>
    <mergeCell ref="P168:P171"/>
    <mergeCell ref="Q168:Q171"/>
    <mergeCell ref="F170:F171"/>
    <mergeCell ref="C172:C175"/>
    <mergeCell ref="F172:F173"/>
    <mergeCell ref="G172:G175"/>
    <mergeCell ref="H172:H175"/>
    <mergeCell ref="I172:I175"/>
    <mergeCell ref="J172:J175"/>
    <mergeCell ref="K172:K175"/>
    <mergeCell ref="J168:J171"/>
    <mergeCell ref="K168:K171"/>
    <mergeCell ref="L168:L171"/>
    <mergeCell ref="M168:M171"/>
    <mergeCell ref="N168:N171"/>
    <mergeCell ref="O168:O171"/>
    <mergeCell ref="B168:B171"/>
    <mergeCell ref="C168:C171"/>
    <mergeCell ref="F168:F169"/>
    <mergeCell ref="G168:G171"/>
    <mergeCell ref="H168:H171"/>
    <mergeCell ref="I168:I171"/>
    <mergeCell ref="P176:P179"/>
    <mergeCell ref="Q176:Q179"/>
    <mergeCell ref="F178:F179"/>
    <mergeCell ref="B180:B183"/>
    <mergeCell ref="C180:C183"/>
    <mergeCell ref="F180:F181"/>
    <mergeCell ref="G180:G183"/>
    <mergeCell ref="H180:H183"/>
    <mergeCell ref="I180:I183"/>
    <mergeCell ref="J180:J183"/>
    <mergeCell ref="J176:J179"/>
    <mergeCell ref="K176:K179"/>
    <mergeCell ref="L176:L179"/>
    <mergeCell ref="M176:M179"/>
    <mergeCell ref="N176:N179"/>
    <mergeCell ref="O176:O179"/>
    <mergeCell ref="F174:F175"/>
    <mergeCell ref="C176:C179"/>
    <mergeCell ref="F176:F177"/>
    <mergeCell ref="G176:G179"/>
    <mergeCell ref="H176:H179"/>
    <mergeCell ref="I176:I179"/>
    <mergeCell ref="L172:L175"/>
    <mergeCell ref="M172:M175"/>
    <mergeCell ref="N172:N175"/>
    <mergeCell ref="O172:O175"/>
    <mergeCell ref="P172:P175"/>
    <mergeCell ref="Q172:Q175"/>
    <mergeCell ref="M184:M187"/>
    <mergeCell ref="N184:N187"/>
    <mergeCell ref="O184:O187"/>
    <mergeCell ref="P184:P187"/>
    <mergeCell ref="Q184:Q187"/>
    <mergeCell ref="F186:F187"/>
    <mergeCell ref="Q180:Q183"/>
    <mergeCell ref="F182:F183"/>
    <mergeCell ref="C184:C187"/>
    <mergeCell ref="F184:F185"/>
    <mergeCell ref="G184:G187"/>
    <mergeCell ref="H184:H187"/>
    <mergeCell ref="I184:I187"/>
    <mergeCell ref="J184:J187"/>
    <mergeCell ref="K184:K187"/>
    <mergeCell ref="L184:L187"/>
    <mergeCell ref="K180:K183"/>
    <mergeCell ref="L180:L183"/>
    <mergeCell ref="M180:M183"/>
    <mergeCell ref="N180:N183"/>
    <mergeCell ref="O180:O183"/>
    <mergeCell ref="P180:P183"/>
    <mergeCell ref="M192:M195"/>
    <mergeCell ref="N192:N195"/>
    <mergeCell ref="O192:O195"/>
    <mergeCell ref="P192:P195"/>
    <mergeCell ref="Q192:Q195"/>
    <mergeCell ref="F194:F195"/>
    <mergeCell ref="Q188:Q191"/>
    <mergeCell ref="F190:F191"/>
    <mergeCell ref="C192:C195"/>
    <mergeCell ref="F192:F193"/>
    <mergeCell ref="G192:G195"/>
    <mergeCell ref="H192:H195"/>
    <mergeCell ref="I192:I195"/>
    <mergeCell ref="J192:J195"/>
    <mergeCell ref="K192:K195"/>
    <mergeCell ref="L192:L195"/>
    <mergeCell ref="K188:K191"/>
    <mergeCell ref="L188:L191"/>
    <mergeCell ref="M188:M191"/>
    <mergeCell ref="N188:N191"/>
    <mergeCell ref="O188:O191"/>
    <mergeCell ref="P188:P191"/>
    <mergeCell ref="C188:C191"/>
    <mergeCell ref="F188:F189"/>
    <mergeCell ref="G188:G191"/>
    <mergeCell ref="H188:H191"/>
    <mergeCell ref="I188:I191"/>
    <mergeCell ref="J188:J191"/>
    <mergeCell ref="Q196:Q199"/>
    <mergeCell ref="F198:F199"/>
    <mergeCell ref="B200:B203"/>
    <mergeCell ref="C200:C203"/>
    <mergeCell ref="F200:F201"/>
    <mergeCell ref="G200:G203"/>
    <mergeCell ref="H200:H203"/>
    <mergeCell ref="I200:I203"/>
    <mergeCell ref="J200:J203"/>
    <mergeCell ref="K200:K203"/>
    <mergeCell ref="K196:K199"/>
    <mergeCell ref="L196:L199"/>
    <mergeCell ref="M196:M199"/>
    <mergeCell ref="N196:N199"/>
    <mergeCell ref="O196:O199"/>
    <mergeCell ref="P196:P199"/>
    <mergeCell ref="C196:C199"/>
    <mergeCell ref="F196:F197"/>
    <mergeCell ref="G196:G199"/>
    <mergeCell ref="H196:H199"/>
    <mergeCell ref="I196:I199"/>
    <mergeCell ref="J196:J199"/>
    <mergeCell ref="P204:P207"/>
    <mergeCell ref="Q204:Q207"/>
    <mergeCell ref="F206:F207"/>
    <mergeCell ref="C208:C211"/>
    <mergeCell ref="F208:F209"/>
    <mergeCell ref="G208:G211"/>
    <mergeCell ref="H208:H211"/>
    <mergeCell ref="I208:I211"/>
    <mergeCell ref="J208:J211"/>
    <mergeCell ref="K208:K211"/>
    <mergeCell ref="J204:J207"/>
    <mergeCell ref="K204:K207"/>
    <mergeCell ref="L204:L207"/>
    <mergeCell ref="M204:M207"/>
    <mergeCell ref="N204:N207"/>
    <mergeCell ref="O204:O207"/>
    <mergeCell ref="F202:F203"/>
    <mergeCell ref="C204:C207"/>
    <mergeCell ref="F204:F205"/>
    <mergeCell ref="G204:G207"/>
    <mergeCell ref="H204:H207"/>
    <mergeCell ref="I204:I207"/>
    <mergeCell ref="L200:L203"/>
    <mergeCell ref="M200:M203"/>
    <mergeCell ref="N200:N203"/>
    <mergeCell ref="O200:O203"/>
    <mergeCell ref="P200:P203"/>
    <mergeCell ref="Q200:Q203"/>
    <mergeCell ref="P212:P215"/>
    <mergeCell ref="Q212:Q215"/>
    <mergeCell ref="F214:F215"/>
    <mergeCell ref="C216:C219"/>
    <mergeCell ref="F216:F217"/>
    <mergeCell ref="G216:G219"/>
    <mergeCell ref="H216:H219"/>
    <mergeCell ref="I216:I219"/>
    <mergeCell ref="J216:J219"/>
    <mergeCell ref="K216:K219"/>
    <mergeCell ref="J212:J215"/>
    <mergeCell ref="K212:K215"/>
    <mergeCell ref="L212:L215"/>
    <mergeCell ref="M212:M215"/>
    <mergeCell ref="N212:N215"/>
    <mergeCell ref="O212:O215"/>
    <mergeCell ref="F210:F211"/>
    <mergeCell ref="C212:C215"/>
    <mergeCell ref="F212:F213"/>
    <mergeCell ref="G212:G215"/>
    <mergeCell ref="H212:H215"/>
    <mergeCell ref="I212:I215"/>
    <mergeCell ref="L208:L211"/>
    <mergeCell ref="M208:M211"/>
    <mergeCell ref="N208:N211"/>
    <mergeCell ref="O208:O211"/>
    <mergeCell ref="P208:P211"/>
    <mergeCell ref="Q208:Q211"/>
    <mergeCell ref="P220:P223"/>
    <mergeCell ref="Q220:Q223"/>
    <mergeCell ref="F222:F223"/>
    <mergeCell ref="B224:B227"/>
    <mergeCell ref="C224:C227"/>
    <mergeCell ref="F224:F225"/>
    <mergeCell ref="G224:G227"/>
    <mergeCell ref="H224:H227"/>
    <mergeCell ref="I224:I227"/>
    <mergeCell ref="J224:J227"/>
    <mergeCell ref="J220:J223"/>
    <mergeCell ref="K220:K223"/>
    <mergeCell ref="L220:L223"/>
    <mergeCell ref="M220:M223"/>
    <mergeCell ref="N220:N223"/>
    <mergeCell ref="O220:O223"/>
    <mergeCell ref="F218:F219"/>
    <mergeCell ref="C220:C223"/>
    <mergeCell ref="F220:F221"/>
    <mergeCell ref="G220:G223"/>
    <mergeCell ref="H220:H223"/>
    <mergeCell ref="I220:I223"/>
    <mergeCell ref="L216:L219"/>
    <mergeCell ref="M216:M219"/>
    <mergeCell ref="N216:N219"/>
    <mergeCell ref="O216:O219"/>
    <mergeCell ref="P216:P219"/>
    <mergeCell ref="Q216:Q219"/>
    <mergeCell ref="F230:F231"/>
    <mergeCell ref="B232:B235"/>
    <mergeCell ref="C232:C235"/>
    <mergeCell ref="F232:F233"/>
    <mergeCell ref="G232:G235"/>
    <mergeCell ref="H232:H235"/>
    <mergeCell ref="L228:L231"/>
    <mergeCell ref="M228:M231"/>
    <mergeCell ref="N228:N231"/>
    <mergeCell ref="O228:O231"/>
    <mergeCell ref="P228:P231"/>
    <mergeCell ref="Q228:Q231"/>
    <mergeCell ref="Q224:Q227"/>
    <mergeCell ref="F226:F227"/>
    <mergeCell ref="B228:B231"/>
    <mergeCell ref="C228:C231"/>
    <mergeCell ref="F228:F229"/>
    <mergeCell ref="G228:G231"/>
    <mergeCell ref="H228:H231"/>
    <mergeCell ref="I228:I231"/>
    <mergeCell ref="J228:J231"/>
    <mergeCell ref="K228:K231"/>
    <mergeCell ref="K224:K227"/>
    <mergeCell ref="L224:L227"/>
    <mergeCell ref="M224:M227"/>
    <mergeCell ref="N224:N227"/>
    <mergeCell ref="O224:O227"/>
    <mergeCell ref="P224:P227"/>
    <mergeCell ref="F238:F239"/>
    <mergeCell ref="C240:C243"/>
    <mergeCell ref="F240:F241"/>
    <mergeCell ref="G240:G243"/>
    <mergeCell ref="H240:H243"/>
    <mergeCell ref="I240:I243"/>
    <mergeCell ref="K236:K239"/>
    <mergeCell ref="L236:L239"/>
    <mergeCell ref="M236:M239"/>
    <mergeCell ref="N236:N239"/>
    <mergeCell ref="P236:P239"/>
    <mergeCell ref="Q236:Q239"/>
    <mergeCell ref="O232:O259"/>
    <mergeCell ref="P232:P235"/>
    <mergeCell ref="Q232:Q235"/>
    <mergeCell ref="F234:F235"/>
    <mergeCell ref="C236:C239"/>
    <mergeCell ref="F236:F237"/>
    <mergeCell ref="G236:G239"/>
    <mergeCell ref="H236:H239"/>
    <mergeCell ref="I236:I239"/>
    <mergeCell ref="J236:J239"/>
    <mergeCell ref="I232:I235"/>
    <mergeCell ref="J232:J235"/>
    <mergeCell ref="K232:K235"/>
    <mergeCell ref="L232:L235"/>
    <mergeCell ref="M232:M235"/>
    <mergeCell ref="N232:N235"/>
    <mergeCell ref="M244:M247"/>
    <mergeCell ref="N244:N247"/>
    <mergeCell ref="P244:P247"/>
    <mergeCell ref="Q244:Q247"/>
    <mergeCell ref="F246:F247"/>
    <mergeCell ref="C248:C251"/>
    <mergeCell ref="F248:F249"/>
    <mergeCell ref="G248:G251"/>
    <mergeCell ref="H248:H251"/>
    <mergeCell ref="I248:I251"/>
    <mergeCell ref="Q240:Q243"/>
    <mergeCell ref="F242:F243"/>
    <mergeCell ref="C244:C247"/>
    <mergeCell ref="F244:F245"/>
    <mergeCell ref="G244:G247"/>
    <mergeCell ref="H244:H247"/>
    <mergeCell ref="I244:I247"/>
    <mergeCell ref="J244:J247"/>
    <mergeCell ref="K244:K247"/>
    <mergeCell ref="L244:L247"/>
    <mergeCell ref="J240:J243"/>
    <mergeCell ref="K240:K243"/>
    <mergeCell ref="L240:L243"/>
    <mergeCell ref="M240:M243"/>
    <mergeCell ref="N240:N243"/>
    <mergeCell ref="P240:P243"/>
    <mergeCell ref="M252:M255"/>
    <mergeCell ref="N252:N255"/>
    <mergeCell ref="P252:P255"/>
    <mergeCell ref="Q252:Q255"/>
    <mergeCell ref="F254:F255"/>
    <mergeCell ref="C256:C259"/>
    <mergeCell ref="F256:F257"/>
    <mergeCell ref="G256:G259"/>
    <mergeCell ref="H256:H259"/>
    <mergeCell ref="I256:I259"/>
    <mergeCell ref="Q248:Q251"/>
    <mergeCell ref="F250:F251"/>
    <mergeCell ref="C252:C255"/>
    <mergeCell ref="F252:F253"/>
    <mergeCell ref="G252:G255"/>
    <mergeCell ref="H252:H255"/>
    <mergeCell ref="I252:I255"/>
    <mergeCell ref="J252:J255"/>
    <mergeCell ref="K252:K255"/>
    <mergeCell ref="L252:L255"/>
    <mergeCell ref="J248:J251"/>
    <mergeCell ref="K248:K251"/>
    <mergeCell ref="L248:L251"/>
    <mergeCell ref="M248:M251"/>
    <mergeCell ref="N248:N251"/>
    <mergeCell ref="P248:P251"/>
    <mergeCell ref="Q260:Q263"/>
    <mergeCell ref="Q264:Q267"/>
    <mergeCell ref="Q256:Q259"/>
    <mergeCell ref="F258:F259"/>
    <mergeCell ref="B260:B263"/>
    <mergeCell ref="C260:C263"/>
    <mergeCell ref="F260:F261"/>
    <mergeCell ref="G260:G263"/>
    <mergeCell ref="H260:H263"/>
    <mergeCell ref="I260:I263"/>
    <mergeCell ref="J260:J263"/>
    <mergeCell ref="K260:K263"/>
    <mergeCell ref="J256:J259"/>
    <mergeCell ref="K256:K259"/>
    <mergeCell ref="L256:L259"/>
    <mergeCell ref="M256:M259"/>
    <mergeCell ref="N256:N259"/>
    <mergeCell ref="P256:P259"/>
    <mergeCell ref="J264:J267"/>
    <mergeCell ref="K264:K267"/>
    <mergeCell ref="L264:L267"/>
    <mergeCell ref="M264:M267"/>
    <mergeCell ref="N264:N267"/>
    <mergeCell ref="P264:P267"/>
    <mergeCell ref="F262:F263"/>
    <mergeCell ref="C264:C267"/>
    <mergeCell ref="F264:F265"/>
    <mergeCell ref="G264:G267"/>
    <mergeCell ref="H264:H267"/>
    <mergeCell ref="I264:I267"/>
    <mergeCell ref="F266:F267"/>
    <mergeCell ref="L260:L263"/>
    <mergeCell ref="M260:M263"/>
    <mergeCell ref="N260:N263"/>
    <mergeCell ref="O260:O267"/>
    <mergeCell ref="P260:P263"/>
    <mergeCell ref="P268:P271"/>
    <mergeCell ref="Q268:Q271"/>
    <mergeCell ref="F270:F271"/>
    <mergeCell ref="B272:B275"/>
    <mergeCell ref="C272:C275"/>
    <mergeCell ref="F272:F273"/>
    <mergeCell ref="G272:G295"/>
    <mergeCell ref="H272:H295"/>
    <mergeCell ref="I272:I295"/>
    <mergeCell ref="J272:J295"/>
    <mergeCell ref="J268:J271"/>
    <mergeCell ref="K268:K271"/>
    <mergeCell ref="L268:L271"/>
    <mergeCell ref="M268:M271"/>
    <mergeCell ref="N268:N271"/>
    <mergeCell ref="O268:O271"/>
    <mergeCell ref="B268:B271"/>
    <mergeCell ref="C268:C271"/>
    <mergeCell ref="F268:F269"/>
    <mergeCell ref="G268:G271"/>
    <mergeCell ref="H268:H271"/>
    <mergeCell ref="I268:I271"/>
    <mergeCell ref="C280:C283"/>
    <mergeCell ref="F280:F281"/>
    <mergeCell ref="M280:M283"/>
    <mergeCell ref="N280:N283"/>
    <mergeCell ref="P280:P283"/>
    <mergeCell ref="Q280:Q283"/>
    <mergeCell ref="F282:F283"/>
    <mergeCell ref="Q272:Q275"/>
    <mergeCell ref="F274:F275"/>
    <mergeCell ref="C276:C279"/>
    <mergeCell ref="F276:F277"/>
    <mergeCell ref="M276:M279"/>
    <mergeCell ref="N276:N279"/>
    <mergeCell ref="P276:P279"/>
    <mergeCell ref="Q276:Q279"/>
    <mergeCell ref="F278:F279"/>
    <mergeCell ref="K272:K295"/>
    <mergeCell ref="L272:L295"/>
    <mergeCell ref="M272:M275"/>
    <mergeCell ref="N272:N275"/>
    <mergeCell ref="O272:O295"/>
    <mergeCell ref="P272:P275"/>
    <mergeCell ref="H296:H299"/>
    <mergeCell ref="I296:I299"/>
    <mergeCell ref="C292:C295"/>
    <mergeCell ref="F292:F293"/>
    <mergeCell ref="M292:M295"/>
    <mergeCell ref="N292:N295"/>
    <mergeCell ref="P292:P295"/>
    <mergeCell ref="Q292:Q295"/>
    <mergeCell ref="F294:F295"/>
    <mergeCell ref="C288:C291"/>
    <mergeCell ref="F288:F289"/>
    <mergeCell ref="M288:M291"/>
    <mergeCell ref="N288:N291"/>
    <mergeCell ref="P288:P291"/>
    <mergeCell ref="Q288:Q291"/>
    <mergeCell ref="F290:F291"/>
    <mergeCell ref="C284:C287"/>
    <mergeCell ref="F284:F285"/>
    <mergeCell ref="M284:M287"/>
    <mergeCell ref="N284:N287"/>
    <mergeCell ref="P284:P287"/>
    <mergeCell ref="Q284:Q287"/>
    <mergeCell ref="F286:F287"/>
    <mergeCell ref="F302:F303"/>
    <mergeCell ref="B304:B307"/>
    <mergeCell ref="C304:C307"/>
    <mergeCell ref="F304:F305"/>
    <mergeCell ref="G304:G307"/>
    <mergeCell ref="H304:H307"/>
    <mergeCell ref="L300:L303"/>
    <mergeCell ref="M300:M303"/>
    <mergeCell ref="N300:N303"/>
    <mergeCell ref="O300:O303"/>
    <mergeCell ref="P300:P303"/>
    <mergeCell ref="Q300:Q303"/>
    <mergeCell ref="P296:P299"/>
    <mergeCell ref="Q296:Q299"/>
    <mergeCell ref="F298:F299"/>
    <mergeCell ref="C300:C303"/>
    <mergeCell ref="F300:F301"/>
    <mergeCell ref="G300:G303"/>
    <mergeCell ref="H300:H303"/>
    <mergeCell ref="I300:I303"/>
    <mergeCell ref="J300:J303"/>
    <mergeCell ref="K300:K303"/>
    <mergeCell ref="J296:J299"/>
    <mergeCell ref="K296:K299"/>
    <mergeCell ref="L296:L299"/>
    <mergeCell ref="M296:M299"/>
    <mergeCell ref="N296:N299"/>
    <mergeCell ref="O296:O299"/>
    <mergeCell ref="B296:B299"/>
    <mergeCell ref="C296:C299"/>
    <mergeCell ref="F296:F297"/>
    <mergeCell ref="G296:G299"/>
    <mergeCell ref="P308:P311"/>
    <mergeCell ref="Q308:Q311"/>
    <mergeCell ref="F310:F311"/>
    <mergeCell ref="B312:B315"/>
    <mergeCell ref="C312:C315"/>
    <mergeCell ref="F312:F313"/>
    <mergeCell ref="G312:G315"/>
    <mergeCell ref="H312:H315"/>
    <mergeCell ref="I312:I315"/>
    <mergeCell ref="J312:J315"/>
    <mergeCell ref="J308:J311"/>
    <mergeCell ref="K308:K311"/>
    <mergeCell ref="L308:L311"/>
    <mergeCell ref="M308:M311"/>
    <mergeCell ref="N308:N311"/>
    <mergeCell ref="O308:O311"/>
    <mergeCell ref="O304:O307"/>
    <mergeCell ref="P304:P307"/>
    <mergeCell ref="Q304:Q307"/>
    <mergeCell ref="F306:F307"/>
    <mergeCell ref="B308:B311"/>
    <mergeCell ref="C308:C311"/>
    <mergeCell ref="F308:F309"/>
    <mergeCell ref="G308:G311"/>
    <mergeCell ref="H308:H311"/>
    <mergeCell ref="I308:I311"/>
    <mergeCell ref="I304:I307"/>
    <mergeCell ref="J304:J307"/>
    <mergeCell ref="K304:K307"/>
    <mergeCell ref="L304:L307"/>
    <mergeCell ref="M304:M307"/>
    <mergeCell ref="N304:N307"/>
    <mergeCell ref="F318:F319"/>
    <mergeCell ref="B320:B323"/>
    <mergeCell ref="C320:C323"/>
    <mergeCell ref="F320:F321"/>
    <mergeCell ref="G320:G331"/>
    <mergeCell ref="H320:H331"/>
    <mergeCell ref="L316:L319"/>
    <mergeCell ref="M316:M319"/>
    <mergeCell ref="N316:N319"/>
    <mergeCell ref="O316:O319"/>
    <mergeCell ref="P316:P319"/>
    <mergeCell ref="Q316:Q319"/>
    <mergeCell ref="Q312:Q315"/>
    <mergeCell ref="F314:F315"/>
    <mergeCell ref="B316:B319"/>
    <mergeCell ref="C316:C319"/>
    <mergeCell ref="F316:F317"/>
    <mergeCell ref="G316:G319"/>
    <mergeCell ref="H316:H319"/>
    <mergeCell ref="I316:I319"/>
    <mergeCell ref="J316:J319"/>
    <mergeCell ref="K316:K319"/>
    <mergeCell ref="K312:K315"/>
    <mergeCell ref="L312:L315"/>
    <mergeCell ref="M312:M315"/>
    <mergeCell ref="N312:N315"/>
    <mergeCell ref="O312:O315"/>
    <mergeCell ref="P312:P315"/>
    <mergeCell ref="B332:B335"/>
    <mergeCell ref="C332:C335"/>
    <mergeCell ref="F332:F333"/>
    <mergeCell ref="G332:G335"/>
    <mergeCell ref="H332:H335"/>
    <mergeCell ref="I332:I335"/>
    <mergeCell ref="O320:O331"/>
    <mergeCell ref="P320:P331"/>
    <mergeCell ref="Q320:Q331"/>
    <mergeCell ref="F322:F323"/>
    <mergeCell ref="C324:C327"/>
    <mergeCell ref="F324:F325"/>
    <mergeCell ref="F326:F327"/>
    <mergeCell ref="C328:C331"/>
    <mergeCell ref="F328:F329"/>
    <mergeCell ref="F330:F331"/>
    <mergeCell ref="I320:I331"/>
    <mergeCell ref="J320:J331"/>
    <mergeCell ref="K320:K331"/>
    <mergeCell ref="L320:L331"/>
    <mergeCell ref="M320:M331"/>
    <mergeCell ref="N320:N331"/>
    <mergeCell ref="F338:F339"/>
    <mergeCell ref="C340:C343"/>
    <mergeCell ref="F340:F341"/>
    <mergeCell ref="G340:G343"/>
    <mergeCell ref="H340:H343"/>
    <mergeCell ref="I340:I343"/>
    <mergeCell ref="L336:L339"/>
    <mergeCell ref="M336:M339"/>
    <mergeCell ref="N336:N339"/>
    <mergeCell ref="O336:O339"/>
    <mergeCell ref="P336:P339"/>
    <mergeCell ref="Q336:Q339"/>
    <mergeCell ref="P332:P335"/>
    <mergeCell ref="Q332:Q335"/>
    <mergeCell ref="F334:F335"/>
    <mergeCell ref="C336:C339"/>
    <mergeCell ref="F336:F337"/>
    <mergeCell ref="G336:G339"/>
    <mergeCell ref="H336:H339"/>
    <mergeCell ref="I336:I339"/>
    <mergeCell ref="J336:J339"/>
    <mergeCell ref="K336:K339"/>
    <mergeCell ref="J332:J335"/>
    <mergeCell ref="K332:K335"/>
    <mergeCell ref="L332:L335"/>
    <mergeCell ref="M332:M335"/>
    <mergeCell ref="N332:N335"/>
    <mergeCell ref="O332:O335"/>
    <mergeCell ref="F346:F347"/>
    <mergeCell ref="B348:B351"/>
    <mergeCell ref="C348:C351"/>
    <mergeCell ref="F348:F349"/>
    <mergeCell ref="G348:G351"/>
    <mergeCell ref="H348:H351"/>
    <mergeCell ref="L344:L347"/>
    <mergeCell ref="M344:M347"/>
    <mergeCell ref="N344:N347"/>
    <mergeCell ref="O344:O347"/>
    <mergeCell ref="P344:P347"/>
    <mergeCell ref="Q344:Q347"/>
    <mergeCell ref="P340:P343"/>
    <mergeCell ref="Q340:Q343"/>
    <mergeCell ref="F342:F343"/>
    <mergeCell ref="C344:C347"/>
    <mergeCell ref="F344:F345"/>
    <mergeCell ref="G344:G347"/>
    <mergeCell ref="H344:H347"/>
    <mergeCell ref="I344:I347"/>
    <mergeCell ref="J344:J347"/>
    <mergeCell ref="K344:K347"/>
    <mergeCell ref="J340:J343"/>
    <mergeCell ref="K340:K343"/>
    <mergeCell ref="L340:L343"/>
    <mergeCell ref="M340:M343"/>
    <mergeCell ref="N340:N343"/>
    <mergeCell ref="O340:O343"/>
    <mergeCell ref="Q352:Q355"/>
    <mergeCell ref="F354:F355"/>
    <mergeCell ref="B356:B359"/>
    <mergeCell ref="C356:C359"/>
    <mergeCell ref="F356:F357"/>
    <mergeCell ref="G356:G359"/>
    <mergeCell ref="H356:H359"/>
    <mergeCell ref="I356:I359"/>
    <mergeCell ref="J356:J359"/>
    <mergeCell ref="K356:K359"/>
    <mergeCell ref="K352:K355"/>
    <mergeCell ref="L352:L355"/>
    <mergeCell ref="M352:M355"/>
    <mergeCell ref="N352:N355"/>
    <mergeCell ref="O352:O355"/>
    <mergeCell ref="P352:P355"/>
    <mergeCell ref="O348:O351"/>
    <mergeCell ref="P348:P351"/>
    <mergeCell ref="Q348:Q351"/>
    <mergeCell ref="F350:F351"/>
    <mergeCell ref="C352:C355"/>
    <mergeCell ref="F352:F353"/>
    <mergeCell ref="G352:G355"/>
    <mergeCell ref="H352:H355"/>
    <mergeCell ref="I352:I355"/>
    <mergeCell ref="J352:J355"/>
    <mergeCell ref="I348:I351"/>
    <mergeCell ref="J348:J351"/>
    <mergeCell ref="K348:K351"/>
    <mergeCell ref="L348:L351"/>
    <mergeCell ref="M348:M351"/>
    <mergeCell ref="N348:N351"/>
    <mergeCell ref="O360:O363"/>
    <mergeCell ref="P360:P363"/>
    <mergeCell ref="Q360:Q363"/>
    <mergeCell ref="F362:F363"/>
    <mergeCell ref="I360:I363"/>
    <mergeCell ref="J360:J363"/>
    <mergeCell ref="K360:K363"/>
    <mergeCell ref="L360:L363"/>
    <mergeCell ref="M360:M363"/>
    <mergeCell ref="N360:N363"/>
    <mergeCell ref="F358:F359"/>
    <mergeCell ref="B360:B363"/>
    <mergeCell ref="C360:C363"/>
    <mergeCell ref="F360:F361"/>
    <mergeCell ref="G360:G363"/>
    <mergeCell ref="H360:H363"/>
    <mergeCell ref="L356:L359"/>
    <mergeCell ref="M356:M359"/>
    <mergeCell ref="N356:N359"/>
    <mergeCell ref="O356:O359"/>
    <mergeCell ref="P356:P359"/>
    <mergeCell ref="Q356:Q359"/>
  </mergeCells>
  <phoneticPr fontId="8"/>
  <hyperlinks>
    <hyperlink ref="F234" r:id="rId1"/>
    <hyperlink ref="F238" r:id="rId2"/>
    <hyperlink ref="F242" r:id="rId3"/>
    <hyperlink ref="F246" r:id="rId4"/>
    <hyperlink ref="F250" r:id="rId5"/>
    <hyperlink ref="F254" r:id="rId6"/>
    <hyperlink ref="F258" r:id="rId7"/>
    <hyperlink ref="F320" r:id="rId8" display="http://www.akiota.jp"/>
    <hyperlink ref="F324" r:id="rId9" display="http://www.akiota.jp"/>
    <hyperlink ref="F328" r:id="rId10" display="http://www.akiota.jp"/>
    <hyperlink ref="F352" r:id="rId11"/>
    <hyperlink ref="F360" r:id="rId12"/>
    <hyperlink ref="F200" r:id="rId13" display="http://www.shobara-lib.jp"/>
    <hyperlink ref="F262" r:id="rId14"/>
    <hyperlink ref="F270" r:id="rId15"/>
    <hyperlink ref="F10" r:id="rId16"/>
    <hyperlink ref="F14" r:id="rId17"/>
    <hyperlink ref="F302" r:id="rId18"/>
    <hyperlink ref="F350" r:id="rId19"/>
    <hyperlink ref="F56" r:id="rId20"/>
    <hyperlink ref="F132" r:id="rId21"/>
    <hyperlink ref="F136" r:id="rId22"/>
    <hyperlink ref="F140" r:id="rId23"/>
    <hyperlink ref="F144" r:id="rId24"/>
    <hyperlink ref="F148" r:id="rId25"/>
    <hyperlink ref="F152" r:id="rId26"/>
    <hyperlink ref="F156" r:id="rId27"/>
    <hyperlink ref="F96" r:id="rId28"/>
    <hyperlink ref="F100" r:id="rId29"/>
    <hyperlink ref="F104" r:id="rId30"/>
    <hyperlink ref="F108" r:id="rId31"/>
    <hyperlink ref="F118" r:id="rId32" display="mitsugi-tosyokan@onomichi-lib.jp"/>
    <hyperlink ref="F122" r:id="rId33" display="innoshima-tosyokan@onomichi-lib.jp"/>
    <hyperlink ref="F126" r:id="rId34" display="setoda-tosyokan@onomichi-lib.jp"/>
    <hyperlink ref="F130" r:id="rId35" display="mukaishima-tosyokan@onomichi-lib.jp"/>
    <hyperlink ref="F166" r:id="rId36"/>
    <hyperlink ref="F204" r:id="rId37" display="http://www.shobara-lib.jp"/>
    <hyperlink ref="F208" r:id="rId38" display="http://www.shobara-lib.jp"/>
    <hyperlink ref="F212" r:id="rId39" display="http://www.shobara-lib.jp"/>
    <hyperlink ref="F216" r:id="rId40" display="http://www.shobara-lib.jp"/>
    <hyperlink ref="F220" r:id="rId41" display="http://www.shobara-lib.jp"/>
    <hyperlink ref="F224" r:id="rId42" display="http://www.shobara-lib.jp"/>
    <hyperlink ref="F230" r:id="rId43"/>
    <hyperlink ref="F308" r:id="rId44" display="http://lib020.nexs-service.jp/kaita/"/>
    <hyperlink ref="F114" r:id="rId45"/>
    <hyperlink ref="F112" r:id="rId46"/>
    <hyperlink ref="F316" r:id="rId47" display="http://www.town.saka.hiroshima.jp/sakacho/"/>
    <hyperlink ref="F116" r:id="rId48"/>
    <hyperlink ref="F120" r:id="rId49"/>
    <hyperlink ref="F124" r:id="rId50"/>
    <hyperlink ref="F128" r:id="rId51"/>
  </hyperlinks>
  <pageMargins left="0.55118110236220474" right="0.39370078740157483" top="0.59055118110236227" bottom="0.59055118110236227" header="0.39370078740157483" footer="0.39370078740157483"/>
  <pageSetup paperSize="9" firstPageNumber="10" orientation="portrait" r:id="rId52"/>
  <headerFooter alignWithMargins="0">
    <oddFooter>&amp;C&amp;P</oddFooter>
  </headerFooter>
  <rowBreaks count="7" manualBreakCount="7">
    <brk id="47" max="17" man="1"/>
    <brk id="91" max="17" man="1"/>
    <brk id="135" max="17" man="1"/>
    <brk id="179" max="17" man="1"/>
    <brk id="223" max="17" man="1"/>
    <brk id="267" max="17" man="1"/>
    <brk id="311" max="17" man="1"/>
  </rowBreaks>
  <drawing r:id="rId5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sheetPr>
  <dimension ref="A1:AH109"/>
  <sheetViews>
    <sheetView view="pageBreakPreview" zoomScale="115" zoomScaleNormal="70" zoomScaleSheetLayoutView="115" workbookViewId="0">
      <pane ySplit="7" topLeftCell="A77" activePane="bottomLeft" state="frozen"/>
      <selection activeCell="M31" sqref="M31"/>
      <selection pane="bottomLeft"/>
    </sheetView>
  </sheetViews>
  <sheetFormatPr defaultRowHeight="10.5" x14ac:dyDescent="0.15"/>
  <cols>
    <col min="1" max="1" width="1.625" style="34" customWidth="1"/>
    <col min="2" max="2" width="5.125" style="34" customWidth="1"/>
    <col min="3" max="3" width="6.625" style="34" customWidth="1"/>
    <col min="4" max="4" width="2.5" style="34" customWidth="1"/>
    <col min="5" max="5" width="3.75" style="2" customWidth="1"/>
    <col min="6" max="6" width="12" style="213" customWidth="1"/>
    <col min="7" max="7" width="11.5" style="214" customWidth="1"/>
    <col min="8" max="12" width="2.125" style="34" customWidth="1"/>
    <col min="13" max="13" width="5.25" style="34" customWidth="1"/>
    <col min="14" max="14" width="12.125" style="34" customWidth="1"/>
    <col min="15" max="15" width="3.125" style="215" customWidth="1"/>
    <col min="16" max="17" width="3.375" style="34" customWidth="1"/>
    <col min="18" max="18" width="5.75" style="34" customWidth="1"/>
    <col min="19" max="19" width="1.625" style="34" customWidth="1"/>
    <col min="20" max="20" width="9" style="458"/>
    <col min="21" max="16384" width="9" style="34"/>
  </cols>
  <sheetData>
    <row r="1" spans="1:20" s="154" customFormat="1" ht="12" x14ac:dyDescent="0.15">
      <c r="B1" s="170"/>
      <c r="G1" s="211"/>
      <c r="I1" s="170"/>
      <c r="T1" s="457"/>
    </row>
    <row r="2" spans="1:20" s="154" customFormat="1" ht="45" customHeight="1" x14ac:dyDescent="0.15">
      <c r="B2" s="170"/>
      <c r="G2" s="211"/>
      <c r="I2" s="170"/>
      <c r="T2" s="457"/>
    </row>
    <row r="3" spans="1:20" s="154" customFormat="1" ht="12" customHeight="1" thickBot="1" x14ac:dyDescent="0.2">
      <c r="B3" s="170"/>
      <c r="G3" s="211"/>
      <c r="I3" s="170"/>
      <c r="T3" s="457"/>
    </row>
    <row r="4" spans="1:20" ht="10.9" customHeight="1" thickBot="1" x14ac:dyDescent="0.2">
      <c r="A4" s="3"/>
      <c r="B4" s="2440" t="s">
        <v>4520</v>
      </c>
      <c r="C4" s="2441" t="s">
        <v>3174</v>
      </c>
      <c r="D4" s="2442" t="s">
        <v>3175</v>
      </c>
      <c r="E4" s="2443" t="s">
        <v>3176</v>
      </c>
      <c r="F4" s="2444"/>
      <c r="G4" s="2446" t="s">
        <v>3177</v>
      </c>
      <c r="H4" s="2447" t="s">
        <v>4540</v>
      </c>
      <c r="I4" s="2447"/>
      <c r="J4" s="2447"/>
      <c r="K4" s="2447"/>
      <c r="L4" s="2447"/>
      <c r="M4" s="2448" t="s">
        <v>4525</v>
      </c>
      <c r="N4" s="2446" t="s">
        <v>3178</v>
      </c>
      <c r="O4" s="2448" t="s">
        <v>3334</v>
      </c>
      <c r="P4" s="2448" t="s">
        <v>4519</v>
      </c>
      <c r="Q4" s="2467" t="s">
        <v>4521</v>
      </c>
      <c r="R4" s="2463" t="s">
        <v>3186</v>
      </c>
    </row>
    <row r="5" spans="1:20" ht="21.95" customHeight="1" thickBot="1" x14ac:dyDescent="0.2">
      <c r="A5" s="3"/>
      <c r="B5" s="2440"/>
      <c r="C5" s="2441"/>
      <c r="D5" s="2442"/>
      <c r="E5" s="2445"/>
      <c r="F5" s="2444"/>
      <c r="G5" s="2446"/>
      <c r="H5" s="2449" t="s">
        <v>3179</v>
      </c>
      <c r="I5" s="2451" t="s">
        <v>3180</v>
      </c>
      <c r="J5" s="2452"/>
      <c r="K5" s="2452"/>
      <c r="L5" s="2452"/>
      <c r="M5" s="2448"/>
      <c r="N5" s="2446"/>
      <c r="O5" s="2448"/>
      <c r="P5" s="2448"/>
      <c r="Q5" s="2467"/>
      <c r="R5" s="2464"/>
    </row>
    <row r="6" spans="1:20" ht="13.9" customHeight="1" thickBot="1" x14ac:dyDescent="0.2">
      <c r="A6" s="3"/>
      <c r="B6" s="2440"/>
      <c r="C6" s="2441"/>
      <c r="D6" s="2442"/>
      <c r="E6" s="2445"/>
      <c r="F6" s="2444"/>
      <c r="G6" s="2446"/>
      <c r="H6" s="2450"/>
      <c r="I6" s="2453" t="s">
        <v>3181</v>
      </c>
      <c r="J6" s="2454"/>
      <c r="K6" s="2455" t="s">
        <v>3169</v>
      </c>
      <c r="L6" s="2457" t="s">
        <v>140</v>
      </c>
      <c r="M6" s="2448"/>
      <c r="N6" s="2446"/>
      <c r="O6" s="2448"/>
      <c r="P6" s="2448"/>
      <c r="Q6" s="2467"/>
      <c r="R6" s="2464"/>
    </row>
    <row r="7" spans="1:20" ht="41.25" customHeight="1" thickBot="1" x14ac:dyDescent="0.2">
      <c r="A7" s="3"/>
      <c r="B7" s="2440"/>
      <c r="C7" s="2441"/>
      <c r="D7" s="2442"/>
      <c r="E7" s="2445"/>
      <c r="F7" s="2444"/>
      <c r="G7" s="2446"/>
      <c r="H7" s="2450"/>
      <c r="I7" s="652" t="s">
        <v>2606</v>
      </c>
      <c r="J7" s="563" t="s">
        <v>2607</v>
      </c>
      <c r="K7" s="2456"/>
      <c r="L7" s="2458"/>
      <c r="M7" s="2448"/>
      <c r="N7" s="2446"/>
      <c r="O7" s="2448"/>
      <c r="P7" s="2448"/>
      <c r="Q7" s="2467"/>
      <c r="R7" s="2465"/>
    </row>
    <row r="8" spans="1:20" ht="12" customHeight="1" thickBot="1" x14ac:dyDescent="0.2">
      <c r="A8" s="3"/>
      <c r="B8" s="123" t="s">
        <v>2484</v>
      </c>
      <c r="C8" s="117"/>
      <c r="D8" s="118"/>
      <c r="E8" s="119"/>
      <c r="F8" s="119"/>
      <c r="G8" s="163"/>
      <c r="H8" s="118"/>
      <c r="I8" s="121"/>
      <c r="J8" s="121"/>
      <c r="K8" s="121"/>
      <c r="L8" s="122"/>
      <c r="M8" s="121"/>
      <c r="N8" s="120"/>
      <c r="O8" s="121"/>
      <c r="P8" s="121"/>
      <c r="Q8" s="121"/>
      <c r="R8" s="456"/>
    </row>
    <row r="9" spans="1:20" ht="12" customHeight="1" thickTop="1" x14ac:dyDescent="0.15">
      <c r="A9" s="3"/>
      <c r="B9" s="2339" t="s">
        <v>68</v>
      </c>
      <c r="C9" s="2340" t="s">
        <v>4628</v>
      </c>
      <c r="D9" s="2342" t="s">
        <v>141</v>
      </c>
      <c r="E9" s="1546" t="s">
        <v>6011</v>
      </c>
      <c r="F9" s="1545" t="s">
        <v>6012</v>
      </c>
      <c r="G9" s="2246" t="s">
        <v>4629</v>
      </c>
      <c r="H9" s="2344">
        <v>20</v>
      </c>
      <c r="I9" s="2346">
        <v>8</v>
      </c>
      <c r="J9" s="2348">
        <v>0</v>
      </c>
      <c r="K9" s="2409">
        <v>2</v>
      </c>
      <c r="L9" s="2411">
        <v>0</v>
      </c>
      <c r="M9" s="2243">
        <v>433014</v>
      </c>
      <c r="N9" s="2245" t="s">
        <v>4630</v>
      </c>
      <c r="O9" s="2243">
        <v>344</v>
      </c>
      <c r="P9" s="2268">
        <v>5943</v>
      </c>
      <c r="Q9" s="2268">
        <v>19926</v>
      </c>
      <c r="R9" s="2297" t="s">
        <v>4235</v>
      </c>
      <c r="S9" s="2460"/>
    </row>
    <row r="10" spans="1:20" ht="12" customHeight="1" x14ac:dyDescent="0.15">
      <c r="A10" s="3"/>
      <c r="B10" s="2339"/>
      <c r="C10" s="2340"/>
      <c r="D10" s="2342"/>
      <c r="E10" s="754"/>
      <c r="F10" s="755" t="s">
        <v>142</v>
      </c>
      <c r="G10" s="2246"/>
      <c r="H10" s="2344"/>
      <c r="I10" s="2346"/>
      <c r="J10" s="2348"/>
      <c r="K10" s="2409"/>
      <c r="L10" s="2411"/>
      <c r="M10" s="2243"/>
      <c r="N10" s="2245"/>
      <c r="O10" s="2243"/>
      <c r="P10" s="2268"/>
      <c r="Q10" s="2268"/>
      <c r="R10" s="2298"/>
      <c r="S10" s="2461"/>
    </row>
    <row r="11" spans="1:20" ht="12" customHeight="1" x14ac:dyDescent="0.15">
      <c r="A11" s="3"/>
      <c r="B11" s="2339"/>
      <c r="C11" s="2340"/>
      <c r="D11" s="2342"/>
      <c r="E11" s="756" t="s">
        <v>70</v>
      </c>
      <c r="F11" s="757" t="s">
        <v>4631</v>
      </c>
      <c r="G11" s="2350" t="s">
        <v>4632</v>
      </c>
      <c r="H11" s="2344"/>
      <c r="I11" s="2346"/>
      <c r="J11" s="2348"/>
      <c r="K11" s="2409"/>
      <c r="L11" s="2411"/>
      <c r="M11" s="2243"/>
      <c r="N11" s="2245"/>
      <c r="O11" s="2243"/>
      <c r="P11" s="2268"/>
      <c r="Q11" s="2268"/>
      <c r="R11" s="2298"/>
      <c r="S11" s="2461"/>
    </row>
    <row r="12" spans="1:20" ht="12" customHeight="1" x14ac:dyDescent="0.15">
      <c r="A12" s="3"/>
      <c r="B12" s="2339"/>
      <c r="C12" s="2341"/>
      <c r="D12" s="2343"/>
      <c r="E12" s="758" t="s">
        <v>71</v>
      </c>
      <c r="F12" s="759" t="s">
        <v>4633</v>
      </c>
      <c r="G12" s="2351"/>
      <c r="H12" s="2345"/>
      <c r="I12" s="2347"/>
      <c r="J12" s="2349"/>
      <c r="K12" s="2462"/>
      <c r="L12" s="2459"/>
      <c r="M12" s="2244"/>
      <c r="N12" s="2311"/>
      <c r="O12" s="2244"/>
      <c r="P12" s="2274"/>
      <c r="Q12" s="2274"/>
      <c r="R12" s="2466"/>
      <c r="S12" s="2461"/>
    </row>
    <row r="13" spans="1:20" ht="15.95" customHeight="1" x14ac:dyDescent="0.15">
      <c r="A13" s="3"/>
      <c r="B13" s="2365"/>
      <c r="C13" s="2366" t="s">
        <v>5746</v>
      </c>
      <c r="D13" s="2342" t="s">
        <v>141</v>
      </c>
      <c r="E13" s="1547" t="s">
        <v>6011</v>
      </c>
      <c r="F13" s="1544" t="s">
        <v>6013</v>
      </c>
      <c r="G13" s="2369" t="s">
        <v>4634</v>
      </c>
      <c r="H13" s="2344">
        <v>16</v>
      </c>
      <c r="I13" s="2337">
        <v>4</v>
      </c>
      <c r="J13" s="2364">
        <v>7</v>
      </c>
      <c r="K13" s="2477">
        <v>0</v>
      </c>
      <c r="L13" s="2337">
        <v>0</v>
      </c>
      <c r="M13" s="2243">
        <v>33901</v>
      </c>
      <c r="N13" s="2245" t="s">
        <v>4635</v>
      </c>
      <c r="O13" s="2243">
        <v>311</v>
      </c>
      <c r="P13" s="2253">
        <v>6238</v>
      </c>
      <c r="Q13" s="2253">
        <v>3712</v>
      </c>
      <c r="R13" s="2282" t="s">
        <v>3839</v>
      </c>
      <c r="S13" s="2461"/>
    </row>
    <row r="14" spans="1:20" ht="15.95" customHeight="1" x14ac:dyDescent="0.15">
      <c r="A14" s="3"/>
      <c r="B14" s="2365"/>
      <c r="C14" s="2367"/>
      <c r="D14" s="2342"/>
      <c r="E14" s="754"/>
      <c r="F14" s="755" t="s">
        <v>143</v>
      </c>
      <c r="G14" s="2370"/>
      <c r="H14" s="2344"/>
      <c r="I14" s="2337"/>
      <c r="J14" s="2364"/>
      <c r="K14" s="2477"/>
      <c r="L14" s="2337"/>
      <c r="M14" s="2243"/>
      <c r="N14" s="2246"/>
      <c r="O14" s="2243"/>
      <c r="P14" s="2253"/>
      <c r="Q14" s="2253"/>
      <c r="R14" s="2283"/>
      <c r="S14" s="2461"/>
    </row>
    <row r="15" spans="1:20" ht="15.95" customHeight="1" x14ac:dyDescent="0.15">
      <c r="A15" s="3"/>
      <c r="B15" s="2365"/>
      <c r="C15" s="2367"/>
      <c r="D15" s="2342"/>
      <c r="E15" s="756" t="s">
        <v>70</v>
      </c>
      <c r="F15" s="757" t="s">
        <v>144</v>
      </c>
      <c r="G15" s="2316" t="s">
        <v>4636</v>
      </c>
      <c r="H15" s="2344"/>
      <c r="I15" s="2337"/>
      <c r="J15" s="2364"/>
      <c r="K15" s="2477"/>
      <c r="L15" s="2337"/>
      <c r="M15" s="2243"/>
      <c r="N15" s="2246"/>
      <c r="O15" s="2243"/>
      <c r="P15" s="2253"/>
      <c r="Q15" s="2253"/>
      <c r="R15" s="2283"/>
      <c r="S15" s="2461"/>
    </row>
    <row r="16" spans="1:20" ht="15.95" customHeight="1" x14ac:dyDescent="0.15">
      <c r="A16" s="3"/>
      <c r="B16" s="2365"/>
      <c r="C16" s="2368"/>
      <c r="D16" s="2343"/>
      <c r="E16" s="758" t="s">
        <v>71</v>
      </c>
      <c r="F16" s="760" t="s">
        <v>4637</v>
      </c>
      <c r="G16" s="2372"/>
      <c r="H16" s="2345"/>
      <c r="I16" s="2338"/>
      <c r="J16" s="2371"/>
      <c r="K16" s="2478"/>
      <c r="L16" s="2338"/>
      <c r="M16" s="2244"/>
      <c r="N16" s="2247"/>
      <c r="O16" s="2244"/>
      <c r="P16" s="2267"/>
      <c r="Q16" s="2267"/>
      <c r="R16" s="2284"/>
      <c r="S16" s="2461"/>
    </row>
    <row r="17" spans="1:20" ht="12" customHeight="1" x14ac:dyDescent="0.15">
      <c r="A17" s="3"/>
      <c r="B17" s="2365"/>
      <c r="C17" s="2355" t="s">
        <v>5747</v>
      </c>
      <c r="D17" s="2356" t="s">
        <v>4638</v>
      </c>
      <c r="E17" s="1547" t="s">
        <v>6010</v>
      </c>
      <c r="F17" s="1544" t="s">
        <v>6014</v>
      </c>
      <c r="G17" s="2358" t="s">
        <v>3182</v>
      </c>
      <c r="H17" s="2360">
        <v>20</v>
      </c>
      <c r="I17" s="2362">
        <v>7</v>
      </c>
      <c r="J17" s="2363">
        <v>4</v>
      </c>
      <c r="K17" s="2479">
        <v>0</v>
      </c>
      <c r="L17" s="2480">
        <v>0</v>
      </c>
      <c r="M17" s="2264">
        <v>72955</v>
      </c>
      <c r="N17" s="2265" t="s">
        <v>4639</v>
      </c>
      <c r="O17" s="2264">
        <v>309</v>
      </c>
      <c r="P17" s="2264">
        <v>5481</v>
      </c>
      <c r="Q17" s="2264">
        <v>8941</v>
      </c>
      <c r="R17" s="2285" t="s">
        <v>3840</v>
      </c>
      <c r="S17" s="2482"/>
    </row>
    <row r="18" spans="1:20" ht="12" customHeight="1" x14ac:dyDescent="0.15">
      <c r="A18" s="3"/>
      <c r="B18" s="2365"/>
      <c r="C18" s="2339"/>
      <c r="D18" s="2357"/>
      <c r="E18" s="761"/>
      <c r="F18" s="755" t="s">
        <v>145</v>
      </c>
      <c r="G18" s="2359"/>
      <c r="H18" s="2344"/>
      <c r="I18" s="2337"/>
      <c r="J18" s="2364"/>
      <c r="K18" s="2477"/>
      <c r="L18" s="2481"/>
      <c r="M18" s="2243"/>
      <c r="N18" s="2266"/>
      <c r="O18" s="2243"/>
      <c r="P18" s="2243"/>
      <c r="Q18" s="2243"/>
      <c r="R18" s="2286"/>
      <c r="S18" s="2482"/>
    </row>
    <row r="19" spans="1:20" ht="12" customHeight="1" x14ac:dyDescent="0.15">
      <c r="A19" s="3"/>
      <c r="B19" s="2365"/>
      <c r="C19" s="2339"/>
      <c r="D19" s="2357"/>
      <c r="E19" s="762" t="s">
        <v>70</v>
      </c>
      <c r="F19" s="757" t="s">
        <v>146</v>
      </c>
      <c r="G19" s="2315" t="s">
        <v>147</v>
      </c>
      <c r="H19" s="2361"/>
      <c r="I19" s="2337"/>
      <c r="J19" s="2364"/>
      <c r="K19" s="2477"/>
      <c r="L19" s="2481"/>
      <c r="M19" s="2243"/>
      <c r="N19" s="2266"/>
      <c r="O19" s="2243"/>
      <c r="P19" s="2243"/>
      <c r="Q19" s="2243"/>
      <c r="R19" s="2286"/>
      <c r="S19" s="2482"/>
    </row>
    <row r="20" spans="1:20" ht="18" customHeight="1" x14ac:dyDescent="0.15">
      <c r="A20" s="3"/>
      <c r="B20" s="2365"/>
      <c r="C20" s="2339"/>
      <c r="D20" s="2357"/>
      <c r="E20" s="762" t="s">
        <v>71</v>
      </c>
      <c r="F20" s="757" t="s">
        <v>148</v>
      </c>
      <c r="G20" s="2316"/>
      <c r="H20" s="2361"/>
      <c r="I20" s="2337"/>
      <c r="J20" s="2364"/>
      <c r="K20" s="2477"/>
      <c r="L20" s="2481"/>
      <c r="M20" s="2243"/>
      <c r="N20" s="2266"/>
      <c r="O20" s="2243"/>
      <c r="P20" s="2243"/>
      <c r="Q20" s="2243"/>
      <c r="R20" s="2286"/>
      <c r="S20" s="2482"/>
    </row>
    <row r="21" spans="1:20" ht="12" customHeight="1" x14ac:dyDescent="0.15">
      <c r="A21" s="3"/>
      <c r="B21" s="763"/>
      <c r="C21" s="2339"/>
      <c r="D21" s="764"/>
      <c r="E21" s="2317" t="s">
        <v>4640</v>
      </c>
      <c r="F21" s="2318"/>
      <c r="G21" s="2319" t="s">
        <v>4641</v>
      </c>
      <c r="H21" s="2322">
        <v>10</v>
      </c>
      <c r="I21" s="2325">
        <v>1</v>
      </c>
      <c r="J21" s="2328">
        <v>0</v>
      </c>
      <c r="K21" s="2331">
        <v>0</v>
      </c>
      <c r="L21" s="2334">
        <v>0</v>
      </c>
      <c r="M21" s="2258">
        <v>4191</v>
      </c>
      <c r="N21" s="2261" t="s">
        <v>4642</v>
      </c>
      <c r="O21" s="2258">
        <v>267</v>
      </c>
      <c r="P21" s="2258">
        <v>1674</v>
      </c>
      <c r="Q21" s="2258">
        <v>635</v>
      </c>
      <c r="R21" s="2287" t="s">
        <v>3841</v>
      </c>
      <c r="S21" s="335"/>
    </row>
    <row r="22" spans="1:20" ht="12" customHeight="1" x14ac:dyDescent="0.15">
      <c r="A22" s="3"/>
      <c r="B22" s="2339"/>
      <c r="C22" s="2339"/>
      <c r="D22" s="764"/>
      <c r="E22" s="765" t="s">
        <v>72</v>
      </c>
      <c r="F22" s="766" t="s">
        <v>5852</v>
      </c>
      <c r="G22" s="2320"/>
      <c r="H22" s="2323"/>
      <c r="I22" s="2326"/>
      <c r="J22" s="2329"/>
      <c r="K22" s="2332"/>
      <c r="L22" s="2335"/>
      <c r="M22" s="2259"/>
      <c r="N22" s="2262"/>
      <c r="O22" s="2259"/>
      <c r="P22" s="2259"/>
      <c r="Q22" s="2259"/>
      <c r="R22" s="2288"/>
      <c r="S22" s="52"/>
    </row>
    <row r="23" spans="1:20" ht="12" customHeight="1" x14ac:dyDescent="0.15">
      <c r="A23" s="3"/>
      <c r="B23" s="2339"/>
      <c r="C23" s="2339"/>
      <c r="D23" s="764"/>
      <c r="E23" s="765"/>
      <c r="F23" s="767" t="s">
        <v>447</v>
      </c>
      <c r="G23" s="2321"/>
      <c r="H23" s="2323"/>
      <c r="I23" s="2326"/>
      <c r="J23" s="2329"/>
      <c r="K23" s="2332"/>
      <c r="L23" s="2335"/>
      <c r="M23" s="2259"/>
      <c r="N23" s="2262"/>
      <c r="O23" s="2259"/>
      <c r="P23" s="2259"/>
      <c r="Q23" s="2259"/>
      <c r="R23" s="2288"/>
      <c r="S23" s="52"/>
    </row>
    <row r="24" spans="1:20" ht="12" customHeight="1" x14ac:dyDescent="0.15">
      <c r="A24" s="3"/>
      <c r="B24" s="2339"/>
      <c r="C24" s="2339"/>
      <c r="D24" s="764"/>
      <c r="E24" s="768" t="s">
        <v>448</v>
      </c>
      <c r="F24" s="769" t="s">
        <v>4643</v>
      </c>
      <c r="G24" s="2353" t="s">
        <v>4644</v>
      </c>
      <c r="H24" s="2323"/>
      <c r="I24" s="2326"/>
      <c r="J24" s="2329"/>
      <c r="K24" s="2332"/>
      <c r="L24" s="2335"/>
      <c r="M24" s="2259"/>
      <c r="N24" s="2262"/>
      <c r="O24" s="2259"/>
      <c r="P24" s="2259"/>
      <c r="Q24" s="2259"/>
      <c r="R24" s="2288"/>
      <c r="S24" s="52"/>
    </row>
    <row r="25" spans="1:20" ht="12" customHeight="1" thickBot="1" x14ac:dyDescent="0.2">
      <c r="A25" s="3"/>
      <c r="B25" s="2352"/>
      <c r="C25" s="2352"/>
      <c r="D25" s="770"/>
      <c r="E25" s="771" t="s">
        <v>449</v>
      </c>
      <c r="F25" s="772" t="s">
        <v>4643</v>
      </c>
      <c r="G25" s="2354"/>
      <c r="H25" s="2324"/>
      <c r="I25" s="2327"/>
      <c r="J25" s="2330"/>
      <c r="K25" s="2333"/>
      <c r="L25" s="2336"/>
      <c r="M25" s="2260"/>
      <c r="N25" s="2263"/>
      <c r="O25" s="2260"/>
      <c r="P25" s="2260"/>
      <c r="Q25" s="2260"/>
      <c r="R25" s="2289"/>
      <c r="S25" s="52"/>
    </row>
    <row r="26" spans="1:20" ht="12" customHeight="1" thickBot="1" x14ac:dyDescent="0.2">
      <c r="A26" s="3"/>
      <c r="B26" s="583" t="s">
        <v>2485</v>
      </c>
      <c r="C26" s="117"/>
      <c r="D26" s="118"/>
      <c r="E26" s="119"/>
      <c r="F26" s="119"/>
      <c r="G26" s="584"/>
      <c r="H26" s="118"/>
      <c r="I26" s="121"/>
      <c r="J26" s="121"/>
      <c r="K26" s="121"/>
      <c r="L26" s="122"/>
      <c r="M26" s="121"/>
      <c r="N26" s="120"/>
      <c r="O26" s="121"/>
      <c r="P26" s="121"/>
      <c r="Q26" s="121"/>
      <c r="R26" s="456"/>
    </row>
    <row r="27" spans="1:20" ht="12" customHeight="1" x14ac:dyDescent="0.15">
      <c r="A27" s="3"/>
      <c r="B27" s="2386" t="s">
        <v>4649</v>
      </c>
      <c r="C27" s="2387" t="s">
        <v>4650</v>
      </c>
      <c r="D27" s="2388" t="s">
        <v>141</v>
      </c>
      <c r="E27" s="773" t="s">
        <v>6009</v>
      </c>
      <c r="F27" s="774" t="s">
        <v>149</v>
      </c>
      <c r="G27" s="2389" t="s">
        <v>4651</v>
      </c>
      <c r="H27" s="2391">
        <v>8</v>
      </c>
      <c r="I27" s="2392">
        <v>3</v>
      </c>
      <c r="J27" s="2476">
        <v>0</v>
      </c>
      <c r="K27" s="2468">
        <v>2</v>
      </c>
      <c r="L27" s="2472">
        <v>0</v>
      </c>
      <c r="M27" s="2248">
        <v>31461</v>
      </c>
      <c r="N27" s="2250" t="s">
        <v>150</v>
      </c>
      <c r="O27" s="2248">
        <v>294</v>
      </c>
      <c r="P27" s="2268">
        <v>3410</v>
      </c>
      <c r="Q27" s="2268">
        <v>2559</v>
      </c>
      <c r="R27" s="2473" t="s">
        <v>4006</v>
      </c>
      <c r="S27" s="33"/>
      <c r="T27" s="459"/>
    </row>
    <row r="28" spans="1:20" ht="12" customHeight="1" x14ac:dyDescent="0.15">
      <c r="A28" s="3"/>
      <c r="B28" s="2339"/>
      <c r="C28" s="2382"/>
      <c r="D28" s="2342"/>
      <c r="F28" s="775" t="s">
        <v>151</v>
      </c>
      <c r="G28" s="2390"/>
      <c r="H28" s="2376"/>
      <c r="I28" s="2379"/>
      <c r="J28" s="2348"/>
      <c r="K28" s="2409"/>
      <c r="L28" s="2401"/>
      <c r="M28" s="2243"/>
      <c r="N28" s="2245"/>
      <c r="O28" s="2243"/>
      <c r="P28" s="2268"/>
      <c r="Q28" s="2268"/>
      <c r="R28" s="2474"/>
      <c r="S28" s="33"/>
      <c r="T28" s="459"/>
    </row>
    <row r="29" spans="1:20" ht="12" customHeight="1" x14ac:dyDescent="0.15">
      <c r="A29" s="3"/>
      <c r="B29" s="2339"/>
      <c r="C29" s="2382"/>
      <c r="D29" s="2342"/>
      <c r="E29" s="2" t="s">
        <v>70</v>
      </c>
      <c r="F29" s="775" t="s">
        <v>152</v>
      </c>
      <c r="G29" s="2374" t="s">
        <v>4652</v>
      </c>
      <c r="H29" s="2376"/>
      <c r="I29" s="2379"/>
      <c r="J29" s="2348"/>
      <c r="K29" s="2409"/>
      <c r="L29" s="2401"/>
      <c r="M29" s="2243"/>
      <c r="N29" s="2312"/>
      <c r="O29" s="2243"/>
      <c r="P29" s="2268"/>
      <c r="Q29" s="2268"/>
      <c r="R29" s="2474"/>
      <c r="S29" s="33"/>
      <c r="T29" s="459"/>
    </row>
    <row r="30" spans="1:20" ht="12" customHeight="1" x14ac:dyDescent="0.15">
      <c r="A30" s="3"/>
      <c r="B30" s="2339"/>
      <c r="C30" s="2382"/>
      <c r="D30" s="2342"/>
      <c r="E30" s="2" t="s">
        <v>4653</v>
      </c>
      <c r="F30" s="775" t="s">
        <v>153</v>
      </c>
      <c r="G30" s="2316"/>
      <c r="H30" s="2376"/>
      <c r="I30" s="2379"/>
      <c r="J30" s="2348"/>
      <c r="K30" s="2409"/>
      <c r="L30" s="2401"/>
      <c r="M30" s="2244"/>
      <c r="N30" s="2245"/>
      <c r="O30" s="2243"/>
      <c r="P30" s="2268"/>
      <c r="Q30" s="2268"/>
      <c r="R30" s="2475"/>
      <c r="S30" s="33"/>
      <c r="T30" s="459"/>
    </row>
    <row r="31" spans="1:20" ht="12" customHeight="1" x14ac:dyDescent="0.15">
      <c r="A31" s="3"/>
      <c r="B31" s="763"/>
      <c r="C31" s="2381" t="s">
        <v>4654</v>
      </c>
      <c r="D31" s="2384" t="s">
        <v>141</v>
      </c>
      <c r="E31" s="776" t="s">
        <v>72</v>
      </c>
      <c r="F31" s="777" t="s">
        <v>154</v>
      </c>
      <c r="G31" s="2358" t="s">
        <v>155</v>
      </c>
      <c r="H31" s="2375">
        <v>7</v>
      </c>
      <c r="I31" s="2378">
        <v>4</v>
      </c>
      <c r="J31" s="2469">
        <v>0</v>
      </c>
      <c r="K31" s="2470">
        <v>2</v>
      </c>
      <c r="L31" s="2400">
        <v>0</v>
      </c>
      <c r="M31" s="2264">
        <v>58030</v>
      </c>
      <c r="N31" s="2265" t="s">
        <v>3842</v>
      </c>
      <c r="O31" s="2264">
        <v>293</v>
      </c>
      <c r="P31" s="2313">
        <v>3633</v>
      </c>
      <c r="Q31" s="2269">
        <v>1444</v>
      </c>
      <c r="R31" s="2294" t="s">
        <v>4007</v>
      </c>
      <c r="S31" s="33"/>
      <c r="T31" s="459"/>
    </row>
    <row r="32" spans="1:20" ht="12" customHeight="1" x14ac:dyDescent="0.15">
      <c r="A32" s="3"/>
      <c r="B32" s="763"/>
      <c r="C32" s="2382"/>
      <c r="D32" s="2342"/>
      <c r="F32" s="775" t="s">
        <v>156</v>
      </c>
      <c r="G32" s="2359"/>
      <c r="H32" s="2376"/>
      <c r="I32" s="2379"/>
      <c r="J32" s="2348"/>
      <c r="K32" s="2409"/>
      <c r="L32" s="2401"/>
      <c r="M32" s="2243"/>
      <c r="N32" s="2245"/>
      <c r="O32" s="2243"/>
      <c r="P32" s="2268"/>
      <c r="Q32" s="2270"/>
      <c r="R32" s="2295"/>
      <c r="S32" s="33"/>
      <c r="T32" s="459"/>
    </row>
    <row r="33" spans="1:34" ht="12" customHeight="1" x14ac:dyDescent="0.15">
      <c r="A33" s="3"/>
      <c r="B33" s="763"/>
      <c r="C33" s="2382"/>
      <c r="D33" s="2342"/>
      <c r="E33" s="2" t="s">
        <v>70</v>
      </c>
      <c r="F33" s="775" t="s">
        <v>157</v>
      </c>
      <c r="G33" s="2316" t="s">
        <v>158</v>
      </c>
      <c r="H33" s="2376"/>
      <c r="I33" s="2379"/>
      <c r="J33" s="2348"/>
      <c r="K33" s="2409"/>
      <c r="L33" s="2401"/>
      <c r="M33" s="2243"/>
      <c r="N33" s="2245"/>
      <c r="O33" s="2243"/>
      <c r="P33" s="2268"/>
      <c r="Q33" s="2270"/>
      <c r="R33" s="2295"/>
      <c r="S33" s="33"/>
      <c r="T33" s="459"/>
    </row>
    <row r="34" spans="1:34" ht="12" customHeight="1" x14ac:dyDescent="0.15">
      <c r="A34" s="3"/>
      <c r="B34" s="763"/>
      <c r="C34" s="2383"/>
      <c r="D34" s="2343"/>
      <c r="E34" s="778" t="s">
        <v>71</v>
      </c>
      <c r="F34" s="779" t="s">
        <v>4655</v>
      </c>
      <c r="G34" s="2372"/>
      <c r="H34" s="2377"/>
      <c r="I34" s="2380"/>
      <c r="J34" s="2349"/>
      <c r="K34" s="2462"/>
      <c r="L34" s="2402"/>
      <c r="M34" s="2244"/>
      <c r="N34" s="2311"/>
      <c r="O34" s="2244"/>
      <c r="P34" s="2314"/>
      <c r="Q34" s="2270"/>
      <c r="R34" s="2296"/>
      <c r="S34" s="33"/>
      <c r="T34" s="459"/>
    </row>
    <row r="35" spans="1:34" ht="12" customHeight="1" x14ac:dyDescent="0.15">
      <c r="A35" s="3"/>
      <c r="B35" s="763"/>
      <c r="C35" s="2385" t="s">
        <v>4656</v>
      </c>
      <c r="D35" s="2342" t="s">
        <v>141</v>
      </c>
      <c r="E35" s="2" t="s">
        <v>72</v>
      </c>
      <c r="F35" s="775" t="s">
        <v>69</v>
      </c>
      <c r="G35" s="2358" t="s">
        <v>159</v>
      </c>
      <c r="H35" s="2376">
        <v>15</v>
      </c>
      <c r="I35" s="2379">
        <v>5</v>
      </c>
      <c r="J35" s="2348">
        <v>0</v>
      </c>
      <c r="K35" s="2409">
        <v>3</v>
      </c>
      <c r="L35" s="2401">
        <v>0</v>
      </c>
      <c r="M35" s="2243">
        <v>376201</v>
      </c>
      <c r="N35" s="2245" t="s">
        <v>4657</v>
      </c>
      <c r="O35" s="2243">
        <v>285</v>
      </c>
      <c r="P35" s="2268">
        <v>2329</v>
      </c>
      <c r="Q35" s="2269">
        <v>4818</v>
      </c>
      <c r="R35" s="2471" t="s">
        <v>4008</v>
      </c>
      <c r="S35" s="33"/>
      <c r="T35" s="459"/>
    </row>
    <row r="36" spans="1:34" ht="12" customHeight="1" x14ac:dyDescent="0.15">
      <c r="A36" s="3"/>
      <c r="B36" s="763"/>
      <c r="C36" s="2385"/>
      <c r="D36" s="2342"/>
      <c r="F36" s="775" t="s">
        <v>160</v>
      </c>
      <c r="G36" s="2359"/>
      <c r="H36" s="2376"/>
      <c r="I36" s="2379"/>
      <c r="J36" s="2348"/>
      <c r="K36" s="2409"/>
      <c r="L36" s="2401"/>
      <c r="M36" s="2243"/>
      <c r="N36" s="2245"/>
      <c r="O36" s="2243"/>
      <c r="P36" s="2268"/>
      <c r="Q36" s="2270"/>
      <c r="R36" s="2295"/>
      <c r="S36" s="33"/>
      <c r="T36" s="459"/>
    </row>
    <row r="37" spans="1:34" ht="12" customHeight="1" x14ac:dyDescent="0.15">
      <c r="A37" s="3"/>
      <c r="B37" s="763"/>
      <c r="C37" s="2385"/>
      <c r="D37" s="2342"/>
      <c r="E37" s="2" t="s">
        <v>70</v>
      </c>
      <c r="F37" s="775" t="s">
        <v>161</v>
      </c>
      <c r="G37" s="2316" t="s">
        <v>162</v>
      </c>
      <c r="H37" s="2376"/>
      <c r="I37" s="2379"/>
      <c r="J37" s="2348"/>
      <c r="K37" s="2409"/>
      <c r="L37" s="2401"/>
      <c r="M37" s="2243"/>
      <c r="N37" s="2245"/>
      <c r="O37" s="2243"/>
      <c r="P37" s="2268"/>
      <c r="Q37" s="2270"/>
      <c r="R37" s="2295"/>
      <c r="S37" s="33"/>
      <c r="T37" s="459"/>
    </row>
    <row r="38" spans="1:34" ht="12" customHeight="1" x14ac:dyDescent="0.15">
      <c r="A38" s="3"/>
      <c r="B38" s="763"/>
      <c r="C38" s="2385"/>
      <c r="D38" s="2342"/>
      <c r="E38" s="2" t="s">
        <v>71</v>
      </c>
      <c r="F38" s="775" t="s">
        <v>5853</v>
      </c>
      <c r="G38" s="2316"/>
      <c r="H38" s="2376"/>
      <c r="I38" s="2379"/>
      <c r="J38" s="2348"/>
      <c r="K38" s="2409"/>
      <c r="L38" s="2401"/>
      <c r="M38" s="2243"/>
      <c r="N38" s="2245"/>
      <c r="O38" s="2243"/>
      <c r="P38" s="2268"/>
      <c r="Q38" s="2271"/>
      <c r="R38" s="2295"/>
      <c r="S38" s="33"/>
      <c r="T38" s="459"/>
    </row>
    <row r="39" spans="1:34" ht="12" customHeight="1" x14ac:dyDescent="0.15">
      <c r="A39" s="35"/>
      <c r="B39" s="763"/>
      <c r="C39" s="2381" t="s">
        <v>163</v>
      </c>
      <c r="D39" s="2384" t="s">
        <v>141</v>
      </c>
      <c r="E39" s="776" t="s">
        <v>72</v>
      </c>
      <c r="F39" s="777" t="s">
        <v>69</v>
      </c>
      <c r="G39" s="2358" t="s">
        <v>164</v>
      </c>
      <c r="H39" s="2375">
        <v>9</v>
      </c>
      <c r="I39" s="2378">
        <v>5</v>
      </c>
      <c r="J39" s="2469">
        <v>0</v>
      </c>
      <c r="K39" s="2470">
        <v>2</v>
      </c>
      <c r="L39" s="2400">
        <v>0</v>
      </c>
      <c r="M39" s="2264">
        <v>330416</v>
      </c>
      <c r="N39" s="2265" t="s">
        <v>4658</v>
      </c>
      <c r="O39" s="2264">
        <v>360</v>
      </c>
      <c r="P39" s="2313">
        <v>21705</v>
      </c>
      <c r="Q39" s="2268">
        <v>1359</v>
      </c>
      <c r="R39" s="2496" t="s">
        <v>4009</v>
      </c>
      <c r="S39" s="33"/>
      <c r="T39" s="459"/>
    </row>
    <row r="40" spans="1:34" ht="12" customHeight="1" x14ac:dyDescent="0.15">
      <c r="A40" s="35"/>
      <c r="B40" s="763"/>
      <c r="C40" s="2382"/>
      <c r="D40" s="2342"/>
      <c r="F40" s="775" t="s">
        <v>165</v>
      </c>
      <c r="G40" s="2359"/>
      <c r="H40" s="2376"/>
      <c r="I40" s="2379"/>
      <c r="J40" s="2348"/>
      <c r="K40" s="2409"/>
      <c r="L40" s="2401"/>
      <c r="M40" s="2243"/>
      <c r="N40" s="2245"/>
      <c r="O40" s="2243"/>
      <c r="P40" s="2268"/>
      <c r="Q40" s="2268"/>
      <c r="R40" s="2497"/>
      <c r="S40" s="33"/>
      <c r="T40" s="459"/>
    </row>
    <row r="41" spans="1:34" ht="12" customHeight="1" x14ac:dyDescent="0.15">
      <c r="A41" s="35"/>
      <c r="B41" s="763"/>
      <c r="C41" s="2382"/>
      <c r="D41" s="2342"/>
      <c r="E41" s="2" t="s">
        <v>70</v>
      </c>
      <c r="F41" s="775" t="s">
        <v>166</v>
      </c>
      <c r="G41" s="2316" t="s">
        <v>167</v>
      </c>
      <c r="H41" s="2376"/>
      <c r="I41" s="2379"/>
      <c r="J41" s="2348"/>
      <c r="K41" s="2409"/>
      <c r="L41" s="2401"/>
      <c r="M41" s="2243"/>
      <c r="N41" s="2245"/>
      <c r="O41" s="2243"/>
      <c r="P41" s="2268"/>
      <c r="Q41" s="2268"/>
      <c r="R41" s="2497"/>
      <c r="S41" s="33"/>
      <c r="T41" s="459"/>
    </row>
    <row r="42" spans="1:34" ht="12" customHeight="1" x14ac:dyDescent="0.15">
      <c r="A42" s="35"/>
      <c r="B42" s="763"/>
      <c r="C42" s="2383"/>
      <c r="D42" s="2343"/>
      <c r="E42" s="778" t="s">
        <v>71</v>
      </c>
      <c r="F42" s="779" t="s">
        <v>168</v>
      </c>
      <c r="G42" s="2372"/>
      <c r="H42" s="2377"/>
      <c r="I42" s="2380"/>
      <c r="J42" s="2349"/>
      <c r="K42" s="2462"/>
      <c r="L42" s="2402"/>
      <c r="M42" s="2244"/>
      <c r="N42" s="2311"/>
      <c r="O42" s="2244"/>
      <c r="P42" s="2314"/>
      <c r="Q42" s="2268"/>
      <c r="R42" s="2498"/>
      <c r="S42" s="33"/>
      <c r="T42" s="459"/>
    </row>
    <row r="43" spans="1:34" ht="12" customHeight="1" x14ac:dyDescent="0.15">
      <c r="A43" s="35"/>
      <c r="B43" s="763"/>
      <c r="C43" s="2405" t="s">
        <v>4659</v>
      </c>
      <c r="D43" s="2384" t="s">
        <v>141</v>
      </c>
      <c r="E43" s="776" t="s">
        <v>72</v>
      </c>
      <c r="F43" s="777" t="s">
        <v>5854</v>
      </c>
      <c r="G43" s="2358" t="s">
        <v>169</v>
      </c>
      <c r="H43" s="2375">
        <v>14</v>
      </c>
      <c r="I43" s="2378">
        <v>5</v>
      </c>
      <c r="J43" s="2469">
        <v>0</v>
      </c>
      <c r="K43" s="2470">
        <v>0</v>
      </c>
      <c r="L43" s="2400">
        <v>0</v>
      </c>
      <c r="M43" s="2264">
        <v>239118</v>
      </c>
      <c r="N43" s="2265" t="s">
        <v>4660</v>
      </c>
      <c r="O43" s="2264">
        <v>284</v>
      </c>
      <c r="P43" s="2313">
        <v>16445</v>
      </c>
      <c r="Q43" s="2269">
        <v>7179</v>
      </c>
      <c r="R43" s="2294" t="s">
        <v>4010</v>
      </c>
      <c r="S43" s="33"/>
      <c r="T43" s="459"/>
    </row>
    <row r="44" spans="1:34" ht="12" customHeight="1" x14ac:dyDescent="0.15">
      <c r="A44" s="35"/>
      <c r="B44" s="763"/>
      <c r="C44" s="2406"/>
      <c r="D44" s="2342"/>
      <c r="F44" s="775" t="s">
        <v>170</v>
      </c>
      <c r="G44" s="2359"/>
      <c r="H44" s="2376"/>
      <c r="I44" s="2379"/>
      <c r="J44" s="2348"/>
      <c r="K44" s="2409"/>
      <c r="L44" s="2401"/>
      <c r="M44" s="2243"/>
      <c r="N44" s="2245"/>
      <c r="O44" s="2243"/>
      <c r="P44" s="2268"/>
      <c r="Q44" s="2270"/>
      <c r="R44" s="2295"/>
      <c r="S44" s="33"/>
      <c r="T44" s="459"/>
    </row>
    <row r="45" spans="1:34" ht="12" customHeight="1" x14ac:dyDescent="0.15">
      <c r="A45" s="35"/>
      <c r="B45" s="763"/>
      <c r="C45" s="2406"/>
      <c r="D45" s="2342"/>
      <c r="E45" s="2" t="s">
        <v>70</v>
      </c>
      <c r="F45" s="775" t="s">
        <v>171</v>
      </c>
      <c r="G45" s="2403" t="s">
        <v>4661</v>
      </c>
      <c r="H45" s="2376"/>
      <c r="I45" s="2379"/>
      <c r="J45" s="2348"/>
      <c r="K45" s="2409"/>
      <c r="L45" s="2401"/>
      <c r="M45" s="2243"/>
      <c r="N45" s="2245"/>
      <c r="O45" s="2243"/>
      <c r="P45" s="2268"/>
      <c r="Q45" s="2270"/>
      <c r="R45" s="2295"/>
      <c r="S45" s="33"/>
      <c r="T45" s="459"/>
      <c r="AE45" s="212"/>
      <c r="AH45" s="212"/>
    </row>
    <row r="46" spans="1:34" ht="12" customHeight="1" x14ac:dyDescent="0.15">
      <c r="A46" s="35"/>
      <c r="B46" s="763"/>
      <c r="C46" s="2407"/>
      <c r="D46" s="2343"/>
      <c r="E46" s="778" t="s">
        <v>71</v>
      </c>
      <c r="F46" s="779" t="s">
        <v>172</v>
      </c>
      <c r="G46" s="2404"/>
      <c r="H46" s="2377"/>
      <c r="I46" s="2380"/>
      <c r="J46" s="2349"/>
      <c r="K46" s="2462"/>
      <c r="L46" s="2402"/>
      <c r="M46" s="2244"/>
      <c r="N46" s="2311"/>
      <c r="O46" s="2244"/>
      <c r="P46" s="2314"/>
      <c r="Q46" s="2270"/>
      <c r="R46" s="2296"/>
      <c r="S46" s="33"/>
      <c r="T46" s="459"/>
    </row>
    <row r="47" spans="1:34" ht="12" customHeight="1" x14ac:dyDescent="0.15">
      <c r="A47" s="35"/>
      <c r="B47" s="763"/>
      <c r="C47" s="2393" t="s">
        <v>3054</v>
      </c>
      <c r="D47" s="2396" t="s">
        <v>141</v>
      </c>
      <c r="E47" s="776" t="s">
        <v>4662</v>
      </c>
      <c r="F47" s="777" t="s">
        <v>4663</v>
      </c>
      <c r="G47" s="2506" t="s">
        <v>4664</v>
      </c>
      <c r="H47" s="2508" t="s">
        <v>4665</v>
      </c>
      <c r="I47" s="2511" t="s">
        <v>4666</v>
      </c>
      <c r="J47" s="2483" t="s">
        <v>4667</v>
      </c>
      <c r="K47" s="2486" t="s">
        <v>4668</v>
      </c>
      <c r="L47" s="2489">
        <v>0</v>
      </c>
      <c r="M47" s="2264">
        <v>140627</v>
      </c>
      <c r="N47" s="2499" t="s">
        <v>4669</v>
      </c>
      <c r="O47" s="2264">
        <v>261</v>
      </c>
      <c r="P47" s="2313" t="s">
        <v>4670</v>
      </c>
      <c r="Q47" s="2269">
        <v>9291</v>
      </c>
      <c r="R47" s="2492" t="s">
        <v>4011</v>
      </c>
      <c r="S47" s="33"/>
      <c r="T47" s="459"/>
    </row>
    <row r="48" spans="1:34" ht="12" customHeight="1" x14ac:dyDescent="0.15">
      <c r="A48" s="35"/>
      <c r="B48" s="763"/>
      <c r="C48" s="2394"/>
      <c r="D48" s="2397"/>
      <c r="F48" s="775" t="s">
        <v>181</v>
      </c>
      <c r="G48" s="2507"/>
      <c r="H48" s="2509"/>
      <c r="I48" s="2512"/>
      <c r="J48" s="2484"/>
      <c r="K48" s="2487"/>
      <c r="L48" s="2490"/>
      <c r="M48" s="2243"/>
      <c r="N48" s="2500"/>
      <c r="O48" s="2243"/>
      <c r="P48" s="2268"/>
      <c r="Q48" s="2270"/>
      <c r="R48" s="2283"/>
      <c r="S48" s="33"/>
      <c r="T48" s="459"/>
    </row>
    <row r="49" spans="1:20" ht="12" customHeight="1" x14ac:dyDescent="0.15">
      <c r="A49" s="35"/>
      <c r="B49" s="763"/>
      <c r="C49" s="2394"/>
      <c r="D49" s="2397"/>
      <c r="E49" s="756" t="s">
        <v>70</v>
      </c>
      <c r="F49" s="775" t="s">
        <v>4671</v>
      </c>
      <c r="G49" s="2494" t="s">
        <v>4672</v>
      </c>
      <c r="H49" s="2509"/>
      <c r="I49" s="2512"/>
      <c r="J49" s="2484"/>
      <c r="K49" s="2487"/>
      <c r="L49" s="2490"/>
      <c r="M49" s="2243"/>
      <c r="N49" s="2500"/>
      <c r="O49" s="2243"/>
      <c r="P49" s="2268"/>
      <c r="Q49" s="2270"/>
      <c r="R49" s="2283"/>
      <c r="S49" s="33"/>
      <c r="T49" s="459"/>
    </row>
    <row r="50" spans="1:20" ht="12" customHeight="1" x14ac:dyDescent="0.15">
      <c r="A50" s="35"/>
      <c r="B50" s="780"/>
      <c r="C50" s="2395"/>
      <c r="D50" s="2398"/>
      <c r="E50" s="781" t="s">
        <v>71</v>
      </c>
      <c r="F50" s="782" t="s">
        <v>4673</v>
      </c>
      <c r="G50" s="2495"/>
      <c r="H50" s="2510"/>
      <c r="I50" s="2513"/>
      <c r="J50" s="2485"/>
      <c r="K50" s="2488"/>
      <c r="L50" s="2491"/>
      <c r="M50" s="2244"/>
      <c r="N50" s="2501"/>
      <c r="O50" s="2244"/>
      <c r="P50" s="2274"/>
      <c r="Q50" s="2272"/>
      <c r="R50" s="2493"/>
      <c r="S50" s="33"/>
      <c r="T50" s="459"/>
    </row>
    <row r="51" spans="1:20" ht="12" customHeight="1" x14ac:dyDescent="0.15">
      <c r="A51" s="35"/>
      <c r="B51" s="763"/>
      <c r="C51" s="2366" t="s">
        <v>5648</v>
      </c>
      <c r="D51" s="2342" t="s">
        <v>173</v>
      </c>
      <c r="E51" s="2" t="s">
        <v>72</v>
      </c>
      <c r="F51" s="775" t="s">
        <v>174</v>
      </c>
      <c r="G51" s="2316" t="s">
        <v>175</v>
      </c>
      <c r="H51" s="2376">
        <v>64</v>
      </c>
      <c r="I51" s="2346">
        <v>0</v>
      </c>
      <c r="J51" s="2348">
        <v>9</v>
      </c>
      <c r="K51" s="2409">
        <v>0</v>
      </c>
      <c r="L51" s="2411">
        <v>0</v>
      </c>
      <c r="M51" s="2243">
        <v>477361</v>
      </c>
      <c r="N51" s="2245" t="s">
        <v>5649</v>
      </c>
      <c r="O51" s="2243">
        <v>318</v>
      </c>
      <c r="P51" s="2268">
        <v>10767</v>
      </c>
      <c r="Q51" s="2268">
        <v>513735</v>
      </c>
      <c r="R51" s="2297" t="s">
        <v>4054</v>
      </c>
      <c r="S51" s="33"/>
      <c r="T51" s="459"/>
    </row>
    <row r="52" spans="1:20" ht="12" customHeight="1" x14ac:dyDescent="0.15">
      <c r="A52" s="35"/>
      <c r="B52" s="763"/>
      <c r="C52" s="2367"/>
      <c r="D52" s="2342"/>
      <c r="F52" s="775" t="s">
        <v>176</v>
      </c>
      <c r="G52" s="2359"/>
      <c r="H52" s="2376"/>
      <c r="I52" s="2346"/>
      <c r="J52" s="2348"/>
      <c r="K52" s="2409"/>
      <c r="L52" s="2411"/>
      <c r="M52" s="2243"/>
      <c r="N52" s="2245"/>
      <c r="O52" s="2243"/>
      <c r="P52" s="2268"/>
      <c r="Q52" s="2268"/>
      <c r="R52" s="2298"/>
      <c r="S52" s="33"/>
      <c r="T52" s="459"/>
    </row>
    <row r="53" spans="1:20" ht="12" customHeight="1" x14ac:dyDescent="0.15">
      <c r="A53" s="35"/>
      <c r="B53" s="763"/>
      <c r="C53" s="2367"/>
      <c r="D53" s="2342"/>
      <c r="E53" s="2" t="s">
        <v>70</v>
      </c>
      <c r="F53" s="775" t="s">
        <v>177</v>
      </c>
      <c r="G53" s="2316" t="s">
        <v>178</v>
      </c>
      <c r="H53" s="2376"/>
      <c r="I53" s="2346"/>
      <c r="J53" s="2348"/>
      <c r="K53" s="2409"/>
      <c r="L53" s="2411"/>
      <c r="M53" s="2243"/>
      <c r="N53" s="2245"/>
      <c r="O53" s="2243"/>
      <c r="P53" s="2268"/>
      <c r="Q53" s="2268"/>
      <c r="R53" s="2298"/>
      <c r="S53" s="33"/>
      <c r="T53" s="459"/>
    </row>
    <row r="54" spans="1:20" ht="12" customHeight="1" thickBot="1" x14ac:dyDescent="0.2">
      <c r="A54" s="35"/>
      <c r="B54" s="783"/>
      <c r="C54" s="2436"/>
      <c r="D54" s="2433"/>
      <c r="E54" s="784" t="s">
        <v>71</v>
      </c>
      <c r="F54" s="785" t="s">
        <v>179</v>
      </c>
      <c r="G54" s="2439"/>
      <c r="H54" s="2437"/>
      <c r="I54" s="2438"/>
      <c r="J54" s="2408"/>
      <c r="K54" s="2410"/>
      <c r="L54" s="2412"/>
      <c r="M54" s="2249"/>
      <c r="N54" s="2251"/>
      <c r="O54" s="2249"/>
      <c r="P54" s="2273"/>
      <c r="Q54" s="2273"/>
      <c r="R54" s="2299"/>
      <c r="S54" s="33"/>
      <c r="T54" s="459"/>
    </row>
    <row r="55" spans="1:20" ht="12" customHeight="1" x14ac:dyDescent="0.15">
      <c r="A55" s="35"/>
      <c r="B55" s="2339" t="s">
        <v>4743</v>
      </c>
      <c r="C55" s="2366" t="s">
        <v>4744</v>
      </c>
      <c r="D55" s="2342" t="s">
        <v>141</v>
      </c>
      <c r="E55" s="2" t="s">
        <v>72</v>
      </c>
      <c r="F55" s="775" t="s">
        <v>182</v>
      </c>
      <c r="G55" s="2316" t="s">
        <v>183</v>
      </c>
      <c r="H55" s="2376">
        <v>8</v>
      </c>
      <c r="I55" s="2379">
        <v>4</v>
      </c>
      <c r="J55" s="2348">
        <v>0</v>
      </c>
      <c r="K55" s="2409">
        <v>0</v>
      </c>
      <c r="L55" s="2401">
        <v>0</v>
      </c>
      <c r="M55" s="2243">
        <v>49468</v>
      </c>
      <c r="N55" s="2245" t="s">
        <v>4745</v>
      </c>
      <c r="O55" s="2243">
        <v>290</v>
      </c>
      <c r="P55" s="2253">
        <v>84275</v>
      </c>
      <c r="Q55" s="2253">
        <v>3568</v>
      </c>
      <c r="R55" s="2282" t="s">
        <v>4012</v>
      </c>
      <c r="S55" s="33"/>
      <c r="T55" s="459"/>
    </row>
    <row r="56" spans="1:20" ht="12" customHeight="1" x14ac:dyDescent="0.15">
      <c r="A56" s="35"/>
      <c r="B56" s="2339"/>
      <c r="C56" s="2367"/>
      <c r="D56" s="2342"/>
      <c r="F56" s="775" t="s">
        <v>4746</v>
      </c>
      <c r="G56" s="2359"/>
      <c r="H56" s="2376"/>
      <c r="I56" s="2379"/>
      <c r="J56" s="2348"/>
      <c r="K56" s="2409"/>
      <c r="L56" s="2401"/>
      <c r="M56" s="2243"/>
      <c r="N56" s="2245"/>
      <c r="O56" s="2243"/>
      <c r="P56" s="2253"/>
      <c r="Q56" s="2253"/>
      <c r="R56" s="2283"/>
      <c r="S56" s="33"/>
      <c r="T56" s="459"/>
    </row>
    <row r="57" spans="1:20" ht="12" customHeight="1" x14ac:dyDescent="0.15">
      <c r="A57" s="35"/>
      <c r="B57" s="2339"/>
      <c r="C57" s="2367"/>
      <c r="D57" s="2342"/>
      <c r="E57" s="2" t="s">
        <v>70</v>
      </c>
      <c r="F57" s="775" t="s">
        <v>184</v>
      </c>
      <c r="G57" s="2316" t="s">
        <v>185</v>
      </c>
      <c r="H57" s="2376"/>
      <c r="I57" s="2379"/>
      <c r="J57" s="2348"/>
      <c r="K57" s="2409"/>
      <c r="L57" s="2401"/>
      <c r="M57" s="2243"/>
      <c r="N57" s="2245"/>
      <c r="O57" s="2243"/>
      <c r="P57" s="2253"/>
      <c r="Q57" s="2253"/>
      <c r="R57" s="2283"/>
      <c r="S57" s="33"/>
      <c r="T57" s="459"/>
    </row>
    <row r="58" spans="1:20" ht="12" customHeight="1" thickBot="1" x14ac:dyDescent="0.2">
      <c r="A58" s="35"/>
      <c r="B58" s="2399"/>
      <c r="C58" s="2502"/>
      <c r="D58" s="2503"/>
      <c r="E58" s="786" t="s">
        <v>71</v>
      </c>
      <c r="F58" s="787" t="s">
        <v>186</v>
      </c>
      <c r="G58" s="2505"/>
      <c r="H58" s="2504"/>
      <c r="I58" s="2523"/>
      <c r="J58" s="2524"/>
      <c r="K58" s="2520"/>
      <c r="L58" s="2521"/>
      <c r="M58" s="2256"/>
      <c r="N58" s="2255"/>
      <c r="O58" s="2256"/>
      <c r="P58" s="2257"/>
      <c r="Q58" s="2257"/>
      <c r="R58" s="2300"/>
      <c r="S58" s="33"/>
      <c r="T58" s="459"/>
    </row>
    <row r="59" spans="1:20" ht="12" customHeight="1" x14ac:dyDescent="0.15">
      <c r="A59" s="35"/>
      <c r="B59" s="2386" t="s">
        <v>4813</v>
      </c>
      <c r="C59" s="2515" t="s">
        <v>4814</v>
      </c>
      <c r="D59" s="2388" t="s">
        <v>141</v>
      </c>
      <c r="E59" s="773" t="s">
        <v>72</v>
      </c>
      <c r="F59" s="774" t="s">
        <v>79</v>
      </c>
      <c r="G59" s="2417" t="s">
        <v>187</v>
      </c>
      <c r="H59" s="2391">
        <v>6</v>
      </c>
      <c r="I59" s="2392">
        <v>0</v>
      </c>
      <c r="J59" s="2476">
        <v>0</v>
      </c>
      <c r="K59" s="2468">
        <v>1</v>
      </c>
      <c r="L59" s="2472">
        <v>0</v>
      </c>
      <c r="M59" s="2248">
        <v>12222</v>
      </c>
      <c r="N59" s="2250" t="s">
        <v>4815</v>
      </c>
      <c r="O59" s="2248">
        <v>270</v>
      </c>
      <c r="P59" s="2252">
        <v>4911</v>
      </c>
      <c r="Q59" s="2252">
        <v>1573</v>
      </c>
      <c r="R59" s="2301" t="s">
        <v>4013</v>
      </c>
      <c r="S59" s="33"/>
      <c r="T59" s="459"/>
    </row>
    <row r="60" spans="1:20" ht="12" customHeight="1" x14ac:dyDescent="0.15">
      <c r="A60" s="35"/>
      <c r="B60" s="2339"/>
      <c r="C60" s="2516"/>
      <c r="D60" s="2342"/>
      <c r="F60" s="775" t="s">
        <v>188</v>
      </c>
      <c r="G60" s="2359"/>
      <c r="H60" s="2376"/>
      <c r="I60" s="2379"/>
      <c r="J60" s="2348"/>
      <c r="K60" s="2409"/>
      <c r="L60" s="2401"/>
      <c r="M60" s="2243"/>
      <c r="N60" s="2245"/>
      <c r="O60" s="2243"/>
      <c r="P60" s="2253"/>
      <c r="Q60" s="2253"/>
      <c r="R60" s="2283"/>
      <c r="S60" s="33"/>
      <c r="T60" s="459"/>
    </row>
    <row r="61" spans="1:20" ht="12" customHeight="1" x14ac:dyDescent="0.15">
      <c r="A61" s="35"/>
      <c r="B61" s="2339"/>
      <c r="C61" s="2516"/>
      <c r="D61" s="2342"/>
      <c r="E61" s="2" t="s">
        <v>70</v>
      </c>
      <c r="F61" s="775" t="s">
        <v>189</v>
      </c>
      <c r="G61" s="2316" t="s">
        <v>190</v>
      </c>
      <c r="H61" s="2376"/>
      <c r="I61" s="2379"/>
      <c r="J61" s="2348"/>
      <c r="K61" s="2409"/>
      <c r="L61" s="2401"/>
      <c r="M61" s="2243"/>
      <c r="N61" s="2245"/>
      <c r="O61" s="2243"/>
      <c r="P61" s="2253"/>
      <c r="Q61" s="2253"/>
      <c r="R61" s="2283"/>
      <c r="S61" s="33"/>
      <c r="T61" s="459"/>
    </row>
    <row r="62" spans="1:20" ht="12" customHeight="1" thickBot="1" x14ac:dyDescent="0.2">
      <c r="A62" s="35"/>
      <c r="B62" s="2352"/>
      <c r="C62" s="2518"/>
      <c r="D62" s="2433"/>
      <c r="E62" s="784" t="s">
        <v>71</v>
      </c>
      <c r="F62" s="785" t="s">
        <v>189</v>
      </c>
      <c r="G62" s="2439"/>
      <c r="H62" s="2437"/>
      <c r="I62" s="2522"/>
      <c r="J62" s="2408"/>
      <c r="K62" s="2410"/>
      <c r="L62" s="2519"/>
      <c r="M62" s="2249"/>
      <c r="N62" s="2251"/>
      <c r="O62" s="2249"/>
      <c r="P62" s="2254"/>
      <c r="Q62" s="2254"/>
      <c r="R62" s="2302"/>
      <c r="S62" s="33"/>
      <c r="T62" s="459"/>
    </row>
    <row r="63" spans="1:20" ht="12" customHeight="1" x14ac:dyDescent="0.15">
      <c r="A63" s="35"/>
      <c r="B63" s="2386" t="s">
        <v>4909</v>
      </c>
      <c r="C63" s="2515" t="s">
        <v>4910</v>
      </c>
      <c r="D63" s="2388" t="s">
        <v>141</v>
      </c>
      <c r="E63" s="773" t="s">
        <v>4911</v>
      </c>
      <c r="F63" s="774" t="s">
        <v>4912</v>
      </c>
      <c r="G63" s="2316" t="s">
        <v>4913</v>
      </c>
      <c r="H63" s="2391">
        <v>6</v>
      </c>
      <c r="I63" s="2392">
        <v>2</v>
      </c>
      <c r="J63" s="2476">
        <v>0</v>
      </c>
      <c r="K63" s="2468">
        <v>0</v>
      </c>
      <c r="L63" s="2472">
        <v>0</v>
      </c>
      <c r="M63" s="2248">
        <v>60032</v>
      </c>
      <c r="N63" s="2250" t="s">
        <v>4233</v>
      </c>
      <c r="O63" s="2248">
        <v>236</v>
      </c>
      <c r="P63" s="2252">
        <v>3088</v>
      </c>
      <c r="Q63" s="2252">
        <v>1128</v>
      </c>
      <c r="R63" s="2303" t="s">
        <v>4907</v>
      </c>
      <c r="S63" s="33"/>
      <c r="T63" s="459"/>
    </row>
    <row r="64" spans="1:20" ht="12" customHeight="1" x14ac:dyDescent="0.15">
      <c r="A64" s="35"/>
      <c r="B64" s="2339"/>
      <c r="C64" s="2516"/>
      <c r="D64" s="2342"/>
      <c r="F64" s="775" t="s">
        <v>191</v>
      </c>
      <c r="G64" s="2359"/>
      <c r="H64" s="2376"/>
      <c r="I64" s="2379"/>
      <c r="J64" s="2348"/>
      <c r="K64" s="2409"/>
      <c r="L64" s="2401"/>
      <c r="M64" s="2243"/>
      <c r="N64" s="2245"/>
      <c r="O64" s="2243"/>
      <c r="P64" s="2253"/>
      <c r="Q64" s="2253"/>
      <c r="R64" s="2304"/>
      <c r="S64" s="33"/>
      <c r="T64" s="459"/>
    </row>
    <row r="65" spans="1:20" ht="12" customHeight="1" x14ac:dyDescent="0.15">
      <c r="A65" s="35"/>
      <c r="B65" s="2339"/>
      <c r="C65" s="2516"/>
      <c r="D65" s="2342"/>
      <c r="E65" s="756" t="s">
        <v>70</v>
      </c>
      <c r="F65" s="775" t="s">
        <v>192</v>
      </c>
      <c r="G65" s="2374" t="s">
        <v>4914</v>
      </c>
      <c r="H65" s="2376"/>
      <c r="I65" s="2379"/>
      <c r="J65" s="2348"/>
      <c r="K65" s="2409"/>
      <c r="L65" s="2401"/>
      <c r="M65" s="2243"/>
      <c r="N65" s="2245"/>
      <c r="O65" s="2243"/>
      <c r="P65" s="2253"/>
      <c r="Q65" s="2253"/>
      <c r="R65" s="2304"/>
      <c r="S65" s="33"/>
      <c r="T65" s="459"/>
    </row>
    <row r="66" spans="1:20" ht="12" customHeight="1" x14ac:dyDescent="0.15">
      <c r="A66" s="35"/>
      <c r="B66" s="2339"/>
      <c r="C66" s="2517"/>
      <c r="D66" s="2343"/>
      <c r="E66" s="758" t="s">
        <v>71</v>
      </c>
      <c r="F66" s="779" t="s">
        <v>193</v>
      </c>
      <c r="G66" s="2372"/>
      <c r="H66" s="2377"/>
      <c r="I66" s="2380"/>
      <c r="J66" s="2349"/>
      <c r="K66" s="2462"/>
      <c r="L66" s="2402"/>
      <c r="M66" s="2244"/>
      <c r="N66" s="2311"/>
      <c r="O66" s="2244"/>
      <c r="P66" s="2267"/>
      <c r="Q66" s="2267"/>
      <c r="R66" s="2305"/>
      <c r="S66" s="33"/>
      <c r="T66" s="459"/>
    </row>
    <row r="67" spans="1:20" ht="12" customHeight="1" x14ac:dyDescent="0.15">
      <c r="A67" s="36"/>
      <c r="B67" s="2365"/>
      <c r="C67" s="2516" t="s">
        <v>4915</v>
      </c>
      <c r="D67" s="2342" t="s">
        <v>141</v>
      </c>
      <c r="E67" s="2" t="s">
        <v>4911</v>
      </c>
      <c r="F67" s="775" t="s">
        <v>4916</v>
      </c>
      <c r="G67" s="2514" t="s">
        <v>4917</v>
      </c>
      <c r="H67" s="2376">
        <v>5</v>
      </c>
      <c r="I67" s="2379">
        <v>0</v>
      </c>
      <c r="J67" s="2348">
        <v>0</v>
      </c>
      <c r="K67" s="2409">
        <v>2</v>
      </c>
      <c r="L67" s="2401">
        <v>0</v>
      </c>
      <c r="M67" s="2243">
        <v>50368</v>
      </c>
      <c r="N67" s="2245" t="s">
        <v>194</v>
      </c>
      <c r="O67" s="2243">
        <v>365</v>
      </c>
      <c r="P67" s="2253">
        <v>5577</v>
      </c>
      <c r="Q67" s="2253">
        <v>2382</v>
      </c>
      <c r="R67" s="2306" t="s">
        <v>4908</v>
      </c>
      <c r="S67" s="33"/>
      <c r="T67" s="459"/>
    </row>
    <row r="68" spans="1:20" ht="12" customHeight="1" x14ac:dyDescent="0.15">
      <c r="A68" s="36"/>
      <c r="B68" s="2365"/>
      <c r="C68" s="2516"/>
      <c r="D68" s="2342"/>
      <c r="F68" s="775" t="s">
        <v>195</v>
      </c>
      <c r="G68" s="2359"/>
      <c r="H68" s="2376"/>
      <c r="I68" s="2379"/>
      <c r="J68" s="2348"/>
      <c r="K68" s="2409"/>
      <c r="L68" s="2401"/>
      <c r="M68" s="2243"/>
      <c r="N68" s="2245"/>
      <c r="O68" s="2243"/>
      <c r="P68" s="2253"/>
      <c r="Q68" s="2253"/>
      <c r="R68" s="2304"/>
      <c r="S68" s="33"/>
      <c r="T68" s="459"/>
    </row>
    <row r="69" spans="1:20" ht="12" customHeight="1" x14ac:dyDescent="0.15">
      <c r="A69" s="36"/>
      <c r="B69" s="2365"/>
      <c r="C69" s="2516"/>
      <c r="D69" s="2342"/>
      <c r="E69" s="756" t="s">
        <v>70</v>
      </c>
      <c r="F69" s="775" t="s">
        <v>196</v>
      </c>
      <c r="G69" s="2315" t="s">
        <v>4918</v>
      </c>
      <c r="H69" s="2376"/>
      <c r="I69" s="2379"/>
      <c r="J69" s="2348"/>
      <c r="K69" s="2409"/>
      <c r="L69" s="2401"/>
      <c r="M69" s="2243"/>
      <c r="N69" s="2245"/>
      <c r="O69" s="2243"/>
      <c r="P69" s="2253"/>
      <c r="Q69" s="2253"/>
      <c r="R69" s="2304"/>
      <c r="S69" s="33"/>
      <c r="T69" s="459"/>
    </row>
    <row r="70" spans="1:20" ht="12" customHeight="1" thickBot="1" x14ac:dyDescent="0.2">
      <c r="A70" s="36"/>
      <c r="B70" s="2373"/>
      <c r="C70" s="2518"/>
      <c r="D70" s="2433"/>
      <c r="E70" s="788" t="s">
        <v>71</v>
      </c>
      <c r="F70" s="785" t="s">
        <v>197</v>
      </c>
      <c r="G70" s="2439"/>
      <c r="H70" s="2437"/>
      <c r="I70" s="2522"/>
      <c r="J70" s="2408"/>
      <c r="K70" s="2410"/>
      <c r="L70" s="2519"/>
      <c r="M70" s="2249"/>
      <c r="N70" s="2251"/>
      <c r="O70" s="2249"/>
      <c r="P70" s="2254"/>
      <c r="Q70" s="2254"/>
      <c r="R70" s="2307"/>
      <c r="S70" s="33"/>
      <c r="T70" s="459"/>
    </row>
    <row r="71" spans="1:20" ht="12" customHeight="1" x14ac:dyDescent="0.15">
      <c r="A71" s="36"/>
      <c r="B71" s="2339" t="s">
        <v>4996</v>
      </c>
      <c r="C71" s="2366" t="s">
        <v>4997</v>
      </c>
      <c r="D71" s="2342" t="s">
        <v>141</v>
      </c>
      <c r="E71" s="789" t="s">
        <v>72</v>
      </c>
      <c r="F71" s="757" t="s">
        <v>198</v>
      </c>
      <c r="G71" s="2514" t="s">
        <v>4998</v>
      </c>
      <c r="H71" s="2344">
        <v>11</v>
      </c>
      <c r="I71" s="2542">
        <v>0</v>
      </c>
      <c r="J71" s="2364">
        <v>0</v>
      </c>
      <c r="K71" s="2477">
        <v>1</v>
      </c>
      <c r="L71" s="2530">
        <v>0</v>
      </c>
      <c r="M71" s="2243">
        <v>91034</v>
      </c>
      <c r="N71" s="2245" t="s">
        <v>2498</v>
      </c>
      <c r="O71" s="2243">
        <v>307</v>
      </c>
      <c r="P71" s="2537" t="s">
        <v>4816</v>
      </c>
      <c r="Q71" s="2268">
        <v>1798</v>
      </c>
      <c r="R71" s="2532" t="s">
        <v>4014</v>
      </c>
      <c r="S71" s="33"/>
      <c r="T71" s="459"/>
    </row>
    <row r="72" spans="1:20" ht="12" customHeight="1" x14ac:dyDescent="0.15">
      <c r="A72" s="36"/>
      <c r="B72" s="2339"/>
      <c r="C72" s="2367"/>
      <c r="D72" s="2342"/>
      <c r="E72" s="3"/>
      <c r="F72" s="755" t="s">
        <v>2416</v>
      </c>
      <c r="G72" s="2359"/>
      <c r="H72" s="2344"/>
      <c r="I72" s="2543"/>
      <c r="J72" s="2541"/>
      <c r="K72" s="2528"/>
      <c r="L72" s="2530"/>
      <c r="M72" s="2243"/>
      <c r="N72" s="2245"/>
      <c r="O72" s="2243"/>
      <c r="P72" s="2268"/>
      <c r="Q72" s="2268"/>
      <c r="R72" s="2533"/>
      <c r="S72" s="33"/>
      <c r="T72" s="459"/>
    </row>
    <row r="73" spans="1:20" ht="12" customHeight="1" x14ac:dyDescent="0.15">
      <c r="A73" s="36"/>
      <c r="B73" s="2339"/>
      <c r="C73" s="2367"/>
      <c r="D73" s="2342"/>
      <c r="E73" s="2" t="s">
        <v>70</v>
      </c>
      <c r="F73" s="755" t="s">
        <v>199</v>
      </c>
      <c r="G73" s="2316" t="s">
        <v>200</v>
      </c>
      <c r="H73" s="2344"/>
      <c r="I73" s="2543"/>
      <c r="J73" s="2541"/>
      <c r="K73" s="2528"/>
      <c r="L73" s="2530"/>
      <c r="M73" s="2243"/>
      <c r="N73" s="2245"/>
      <c r="O73" s="2243"/>
      <c r="P73" s="2268"/>
      <c r="Q73" s="2268"/>
      <c r="R73" s="2533"/>
      <c r="S73" s="33"/>
      <c r="T73" s="459"/>
    </row>
    <row r="74" spans="1:20" ht="12" customHeight="1" x14ac:dyDescent="0.15">
      <c r="A74" s="36"/>
      <c r="B74" s="2339"/>
      <c r="C74" s="2368"/>
      <c r="D74" s="2343"/>
      <c r="E74" s="778" t="s">
        <v>71</v>
      </c>
      <c r="F74" s="790" t="s">
        <v>201</v>
      </c>
      <c r="G74" s="2372"/>
      <c r="H74" s="2345"/>
      <c r="I74" s="2544"/>
      <c r="J74" s="2545"/>
      <c r="K74" s="2529"/>
      <c r="L74" s="2531"/>
      <c r="M74" s="2244"/>
      <c r="N74" s="2311"/>
      <c r="O74" s="2244"/>
      <c r="P74" s="2274"/>
      <c r="Q74" s="2274"/>
      <c r="R74" s="2534"/>
      <c r="S74" s="33"/>
      <c r="T74" s="459"/>
    </row>
    <row r="75" spans="1:20" ht="12" customHeight="1" x14ac:dyDescent="0.15">
      <c r="A75" s="36"/>
      <c r="B75" s="2339"/>
      <c r="C75" s="2366" t="s">
        <v>4999</v>
      </c>
      <c r="D75" s="2342" t="s">
        <v>141</v>
      </c>
      <c r="E75" s="3" t="s">
        <v>72</v>
      </c>
      <c r="F75" s="755" t="s">
        <v>202</v>
      </c>
      <c r="G75" s="2514" t="s">
        <v>5000</v>
      </c>
      <c r="H75" s="2344">
        <v>13</v>
      </c>
      <c r="I75" s="2337">
        <v>5</v>
      </c>
      <c r="J75" s="2364">
        <v>0</v>
      </c>
      <c r="K75" s="2477">
        <v>0</v>
      </c>
      <c r="L75" s="2337">
        <v>0</v>
      </c>
      <c r="M75" s="2243">
        <v>178993</v>
      </c>
      <c r="N75" s="2539" t="s">
        <v>5001</v>
      </c>
      <c r="O75" s="2243">
        <v>307</v>
      </c>
      <c r="P75" s="2253">
        <v>109790</v>
      </c>
      <c r="Q75" s="2253">
        <v>7007</v>
      </c>
      <c r="R75" s="2536" t="s">
        <v>4015</v>
      </c>
      <c r="S75" s="33"/>
      <c r="T75" s="459"/>
    </row>
    <row r="76" spans="1:20" ht="12" customHeight="1" x14ac:dyDescent="0.15">
      <c r="A76" s="36"/>
      <c r="B76" s="2339"/>
      <c r="C76" s="2367"/>
      <c r="D76" s="2342"/>
      <c r="E76" s="3"/>
      <c r="F76" s="755" t="s">
        <v>203</v>
      </c>
      <c r="G76" s="2359"/>
      <c r="H76" s="2547"/>
      <c r="I76" s="2535"/>
      <c r="J76" s="2541"/>
      <c r="K76" s="2528"/>
      <c r="L76" s="2535"/>
      <c r="M76" s="2538"/>
      <c r="N76" s="2539"/>
      <c r="O76" s="2243"/>
      <c r="P76" s="2253"/>
      <c r="Q76" s="2253"/>
      <c r="R76" s="2533"/>
      <c r="S76" s="33"/>
      <c r="T76" s="459"/>
    </row>
    <row r="77" spans="1:20" ht="12" customHeight="1" x14ac:dyDescent="0.15">
      <c r="A77" s="36"/>
      <c r="B77" s="2339"/>
      <c r="C77" s="2367"/>
      <c r="D77" s="2342"/>
      <c r="E77" s="2" t="s">
        <v>70</v>
      </c>
      <c r="F77" s="755" t="s">
        <v>204</v>
      </c>
      <c r="G77" s="2316" t="s">
        <v>5002</v>
      </c>
      <c r="H77" s="2547"/>
      <c r="I77" s="2535"/>
      <c r="J77" s="2541"/>
      <c r="K77" s="2528"/>
      <c r="L77" s="2535"/>
      <c r="M77" s="2538"/>
      <c r="N77" s="2539"/>
      <c r="O77" s="2243"/>
      <c r="P77" s="2253"/>
      <c r="Q77" s="2253"/>
      <c r="R77" s="2533"/>
      <c r="S77" s="33"/>
      <c r="T77" s="459"/>
    </row>
    <row r="78" spans="1:20" ht="12" customHeight="1" x14ac:dyDescent="0.15">
      <c r="A78" s="36"/>
      <c r="B78" s="2339"/>
      <c r="C78" s="2546"/>
      <c r="D78" s="2342"/>
      <c r="E78" s="2" t="s">
        <v>71</v>
      </c>
      <c r="F78" s="755" t="s">
        <v>205</v>
      </c>
      <c r="G78" s="2316"/>
      <c r="H78" s="2547"/>
      <c r="I78" s="2535"/>
      <c r="J78" s="2541"/>
      <c r="K78" s="2528"/>
      <c r="L78" s="2535"/>
      <c r="M78" s="2538"/>
      <c r="N78" s="2540"/>
      <c r="O78" s="2243"/>
      <c r="P78" s="2253"/>
      <c r="Q78" s="2253"/>
      <c r="R78" s="2534"/>
      <c r="S78" s="33"/>
      <c r="T78" s="459"/>
    </row>
    <row r="79" spans="1:20" ht="12" customHeight="1" x14ac:dyDescent="0.15">
      <c r="A79" s="36"/>
      <c r="B79" s="2365"/>
      <c r="C79" s="2557" t="s">
        <v>5003</v>
      </c>
      <c r="D79" s="2381" t="s">
        <v>141</v>
      </c>
      <c r="E79" s="776" t="s">
        <v>72</v>
      </c>
      <c r="F79" s="791" t="s">
        <v>206</v>
      </c>
      <c r="G79" s="2558" t="s">
        <v>6</v>
      </c>
      <c r="H79" s="2375">
        <v>5</v>
      </c>
      <c r="I79" s="2556">
        <v>0</v>
      </c>
      <c r="J79" s="2469">
        <v>0</v>
      </c>
      <c r="K79" s="2470">
        <v>2</v>
      </c>
      <c r="L79" s="2378">
        <v>0</v>
      </c>
      <c r="M79" s="2264">
        <v>6454</v>
      </c>
      <c r="N79" s="2265" t="s">
        <v>2499</v>
      </c>
      <c r="O79" s="2264">
        <v>308</v>
      </c>
      <c r="P79" s="2275">
        <v>936</v>
      </c>
      <c r="Q79" s="2275">
        <v>606</v>
      </c>
      <c r="R79" s="2492" t="s">
        <v>4016</v>
      </c>
      <c r="S79" s="33"/>
      <c r="T79" s="459"/>
    </row>
    <row r="80" spans="1:20" ht="12" customHeight="1" x14ac:dyDescent="0.15">
      <c r="A80" s="36"/>
      <c r="B80" s="2365"/>
      <c r="C80" s="2516"/>
      <c r="D80" s="2382"/>
      <c r="F80" s="755" t="s">
        <v>207</v>
      </c>
      <c r="G80" s="2559"/>
      <c r="H80" s="2376"/>
      <c r="I80" s="2346"/>
      <c r="J80" s="2348"/>
      <c r="K80" s="2409"/>
      <c r="L80" s="2379"/>
      <c r="M80" s="2243"/>
      <c r="N80" s="2245"/>
      <c r="O80" s="2243"/>
      <c r="P80" s="2253"/>
      <c r="Q80" s="2253"/>
      <c r="R80" s="2283"/>
      <c r="S80" s="33"/>
      <c r="T80" s="459"/>
    </row>
    <row r="81" spans="1:23" ht="12" customHeight="1" x14ac:dyDescent="0.15">
      <c r="A81" s="36"/>
      <c r="B81" s="2365"/>
      <c r="C81" s="2516"/>
      <c r="D81" s="2382"/>
      <c r="E81" s="2" t="s">
        <v>70</v>
      </c>
      <c r="F81" s="755" t="s">
        <v>208</v>
      </c>
      <c r="G81" s="2316" t="s">
        <v>5004</v>
      </c>
      <c r="H81" s="2376"/>
      <c r="I81" s="2346"/>
      <c r="J81" s="2348"/>
      <c r="K81" s="2409"/>
      <c r="L81" s="2379"/>
      <c r="M81" s="2243"/>
      <c r="N81" s="2245"/>
      <c r="O81" s="2243"/>
      <c r="P81" s="2253"/>
      <c r="Q81" s="2253"/>
      <c r="R81" s="2283"/>
      <c r="S81" s="33"/>
      <c r="T81" s="459"/>
    </row>
    <row r="82" spans="1:23" ht="12" customHeight="1" x14ac:dyDescent="0.15">
      <c r="A82" s="36"/>
      <c r="B82" s="2365"/>
      <c r="C82" s="2517"/>
      <c r="D82" s="2383"/>
      <c r="E82" s="778" t="s">
        <v>71</v>
      </c>
      <c r="F82" s="790" t="s">
        <v>208</v>
      </c>
      <c r="G82" s="2372"/>
      <c r="H82" s="2377"/>
      <c r="I82" s="2347"/>
      <c r="J82" s="2349"/>
      <c r="K82" s="2462"/>
      <c r="L82" s="2380"/>
      <c r="M82" s="2244"/>
      <c r="N82" s="2311"/>
      <c r="O82" s="2244"/>
      <c r="P82" s="2267"/>
      <c r="Q82" s="2267"/>
      <c r="R82" s="2284"/>
      <c r="S82" s="33"/>
      <c r="T82" s="459"/>
    </row>
    <row r="83" spans="1:23" ht="12" customHeight="1" x14ac:dyDescent="0.15">
      <c r="A83" s="36"/>
      <c r="B83" s="2365"/>
      <c r="C83" s="2560" t="s">
        <v>209</v>
      </c>
      <c r="D83" s="2563" t="s">
        <v>173</v>
      </c>
      <c r="E83" s="3" t="s">
        <v>72</v>
      </c>
      <c r="F83" s="755" t="s">
        <v>210</v>
      </c>
      <c r="G83" s="2611" t="s">
        <v>5005</v>
      </c>
      <c r="H83" s="2566">
        <v>21</v>
      </c>
      <c r="I83" s="2569">
        <v>0</v>
      </c>
      <c r="J83" s="2572">
        <v>6</v>
      </c>
      <c r="K83" s="2525">
        <v>0</v>
      </c>
      <c r="L83" s="2606">
        <v>0</v>
      </c>
      <c r="M83" s="2614">
        <v>283440</v>
      </c>
      <c r="N83" s="2617" t="s">
        <v>5006</v>
      </c>
      <c r="O83" s="2614">
        <v>337</v>
      </c>
      <c r="P83" s="2620">
        <v>26476</v>
      </c>
      <c r="Q83" s="2276">
        <v>4986</v>
      </c>
      <c r="R83" s="2609" t="s">
        <v>4017</v>
      </c>
      <c r="S83" s="33"/>
      <c r="T83" s="459"/>
    </row>
    <row r="84" spans="1:23" ht="12" customHeight="1" x14ac:dyDescent="0.15">
      <c r="A84" s="36"/>
      <c r="B84" s="2365"/>
      <c r="C84" s="2561"/>
      <c r="D84" s="2564"/>
      <c r="E84" s="3"/>
      <c r="F84" s="755" t="s">
        <v>211</v>
      </c>
      <c r="G84" s="2612"/>
      <c r="H84" s="2567"/>
      <c r="I84" s="2570"/>
      <c r="J84" s="2573"/>
      <c r="K84" s="2526"/>
      <c r="L84" s="2607"/>
      <c r="M84" s="2615"/>
      <c r="N84" s="2618"/>
      <c r="O84" s="2615"/>
      <c r="P84" s="2621"/>
      <c r="Q84" s="2277"/>
      <c r="R84" s="2610"/>
      <c r="S84" s="33"/>
      <c r="T84" s="459"/>
    </row>
    <row r="85" spans="1:23" ht="12" customHeight="1" x14ac:dyDescent="0.15">
      <c r="A85" s="36"/>
      <c r="B85" s="2365"/>
      <c r="C85" s="2561"/>
      <c r="D85" s="2564"/>
      <c r="E85" s="2" t="s">
        <v>70</v>
      </c>
      <c r="F85" s="755" t="s">
        <v>212</v>
      </c>
      <c r="G85" s="2604" t="s">
        <v>5007</v>
      </c>
      <c r="H85" s="2567"/>
      <c r="I85" s="2570"/>
      <c r="J85" s="2573"/>
      <c r="K85" s="2526"/>
      <c r="L85" s="2607"/>
      <c r="M85" s="2615"/>
      <c r="N85" s="2618"/>
      <c r="O85" s="2615"/>
      <c r="P85" s="2621"/>
      <c r="Q85" s="2277"/>
      <c r="R85" s="2610"/>
      <c r="S85" s="33"/>
      <c r="T85" s="459"/>
    </row>
    <row r="86" spans="1:23" ht="12" customHeight="1" thickBot="1" x14ac:dyDescent="0.2">
      <c r="A86" s="36"/>
      <c r="B86" s="2373"/>
      <c r="C86" s="2562"/>
      <c r="D86" s="2565"/>
      <c r="E86" s="792" t="s">
        <v>71</v>
      </c>
      <c r="F86" s="793" t="s">
        <v>213</v>
      </c>
      <c r="G86" s="2605"/>
      <c r="H86" s="2568"/>
      <c r="I86" s="2571"/>
      <c r="J86" s="2574"/>
      <c r="K86" s="2527"/>
      <c r="L86" s="2608"/>
      <c r="M86" s="2616"/>
      <c r="N86" s="2619"/>
      <c r="O86" s="2616"/>
      <c r="P86" s="2622"/>
      <c r="Q86" s="2278"/>
      <c r="R86" s="2610"/>
      <c r="S86" s="33"/>
      <c r="T86" s="459"/>
    </row>
    <row r="87" spans="1:23" ht="12" customHeight="1" x14ac:dyDescent="0.15">
      <c r="A87" s="36"/>
      <c r="B87" s="2365" t="s">
        <v>5282</v>
      </c>
      <c r="C87" s="2366" t="s">
        <v>5283</v>
      </c>
      <c r="D87" s="2549" t="s">
        <v>141</v>
      </c>
      <c r="E87" s="2" t="s">
        <v>4911</v>
      </c>
      <c r="F87" s="775" t="s">
        <v>5284</v>
      </c>
      <c r="G87" s="2552" t="s">
        <v>214</v>
      </c>
      <c r="H87" s="2418">
        <v>2</v>
      </c>
      <c r="I87" s="2421">
        <v>0</v>
      </c>
      <c r="J87" s="2424">
        <v>1</v>
      </c>
      <c r="K87" s="2427">
        <v>0</v>
      </c>
      <c r="L87" s="2430">
        <v>0</v>
      </c>
      <c r="M87" s="2290">
        <v>3485</v>
      </c>
      <c r="N87" s="2591" t="s">
        <v>215</v>
      </c>
      <c r="O87" s="2290">
        <v>358</v>
      </c>
      <c r="P87" s="2279">
        <v>4133</v>
      </c>
      <c r="Q87" s="2279">
        <v>1321</v>
      </c>
      <c r="R87" s="2308" t="s">
        <v>4220</v>
      </c>
      <c r="S87" s="2548"/>
      <c r="V87" s="33"/>
    </row>
    <row r="88" spans="1:23" ht="12" customHeight="1" x14ac:dyDescent="0.15">
      <c r="A88" s="36"/>
      <c r="B88" s="2365"/>
      <c r="C88" s="2367"/>
      <c r="D88" s="2550"/>
      <c r="F88" s="775" t="s">
        <v>216</v>
      </c>
      <c r="G88" s="2553"/>
      <c r="H88" s="2419"/>
      <c r="I88" s="2422"/>
      <c r="J88" s="2425"/>
      <c r="K88" s="2428"/>
      <c r="L88" s="2431"/>
      <c r="M88" s="2291"/>
      <c r="N88" s="2592"/>
      <c r="O88" s="2291"/>
      <c r="P88" s="2280"/>
      <c r="Q88" s="2280"/>
      <c r="R88" s="2309"/>
      <c r="S88" s="2548"/>
      <c r="V88" s="33"/>
    </row>
    <row r="89" spans="1:23" ht="12" customHeight="1" x14ac:dyDescent="0.15">
      <c r="A89" s="36"/>
      <c r="B89" s="2365"/>
      <c r="C89" s="2367"/>
      <c r="D89" s="2550"/>
      <c r="E89" s="756" t="s">
        <v>70</v>
      </c>
      <c r="F89" s="775" t="s">
        <v>5285</v>
      </c>
      <c r="G89" s="2552" t="s">
        <v>5286</v>
      </c>
      <c r="H89" s="2419"/>
      <c r="I89" s="2422"/>
      <c r="J89" s="2425"/>
      <c r="K89" s="2428"/>
      <c r="L89" s="2431"/>
      <c r="M89" s="2291"/>
      <c r="N89" s="2592"/>
      <c r="O89" s="2291"/>
      <c r="P89" s="2280"/>
      <c r="Q89" s="2280"/>
      <c r="R89" s="2309"/>
      <c r="S89" s="2548"/>
      <c r="V89" s="33"/>
    </row>
    <row r="90" spans="1:23" ht="12" customHeight="1" x14ac:dyDescent="0.15">
      <c r="A90" s="36"/>
      <c r="B90" s="2365"/>
      <c r="C90" s="2368"/>
      <c r="D90" s="2551"/>
      <c r="E90" s="758" t="s">
        <v>71</v>
      </c>
      <c r="F90" s="779" t="s">
        <v>218</v>
      </c>
      <c r="G90" s="2579"/>
      <c r="H90" s="2554"/>
      <c r="I90" s="2555"/>
      <c r="J90" s="2588"/>
      <c r="K90" s="2589"/>
      <c r="L90" s="2613"/>
      <c r="M90" s="2590"/>
      <c r="N90" s="2593"/>
      <c r="O90" s="2590"/>
      <c r="P90" s="2281"/>
      <c r="Q90" s="2281"/>
      <c r="R90" s="2310"/>
      <c r="S90" s="2548"/>
      <c r="V90" s="33"/>
    </row>
    <row r="91" spans="1:23" ht="12" customHeight="1" x14ac:dyDescent="0.15">
      <c r="B91" s="2365"/>
      <c r="C91" s="2580" t="s">
        <v>5287</v>
      </c>
      <c r="D91" s="2549" t="s">
        <v>141</v>
      </c>
      <c r="E91" s="2" t="s">
        <v>4911</v>
      </c>
      <c r="F91" s="775" t="s">
        <v>5288</v>
      </c>
      <c r="G91" s="2584" t="s">
        <v>3184</v>
      </c>
      <c r="H91" s="2418">
        <v>3</v>
      </c>
      <c r="I91" s="2421">
        <v>1</v>
      </c>
      <c r="J91" s="2585">
        <v>0</v>
      </c>
      <c r="K91" s="2427">
        <v>0</v>
      </c>
      <c r="L91" s="2421">
        <v>0</v>
      </c>
      <c r="M91" s="2290">
        <v>2199</v>
      </c>
      <c r="N91" s="2591" t="s">
        <v>5289</v>
      </c>
      <c r="O91" s="2290">
        <v>307</v>
      </c>
      <c r="P91" s="2279">
        <v>5667</v>
      </c>
      <c r="Q91" s="2279">
        <v>1566</v>
      </c>
      <c r="R91" s="2575" t="s">
        <v>4221</v>
      </c>
      <c r="S91" s="159"/>
      <c r="V91" s="33"/>
      <c r="W91" s="37"/>
    </row>
    <row r="92" spans="1:23" ht="12" customHeight="1" x14ac:dyDescent="0.15">
      <c r="B92" s="2365"/>
      <c r="C92" s="2581"/>
      <c r="D92" s="2550"/>
      <c r="F92" s="775" t="s">
        <v>219</v>
      </c>
      <c r="G92" s="2553"/>
      <c r="H92" s="2419"/>
      <c r="I92" s="2422"/>
      <c r="J92" s="2586"/>
      <c r="K92" s="2428"/>
      <c r="L92" s="2422"/>
      <c r="M92" s="2291"/>
      <c r="N92" s="2592"/>
      <c r="O92" s="2291"/>
      <c r="P92" s="2280"/>
      <c r="Q92" s="2280"/>
      <c r="R92" s="2309"/>
      <c r="S92" s="160"/>
      <c r="V92" s="33"/>
      <c r="W92" s="37"/>
    </row>
    <row r="93" spans="1:23" ht="12" customHeight="1" x14ac:dyDescent="0.15">
      <c r="B93" s="2365"/>
      <c r="C93" s="2581"/>
      <c r="D93" s="2550"/>
      <c r="E93" s="756" t="s">
        <v>70</v>
      </c>
      <c r="F93" s="775" t="s">
        <v>220</v>
      </c>
      <c r="G93" s="2577" t="s">
        <v>5290</v>
      </c>
      <c r="H93" s="2419"/>
      <c r="I93" s="2422"/>
      <c r="J93" s="2586"/>
      <c r="K93" s="2428"/>
      <c r="L93" s="2422"/>
      <c r="M93" s="2291"/>
      <c r="N93" s="2592"/>
      <c r="O93" s="2291"/>
      <c r="P93" s="2280"/>
      <c r="Q93" s="2280"/>
      <c r="R93" s="2309"/>
      <c r="S93" s="159"/>
      <c r="V93" s="33"/>
      <c r="W93" s="3"/>
    </row>
    <row r="94" spans="1:23" ht="12" customHeight="1" thickBot="1" x14ac:dyDescent="0.2">
      <c r="B94" s="2373"/>
      <c r="C94" s="2582"/>
      <c r="D94" s="2583"/>
      <c r="E94" s="788" t="s">
        <v>71</v>
      </c>
      <c r="F94" s="785" t="s">
        <v>221</v>
      </c>
      <c r="G94" s="2578"/>
      <c r="H94" s="2420"/>
      <c r="I94" s="2423"/>
      <c r="J94" s="2587"/>
      <c r="K94" s="2429"/>
      <c r="L94" s="2423"/>
      <c r="M94" s="2292"/>
      <c r="N94" s="2623"/>
      <c r="O94" s="2292"/>
      <c r="P94" s="2594"/>
      <c r="Q94" s="2594"/>
      <c r="R94" s="2576"/>
      <c r="S94" s="159"/>
      <c r="V94" s="33"/>
      <c r="W94" s="37"/>
    </row>
    <row r="95" spans="1:23" ht="12" customHeight="1" x14ac:dyDescent="0.15">
      <c r="B95" s="2598" t="s">
        <v>222</v>
      </c>
      <c r="C95" s="2515" t="s">
        <v>5428</v>
      </c>
      <c r="D95" s="2388" t="s">
        <v>173</v>
      </c>
      <c r="E95" s="773" t="s">
        <v>72</v>
      </c>
      <c r="F95" s="774" t="s">
        <v>223</v>
      </c>
      <c r="G95" s="2601" t="s">
        <v>224</v>
      </c>
      <c r="H95" s="2391">
        <v>9</v>
      </c>
      <c r="I95" s="2392">
        <v>0</v>
      </c>
      <c r="J95" s="2476">
        <v>4</v>
      </c>
      <c r="K95" s="2468">
        <v>0</v>
      </c>
      <c r="L95" s="2472">
        <v>3</v>
      </c>
      <c r="M95" s="2248">
        <v>492083</v>
      </c>
      <c r="N95" s="2250" t="s">
        <v>5802</v>
      </c>
      <c r="O95" s="2248">
        <v>363</v>
      </c>
      <c r="P95" s="2252">
        <v>7218</v>
      </c>
      <c r="Q95" s="2252">
        <v>5802</v>
      </c>
      <c r="R95" s="2603" t="s">
        <v>4018</v>
      </c>
      <c r="S95" s="159"/>
      <c r="V95" s="33"/>
      <c r="W95" s="37"/>
    </row>
    <row r="96" spans="1:23" ht="12" customHeight="1" x14ac:dyDescent="0.15">
      <c r="B96" s="2599"/>
      <c r="C96" s="2516"/>
      <c r="D96" s="2342"/>
      <c r="F96" s="775" t="s">
        <v>225</v>
      </c>
      <c r="G96" s="2359"/>
      <c r="H96" s="2376"/>
      <c r="I96" s="2379"/>
      <c r="J96" s="2348"/>
      <c r="K96" s="2409"/>
      <c r="L96" s="2401"/>
      <c r="M96" s="2243"/>
      <c r="N96" s="2245"/>
      <c r="O96" s="2243"/>
      <c r="P96" s="2253"/>
      <c r="Q96" s="2253"/>
      <c r="R96" s="2283"/>
      <c r="S96" s="159"/>
      <c r="V96" s="33"/>
      <c r="W96" s="37"/>
    </row>
    <row r="97" spans="2:23" ht="12" customHeight="1" x14ac:dyDescent="0.15">
      <c r="B97" s="2599"/>
      <c r="C97" s="2516"/>
      <c r="D97" s="2342"/>
      <c r="E97" s="2" t="s">
        <v>70</v>
      </c>
      <c r="F97" s="775" t="s">
        <v>226</v>
      </c>
      <c r="G97" s="2403" t="s">
        <v>227</v>
      </c>
      <c r="H97" s="2376"/>
      <c r="I97" s="2379"/>
      <c r="J97" s="2348"/>
      <c r="K97" s="2409"/>
      <c r="L97" s="2401"/>
      <c r="M97" s="2243"/>
      <c r="N97" s="2245"/>
      <c r="O97" s="2243"/>
      <c r="P97" s="2253"/>
      <c r="Q97" s="2253"/>
      <c r="R97" s="2283"/>
      <c r="S97" s="159"/>
      <c r="V97" s="33"/>
      <c r="W97" s="37"/>
    </row>
    <row r="98" spans="2:23" ht="12" customHeight="1" thickBot="1" x14ac:dyDescent="0.2">
      <c r="B98" s="2600"/>
      <c r="C98" s="2518"/>
      <c r="D98" s="2433"/>
      <c r="E98" s="784" t="s">
        <v>71</v>
      </c>
      <c r="F98" s="785" t="s">
        <v>228</v>
      </c>
      <c r="G98" s="2602"/>
      <c r="H98" s="2437"/>
      <c r="I98" s="2522"/>
      <c r="J98" s="2408"/>
      <c r="K98" s="2410"/>
      <c r="L98" s="2519"/>
      <c r="M98" s="2249"/>
      <c r="N98" s="2251"/>
      <c r="O98" s="2249"/>
      <c r="P98" s="2254"/>
      <c r="Q98" s="2254"/>
      <c r="R98" s="2302"/>
      <c r="S98" s="159"/>
      <c r="V98" s="33"/>
      <c r="W98" s="37"/>
    </row>
    <row r="99" spans="2:23" ht="12" customHeight="1" x14ac:dyDescent="0.15">
      <c r="B99" s="2595" t="s">
        <v>3055</v>
      </c>
      <c r="C99" s="2340" t="s">
        <v>5443</v>
      </c>
      <c r="D99" s="2342" t="s">
        <v>141</v>
      </c>
      <c r="E99" s="2" t="s">
        <v>72</v>
      </c>
      <c r="F99" s="775" t="s">
        <v>113</v>
      </c>
      <c r="G99" s="2417" t="s">
        <v>229</v>
      </c>
      <c r="H99" s="2418">
        <v>4</v>
      </c>
      <c r="I99" s="2421">
        <v>1</v>
      </c>
      <c r="J99" s="2424">
        <v>0</v>
      </c>
      <c r="K99" s="2427">
        <v>1</v>
      </c>
      <c r="L99" s="2430">
        <v>0</v>
      </c>
      <c r="M99" s="2290">
        <v>10811</v>
      </c>
      <c r="N99" s="2266" t="s">
        <v>5444</v>
      </c>
      <c r="O99" s="2243">
        <v>306</v>
      </c>
      <c r="P99" s="2253">
        <v>3003</v>
      </c>
      <c r="Q99" s="2253">
        <v>1547</v>
      </c>
      <c r="R99" s="2282" t="s">
        <v>4019</v>
      </c>
      <c r="S99" s="159"/>
      <c r="V99" s="33"/>
      <c r="W99" s="37"/>
    </row>
    <row r="100" spans="2:23" ht="12" customHeight="1" x14ac:dyDescent="0.15">
      <c r="B100" s="2596"/>
      <c r="C100" s="2340"/>
      <c r="D100" s="2342"/>
      <c r="F100" s="775" t="s">
        <v>3185</v>
      </c>
      <c r="G100" s="2359"/>
      <c r="H100" s="2419"/>
      <c r="I100" s="2422"/>
      <c r="J100" s="2425"/>
      <c r="K100" s="2428"/>
      <c r="L100" s="2431"/>
      <c r="M100" s="2291"/>
      <c r="N100" s="2266"/>
      <c r="O100" s="2243"/>
      <c r="P100" s="2253"/>
      <c r="Q100" s="2253"/>
      <c r="R100" s="2283"/>
      <c r="S100" s="159"/>
      <c r="V100" s="33"/>
      <c r="W100" s="3"/>
    </row>
    <row r="101" spans="2:23" ht="12" customHeight="1" x14ac:dyDescent="0.15">
      <c r="B101" s="2596"/>
      <c r="C101" s="2340"/>
      <c r="D101" s="2342"/>
      <c r="E101" s="2" t="s">
        <v>70</v>
      </c>
      <c r="F101" s="775" t="s">
        <v>230</v>
      </c>
      <c r="G101" s="2434" t="s">
        <v>5445</v>
      </c>
      <c r="H101" s="2419"/>
      <c r="I101" s="2422"/>
      <c r="J101" s="2425"/>
      <c r="K101" s="2428"/>
      <c r="L101" s="2431"/>
      <c r="M101" s="2291"/>
      <c r="N101" s="2266"/>
      <c r="O101" s="2243"/>
      <c r="P101" s="2253"/>
      <c r="Q101" s="2253"/>
      <c r="R101" s="2283"/>
      <c r="S101" s="159"/>
      <c r="V101" s="33"/>
      <c r="W101" s="37"/>
    </row>
    <row r="102" spans="2:23" ht="12" customHeight="1" thickBot="1" x14ac:dyDescent="0.2">
      <c r="B102" s="2597"/>
      <c r="C102" s="2416"/>
      <c r="D102" s="2433"/>
      <c r="E102" s="784" t="s">
        <v>71</v>
      </c>
      <c r="F102" s="785" t="s">
        <v>230</v>
      </c>
      <c r="G102" s="2435"/>
      <c r="H102" s="2420"/>
      <c r="I102" s="2423"/>
      <c r="J102" s="2426"/>
      <c r="K102" s="2429"/>
      <c r="L102" s="2432"/>
      <c r="M102" s="2292"/>
      <c r="N102" s="2293"/>
      <c r="O102" s="2249"/>
      <c r="P102" s="2254"/>
      <c r="Q102" s="2254"/>
      <c r="R102" s="2302"/>
      <c r="S102" s="159"/>
      <c r="V102" s="33"/>
      <c r="W102" s="37"/>
    </row>
    <row r="103" spans="2:23" ht="12" customHeight="1" x14ac:dyDescent="0.15">
      <c r="B103" s="2413" t="s">
        <v>358</v>
      </c>
      <c r="C103" s="2340" t="s">
        <v>2452</v>
      </c>
      <c r="D103" s="2342" t="s">
        <v>3963</v>
      </c>
      <c r="E103" s="2" t="s">
        <v>72</v>
      </c>
      <c r="F103" s="775" t="s">
        <v>5539</v>
      </c>
      <c r="G103" s="2417" t="s">
        <v>5540</v>
      </c>
      <c r="H103" s="2418">
        <v>8</v>
      </c>
      <c r="I103" s="2421">
        <v>2</v>
      </c>
      <c r="J103" s="2424">
        <v>0</v>
      </c>
      <c r="K103" s="2427">
        <v>0</v>
      </c>
      <c r="L103" s="2430">
        <v>0</v>
      </c>
      <c r="M103" s="2290">
        <v>60143</v>
      </c>
      <c r="N103" s="2266" t="s">
        <v>5801</v>
      </c>
      <c r="O103" s="2243">
        <v>307</v>
      </c>
      <c r="P103" s="2253">
        <v>10048</v>
      </c>
      <c r="Q103" s="2253">
        <v>3338</v>
      </c>
      <c r="R103" s="2282" t="s">
        <v>4020</v>
      </c>
      <c r="S103" s="159"/>
      <c r="V103" s="33"/>
      <c r="W103" s="37"/>
    </row>
    <row r="104" spans="2:23" ht="12" customHeight="1" x14ac:dyDescent="0.15">
      <c r="B104" s="2414"/>
      <c r="C104" s="2340"/>
      <c r="D104" s="2342"/>
      <c r="F104" s="775" t="s">
        <v>2444</v>
      </c>
      <c r="G104" s="2359"/>
      <c r="H104" s="2419"/>
      <c r="I104" s="2422"/>
      <c r="J104" s="2425"/>
      <c r="K104" s="2428"/>
      <c r="L104" s="2431"/>
      <c r="M104" s="2291"/>
      <c r="N104" s="2266"/>
      <c r="O104" s="2243"/>
      <c r="P104" s="2253"/>
      <c r="Q104" s="2253"/>
      <c r="R104" s="2283"/>
      <c r="S104" s="159"/>
      <c r="V104" s="33"/>
      <c r="W104" s="3"/>
    </row>
    <row r="105" spans="2:23" ht="12" customHeight="1" x14ac:dyDescent="0.15">
      <c r="B105" s="2414"/>
      <c r="C105" s="2340"/>
      <c r="D105" s="2342"/>
      <c r="E105" s="2" t="s">
        <v>70</v>
      </c>
      <c r="F105" s="775" t="s">
        <v>5541</v>
      </c>
      <c r="G105" s="2434" t="s">
        <v>5445</v>
      </c>
      <c r="H105" s="2419"/>
      <c r="I105" s="2422"/>
      <c r="J105" s="2425"/>
      <c r="K105" s="2428"/>
      <c r="L105" s="2431"/>
      <c r="M105" s="2291"/>
      <c r="N105" s="2266"/>
      <c r="O105" s="2243"/>
      <c r="P105" s="2253"/>
      <c r="Q105" s="2253"/>
      <c r="R105" s="2283"/>
      <c r="S105" s="159"/>
      <c r="V105" s="33"/>
      <c r="W105" s="37"/>
    </row>
    <row r="106" spans="2:23" ht="12" customHeight="1" thickBot="1" x14ac:dyDescent="0.2">
      <c r="B106" s="2415"/>
      <c r="C106" s="2416"/>
      <c r="D106" s="2433"/>
      <c r="E106" s="784" t="s">
        <v>71</v>
      </c>
      <c r="F106" s="785" t="s">
        <v>5542</v>
      </c>
      <c r="G106" s="2435"/>
      <c r="H106" s="2420"/>
      <c r="I106" s="2423"/>
      <c r="J106" s="2426"/>
      <c r="K106" s="2429"/>
      <c r="L106" s="2432"/>
      <c r="M106" s="2292"/>
      <c r="N106" s="2293"/>
      <c r="O106" s="2249"/>
      <c r="P106" s="2254"/>
      <c r="Q106" s="2254"/>
      <c r="R106" s="2302"/>
      <c r="S106" s="159"/>
      <c r="V106" s="33"/>
      <c r="W106" s="37"/>
    </row>
    <row r="107" spans="2:23" ht="12" customHeight="1" x14ac:dyDescent="0.15">
      <c r="N107" s="38"/>
    </row>
    <row r="108" spans="2:23" x14ac:dyDescent="0.15">
      <c r="N108" s="38"/>
    </row>
    <row r="109" spans="2:23" x14ac:dyDescent="0.15">
      <c r="N109" s="38"/>
    </row>
  </sheetData>
  <autoFilter ref="A7:AM106">
    <filterColumn colId="4" showButton="0"/>
  </autoFilter>
  <customSheetViews>
    <customSheetView guid="{A3025FDB-FC68-4AF5-80A0-72FC3BDF5B5E}" showPageBreaks="1" printArea="1" view="pageBreakPreview">
      <selection sqref="A1:XFD7"/>
      <rowBreaks count="2" manualBreakCount="2">
        <brk id="59" max="16" man="1"/>
        <brk id="95" max="16" man="1"/>
      </rowBreaks>
      <pageMargins left="0.59055118110236227" right="0.59055118110236227" top="0.59055118110236227" bottom="0.59055118110236227" header="0.39370078740157483" footer="0.39370078740157483"/>
      <pageSetup paperSize="9" firstPageNumber="19" orientation="portrait" r:id="rId1"/>
      <headerFooter alignWithMargins="0">
        <oddFooter>&amp;C&amp;P</oddFooter>
      </headerFooter>
    </customSheetView>
  </customSheetViews>
  <mergeCells count="395">
    <mergeCell ref="L99:L102"/>
    <mergeCell ref="R99:R102"/>
    <mergeCell ref="G101:G102"/>
    <mergeCell ref="G97:G98"/>
    <mergeCell ref="L95:L98"/>
    <mergeCell ref="R95:R98"/>
    <mergeCell ref="G85:G86"/>
    <mergeCell ref="L83:L86"/>
    <mergeCell ref="R83:R86"/>
    <mergeCell ref="G83:G84"/>
    <mergeCell ref="L87:L90"/>
    <mergeCell ref="M83:M86"/>
    <mergeCell ref="N83:N86"/>
    <mergeCell ref="O83:O86"/>
    <mergeCell ref="P83:P86"/>
    <mergeCell ref="N91:N94"/>
    <mergeCell ref="O91:O94"/>
    <mergeCell ref="P91:P94"/>
    <mergeCell ref="M95:M98"/>
    <mergeCell ref="N95:N98"/>
    <mergeCell ref="O95:O98"/>
    <mergeCell ref="P95:P98"/>
    <mergeCell ref="M99:M102"/>
    <mergeCell ref="N99:N102"/>
    <mergeCell ref="B99:B102"/>
    <mergeCell ref="C99:C102"/>
    <mergeCell ref="D99:D102"/>
    <mergeCell ref="G99:G100"/>
    <mergeCell ref="H99:H102"/>
    <mergeCell ref="I99:I102"/>
    <mergeCell ref="J99:J102"/>
    <mergeCell ref="K99:K102"/>
    <mergeCell ref="J95:J98"/>
    <mergeCell ref="K95:K98"/>
    <mergeCell ref="B95:B98"/>
    <mergeCell ref="C95:C98"/>
    <mergeCell ref="D95:D98"/>
    <mergeCell ref="G95:G96"/>
    <mergeCell ref="H95:H98"/>
    <mergeCell ref="I95:I98"/>
    <mergeCell ref="L91:L94"/>
    <mergeCell ref="R91:R94"/>
    <mergeCell ref="G93:G94"/>
    <mergeCell ref="G89:G90"/>
    <mergeCell ref="C91:C94"/>
    <mergeCell ref="D91:D94"/>
    <mergeCell ref="G91:G92"/>
    <mergeCell ref="H91:H94"/>
    <mergeCell ref="I91:I94"/>
    <mergeCell ref="J91:J94"/>
    <mergeCell ref="K91:K94"/>
    <mergeCell ref="J87:J90"/>
    <mergeCell ref="K87:K90"/>
    <mergeCell ref="M87:M90"/>
    <mergeCell ref="N87:N90"/>
    <mergeCell ref="O87:O90"/>
    <mergeCell ref="P87:P90"/>
    <mergeCell ref="M91:M94"/>
    <mergeCell ref="Q91:Q94"/>
    <mergeCell ref="C75:C78"/>
    <mergeCell ref="D75:D78"/>
    <mergeCell ref="G75:G76"/>
    <mergeCell ref="H75:H78"/>
    <mergeCell ref="B75:B78"/>
    <mergeCell ref="S87:S90"/>
    <mergeCell ref="C87:C90"/>
    <mergeCell ref="D87:D90"/>
    <mergeCell ref="G87:G88"/>
    <mergeCell ref="H87:H90"/>
    <mergeCell ref="I87:I90"/>
    <mergeCell ref="B79:B86"/>
    <mergeCell ref="I79:I82"/>
    <mergeCell ref="J79:J82"/>
    <mergeCell ref="K79:K82"/>
    <mergeCell ref="C79:C82"/>
    <mergeCell ref="D79:D82"/>
    <mergeCell ref="G79:G80"/>
    <mergeCell ref="H79:H82"/>
    <mergeCell ref="C83:C86"/>
    <mergeCell ref="D83:D86"/>
    <mergeCell ref="H83:H86"/>
    <mergeCell ref="I83:I86"/>
    <mergeCell ref="J83:J86"/>
    <mergeCell ref="K83:K86"/>
    <mergeCell ref="K71:K74"/>
    <mergeCell ref="L71:L74"/>
    <mergeCell ref="R71:R74"/>
    <mergeCell ref="G81:G82"/>
    <mergeCell ref="L79:L82"/>
    <mergeCell ref="R79:R82"/>
    <mergeCell ref="K75:K78"/>
    <mergeCell ref="L75:L78"/>
    <mergeCell ref="R75:R78"/>
    <mergeCell ref="M79:M82"/>
    <mergeCell ref="N79:N82"/>
    <mergeCell ref="O79:O82"/>
    <mergeCell ref="P79:P82"/>
    <mergeCell ref="P71:P74"/>
    <mergeCell ref="M75:M78"/>
    <mergeCell ref="N75:N78"/>
    <mergeCell ref="O75:O78"/>
    <mergeCell ref="P75:P78"/>
    <mergeCell ref="I75:I78"/>
    <mergeCell ref="J75:J78"/>
    <mergeCell ref="I71:I74"/>
    <mergeCell ref="J71:J74"/>
    <mergeCell ref="G77:G78"/>
    <mergeCell ref="K59:K62"/>
    <mergeCell ref="L59:L62"/>
    <mergeCell ref="K55:K58"/>
    <mergeCell ref="L55:L58"/>
    <mergeCell ref="D67:D70"/>
    <mergeCell ref="G67:G68"/>
    <mergeCell ref="H67:H70"/>
    <mergeCell ref="I67:I70"/>
    <mergeCell ref="J67:J70"/>
    <mergeCell ref="I63:I66"/>
    <mergeCell ref="J63:J66"/>
    <mergeCell ref="G69:G70"/>
    <mergeCell ref="I59:I62"/>
    <mergeCell ref="J59:J62"/>
    <mergeCell ref="I55:I58"/>
    <mergeCell ref="J55:J58"/>
    <mergeCell ref="H63:H66"/>
    <mergeCell ref="G65:G66"/>
    <mergeCell ref="K67:K70"/>
    <mergeCell ref="L67:L70"/>
    <mergeCell ref="K63:K66"/>
    <mergeCell ref="L63:L66"/>
    <mergeCell ref="B59:B62"/>
    <mergeCell ref="C59:C62"/>
    <mergeCell ref="D59:D62"/>
    <mergeCell ref="G59:G60"/>
    <mergeCell ref="H59:H62"/>
    <mergeCell ref="G61:G62"/>
    <mergeCell ref="B67:B70"/>
    <mergeCell ref="B63:B66"/>
    <mergeCell ref="B71:B74"/>
    <mergeCell ref="C55:C58"/>
    <mergeCell ref="D55:D58"/>
    <mergeCell ref="G55:G56"/>
    <mergeCell ref="H55:H58"/>
    <mergeCell ref="G57:G58"/>
    <mergeCell ref="G47:G48"/>
    <mergeCell ref="H47:H50"/>
    <mergeCell ref="I47:I50"/>
    <mergeCell ref="C71:C74"/>
    <mergeCell ref="D71:D74"/>
    <mergeCell ref="G71:G72"/>
    <mergeCell ref="H71:H74"/>
    <mergeCell ref="G73:G74"/>
    <mergeCell ref="C63:C66"/>
    <mergeCell ref="D63:D66"/>
    <mergeCell ref="G63:G64"/>
    <mergeCell ref="C67:C70"/>
    <mergeCell ref="J47:J50"/>
    <mergeCell ref="K47:K50"/>
    <mergeCell ref="L47:L50"/>
    <mergeCell ref="R47:R50"/>
    <mergeCell ref="D35:D38"/>
    <mergeCell ref="G49:G50"/>
    <mergeCell ref="R39:R42"/>
    <mergeCell ref="J43:J46"/>
    <mergeCell ref="M39:M42"/>
    <mergeCell ref="N39:N42"/>
    <mergeCell ref="O39:O42"/>
    <mergeCell ref="P39:P42"/>
    <mergeCell ref="M43:M46"/>
    <mergeCell ref="N43:N46"/>
    <mergeCell ref="O43:O46"/>
    <mergeCell ref="P43:P46"/>
    <mergeCell ref="M47:M50"/>
    <mergeCell ref="N47:N50"/>
    <mergeCell ref="O47:O50"/>
    <mergeCell ref="P47:P50"/>
    <mergeCell ref="K43:K46"/>
    <mergeCell ref="L43:L46"/>
    <mergeCell ref="J39:J42"/>
    <mergeCell ref="K39:K42"/>
    <mergeCell ref="S13:S16"/>
    <mergeCell ref="G31:G32"/>
    <mergeCell ref="H31:H34"/>
    <mergeCell ref="K27:K30"/>
    <mergeCell ref="G35:G36"/>
    <mergeCell ref="H35:H38"/>
    <mergeCell ref="I35:I38"/>
    <mergeCell ref="G33:G34"/>
    <mergeCell ref="R31:R34"/>
    <mergeCell ref="J31:J34"/>
    <mergeCell ref="K31:K34"/>
    <mergeCell ref="L31:L34"/>
    <mergeCell ref="R35:R38"/>
    <mergeCell ref="J35:J38"/>
    <mergeCell ref="K35:K38"/>
    <mergeCell ref="L35:L38"/>
    <mergeCell ref="L27:L30"/>
    <mergeCell ref="R27:R30"/>
    <mergeCell ref="J27:J30"/>
    <mergeCell ref="K13:K16"/>
    <mergeCell ref="K17:K20"/>
    <mergeCell ref="L17:L20"/>
    <mergeCell ref="S17:S20"/>
    <mergeCell ref="P13:P16"/>
    <mergeCell ref="P4:P7"/>
    <mergeCell ref="H5:H7"/>
    <mergeCell ref="I5:L5"/>
    <mergeCell ref="I6:J6"/>
    <mergeCell ref="K6:K7"/>
    <mergeCell ref="L6:L7"/>
    <mergeCell ref="L9:L12"/>
    <mergeCell ref="S9:S12"/>
    <mergeCell ref="M9:M12"/>
    <mergeCell ref="N9:N12"/>
    <mergeCell ref="O9:O12"/>
    <mergeCell ref="P9:P12"/>
    <mergeCell ref="K9:K12"/>
    <mergeCell ref="R4:R7"/>
    <mergeCell ref="R9:R12"/>
    <mergeCell ref="Q4:Q7"/>
    <mergeCell ref="Q9:Q12"/>
    <mergeCell ref="B4:B7"/>
    <mergeCell ref="C4:C7"/>
    <mergeCell ref="D4:D7"/>
    <mergeCell ref="E4:F7"/>
    <mergeCell ref="G4:G7"/>
    <mergeCell ref="H4:L4"/>
    <mergeCell ref="M4:M7"/>
    <mergeCell ref="N4:N7"/>
    <mergeCell ref="O4:O7"/>
    <mergeCell ref="L39:L42"/>
    <mergeCell ref="G45:G46"/>
    <mergeCell ref="C43:C46"/>
    <mergeCell ref="D43:D46"/>
    <mergeCell ref="G43:G44"/>
    <mergeCell ref="J51:J54"/>
    <mergeCell ref="K51:K54"/>
    <mergeCell ref="L51:L54"/>
    <mergeCell ref="B103:B106"/>
    <mergeCell ref="C103:C106"/>
    <mergeCell ref="G103:G104"/>
    <mergeCell ref="H103:H106"/>
    <mergeCell ref="I103:I106"/>
    <mergeCell ref="J103:J106"/>
    <mergeCell ref="K103:K106"/>
    <mergeCell ref="L103:L106"/>
    <mergeCell ref="D103:D106"/>
    <mergeCell ref="G105:G106"/>
    <mergeCell ref="C51:C54"/>
    <mergeCell ref="D51:D54"/>
    <mergeCell ref="G51:G52"/>
    <mergeCell ref="H51:H54"/>
    <mergeCell ref="I51:I54"/>
    <mergeCell ref="G53:G54"/>
    <mergeCell ref="B87:B94"/>
    <mergeCell ref="G29:G30"/>
    <mergeCell ref="H43:H46"/>
    <mergeCell ref="I43:I46"/>
    <mergeCell ref="G37:G38"/>
    <mergeCell ref="C39:C42"/>
    <mergeCell ref="D39:D42"/>
    <mergeCell ref="G39:G40"/>
    <mergeCell ref="H39:H42"/>
    <mergeCell ref="I39:I42"/>
    <mergeCell ref="G41:G42"/>
    <mergeCell ref="C35:C38"/>
    <mergeCell ref="B27:B30"/>
    <mergeCell ref="C27:C30"/>
    <mergeCell ref="D27:D30"/>
    <mergeCell ref="G27:G28"/>
    <mergeCell ref="H27:H30"/>
    <mergeCell ref="I27:I30"/>
    <mergeCell ref="C47:C50"/>
    <mergeCell ref="D47:D50"/>
    <mergeCell ref="C31:C34"/>
    <mergeCell ref="D31:D34"/>
    <mergeCell ref="I31:I34"/>
    <mergeCell ref="B55:B58"/>
    <mergeCell ref="B9:B12"/>
    <mergeCell ref="C9:C12"/>
    <mergeCell ref="D9:D12"/>
    <mergeCell ref="G9:G10"/>
    <mergeCell ref="H9:H12"/>
    <mergeCell ref="I9:I12"/>
    <mergeCell ref="J9:J12"/>
    <mergeCell ref="G11:G12"/>
    <mergeCell ref="B22:B25"/>
    <mergeCell ref="G24:G25"/>
    <mergeCell ref="C17:C25"/>
    <mergeCell ref="D17:D20"/>
    <mergeCell ref="G17:G18"/>
    <mergeCell ref="H17:H20"/>
    <mergeCell ref="I17:I20"/>
    <mergeCell ref="J17:J20"/>
    <mergeCell ref="B13:B20"/>
    <mergeCell ref="C13:C16"/>
    <mergeCell ref="D13:D16"/>
    <mergeCell ref="G13:G14"/>
    <mergeCell ref="H13:H16"/>
    <mergeCell ref="I13:I16"/>
    <mergeCell ref="J13:J16"/>
    <mergeCell ref="G15:G16"/>
    <mergeCell ref="G19:G20"/>
    <mergeCell ref="E21:F21"/>
    <mergeCell ref="G21:G23"/>
    <mergeCell ref="H21:H25"/>
    <mergeCell ref="I21:I25"/>
    <mergeCell ref="J21:J25"/>
    <mergeCell ref="K21:K25"/>
    <mergeCell ref="L21:L25"/>
    <mergeCell ref="L13:L16"/>
    <mergeCell ref="M63:M66"/>
    <mergeCell ref="N63:N66"/>
    <mergeCell ref="O63:O66"/>
    <mergeCell ref="P63:P66"/>
    <mergeCell ref="M27:M30"/>
    <mergeCell ref="N27:N30"/>
    <mergeCell ref="O27:O30"/>
    <mergeCell ref="P27:P30"/>
    <mergeCell ref="M31:M34"/>
    <mergeCell ref="N31:N34"/>
    <mergeCell ref="O31:O34"/>
    <mergeCell ref="P31:P34"/>
    <mergeCell ref="M35:M38"/>
    <mergeCell ref="N35:N38"/>
    <mergeCell ref="O35:O38"/>
    <mergeCell ref="P35:P38"/>
    <mergeCell ref="M51:M54"/>
    <mergeCell ref="N51:N54"/>
    <mergeCell ref="O51:O54"/>
    <mergeCell ref="P51:P54"/>
    <mergeCell ref="M55:M58"/>
    <mergeCell ref="R13:R16"/>
    <mergeCell ref="R17:R20"/>
    <mergeCell ref="R21:R25"/>
    <mergeCell ref="O99:O102"/>
    <mergeCell ref="P99:P102"/>
    <mergeCell ref="M103:M106"/>
    <mergeCell ref="N103:N106"/>
    <mergeCell ref="O103:O106"/>
    <mergeCell ref="P103:P106"/>
    <mergeCell ref="R43:R46"/>
    <mergeCell ref="R51:R54"/>
    <mergeCell ref="R55:R58"/>
    <mergeCell ref="R59:R62"/>
    <mergeCell ref="R63:R66"/>
    <mergeCell ref="R67:R70"/>
    <mergeCell ref="R87:R90"/>
    <mergeCell ref="R103:R106"/>
    <mergeCell ref="M67:M70"/>
    <mergeCell ref="N67:N70"/>
    <mergeCell ref="O67:O70"/>
    <mergeCell ref="P67:P70"/>
    <mergeCell ref="M71:M74"/>
    <mergeCell ref="N71:N74"/>
    <mergeCell ref="O71:O74"/>
    <mergeCell ref="Q95:Q98"/>
    <mergeCell ref="Q99:Q102"/>
    <mergeCell ref="Q103:Q106"/>
    <mergeCell ref="Q51:Q54"/>
    <mergeCell ref="Q55:Q58"/>
    <mergeCell ref="Q59:Q62"/>
    <mergeCell ref="Q63:Q66"/>
    <mergeCell ref="Q67:Q70"/>
    <mergeCell ref="Q71:Q74"/>
    <mergeCell ref="Q75:Q78"/>
    <mergeCell ref="Q79:Q82"/>
    <mergeCell ref="Q83:Q86"/>
    <mergeCell ref="Q87:Q90"/>
    <mergeCell ref="Q13:Q16"/>
    <mergeCell ref="Q17:Q20"/>
    <mergeCell ref="Q21:Q25"/>
    <mergeCell ref="Q27:Q30"/>
    <mergeCell ref="Q31:Q34"/>
    <mergeCell ref="Q35:Q38"/>
    <mergeCell ref="Q39:Q42"/>
    <mergeCell ref="Q43:Q46"/>
    <mergeCell ref="Q47:Q50"/>
    <mergeCell ref="M13:M16"/>
    <mergeCell ref="N13:N16"/>
    <mergeCell ref="O13:O16"/>
    <mergeCell ref="M59:M62"/>
    <mergeCell ref="N59:N62"/>
    <mergeCell ref="O59:O62"/>
    <mergeCell ref="P59:P62"/>
    <mergeCell ref="N55:N58"/>
    <mergeCell ref="O55:O58"/>
    <mergeCell ref="P55:P58"/>
    <mergeCell ref="M21:M25"/>
    <mergeCell ref="N21:N25"/>
    <mergeCell ref="O21:O25"/>
    <mergeCell ref="P21:P25"/>
    <mergeCell ref="M17:M20"/>
    <mergeCell ref="N17:N20"/>
    <mergeCell ref="O17:O20"/>
    <mergeCell ref="P17:P20"/>
  </mergeCells>
  <phoneticPr fontId="8"/>
  <hyperlinks>
    <hyperlink ref="G9" r:id="rId2"/>
    <hyperlink ref="G21" r:id="rId3"/>
    <hyperlink ref="G24" r:id="rId4"/>
    <hyperlink ref="G45" r:id="rId5"/>
    <hyperlink ref="G29" r:id="rId6"/>
    <hyperlink ref="G27" r:id="rId7"/>
    <hyperlink ref="G63" r:id="rId8"/>
    <hyperlink ref="G65" r:id="rId9"/>
    <hyperlink ref="G67" r:id="rId10"/>
    <hyperlink ref="G71" r:id="rId11"/>
    <hyperlink ref="G75" r:id="rId12"/>
    <hyperlink ref="G103" r:id="rId13"/>
  </hyperlinks>
  <printOptions horizontalCentered="1"/>
  <pageMargins left="0.59055118110236227" right="0.59055118110236227" top="0.59055118110236227" bottom="0.59055118110236227" header="0.39370078740157483" footer="0.39370078740157483"/>
  <pageSetup paperSize="9" firstPageNumber="2" orientation="portrait" r:id="rId14"/>
  <headerFooter>
    <oddFooter>&amp;C&amp;P</oddFooter>
  </headerFooter>
  <rowBreaks count="1" manualBreakCount="1">
    <brk id="58" max="18" man="1"/>
  </rowBreaks>
  <drawing r:id="rId1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67"/>
  <sheetViews>
    <sheetView view="pageBreakPreview" zoomScale="115" zoomScaleNormal="75" zoomScaleSheetLayoutView="115" workbookViewId="0">
      <pane ySplit="7" topLeftCell="A8" activePane="bottomLeft" state="frozen"/>
      <selection activeCell="M31" sqref="M31"/>
      <selection pane="bottomLeft" activeCell="M28" sqref="M28:M31"/>
    </sheetView>
  </sheetViews>
  <sheetFormatPr defaultRowHeight="9" x14ac:dyDescent="0.15"/>
  <cols>
    <col min="1" max="1" width="1.625" style="488" customWidth="1"/>
    <col min="2" max="2" width="7.125" style="488" customWidth="1"/>
    <col min="3" max="4" width="6.125" style="488" customWidth="1"/>
    <col min="5" max="5" width="2.25" style="488" customWidth="1"/>
    <col min="6" max="6" width="4.25" style="50" customWidth="1"/>
    <col min="7" max="7" width="10.125" style="494" customWidth="1"/>
    <col min="8" max="8" width="8" style="494" customWidth="1"/>
    <col min="9" max="10" width="2.875" style="488" customWidth="1"/>
    <col min="11" max="11" width="4.375" style="488" customWidth="1"/>
    <col min="12" max="12" width="18" style="488" customWidth="1"/>
    <col min="13" max="15" width="3.375" style="488" customWidth="1"/>
    <col min="16" max="16" width="8" style="488" customWidth="1"/>
    <col min="17" max="17" width="1.625" style="488" customWidth="1"/>
    <col min="18" max="18" width="10.125" style="489" customWidth="1"/>
    <col min="19" max="16384" width="9" style="488"/>
  </cols>
  <sheetData>
    <row r="1" spans="1:18" s="154" customFormat="1" ht="12" x14ac:dyDescent="0.15">
      <c r="B1" s="170"/>
      <c r="H1" s="209"/>
      <c r="J1" s="170"/>
    </row>
    <row r="2" spans="1:18" s="154" customFormat="1" ht="45" customHeight="1" x14ac:dyDescent="0.15">
      <c r="B2" s="170"/>
      <c r="H2" s="209"/>
      <c r="J2" s="170"/>
    </row>
    <row r="3" spans="1:18" s="154" customFormat="1" ht="12" customHeight="1" thickBot="1" x14ac:dyDescent="0.2">
      <c r="B3" s="170"/>
      <c r="H3" s="209"/>
      <c r="J3" s="170"/>
    </row>
    <row r="4" spans="1:18" s="34" customFormat="1" ht="10.9" customHeight="1" thickBot="1" x14ac:dyDescent="0.2">
      <c r="A4" s="3"/>
      <c r="B4" s="2440" t="s">
        <v>2379</v>
      </c>
      <c r="C4" s="2627" t="s">
        <v>4544</v>
      </c>
      <c r="D4" s="2441" t="s">
        <v>3174</v>
      </c>
      <c r="E4" s="2442" t="s">
        <v>3175</v>
      </c>
      <c r="F4" s="2443" t="s">
        <v>138</v>
      </c>
      <c r="G4" s="2444"/>
      <c r="H4" s="2446" t="s">
        <v>139</v>
      </c>
      <c r="I4" s="2635" t="s">
        <v>2325</v>
      </c>
      <c r="J4" s="2635"/>
      <c r="K4" s="2448" t="s">
        <v>4525</v>
      </c>
      <c r="L4" s="2446" t="s">
        <v>2371</v>
      </c>
      <c r="M4" s="2448" t="s">
        <v>3334</v>
      </c>
      <c r="N4" s="2448" t="s">
        <v>4519</v>
      </c>
      <c r="O4" s="2467" t="s">
        <v>4521</v>
      </c>
      <c r="P4" s="2463" t="s">
        <v>3186</v>
      </c>
      <c r="R4" s="458"/>
    </row>
    <row r="5" spans="1:18" s="34" customFormat="1" ht="21.95" customHeight="1" thickBot="1" x14ac:dyDescent="0.2">
      <c r="A5" s="3"/>
      <c r="B5" s="2440"/>
      <c r="C5" s="2628"/>
      <c r="D5" s="2441"/>
      <c r="E5" s="2442"/>
      <c r="F5" s="2445"/>
      <c r="G5" s="2444"/>
      <c r="H5" s="2446"/>
      <c r="I5" s="2632" t="s">
        <v>2326</v>
      </c>
      <c r="J5" s="2636" t="s">
        <v>2327</v>
      </c>
      <c r="K5" s="2448"/>
      <c r="L5" s="2446"/>
      <c r="M5" s="2448"/>
      <c r="N5" s="2448"/>
      <c r="O5" s="2467"/>
      <c r="P5" s="2464"/>
      <c r="R5" s="458"/>
    </row>
    <row r="6" spans="1:18" s="34" customFormat="1" ht="13.9" customHeight="1" thickBot="1" x14ac:dyDescent="0.2">
      <c r="A6" s="3"/>
      <c r="B6" s="2440"/>
      <c r="C6" s="2628"/>
      <c r="D6" s="2441"/>
      <c r="E6" s="2442"/>
      <c r="F6" s="2445"/>
      <c r="G6" s="2444"/>
      <c r="H6" s="2446"/>
      <c r="I6" s="2633"/>
      <c r="J6" s="2637"/>
      <c r="K6" s="2448"/>
      <c r="L6" s="2446"/>
      <c r="M6" s="2448"/>
      <c r="N6" s="2448"/>
      <c r="O6" s="2467"/>
      <c r="P6" s="2464"/>
      <c r="R6" s="458"/>
    </row>
    <row r="7" spans="1:18" s="34" customFormat="1" ht="41.25" customHeight="1" thickBot="1" x14ac:dyDescent="0.2">
      <c r="A7" s="3"/>
      <c r="B7" s="2440"/>
      <c r="C7" s="2629"/>
      <c r="D7" s="2441"/>
      <c r="E7" s="2442"/>
      <c r="F7" s="2445"/>
      <c r="G7" s="2444"/>
      <c r="H7" s="2446"/>
      <c r="I7" s="2634"/>
      <c r="J7" s="2638"/>
      <c r="K7" s="2448"/>
      <c r="L7" s="2446"/>
      <c r="M7" s="2448"/>
      <c r="N7" s="2448"/>
      <c r="O7" s="2467"/>
      <c r="P7" s="2465"/>
      <c r="R7" s="458"/>
    </row>
    <row r="8" spans="1:18" ht="12" customHeight="1" x14ac:dyDescent="0.15">
      <c r="B8" s="2640" t="s">
        <v>2328</v>
      </c>
      <c r="C8" s="2624" t="s">
        <v>4545</v>
      </c>
      <c r="D8" s="2643" t="s">
        <v>2329</v>
      </c>
      <c r="E8" s="2646" t="s">
        <v>2330</v>
      </c>
      <c r="F8" s="794" t="s">
        <v>2331</v>
      </c>
      <c r="G8" s="795" t="s">
        <v>2332</v>
      </c>
      <c r="H8" s="2702" t="s">
        <v>2333</v>
      </c>
      <c r="I8" s="2650">
        <v>1</v>
      </c>
      <c r="J8" s="2651">
        <v>1</v>
      </c>
      <c r="K8" s="2669">
        <v>99107</v>
      </c>
      <c r="L8" s="2699" t="s">
        <v>3335</v>
      </c>
      <c r="M8" s="2701">
        <v>365</v>
      </c>
      <c r="N8" s="2669">
        <v>160956</v>
      </c>
      <c r="O8" s="2669">
        <v>570</v>
      </c>
      <c r="P8" s="2655">
        <v>12518</v>
      </c>
    </row>
    <row r="9" spans="1:18" ht="12" customHeight="1" x14ac:dyDescent="0.15">
      <c r="B9" s="2640"/>
      <c r="C9" s="2625"/>
      <c r="D9" s="2643"/>
      <c r="E9" s="2646"/>
      <c r="F9" s="794"/>
      <c r="G9" s="795" t="s">
        <v>2334</v>
      </c>
      <c r="H9" s="2703"/>
      <c r="I9" s="2650"/>
      <c r="J9" s="2651"/>
      <c r="K9" s="2669"/>
      <c r="L9" s="2678"/>
      <c r="M9" s="2666"/>
      <c r="N9" s="2669"/>
      <c r="O9" s="2669"/>
      <c r="P9" s="2655"/>
    </row>
    <row r="10" spans="1:18" ht="12" customHeight="1" x14ac:dyDescent="0.15">
      <c r="B10" s="2640"/>
      <c r="C10" s="2625"/>
      <c r="D10" s="2643"/>
      <c r="E10" s="2646"/>
      <c r="F10" s="796" t="s">
        <v>2335</v>
      </c>
      <c r="G10" s="797" t="s">
        <v>2336</v>
      </c>
      <c r="H10" s="2704" t="s">
        <v>2333</v>
      </c>
      <c r="I10" s="2650"/>
      <c r="J10" s="2651"/>
      <c r="K10" s="2669"/>
      <c r="L10" s="2678"/>
      <c r="M10" s="2666"/>
      <c r="N10" s="2669"/>
      <c r="O10" s="2669"/>
      <c r="P10" s="2655"/>
    </row>
    <row r="11" spans="1:18" ht="12" customHeight="1" x14ac:dyDescent="0.15">
      <c r="B11" s="2640"/>
      <c r="C11" s="2630"/>
      <c r="D11" s="2643"/>
      <c r="E11" s="2646"/>
      <c r="F11" s="796" t="s">
        <v>2337</v>
      </c>
      <c r="G11" s="797" t="s">
        <v>2338</v>
      </c>
      <c r="H11" s="2704"/>
      <c r="I11" s="2650"/>
      <c r="J11" s="2651"/>
      <c r="K11" s="2669"/>
      <c r="L11" s="2678"/>
      <c r="M11" s="2667"/>
      <c r="N11" s="2669"/>
      <c r="O11" s="2669"/>
      <c r="P11" s="2655"/>
    </row>
    <row r="12" spans="1:18" ht="12" customHeight="1" x14ac:dyDescent="0.15">
      <c r="B12" s="2639" t="s">
        <v>2339</v>
      </c>
      <c r="C12" s="2631" t="s">
        <v>5653</v>
      </c>
      <c r="D12" s="2642" t="s">
        <v>2340</v>
      </c>
      <c r="E12" s="2645" t="s">
        <v>2330</v>
      </c>
      <c r="F12" s="798" t="s">
        <v>5654</v>
      </c>
      <c r="G12" s="799" t="s">
        <v>5655</v>
      </c>
      <c r="H12" s="2677" t="s">
        <v>5750</v>
      </c>
      <c r="I12" s="2661">
        <v>28</v>
      </c>
      <c r="J12" s="2663">
        <v>2</v>
      </c>
      <c r="K12" s="2668">
        <v>136525</v>
      </c>
      <c r="L12" s="2696" t="s">
        <v>3336</v>
      </c>
      <c r="M12" s="2665">
        <v>365</v>
      </c>
      <c r="N12" s="2668">
        <v>50000</v>
      </c>
      <c r="O12" s="2668">
        <v>851</v>
      </c>
      <c r="P12" s="2654">
        <v>19432</v>
      </c>
    </row>
    <row r="13" spans="1:18" ht="12" customHeight="1" x14ac:dyDescent="0.15">
      <c r="B13" s="2640"/>
      <c r="C13" s="2625"/>
      <c r="D13" s="2643"/>
      <c r="E13" s="2646"/>
      <c r="F13" s="794"/>
      <c r="G13" s="795" t="s">
        <v>2341</v>
      </c>
      <c r="H13" s="2679"/>
      <c r="I13" s="2650"/>
      <c r="J13" s="2651"/>
      <c r="K13" s="2669"/>
      <c r="L13" s="2678"/>
      <c r="M13" s="2666"/>
      <c r="N13" s="2669"/>
      <c r="O13" s="2669"/>
      <c r="P13" s="2655"/>
    </row>
    <row r="14" spans="1:18" ht="12" customHeight="1" x14ac:dyDescent="0.15">
      <c r="B14" s="2640"/>
      <c r="C14" s="2625"/>
      <c r="D14" s="2643"/>
      <c r="E14" s="2646"/>
      <c r="F14" s="796" t="s">
        <v>2335</v>
      </c>
      <c r="G14" s="797" t="s">
        <v>5656</v>
      </c>
      <c r="H14" s="2697" t="s">
        <v>5701</v>
      </c>
      <c r="I14" s="2650"/>
      <c r="J14" s="2651"/>
      <c r="K14" s="2669"/>
      <c r="L14" s="2678"/>
      <c r="M14" s="2666"/>
      <c r="N14" s="2669"/>
      <c r="O14" s="2669"/>
      <c r="P14" s="2655"/>
    </row>
    <row r="15" spans="1:18" ht="12" customHeight="1" x14ac:dyDescent="0.15">
      <c r="B15" s="2641"/>
      <c r="C15" s="2630"/>
      <c r="D15" s="2644"/>
      <c r="E15" s="2647"/>
      <c r="F15" s="800" t="s">
        <v>4003</v>
      </c>
      <c r="G15" s="801" t="s">
        <v>5657</v>
      </c>
      <c r="H15" s="2697"/>
      <c r="I15" s="2662"/>
      <c r="J15" s="2664"/>
      <c r="K15" s="2670"/>
      <c r="L15" s="2680"/>
      <c r="M15" s="2667"/>
      <c r="N15" s="2670"/>
      <c r="O15" s="2670"/>
      <c r="P15" s="2656"/>
    </row>
    <row r="16" spans="1:18" ht="12" customHeight="1" x14ac:dyDescent="0.15">
      <c r="B16" s="2639" t="s">
        <v>2342</v>
      </c>
      <c r="C16" s="2631" t="s">
        <v>5712</v>
      </c>
      <c r="D16" s="2642" t="s">
        <v>2343</v>
      </c>
      <c r="E16" s="2645" t="s">
        <v>2330</v>
      </c>
      <c r="F16" s="798" t="s">
        <v>2331</v>
      </c>
      <c r="G16" s="799" t="s">
        <v>3119</v>
      </c>
      <c r="H16" s="2706" t="s">
        <v>3120</v>
      </c>
      <c r="I16" s="2661">
        <v>21</v>
      </c>
      <c r="J16" s="2663">
        <v>5</v>
      </c>
      <c r="K16" s="2668">
        <v>207058</v>
      </c>
      <c r="L16" s="2696" t="s">
        <v>5713</v>
      </c>
      <c r="M16" s="2668">
        <v>345</v>
      </c>
      <c r="N16" s="2668">
        <v>5338</v>
      </c>
      <c r="O16" s="2668">
        <v>2386</v>
      </c>
      <c r="P16" s="2674" t="s">
        <v>2344</v>
      </c>
    </row>
    <row r="17" spans="2:16" ht="12" customHeight="1" x14ac:dyDescent="0.15">
      <c r="B17" s="2640"/>
      <c r="C17" s="2625"/>
      <c r="D17" s="2643"/>
      <c r="E17" s="2646"/>
      <c r="F17" s="794"/>
      <c r="G17" s="795" t="s">
        <v>3121</v>
      </c>
      <c r="H17" s="2707"/>
      <c r="I17" s="2650"/>
      <c r="J17" s="2651"/>
      <c r="K17" s="2669"/>
      <c r="L17" s="2699"/>
      <c r="M17" s="2666"/>
      <c r="N17" s="2669"/>
      <c r="O17" s="2669"/>
      <c r="P17" s="2682"/>
    </row>
    <row r="18" spans="2:16" ht="12" customHeight="1" x14ac:dyDescent="0.15">
      <c r="B18" s="2640"/>
      <c r="C18" s="2625"/>
      <c r="D18" s="2643"/>
      <c r="E18" s="2646"/>
      <c r="F18" s="796" t="s">
        <v>2335</v>
      </c>
      <c r="G18" s="797" t="s">
        <v>3122</v>
      </c>
      <c r="H18" s="2705" t="s">
        <v>3123</v>
      </c>
      <c r="I18" s="2650"/>
      <c r="J18" s="2651"/>
      <c r="K18" s="2669"/>
      <c r="L18" s="2699"/>
      <c r="M18" s="2666"/>
      <c r="N18" s="2669"/>
      <c r="O18" s="2669"/>
      <c r="P18" s="2682"/>
    </row>
    <row r="19" spans="2:16" ht="12" customHeight="1" x14ac:dyDescent="0.15">
      <c r="B19" s="2641"/>
      <c r="C19" s="2630"/>
      <c r="D19" s="2644"/>
      <c r="E19" s="2647"/>
      <c r="F19" s="800" t="s">
        <v>2337</v>
      </c>
      <c r="G19" s="801" t="s">
        <v>3124</v>
      </c>
      <c r="H19" s="2658"/>
      <c r="I19" s="2662"/>
      <c r="J19" s="2664"/>
      <c r="K19" s="2670"/>
      <c r="L19" s="2700"/>
      <c r="M19" s="2667"/>
      <c r="N19" s="2670"/>
      <c r="O19" s="2670"/>
      <c r="P19" s="2693"/>
    </row>
    <row r="20" spans="2:16" ht="18.75" customHeight="1" x14ac:dyDescent="0.15">
      <c r="B20" s="2640" t="s">
        <v>2345</v>
      </c>
      <c r="C20" s="2631" t="s">
        <v>4546</v>
      </c>
      <c r="D20" s="2698" t="s">
        <v>2346</v>
      </c>
      <c r="E20" s="2646" t="s">
        <v>2330</v>
      </c>
      <c r="F20" s="794" t="s">
        <v>2331</v>
      </c>
      <c r="G20" s="795" t="s">
        <v>5658</v>
      </c>
      <c r="H20" s="2678" t="s">
        <v>5659</v>
      </c>
      <c r="I20" s="2661">
        <v>12</v>
      </c>
      <c r="J20" s="2663">
        <v>5</v>
      </c>
      <c r="K20" s="2669">
        <v>812</v>
      </c>
      <c r="L20" s="2699" t="s">
        <v>5660</v>
      </c>
      <c r="M20" s="2668">
        <v>13</v>
      </c>
      <c r="N20" s="2669">
        <v>58534</v>
      </c>
      <c r="O20" s="2669">
        <v>1043.23</v>
      </c>
      <c r="P20" s="2682" t="s">
        <v>2347</v>
      </c>
    </row>
    <row r="21" spans="2:16" ht="18.75" customHeight="1" x14ac:dyDescent="0.15">
      <c r="B21" s="2640"/>
      <c r="C21" s="2625"/>
      <c r="D21" s="2698"/>
      <c r="E21" s="2646"/>
      <c r="F21" s="794"/>
      <c r="G21" s="795" t="s">
        <v>4541</v>
      </c>
      <c r="H21" s="2679"/>
      <c r="I21" s="2650"/>
      <c r="J21" s="2651"/>
      <c r="K21" s="2669"/>
      <c r="L21" s="2699"/>
      <c r="M21" s="2666"/>
      <c r="N21" s="2669"/>
      <c r="O21" s="2669"/>
      <c r="P21" s="2682"/>
    </row>
    <row r="22" spans="2:16" ht="18.75" customHeight="1" x14ac:dyDescent="0.15">
      <c r="B22" s="2640"/>
      <c r="C22" s="2625"/>
      <c r="D22" s="2698"/>
      <c r="E22" s="2646"/>
      <c r="F22" s="796" t="s">
        <v>2335</v>
      </c>
      <c r="G22" s="797" t="s">
        <v>5711</v>
      </c>
      <c r="H22" s="2697" t="s">
        <v>5661</v>
      </c>
      <c r="I22" s="2650"/>
      <c r="J22" s="2651"/>
      <c r="K22" s="2669"/>
      <c r="L22" s="2699"/>
      <c r="M22" s="2666"/>
      <c r="N22" s="2669"/>
      <c r="O22" s="2669"/>
      <c r="P22" s="2682"/>
    </row>
    <row r="23" spans="2:16" ht="18.75" customHeight="1" x14ac:dyDescent="0.15">
      <c r="B23" s="2640"/>
      <c r="C23" s="2630"/>
      <c r="D23" s="2698"/>
      <c r="E23" s="2646"/>
      <c r="F23" s="796" t="s">
        <v>5662</v>
      </c>
      <c r="G23" s="797" t="s">
        <v>5663</v>
      </c>
      <c r="H23" s="2697"/>
      <c r="I23" s="2662"/>
      <c r="J23" s="2664"/>
      <c r="K23" s="2669"/>
      <c r="L23" s="2699"/>
      <c r="M23" s="2667"/>
      <c r="N23" s="2669"/>
      <c r="O23" s="2669"/>
      <c r="P23" s="2682"/>
    </row>
    <row r="24" spans="2:16" ht="15.75" customHeight="1" x14ac:dyDescent="0.15">
      <c r="B24" s="2639" t="s">
        <v>5664</v>
      </c>
      <c r="C24" s="2631" t="s">
        <v>5665</v>
      </c>
      <c r="D24" s="2642" t="s">
        <v>2348</v>
      </c>
      <c r="E24" s="2645" t="s">
        <v>2330</v>
      </c>
      <c r="F24" s="798" t="s">
        <v>5430</v>
      </c>
      <c r="G24" s="799" t="s">
        <v>5666</v>
      </c>
      <c r="H24" s="2694" t="s">
        <v>5667</v>
      </c>
      <c r="I24" s="2650">
        <v>3</v>
      </c>
      <c r="J24" s="2651">
        <v>2</v>
      </c>
      <c r="K24" s="2668">
        <v>13837</v>
      </c>
      <c r="L24" s="2696" t="s">
        <v>5749</v>
      </c>
      <c r="M24" s="2665">
        <v>251</v>
      </c>
      <c r="N24" s="2668">
        <v>1699</v>
      </c>
      <c r="O24" s="2668">
        <v>796</v>
      </c>
      <c r="P24" s="2674" t="s">
        <v>2349</v>
      </c>
    </row>
    <row r="25" spans="2:16" ht="27.75" customHeight="1" x14ac:dyDescent="0.15">
      <c r="B25" s="2640"/>
      <c r="C25" s="2625"/>
      <c r="D25" s="2643"/>
      <c r="E25" s="2646"/>
      <c r="F25" s="794"/>
      <c r="G25" s="795" t="s">
        <v>5668</v>
      </c>
      <c r="H25" s="2695"/>
      <c r="I25" s="2650"/>
      <c r="J25" s="2651"/>
      <c r="K25" s="2669"/>
      <c r="L25" s="2678"/>
      <c r="M25" s="2666"/>
      <c r="N25" s="2669"/>
      <c r="O25" s="2669"/>
      <c r="P25" s="2682"/>
    </row>
    <row r="26" spans="2:16" ht="12" customHeight="1" x14ac:dyDescent="0.15">
      <c r="B26" s="2640"/>
      <c r="C26" s="2625"/>
      <c r="D26" s="2643"/>
      <c r="E26" s="2646"/>
      <c r="F26" s="796" t="s">
        <v>2335</v>
      </c>
      <c r="G26" s="797" t="s">
        <v>5669</v>
      </c>
      <c r="H26" s="2657" t="s">
        <v>5670</v>
      </c>
      <c r="I26" s="2650"/>
      <c r="J26" s="2651"/>
      <c r="K26" s="2669"/>
      <c r="L26" s="2678"/>
      <c r="M26" s="2666"/>
      <c r="N26" s="2669"/>
      <c r="O26" s="2669"/>
      <c r="P26" s="2692"/>
    </row>
    <row r="27" spans="2:16" ht="12" customHeight="1" x14ac:dyDescent="0.15">
      <c r="B27" s="2641"/>
      <c r="C27" s="2630"/>
      <c r="D27" s="2644"/>
      <c r="E27" s="2647"/>
      <c r="F27" s="800" t="s">
        <v>4653</v>
      </c>
      <c r="G27" s="801" t="s">
        <v>5669</v>
      </c>
      <c r="H27" s="2658"/>
      <c r="I27" s="2662"/>
      <c r="J27" s="2664"/>
      <c r="K27" s="2670"/>
      <c r="L27" s="2680"/>
      <c r="M27" s="2667"/>
      <c r="N27" s="2670"/>
      <c r="O27" s="2670"/>
      <c r="P27" s="2693"/>
    </row>
    <row r="28" spans="2:16" ht="16.5" customHeight="1" x14ac:dyDescent="0.15">
      <c r="B28" s="2639" t="s">
        <v>3063</v>
      </c>
      <c r="C28" s="2631" t="s">
        <v>5671</v>
      </c>
      <c r="D28" s="2642" t="s">
        <v>2350</v>
      </c>
      <c r="E28" s="2645" t="s">
        <v>2330</v>
      </c>
      <c r="F28" s="798" t="s">
        <v>5430</v>
      </c>
      <c r="G28" s="799" t="s">
        <v>5672</v>
      </c>
      <c r="H28" s="2677" t="s">
        <v>5673</v>
      </c>
      <c r="I28" s="2661">
        <v>5</v>
      </c>
      <c r="J28" s="2663">
        <v>3</v>
      </c>
      <c r="K28" s="2668">
        <v>17797</v>
      </c>
      <c r="L28" s="2677" t="s">
        <v>3337</v>
      </c>
      <c r="M28" s="2665">
        <v>365</v>
      </c>
      <c r="N28" s="2668">
        <v>1023</v>
      </c>
      <c r="O28" s="2668">
        <v>928</v>
      </c>
      <c r="P28" s="2674" t="s">
        <v>2351</v>
      </c>
    </row>
    <row r="29" spans="2:16" ht="16.5" customHeight="1" x14ac:dyDescent="0.15">
      <c r="B29" s="2640"/>
      <c r="C29" s="2625"/>
      <c r="D29" s="2643"/>
      <c r="E29" s="2646"/>
      <c r="F29" s="794"/>
      <c r="G29" s="795" t="s">
        <v>2592</v>
      </c>
      <c r="H29" s="2679"/>
      <c r="I29" s="2650"/>
      <c r="J29" s="2651"/>
      <c r="K29" s="2669"/>
      <c r="L29" s="2678"/>
      <c r="M29" s="2666"/>
      <c r="N29" s="2669"/>
      <c r="O29" s="2669"/>
      <c r="P29" s="2682"/>
    </row>
    <row r="30" spans="2:16" ht="16.5" customHeight="1" x14ac:dyDescent="0.15">
      <c r="B30" s="2640"/>
      <c r="C30" s="2625"/>
      <c r="D30" s="2643"/>
      <c r="E30" s="2646"/>
      <c r="F30" s="796" t="s">
        <v>2335</v>
      </c>
      <c r="G30" s="797" t="s">
        <v>5674</v>
      </c>
      <c r="H30" s="2653" t="s">
        <v>5675</v>
      </c>
      <c r="I30" s="2650"/>
      <c r="J30" s="2651"/>
      <c r="K30" s="2669"/>
      <c r="L30" s="2678"/>
      <c r="M30" s="2666"/>
      <c r="N30" s="2669"/>
      <c r="O30" s="2669"/>
      <c r="P30" s="2682"/>
    </row>
    <row r="31" spans="2:16" ht="30.75" customHeight="1" thickBot="1" x14ac:dyDescent="0.2">
      <c r="B31" s="2685"/>
      <c r="C31" s="2626"/>
      <c r="D31" s="2686"/>
      <c r="E31" s="2687"/>
      <c r="F31" s="802" t="s">
        <v>4653</v>
      </c>
      <c r="G31" s="803" t="s">
        <v>5676</v>
      </c>
      <c r="H31" s="2684"/>
      <c r="I31" s="2688"/>
      <c r="J31" s="2689"/>
      <c r="K31" s="2691"/>
      <c r="L31" s="2684"/>
      <c r="M31" s="2690"/>
      <c r="N31" s="2691"/>
      <c r="O31" s="2691"/>
      <c r="P31" s="2683"/>
    </row>
    <row r="32" spans="2:16" ht="14.25" customHeight="1" x14ac:dyDescent="0.15">
      <c r="B32" s="2639" t="s">
        <v>3064</v>
      </c>
      <c r="C32" s="2631" t="s">
        <v>5429</v>
      </c>
      <c r="D32" s="2642" t="s">
        <v>2352</v>
      </c>
      <c r="E32" s="2645" t="s">
        <v>2330</v>
      </c>
      <c r="F32" s="796"/>
      <c r="G32" s="797"/>
      <c r="H32" s="804"/>
      <c r="I32" s="805"/>
      <c r="J32" s="806"/>
      <c r="K32" s="807"/>
      <c r="L32" s="2677" t="s">
        <v>3338</v>
      </c>
      <c r="M32" s="2665">
        <v>250</v>
      </c>
      <c r="N32" s="2668">
        <v>2554</v>
      </c>
      <c r="O32" s="2668">
        <v>966</v>
      </c>
      <c r="P32" s="2674" t="s">
        <v>2353</v>
      </c>
    </row>
    <row r="33" spans="2:18" ht="14.25" customHeight="1" x14ac:dyDescent="0.15">
      <c r="B33" s="2640"/>
      <c r="C33" s="2625"/>
      <c r="D33" s="2643"/>
      <c r="E33" s="2646"/>
      <c r="F33" s="796"/>
      <c r="G33" s="797"/>
      <c r="H33" s="804"/>
      <c r="I33" s="805"/>
      <c r="J33" s="806"/>
      <c r="K33" s="807"/>
      <c r="L33" s="2678"/>
      <c r="M33" s="2666"/>
      <c r="N33" s="2675"/>
      <c r="O33" s="2675"/>
      <c r="P33" s="2675"/>
    </row>
    <row r="34" spans="2:18" ht="14.25" customHeight="1" x14ac:dyDescent="0.15">
      <c r="B34" s="2640"/>
      <c r="C34" s="2625"/>
      <c r="D34" s="2643"/>
      <c r="E34" s="2646"/>
      <c r="F34" s="794" t="s">
        <v>5430</v>
      </c>
      <c r="G34" s="795" t="s">
        <v>5431</v>
      </c>
      <c r="H34" s="2648" t="s">
        <v>5432</v>
      </c>
      <c r="I34" s="2650">
        <v>7</v>
      </c>
      <c r="J34" s="2651">
        <v>3</v>
      </c>
      <c r="K34" s="2669">
        <v>25936</v>
      </c>
      <c r="L34" s="2678"/>
      <c r="M34" s="2666"/>
      <c r="N34" s="2675"/>
      <c r="O34" s="2675"/>
      <c r="P34" s="2675"/>
      <c r="Q34" s="490"/>
      <c r="R34" s="50"/>
    </row>
    <row r="35" spans="2:18" ht="14.25" customHeight="1" x14ac:dyDescent="0.15">
      <c r="B35" s="2640"/>
      <c r="C35" s="2625"/>
      <c r="D35" s="2643"/>
      <c r="E35" s="2646"/>
      <c r="F35" s="794"/>
      <c r="G35" s="808" t="s">
        <v>4539</v>
      </c>
      <c r="H35" s="2649"/>
      <c r="I35" s="2650"/>
      <c r="J35" s="2651"/>
      <c r="K35" s="2669"/>
      <c r="L35" s="2678"/>
      <c r="M35" s="2666"/>
      <c r="N35" s="2675"/>
      <c r="O35" s="2675"/>
      <c r="P35" s="2675"/>
      <c r="R35" s="50"/>
    </row>
    <row r="36" spans="2:18" ht="14.25" customHeight="1" x14ac:dyDescent="0.15">
      <c r="B36" s="2640"/>
      <c r="C36" s="2625"/>
      <c r="D36" s="2643"/>
      <c r="E36" s="2646"/>
      <c r="F36" s="809" t="s">
        <v>3126</v>
      </c>
      <c r="G36" s="810" t="s">
        <v>5433</v>
      </c>
      <c r="H36" s="2652" t="s">
        <v>5736</v>
      </c>
      <c r="I36" s="2650"/>
      <c r="J36" s="2651"/>
      <c r="K36" s="2669"/>
      <c r="L36" s="2678"/>
      <c r="M36" s="2666"/>
      <c r="N36" s="2675"/>
      <c r="O36" s="2675"/>
      <c r="P36" s="2675"/>
      <c r="R36" s="51"/>
    </row>
    <row r="37" spans="2:18" ht="14.25" customHeight="1" x14ac:dyDescent="0.15">
      <c r="B37" s="2640"/>
      <c r="C37" s="2625"/>
      <c r="D37" s="2643"/>
      <c r="E37" s="2646"/>
      <c r="F37" s="809" t="s">
        <v>5434</v>
      </c>
      <c r="G37" s="810" t="s">
        <v>5435</v>
      </c>
      <c r="H37" s="2653"/>
      <c r="I37" s="2650"/>
      <c r="J37" s="2651"/>
      <c r="K37" s="2669"/>
      <c r="L37" s="2678"/>
      <c r="M37" s="2666"/>
      <c r="N37" s="2675"/>
      <c r="O37" s="2675"/>
      <c r="P37" s="2675"/>
      <c r="R37" s="51"/>
    </row>
    <row r="38" spans="2:18" ht="38.25" customHeight="1" x14ac:dyDescent="0.15">
      <c r="B38" s="2641"/>
      <c r="C38" s="2630"/>
      <c r="D38" s="2644"/>
      <c r="E38" s="2647"/>
      <c r="F38" s="811"/>
      <c r="G38" s="812"/>
      <c r="H38" s="813"/>
      <c r="I38" s="814"/>
      <c r="J38" s="815"/>
      <c r="K38" s="816"/>
      <c r="L38" s="2680"/>
      <c r="M38" s="2667"/>
      <c r="N38" s="2676"/>
      <c r="O38" s="2676"/>
      <c r="P38" s="2676"/>
      <c r="R38" s="51"/>
    </row>
    <row r="39" spans="2:18" ht="12" customHeight="1" x14ac:dyDescent="0.15">
      <c r="B39" s="2639" t="s">
        <v>2596</v>
      </c>
      <c r="C39" s="2631" t="s">
        <v>5702</v>
      </c>
      <c r="D39" s="2642" t="s">
        <v>5703</v>
      </c>
      <c r="E39" s="2645" t="s">
        <v>2330</v>
      </c>
      <c r="F39" s="798" t="s">
        <v>5704</v>
      </c>
      <c r="G39" s="799" t="s">
        <v>5705</v>
      </c>
      <c r="H39" s="2677" t="s">
        <v>5706</v>
      </c>
      <c r="I39" s="2661">
        <v>6</v>
      </c>
      <c r="J39" s="2663">
        <v>1</v>
      </c>
      <c r="K39" s="2668">
        <v>26992</v>
      </c>
      <c r="L39" s="2677" t="s">
        <v>3339</v>
      </c>
      <c r="M39" s="2708">
        <v>298</v>
      </c>
      <c r="N39" s="2668">
        <v>12373</v>
      </c>
      <c r="O39" s="2668">
        <v>1003</v>
      </c>
      <c r="P39" s="2654">
        <v>35547</v>
      </c>
    </row>
    <row r="40" spans="2:18" ht="12" customHeight="1" x14ac:dyDescent="0.15">
      <c r="B40" s="2640"/>
      <c r="C40" s="2625"/>
      <c r="D40" s="2643"/>
      <c r="E40" s="2646"/>
      <c r="F40" s="794"/>
      <c r="G40" s="808" t="s">
        <v>2354</v>
      </c>
      <c r="H40" s="2678"/>
      <c r="I40" s="2650"/>
      <c r="J40" s="2651"/>
      <c r="K40" s="2669"/>
      <c r="L40" s="2678"/>
      <c r="M40" s="2666"/>
      <c r="N40" s="2669"/>
      <c r="O40" s="2669"/>
      <c r="P40" s="2655"/>
    </row>
    <row r="41" spans="2:18" ht="12" customHeight="1" x14ac:dyDescent="0.15">
      <c r="B41" s="2640"/>
      <c r="C41" s="2625"/>
      <c r="D41" s="2643"/>
      <c r="E41" s="2646"/>
      <c r="F41" s="794"/>
      <c r="G41" s="2709" t="s">
        <v>2355</v>
      </c>
      <c r="H41" s="2679"/>
      <c r="I41" s="2650"/>
      <c r="J41" s="2651"/>
      <c r="K41" s="2669"/>
      <c r="L41" s="2678"/>
      <c r="M41" s="2666"/>
      <c r="N41" s="2669"/>
      <c r="O41" s="2669"/>
      <c r="P41" s="2655"/>
    </row>
    <row r="42" spans="2:18" ht="12" customHeight="1" x14ac:dyDescent="0.15">
      <c r="B42" s="2640"/>
      <c r="C42" s="2625"/>
      <c r="D42" s="2643"/>
      <c r="E42" s="2646"/>
      <c r="F42" s="794"/>
      <c r="G42" s="2709"/>
      <c r="H42" s="2652" t="s">
        <v>5707</v>
      </c>
      <c r="I42" s="2650"/>
      <c r="J42" s="2651"/>
      <c r="K42" s="2669"/>
      <c r="L42" s="2678"/>
      <c r="M42" s="2666"/>
      <c r="N42" s="2669"/>
      <c r="O42" s="2669"/>
      <c r="P42" s="2655"/>
    </row>
    <row r="43" spans="2:18" ht="12" customHeight="1" x14ac:dyDescent="0.15">
      <c r="B43" s="2640"/>
      <c r="C43" s="2625"/>
      <c r="D43" s="2643"/>
      <c r="E43" s="2646"/>
      <c r="F43" s="809" t="s">
        <v>2335</v>
      </c>
      <c r="G43" s="810" t="s">
        <v>5708</v>
      </c>
      <c r="H43" s="2653"/>
      <c r="I43" s="2650"/>
      <c r="J43" s="2651"/>
      <c r="K43" s="2669"/>
      <c r="L43" s="2678"/>
      <c r="M43" s="2666"/>
      <c r="N43" s="2669"/>
      <c r="O43" s="2669"/>
      <c r="P43" s="2655"/>
    </row>
    <row r="44" spans="2:18" ht="12" customHeight="1" x14ac:dyDescent="0.15">
      <c r="B44" s="2641"/>
      <c r="C44" s="2630"/>
      <c r="D44" s="2644"/>
      <c r="E44" s="2647"/>
      <c r="F44" s="811" t="s">
        <v>5709</v>
      </c>
      <c r="G44" s="812" t="s">
        <v>5710</v>
      </c>
      <c r="H44" s="2681"/>
      <c r="I44" s="2662"/>
      <c r="J44" s="2664"/>
      <c r="K44" s="2670"/>
      <c r="L44" s="2680"/>
      <c r="M44" s="2667"/>
      <c r="N44" s="2670"/>
      <c r="O44" s="2670"/>
      <c r="P44" s="2656"/>
    </row>
    <row r="45" spans="2:18" ht="12" customHeight="1" x14ac:dyDescent="0.15">
      <c r="B45" s="2639" t="s">
        <v>2356</v>
      </c>
      <c r="C45" s="2631" t="s">
        <v>5677</v>
      </c>
      <c r="D45" s="2642" t="s">
        <v>2357</v>
      </c>
      <c r="E45" s="2645" t="s">
        <v>2358</v>
      </c>
      <c r="F45" s="798" t="s">
        <v>5430</v>
      </c>
      <c r="G45" s="799" t="s">
        <v>5678</v>
      </c>
      <c r="H45" s="2659" t="s">
        <v>5679</v>
      </c>
      <c r="I45" s="2661">
        <v>5</v>
      </c>
      <c r="J45" s="2663">
        <v>2</v>
      </c>
      <c r="K45" s="2668">
        <v>51524</v>
      </c>
      <c r="L45" s="2671" t="s">
        <v>3340</v>
      </c>
      <c r="M45" s="2665">
        <v>307</v>
      </c>
      <c r="N45" s="2668">
        <v>365</v>
      </c>
      <c r="O45" s="2668">
        <v>574</v>
      </c>
      <c r="P45" s="2654">
        <v>30787</v>
      </c>
    </row>
    <row r="46" spans="2:18" ht="12" customHeight="1" x14ac:dyDescent="0.15">
      <c r="B46" s="2640"/>
      <c r="C46" s="2625"/>
      <c r="D46" s="2643"/>
      <c r="E46" s="2646"/>
      <c r="F46" s="794"/>
      <c r="G46" s="795" t="s">
        <v>2359</v>
      </c>
      <c r="H46" s="2660"/>
      <c r="I46" s="2650"/>
      <c r="J46" s="2651"/>
      <c r="K46" s="2669"/>
      <c r="L46" s="2672"/>
      <c r="M46" s="2666"/>
      <c r="N46" s="2669"/>
      <c r="O46" s="2669"/>
      <c r="P46" s="2655"/>
      <c r="Q46" s="491"/>
      <c r="R46" s="492"/>
    </row>
    <row r="47" spans="2:18" ht="12" customHeight="1" x14ac:dyDescent="0.15">
      <c r="B47" s="2640"/>
      <c r="C47" s="2625"/>
      <c r="D47" s="2643"/>
      <c r="E47" s="2646"/>
      <c r="F47" s="794" t="s">
        <v>2335</v>
      </c>
      <c r="G47" s="795" t="s">
        <v>5680</v>
      </c>
      <c r="H47" s="2657" t="s">
        <v>2360</v>
      </c>
      <c r="I47" s="2650"/>
      <c r="J47" s="2651"/>
      <c r="K47" s="2669"/>
      <c r="L47" s="2672"/>
      <c r="M47" s="2666"/>
      <c r="N47" s="2669"/>
      <c r="O47" s="2669"/>
      <c r="P47" s="2655"/>
      <c r="Q47" s="490"/>
    </row>
    <row r="48" spans="2:18" ht="12" customHeight="1" thickBot="1" x14ac:dyDescent="0.2">
      <c r="B48" s="2641"/>
      <c r="C48" s="2626"/>
      <c r="D48" s="2644"/>
      <c r="E48" s="2647"/>
      <c r="F48" s="817" t="s">
        <v>5681</v>
      </c>
      <c r="G48" s="818" t="s">
        <v>5682</v>
      </c>
      <c r="H48" s="2658"/>
      <c r="I48" s="2662"/>
      <c r="J48" s="2664"/>
      <c r="K48" s="2670"/>
      <c r="L48" s="2673"/>
      <c r="M48" s="2667"/>
      <c r="N48" s="2670"/>
      <c r="O48" s="2670"/>
      <c r="P48" s="2656"/>
    </row>
    <row r="49" spans="1:21" s="210" customFormat="1" ht="12" customHeight="1" x14ac:dyDescent="0.15">
      <c r="A49" s="48"/>
      <c r="B49" s="2640" t="s">
        <v>4537</v>
      </c>
      <c r="C49" s="2624" t="s">
        <v>5683</v>
      </c>
      <c r="D49" s="2643" t="s">
        <v>4538</v>
      </c>
      <c r="E49" s="2646" t="s">
        <v>2358</v>
      </c>
      <c r="F49" s="794" t="s">
        <v>5430</v>
      </c>
      <c r="G49" s="795" t="s">
        <v>5684</v>
      </c>
      <c r="H49" s="2648" t="s">
        <v>5685</v>
      </c>
      <c r="I49" s="2712">
        <v>7</v>
      </c>
      <c r="J49" s="2651">
        <v>4</v>
      </c>
      <c r="K49" s="2714">
        <v>11343</v>
      </c>
      <c r="L49" s="2716" t="s">
        <v>5686</v>
      </c>
      <c r="M49" s="2718">
        <v>246</v>
      </c>
      <c r="N49" s="2720" t="s">
        <v>5687</v>
      </c>
      <c r="O49" s="2669">
        <v>250</v>
      </c>
      <c r="P49" s="2655">
        <v>39022</v>
      </c>
      <c r="R49" s="48"/>
      <c r="S49" s="49"/>
      <c r="T49" s="48"/>
      <c r="U49" s="48"/>
    </row>
    <row r="50" spans="1:21" s="210" customFormat="1" ht="24.75" customHeight="1" x14ac:dyDescent="0.15">
      <c r="A50" s="48"/>
      <c r="B50" s="2640"/>
      <c r="C50" s="2625"/>
      <c r="D50" s="2643"/>
      <c r="E50" s="2646"/>
      <c r="F50" s="794"/>
      <c r="G50" s="795" t="s">
        <v>5688</v>
      </c>
      <c r="H50" s="2649"/>
      <c r="I50" s="2712"/>
      <c r="J50" s="2651"/>
      <c r="K50" s="2714"/>
      <c r="L50" s="2716"/>
      <c r="M50" s="2718"/>
      <c r="N50" s="2721"/>
      <c r="O50" s="2669"/>
      <c r="P50" s="2655"/>
      <c r="R50" s="627"/>
      <c r="S50" s="628"/>
      <c r="T50" s="48"/>
      <c r="U50" s="48"/>
    </row>
    <row r="51" spans="1:21" s="210" customFormat="1" ht="12" customHeight="1" x14ac:dyDescent="0.15">
      <c r="A51" s="48"/>
      <c r="B51" s="2640"/>
      <c r="C51" s="2625"/>
      <c r="D51" s="2643"/>
      <c r="E51" s="2646"/>
      <c r="F51" s="794" t="s">
        <v>2335</v>
      </c>
      <c r="G51" s="795" t="s">
        <v>5689</v>
      </c>
      <c r="H51" s="2652" t="s">
        <v>5690</v>
      </c>
      <c r="I51" s="2712"/>
      <c r="J51" s="2651"/>
      <c r="K51" s="2714"/>
      <c r="L51" s="2716"/>
      <c r="M51" s="2718"/>
      <c r="N51" s="2721"/>
      <c r="O51" s="2669"/>
      <c r="P51" s="2655"/>
      <c r="R51" s="629"/>
      <c r="S51" s="49"/>
      <c r="T51" s="48"/>
      <c r="U51" s="48"/>
    </row>
    <row r="52" spans="1:21" s="210" customFormat="1" ht="27.75" customHeight="1" thickBot="1" x14ac:dyDescent="0.2">
      <c r="A52" s="48"/>
      <c r="B52" s="2685"/>
      <c r="C52" s="2626"/>
      <c r="D52" s="2686"/>
      <c r="E52" s="2687"/>
      <c r="F52" s="819" t="s">
        <v>5681</v>
      </c>
      <c r="G52" s="820" t="s">
        <v>5691</v>
      </c>
      <c r="H52" s="2711"/>
      <c r="I52" s="2713"/>
      <c r="J52" s="2689"/>
      <c r="K52" s="2715"/>
      <c r="L52" s="2717"/>
      <c r="M52" s="2719"/>
      <c r="N52" s="2722"/>
      <c r="O52" s="2691"/>
      <c r="P52" s="2710"/>
      <c r="R52" s="48"/>
      <c r="S52" s="49"/>
      <c r="T52" s="48"/>
      <c r="U52" s="48"/>
    </row>
    <row r="53" spans="1:21" ht="16.5" customHeight="1" x14ac:dyDescent="0.15">
      <c r="B53" s="493" t="s">
        <v>4526</v>
      </c>
      <c r="H53" s="495"/>
      <c r="I53" s="496"/>
      <c r="J53" s="496"/>
      <c r="K53" s="496"/>
      <c r="L53" s="496"/>
    </row>
    <row r="54" spans="1:21" x14ac:dyDescent="0.15">
      <c r="H54" s="497"/>
    </row>
    <row r="55" spans="1:21" x14ac:dyDescent="0.15">
      <c r="H55" s="497"/>
    </row>
    <row r="56" spans="1:21" x14ac:dyDescent="0.15">
      <c r="H56" s="497"/>
    </row>
    <row r="67" spans="7:7" ht="13.5" x14ac:dyDescent="0.15">
      <c r="G67" s="498"/>
    </row>
  </sheetData>
  <customSheetViews>
    <customSheetView guid="{A3025FDB-FC68-4AF5-80A0-72FC3BDF5B5E}" scale="115" showPageBreaks="1" printArea="1" view="pageBreakPreview">
      <pageMargins left="0.59055118110236227" right="0.59055118110236227" top="0.59055118110236227" bottom="0.59055118110236227" header="0.39370078740157483" footer="0.39370078740157483"/>
      <pageSetup paperSize="9" firstPageNumber="21" orientation="portrait" useFirstPageNumber="1" r:id="rId1"/>
      <headerFooter alignWithMargins="0">
        <oddFooter>&amp;C&amp;P</oddFooter>
      </headerFooter>
    </customSheetView>
  </customSheetViews>
  <mergeCells count="156">
    <mergeCell ref="P49:P52"/>
    <mergeCell ref="D49:D52"/>
    <mergeCell ref="E49:E52"/>
    <mergeCell ref="H49:H50"/>
    <mergeCell ref="H51:H52"/>
    <mergeCell ref="I49:I52"/>
    <mergeCell ref="J49:J52"/>
    <mergeCell ref="K49:K52"/>
    <mergeCell ref="L49:L52"/>
    <mergeCell ref="M49:M52"/>
    <mergeCell ref="N49:N52"/>
    <mergeCell ref="J8:J11"/>
    <mergeCell ref="K8:K11"/>
    <mergeCell ref="L8:L11"/>
    <mergeCell ref="E16:E19"/>
    <mergeCell ref="H16:H17"/>
    <mergeCell ref="I16:I19"/>
    <mergeCell ref="J16:J19"/>
    <mergeCell ref="K16:K19"/>
    <mergeCell ref="O49:O52"/>
    <mergeCell ref="N8:N11"/>
    <mergeCell ref="O16:O19"/>
    <mergeCell ref="N12:N15"/>
    <mergeCell ref="N28:N31"/>
    <mergeCell ref="M32:M38"/>
    <mergeCell ref="M39:M44"/>
    <mergeCell ref="N32:N38"/>
    <mergeCell ref="N45:N48"/>
    <mergeCell ref="G41:G42"/>
    <mergeCell ref="P8:P11"/>
    <mergeCell ref="M8:M11"/>
    <mergeCell ref="M12:M15"/>
    <mergeCell ref="O8:O11"/>
    <mergeCell ref="O12:O15"/>
    <mergeCell ref="N16:N19"/>
    <mergeCell ref="P16:P19"/>
    <mergeCell ref="B49:B52"/>
    <mergeCell ref="B8:B11"/>
    <mergeCell ref="D8:D11"/>
    <mergeCell ref="E8:E11"/>
    <mergeCell ref="H8:H9"/>
    <mergeCell ref="I8:I11"/>
    <mergeCell ref="J12:J15"/>
    <mergeCell ref="K12:K15"/>
    <mergeCell ref="L12:L15"/>
    <mergeCell ref="H10:H11"/>
    <mergeCell ref="B12:B15"/>
    <mergeCell ref="D12:D15"/>
    <mergeCell ref="E12:E15"/>
    <mergeCell ref="H12:H13"/>
    <mergeCell ref="I12:I15"/>
    <mergeCell ref="H14:H15"/>
    <mergeCell ref="H18:H19"/>
    <mergeCell ref="P12:P15"/>
    <mergeCell ref="P20:P23"/>
    <mergeCell ref="H22:H23"/>
    <mergeCell ref="B20:B23"/>
    <mergeCell ref="D20:D23"/>
    <mergeCell ref="E20:E23"/>
    <mergeCell ref="H20:H21"/>
    <mergeCell ref="I20:I23"/>
    <mergeCell ref="J20:J23"/>
    <mergeCell ref="M20:M23"/>
    <mergeCell ref="O20:O23"/>
    <mergeCell ref="N20:N23"/>
    <mergeCell ref="L16:L19"/>
    <mergeCell ref="M16:M19"/>
    <mergeCell ref="K20:K23"/>
    <mergeCell ref="L20:L23"/>
    <mergeCell ref="B16:B19"/>
    <mergeCell ref="D16:D19"/>
    <mergeCell ref="P24:P27"/>
    <mergeCell ref="H26:H27"/>
    <mergeCell ref="B24:B27"/>
    <mergeCell ref="D24:D27"/>
    <mergeCell ref="E24:E27"/>
    <mergeCell ref="H24:H25"/>
    <mergeCell ref="I24:I27"/>
    <mergeCell ref="J24:J27"/>
    <mergeCell ref="M24:M27"/>
    <mergeCell ref="O24:O27"/>
    <mergeCell ref="N24:N27"/>
    <mergeCell ref="K24:K27"/>
    <mergeCell ref="L24:L27"/>
    <mergeCell ref="P28:P31"/>
    <mergeCell ref="H30:H31"/>
    <mergeCell ref="B28:B31"/>
    <mergeCell ref="D28:D31"/>
    <mergeCell ref="E28:E31"/>
    <mergeCell ref="H28:H29"/>
    <mergeCell ref="I28:I31"/>
    <mergeCell ref="J28:J31"/>
    <mergeCell ref="M28:M31"/>
    <mergeCell ref="O28:O31"/>
    <mergeCell ref="K28:K31"/>
    <mergeCell ref="L28:L31"/>
    <mergeCell ref="P32:P38"/>
    <mergeCell ref="O32:O38"/>
    <mergeCell ref="O39:O44"/>
    <mergeCell ref="H39:H41"/>
    <mergeCell ref="I39:I44"/>
    <mergeCell ref="J39:J44"/>
    <mergeCell ref="K39:K44"/>
    <mergeCell ref="L39:L44"/>
    <mergeCell ref="N39:N44"/>
    <mergeCell ref="P39:P44"/>
    <mergeCell ref="H42:H44"/>
    <mergeCell ref="L32:L38"/>
    <mergeCell ref="K34:K37"/>
    <mergeCell ref="P45:P48"/>
    <mergeCell ref="H47:H48"/>
    <mergeCell ref="B45:B48"/>
    <mergeCell ref="D45:D48"/>
    <mergeCell ref="E45:E48"/>
    <mergeCell ref="H45:H46"/>
    <mergeCell ref="I45:I48"/>
    <mergeCell ref="J45:J48"/>
    <mergeCell ref="M45:M48"/>
    <mergeCell ref="O45:O48"/>
    <mergeCell ref="C45:C48"/>
    <mergeCell ref="K45:K48"/>
    <mergeCell ref="L45:L48"/>
    <mergeCell ref="B39:B44"/>
    <mergeCell ref="D39:D44"/>
    <mergeCell ref="E39:E44"/>
    <mergeCell ref="B32:B38"/>
    <mergeCell ref="D32:D38"/>
    <mergeCell ref="E32:E38"/>
    <mergeCell ref="H34:H35"/>
    <mergeCell ref="I34:I37"/>
    <mergeCell ref="J34:J37"/>
    <mergeCell ref="H36:H37"/>
    <mergeCell ref="P4:P7"/>
    <mergeCell ref="I5:I7"/>
    <mergeCell ref="I4:J4"/>
    <mergeCell ref="J5:J7"/>
    <mergeCell ref="M4:M7"/>
    <mergeCell ref="N4:N7"/>
    <mergeCell ref="O4:O7"/>
    <mergeCell ref="B4:B7"/>
    <mergeCell ref="D4:D7"/>
    <mergeCell ref="E4:E7"/>
    <mergeCell ref="F4:G7"/>
    <mergeCell ref="H4:H7"/>
    <mergeCell ref="K4:K7"/>
    <mergeCell ref="L4:L7"/>
    <mergeCell ref="C49:C52"/>
    <mergeCell ref="C4:C7"/>
    <mergeCell ref="C8:C11"/>
    <mergeCell ref="C12:C15"/>
    <mergeCell ref="C16:C19"/>
    <mergeCell ref="C20:C23"/>
    <mergeCell ref="C24:C27"/>
    <mergeCell ref="C28:C31"/>
    <mergeCell ref="C32:C38"/>
    <mergeCell ref="C39:C44"/>
  </mergeCells>
  <phoneticPr fontId="8"/>
  <hyperlinks>
    <hyperlink ref="H34" r:id="rId2" display="http://www.woodone-museum.jp/"/>
    <hyperlink ref="H14" r:id="rId3"/>
    <hyperlink ref="H20" r:id="rId4"/>
    <hyperlink ref="H24" r:id="rId5" display="http://shibuya-museum.sakura.ne.jp"/>
    <hyperlink ref="H28" r:id="rId6"/>
    <hyperlink ref="H45" r:id="rId7"/>
  </hyperlinks>
  <printOptions horizontalCentered="1"/>
  <pageMargins left="0.59055118110236227" right="0.59055118110236227" top="0.59055118110236227" bottom="0.59055118110236227" header="0.39370078740157483" footer="0.39370078740157483"/>
  <pageSetup paperSize="9" scale="95" firstPageNumber="2" orientation="portrait" r:id="rId8"/>
  <headerFooter>
    <oddFooter>&amp;C&amp;P</oddFooter>
  </headerFooter>
  <drawing r:id="rId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326"/>
  <sheetViews>
    <sheetView view="pageBreakPreview" zoomScale="115" zoomScaleNormal="70" zoomScaleSheetLayoutView="115" workbookViewId="0">
      <pane ySplit="7" topLeftCell="A305" activePane="bottomLeft" state="frozen"/>
      <selection activeCell="M31" sqref="M31"/>
      <selection pane="bottomLeft" activeCell="M26" sqref="M26:M39"/>
    </sheetView>
  </sheetViews>
  <sheetFormatPr defaultColWidth="7" defaultRowHeight="10.5" x14ac:dyDescent="0.15"/>
  <cols>
    <col min="1" max="1" width="1.625" style="52" customWidth="1"/>
    <col min="2" max="2" width="5.125" style="206" customWidth="1"/>
    <col min="3" max="3" width="6.625" style="52" customWidth="1"/>
    <col min="4" max="4" width="3.625" style="4" customWidth="1"/>
    <col min="5" max="5" width="12.5" style="5" customWidth="1"/>
    <col min="6" max="6" width="11.125" style="155" customWidth="1"/>
    <col min="7" max="11" width="2.125" style="52" customWidth="1"/>
    <col min="12" max="12" width="4.125" style="207" customWidth="1"/>
    <col min="13" max="13" width="16.625" style="208" customWidth="1"/>
    <col min="14" max="14" width="3.375" style="4" customWidth="1"/>
    <col min="15" max="16" width="3.375" style="205" customWidth="1"/>
    <col min="17" max="17" width="4.75" style="205" customWidth="1"/>
    <col min="18" max="18" width="1.625" style="52" customWidth="1"/>
    <col min="19" max="16384" width="7" style="52"/>
  </cols>
  <sheetData>
    <row r="1" spans="1:18" s="154" customFormat="1" ht="12" x14ac:dyDescent="0.15">
      <c r="B1" s="170"/>
      <c r="F1" s="204"/>
      <c r="I1" s="170"/>
    </row>
    <row r="2" spans="1:18" s="154" customFormat="1" ht="45" customHeight="1" x14ac:dyDescent="0.15">
      <c r="B2" s="170"/>
      <c r="F2" s="204"/>
      <c r="I2" s="170"/>
    </row>
    <row r="3" spans="1:18" s="154" customFormat="1" ht="12" customHeight="1" thickBot="1" x14ac:dyDescent="0.2">
      <c r="B3" s="170"/>
      <c r="F3" s="204"/>
      <c r="I3" s="170"/>
    </row>
    <row r="4" spans="1:18" ht="15" customHeight="1" thickBot="1" x14ac:dyDescent="0.2">
      <c r="A4" s="250"/>
      <c r="B4" s="2898" t="s">
        <v>137</v>
      </c>
      <c r="C4" s="2901" t="s">
        <v>2368</v>
      </c>
      <c r="D4" s="2904" t="s">
        <v>232</v>
      </c>
      <c r="E4" s="2905"/>
      <c r="F4" s="2910" t="s">
        <v>2369</v>
      </c>
      <c r="G4" s="2904" t="s">
        <v>2370</v>
      </c>
      <c r="H4" s="2913"/>
      <c r="I4" s="2913"/>
      <c r="J4" s="2913"/>
      <c r="K4" s="2905"/>
      <c r="L4" s="2914" t="s">
        <v>4525</v>
      </c>
      <c r="M4" s="2922" t="s">
        <v>2371</v>
      </c>
      <c r="N4" s="2925" t="s">
        <v>2372</v>
      </c>
      <c r="O4" s="2448" t="s">
        <v>4519</v>
      </c>
      <c r="P4" s="2467" t="s">
        <v>4521</v>
      </c>
      <c r="Q4" s="2463" t="s">
        <v>3189</v>
      </c>
    </row>
    <row r="5" spans="1:18" ht="23.25" customHeight="1" thickBot="1" x14ac:dyDescent="0.2">
      <c r="A5" s="250"/>
      <c r="B5" s="2899"/>
      <c r="C5" s="2902"/>
      <c r="D5" s="2906"/>
      <c r="E5" s="2907"/>
      <c r="F5" s="2911"/>
      <c r="G5" s="2928" t="s">
        <v>2373</v>
      </c>
      <c r="H5" s="2930" t="s">
        <v>2500</v>
      </c>
      <c r="I5" s="2930"/>
      <c r="J5" s="2930"/>
      <c r="K5" s="2931"/>
      <c r="L5" s="2915"/>
      <c r="M5" s="2923"/>
      <c r="N5" s="2926"/>
      <c r="O5" s="2448"/>
      <c r="P5" s="2467"/>
      <c r="Q5" s="2464"/>
    </row>
    <row r="6" spans="1:18" ht="15.4" customHeight="1" thickBot="1" x14ac:dyDescent="0.2">
      <c r="A6" s="250"/>
      <c r="B6" s="2899"/>
      <c r="C6" s="2902"/>
      <c r="D6" s="2906"/>
      <c r="E6" s="2907"/>
      <c r="F6" s="2911"/>
      <c r="G6" s="2928"/>
      <c r="H6" s="2932" t="s">
        <v>233</v>
      </c>
      <c r="I6" s="2932"/>
      <c r="J6" s="2933" t="s">
        <v>3169</v>
      </c>
      <c r="K6" s="2935" t="s">
        <v>140</v>
      </c>
      <c r="L6" s="2915"/>
      <c r="M6" s="2923"/>
      <c r="N6" s="2926"/>
      <c r="O6" s="2448"/>
      <c r="P6" s="2467"/>
      <c r="Q6" s="2464"/>
    </row>
    <row r="7" spans="1:18" ht="42" customHeight="1" thickBot="1" x14ac:dyDescent="0.2">
      <c r="A7" s="250"/>
      <c r="B7" s="2900"/>
      <c r="C7" s="2903"/>
      <c r="D7" s="2908"/>
      <c r="E7" s="2909"/>
      <c r="F7" s="2912"/>
      <c r="G7" s="2929"/>
      <c r="H7" s="69" t="s">
        <v>3187</v>
      </c>
      <c r="I7" s="70" t="s">
        <v>3188</v>
      </c>
      <c r="J7" s="2934"/>
      <c r="K7" s="2936"/>
      <c r="L7" s="2916"/>
      <c r="M7" s="2924"/>
      <c r="N7" s="2927"/>
      <c r="O7" s="2448"/>
      <c r="P7" s="2467"/>
      <c r="Q7" s="2465"/>
    </row>
    <row r="8" spans="1:18" ht="12" customHeight="1" x14ac:dyDescent="0.15">
      <c r="A8" s="251"/>
      <c r="B8" s="2917" t="s">
        <v>3853</v>
      </c>
      <c r="C8" s="2834" t="s">
        <v>3854</v>
      </c>
      <c r="D8" s="4" t="s">
        <v>72</v>
      </c>
      <c r="E8" s="5" t="s">
        <v>234</v>
      </c>
      <c r="F8" s="2840" t="s">
        <v>235</v>
      </c>
      <c r="G8" s="2816">
        <v>4</v>
      </c>
      <c r="H8" s="2819">
        <v>1</v>
      </c>
      <c r="I8" s="2822">
        <v>0</v>
      </c>
      <c r="J8" s="2825">
        <v>0</v>
      </c>
      <c r="K8" s="2828">
        <v>0</v>
      </c>
      <c r="L8" s="2804">
        <v>9897</v>
      </c>
      <c r="M8" s="116"/>
      <c r="N8" s="2804">
        <v>303</v>
      </c>
      <c r="O8" s="2723">
        <v>1401</v>
      </c>
      <c r="P8" s="2723">
        <v>1057</v>
      </c>
      <c r="Q8" s="2803" t="s">
        <v>4021</v>
      </c>
      <c r="R8" s="460"/>
    </row>
    <row r="9" spans="1:18" ht="12" customHeight="1" x14ac:dyDescent="0.15">
      <c r="A9" s="251"/>
      <c r="B9" s="2918"/>
      <c r="C9" s="2835"/>
      <c r="E9" s="5" t="s">
        <v>236</v>
      </c>
      <c r="F9" s="2848"/>
      <c r="G9" s="2817"/>
      <c r="H9" s="2820"/>
      <c r="I9" s="2823"/>
      <c r="J9" s="2826"/>
      <c r="K9" s="2829"/>
      <c r="L9" s="2270"/>
      <c r="M9" s="821" t="s">
        <v>3855</v>
      </c>
      <c r="N9" s="2270"/>
      <c r="O9" s="2461"/>
      <c r="P9" s="2461"/>
      <c r="Q9" s="2767"/>
      <c r="R9" s="460"/>
    </row>
    <row r="10" spans="1:18" ht="12" customHeight="1" x14ac:dyDescent="0.15">
      <c r="A10" s="251"/>
      <c r="B10" s="2918"/>
      <c r="C10" s="2835"/>
      <c r="D10" s="4" t="s">
        <v>70</v>
      </c>
      <c r="E10" s="5" t="s">
        <v>237</v>
      </c>
      <c r="F10" s="2840" t="s">
        <v>238</v>
      </c>
      <c r="G10" s="2817"/>
      <c r="H10" s="2820"/>
      <c r="I10" s="2823"/>
      <c r="J10" s="2826"/>
      <c r="K10" s="2829"/>
      <c r="L10" s="2270"/>
      <c r="M10" s="2807" t="s">
        <v>4747</v>
      </c>
      <c r="N10" s="2270"/>
      <c r="O10" s="2461"/>
      <c r="P10" s="2461"/>
      <c r="Q10" s="2767"/>
      <c r="R10" s="460"/>
    </row>
    <row r="11" spans="1:18" ht="12" customHeight="1" x14ac:dyDescent="0.15">
      <c r="A11" s="251"/>
      <c r="B11" s="2918"/>
      <c r="C11" s="2836"/>
      <c r="D11" s="4" t="s">
        <v>71</v>
      </c>
      <c r="E11" s="5" t="s">
        <v>239</v>
      </c>
      <c r="F11" s="2840"/>
      <c r="G11" s="2850"/>
      <c r="H11" s="2852"/>
      <c r="I11" s="2854"/>
      <c r="J11" s="2856"/>
      <c r="K11" s="2858"/>
      <c r="L11" s="2743"/>
      <c r="M11" s="2807"/>
      <c r="N11" s="2743"/>
      <c r="O11" s="2724"/>
      <c r="P11" s="2724"/>
      <c r="Q11" s="2768"/>
      <c r="R11" s="460"/>
    </row>
    <row r="12" spans="1:18" ht="12" customHeight="1" x14ac:dyDescent="0.15">
      <c r="A12" s="251"/>
      <c r="B12" s="822"/>
      <c r="C12" s="2889" t="s">
        <v>3856</v>
      </c>
      <c r="D12" s="823" t="s">
        <v>72</v>
      </c>
      <c r="E12" s="824" t="s">
        <v>234</v>
      </c>
      <c r="F12" s="2847" t="s">
        <v>235</v>
      </c>
      <c r="G12" s="2849">
        <v>2</v>
      </c>
      <c r="H12" s="2851">
        <v>1</v>
      </c>
      <c r="I12" s="2853">
        <v>0</v>
      </c>
      <c r="J12" s="2855">
        <v>0</v>
      </c>
      <c r="K12" s="2857">
        <v>0</v>
      </c>
      <c r="L12" s="2746">
        <v>270</v>
      </c>
      <c r="M12" s="2807"/>
      <c r="N12" s="2746">
        <v>312</v>
      </c>
      <c r="O12" s="2725">
        <v>592</v>
      </c>
      <c r="P12" s="2725">
        <v>368</v>
      </c>
      <c r="Q12" s="2766" t="s">
        <v>4022</v>
      </c>
      <c r="R12" s="460"/>
    </row>
    <row r="13" spans="1:18" ht="12" customHeight="1" x14ac:dyDescent="0.15">
      <c r="A13" s="251"/>
      <c r="B13" s="822"/>
      <c r="C13" s="2890"/>
      <c r="E13" s="5" t="s">
        <v>240</v>
      </c>
      <c r="F13" s="2848"/>
      <c r="G13" s="2817"/>
      <c r="H13" s="2820"/>
      <c r="I13" s="2823"/>
      <c r="J13" s="2826"/>
      <c r="K13" s="2829"/>
      <c r="L13" s="2270"/>
      <c r="M13" s="2807"/>
      <c r="N13" s="2270"/>
      <c r="O13" s="2461"/>
      <c r="P13" s="2461"/>
      <c r="Q13" s="2767"/>
      <c r="R13" s="460"/>
    </row>
    <row r="14" spans="1:18" ht="12" customHeight="1" x14ac:dyDescent="0.15">
      <c r="A14" s="251"/>
      <c r="B14" s="822"/>
      <c r="C14" s="2890"/>
      <c r="D14" s="4" t="s">
        <v>70</v>
      </c>
      <c r="E14" s="5" t="s">
        <v>241</v>
      </c>
      <c r="F14" s="2840" t="s">
        <v>238</v>
      </c>
      <c r="G14" s="2817"/>
      <c r="H14" s="2820"/>
      <c r="I14" s="2823"/>
      <c r="J14" s="2826"/>
      <c r="K14" s="2829"/>
      <c r="L14" s="2270"/>
      <c r="M14" s="2807"/>
      <c r="N14" s="2270"/>
      <c r="O14" s="2461"/>
      <c r="P14" s="2461"/>
      <c r="Q14" s="2767"/>
      <c r="R14" s="460"/>
    </row>
    <row r="15" spans="1:18" ht="12" customHeight="1" x14ac:dyDescent="0.15">
      <c r="A15" s="251"/>
      <c r="B15" s="822"/>
      <c r="C15" s="2891"/>
      <c r="D15" s="825" t="s">
        <v>71</v>
      </c>
      <c r="E15" s="826" t="s">
        <v>242</v>
      </c>
      <c r="F15" s="2873"/>
      <c r="G15" s="2850"/>
      <c r="H15" s="2852"/>
      <c r="I15" s="2854"/>
      <c r="J15" s="2856"/>
      <c r="K15" s="2858"/>
      <c r="L15" s="2743"/>
      <c r="M15" s="2807"/>
      <c r="N15" s="2743"/>
      <c r="O15" s="2724"/>
      <c r="P15" s="2724"/>
      <c r="Q15" s="2768"/>
      <c r="R15" s="460"/>
    </row>
    <row r="16" spans="1:18" ht="12" customHeight="1" x14ac:dyDescent="0.15">
      <c r="A16" s="251"/>
      <c r="B16" s="822"/>
      <c r="C16" s="2919" t="s">
        <v>4748</v>
      </c>
      <c r="D16" s="4" t="s">
        <v>72</v>
      </c>
      <c r="E16" s="5" t="s">
        <v>234</v>
      </c>
      <c r="F16" s="2847" t="s">
        <v>235</v>
      </c>
      <c r="G16" s="2849">
        <v>4</v>
      </c>
      <c r="H16" s="2851">
        <v>1</v>
      </c>
      <c r="I16" s="2853">
        <v>0</v>
      </c>
      <c r="J16" s="2855">
        <v>0</v>
      </c>
      <c r="K16" s="2857">
        <v>0</v>
      </c>
      <c r="L16" s="2746">
        <v>4213</v>
      </c>
      <c r="M16" s="2807"/>
      <c r="N16" s="2746">
        <v>312</v>
      </c>
      <c r="O16" s="2725">
        <v>853</v>
      </c>
      <c r="P16" s="2725">
        <v>1065</v>
      </c>
      <c r="Q16" s="2766" t="s">
        <v>4023</v>
      </c>
      <c r="R16" s="460"/>
    </row>
    <row r="17" spans="1:18" ht="12" customHeight="1" x14ac:dyDescent="0.15">
      <c r="A17" s="251"/>
      <c r="B17" s="822"/>
      <c r="C17" s="2890"/>
      <c r="E17" s="5" t="s">
        <v>243</v>
      </c>
      <c r="F17" s="2848"/>
      <c r="G17" s="2817"/>
      <c r="H17" s="2820"/>
      <c r="I17" s="2823"/>
      <c r="J17" s="2826"/>
      <c r="K17" s="2829"/>
      <c r="L17" s="2270"/>
      <c r="M17" s="2807"/>
      <c r="N17" s="2270"/>
      <c r="O17" s="2461"/>
      <c r="P17" s="2461"/>
      <c r="Q17" s="2767"/>
      <c r="R17" s="460"/>
    </row>
    <row r="18" spans="1:18" ht="12" customHeight="1" x14ac:dyDescent="0.15">
      <c r="A18" s="251"/>
      <c r="B18" s="822"/>
      <c r="C18" s="2890"/>
      <c r="D18" s="4" t="s">
        <v>70</v>
      </c>
      <c r="E18" s="5" t="s">
        <v>244</v>
      </c>
      <c r="F18" s="2840" t="s">
        <v>238</v>
      </c>
      <c r="G18" s="2817"/>
      <c r="H18" s="2820"/>
      <c r="I18" s="2823"/>
      <c r="J18" s="2826"/>
      <c r="K18" s="2829"/>
      <c r="L18" s="2270"/>
      <c r="M18" s="2807"/>
      <c r="N18" s="2872"/>
      <c r="O18" s="2461"/>
      <c r="P18" s="2461"/>
      <c r="Q18" s="2767"/>
      <c r="R18" s="460"/>
    </row>
    <row r="19" spans="1:18" ht="12" customHeight="1" x14ac:dyDescent="0.15">
      <c r="A19" s="251"/>
      <c r="B19" s="822"/>
      <c r="C19" s="2920"/>
      <c r="D19" s="4" t="s">
        <v>71</v>
      </c>
      <c r="E19" s="5" t="s">
        <v>245</v>
      </c>
      <c r="F19" s="2840"/>
      <c r="G19" s="2850"/>
      <c r="H19" s="2852"/>
      <c r="I19" s="2854"/>
      <c r="J19" s="2856"/>
      <c r="K19" s="2858"/>
      <c r="L19" s="2743"/>
      <c r="M19" s="2808"/>
      <c r="N19" s="2743"/>
      <c r="O19" s="2724"/>
      <c r="P19" s="2724"/>
      <c r="Q19" s="2768"/>
      <c r="R19" s="460"/>
    </row>
    <row r="20" spans="1:18" ht="12" customHeight="1" x14ac:dyDescent="0.15">
      <c r="A20" s="251"/>
      <c r="B20" s="822"/>
      <c r="C20" s="2846" t="s">
        <v>246</v>
      </c>
      <c r="D20" s="823" t="s">
        <v>72</v>
      </c>
      <c r="E20" s="824" t="s">
        <v>234</v>
      </c>
      <c r="F20" s="2847" t="s">
        <v>235</v>
      </c>
      <c r="G20" s="2849">
        <v>2</v>
      </c>
      <c r="H20" s="2851">
        <v>0</v>
      </c>
      <c r="I20" s="2853">
        <v>0</v>
      </c>
      <c r="J20" s="2855">
        <v>0</v>
      </c>
      <c r="K20" s="2857">
        <v>0</v>
      </c>
      <c r="L20" s="2746">
        <v>2956</v>
      </c>
      <c r="M20" s="2937" t="s">
        <v>6</v>
      </c>
      <c r="N20" s="2746">
        <v>312</v>
      </c>
      <c r="O20" s="2725">
        <v>592</v>
      </c>
      <c r="P20" s="2725">
        <v>174</v>
      </c>
      <c r="Q20" s="2766" t="s">
        <v>4024</v>
      </c>
      <c r="R20" s="460"/>
    </row>
    <row r="21" spans="1:18" ht="12" customHeight="1" x14ac:dyDescent="0.15">
      <c r="A21" s="251"/>
      <c r="B21" s="822"/>
      <c r="C21" s="2835"/>
      <c r="E21" s="5" t="s">
        <v>247</v>
      </c>
      <c r="F21" s="2848"/>
      <c r="G21" s="2817"/>
      <c r="H21" s="2820"/>
      <c r="I21" s="2823"/>
      <c r="J21" s="2826"/>
      <c r="K21" s="2829"/>
      <c r="L21" s="2270"/>
      <c r="M21" s="2938"/>
      <c r="N21" s="2270"/>
      <c r="O21" s="2461"/>
      <c r="P21" s="2461"/>
      <c r="Q21" s="2767"/>
      <c r="R21" s="460"/>
    </row>
    <row r="22" spans="1:18" ht="12" customHeight="1" x14ac:dyDescent="0.15">
      <c r="A22" s="251"/>
      <c r="B22" s="822"/>
      <c r="C22" s="2835"/>
      <c r="D22" s="4" t="s">
        <v>70</v>
      </c>
      <c r="E22" s="5" t="s">
        <v>237</v>
      </c>
      <c r="F22" s="2840" t="s">
        <v>238</v>
      </c>
      <c r="G22" s="2817"/>
      <c r="H22" s="2820"/>
      <c r="I22" s="2823"/>
      <c r="J22" s="2826"/>
      <c r="K22" s="2829"/>
      <c r="L22" s="2270"/>
      <c r="M22" s="2938"/>
      <c r="N22" s="2270"/>
      <c r="O22" s="2461"/>
      <c r="P22" s="2461"/>
      <c r="Q22" s="2767"/>
      <c r="R22" s="460"/>
    </row>
    <row r="23" spans="1:18" ht="12" customHeight="1" x14ac:dyDescent="0.15">
      <c r="A23" s="251"/>
      <c r="B23" s="822"/>
      <c r="C23" s="2837"/>
      <c r="D23" s="825" t="s">
        <v>71</v>
      </c>
      <c r="E23" s="826" t="s">
        <v>248</v>
      </c>
      <c r="F23" s="2873"/>
      <c r="G23" s="2850"/>
      <c r="H23" s="2852"/>
      <c r="I23" s="2854"/>
      <c r="J23" s="2856"/>
      <c r="K23" s="2858"/>
      <c r="L23" s="2743"/>
      <c r="M23" s="2939"/>
      <c r="N23" s="2743"/>
      <c r="O23" s="2724"/>
      <c r="P23" s="2724"/>
      <c r="Q23" s="2768"/>
      <c r="R23" s="460"/>
    </row>
    <row r="24" spans="1:18" ht="12" customHeight="1" x14ac:dyDescent="0.15">
      <c r="A24" s="251"/>
      <c r="B24" s="822"/>
      <c r="C24" s="2846" t="s">
        <v>5751</v>
      </c>
      <c r="F24" s="2840"/>
      <c r="G24" s="2849">
        <v>6</v>
      </c>
      <c r="H24" s="2851">
        <v>2</v>
      </c>
      <c r="I24" s="2853">
        <v>0</v>
      </c>
      <c r="J24" s="2855">
        <v>0</v>
      </c>
      <c r="K24" s="2857">
        <v>0</v>
      </c>
      <c r="L24" s="2746">
        <v>13502</v>
      </c>
      <c r="M24" s="909"/>
      <c r="N24" s="2746">
        <v>312</v>
      </c>
      <c r="O24" s="2733">
        <v>4376</v>
      </c>
      <c r="P24" s="2725">
        <v>577</v>
      </c>
      <c r="Q24" s="2766" t="s">
        <v>4025</v>
      </c>
      <c r="R24" s="460"/>
    </row>
    <row r="25" spans="1:18" ht="12" customHeight="1" x14ac:dyDescent="0.15">
      <c r="A25" s="251"/>
      <c r="B25" s="822"/>
      <c r="C25" s="2835"/>
      <c r="F25" s="2840"/>
      <c r="G25" s="2817"/>
      <c r="H25" s="2820"/>
      <c r="I25" s="2823"/>
      <c r="J25" s="2826"/>
      <c r="K25" s="2829"/>
      <c r="L25" s="2270"/>
      <c r="M25" s="821" t="s">
        <v>3857</v>
      </c>
      <c r="N25" s="2270"/>
      <c r="O25" s="2734"/>
      <c r="P25" s="2461"/>
      <c r="Q25" s="2767"/>
      <c r="R25" s="460"/>
    </row>
    <row r="26" spans="1:18" ht="12" customHeight="1" x14ac:dyDescent="0.15">
      <c r="A26" s="251"/>
      <c r="B26" s="822"/>
      <c r="C26" s="2835"/>
      <c r="F26" s="2840"/>
      <c r="G26" s="2817"/>
      <c r="H26" s="2820"/>
      <c r="I26" s="2823"/>
      <c r="J26" s="2826"/>
      <c r="K26" s="2829"/>
      <c r="L26" s="2270"/>
      <c r="M26" s="2809" t="s">
        <v>3049</v>
      </c>
      <c r="N26" s="2270"/>
      <c r="O26" s="2734"/>
      <c r="P26" s="2461"/>
      <c r="Q26" s="2767"/>
      <c r="R26" s="460"/>
    </row>
    <row r="27" spans="1:18" ht="12" customHeight="1" x14ac:dyDescent="0.15">
      <c r="A27" s="251"/>
      <c r="B27" s="822"/>
      <c r="C27" s="2837"/>
      <c r="F27" s="2840"/>
      <c r="G27" s="2817"/>
      <c r="H27" s="2820"/>
      <c r="I27" s="2823"/>
      <c r="J27" s="2826"/>
      <c r="K27" s="2829"/>
      <c r="L27" s="2270"/>
      <c r="M27" s="2809"/>
      <c r="N27" s="2270"/>
      <c r="O27" s="2734"/>
      <c r="P27" s="2724"/>
      <c r="Q27" s="2767"/>
      <c r="R27" s="460"/>
    </row>
    <row r="28" spans="1:18" ht="12" customHeight="1" x14ac:dyDescent="0.15">
      <c r="A28" s="251"/>
      <c r="B28" s="822"/>
      <c r="C28" s="2834" t="s">
        <v>5752</v>
      </c>
      <c r="D28" s="827"/>
      <c r="E28" s="827"/>
      <c r="F28" s="2840"/>
      <c r="G28" s="2817"/>
      <c r="H28" s="2820"/>
      <c r="I28" s="2823"/>
      <c r="J28" s="2826"/>
      <c r="K28" s="2829"/>
      <c r="L28" s="2270"/>
      <c r="M28" s="2809"/>
      <c r="N28" s="2270">
        <v>312</v>
      </c>
      <c r="O28" s="2734"/>
      <c r="P28" s="2725">
        <v>465</v>
      </c>
      <c r="Q28" s="2767"/>
      <c r="R28" s="460"/>
    </row>
    <row r="29" spans="1:18" ht="12" customHeight="1" x14ac:dyDescent="0.15">
      <c r="A29" s="251"/>
      <c r="B29" s="822"/>
      <c r="C29" s="2835"/>
      <c r="D29" s="827"/>
      <c r="E29" s="827"/>
      <c r="F29" s="2840"/>
      <c r="G29" s="2817"/>
      <c r="H29" s="2820"/>
      <c r="I29" s="2823"/>
      <c r="J29" s="2826"/>
      <c r="K29" s="2829"/>
      <c r="L29" s="2270"/>
      <c r="M29" s="2809"/>
      <c r="N29" s="2270"/>
      <c r="O29" s="2734"/>
      <c r="P29" s="2461"/>
      <c r="Q29" s="2767"/>
      <c r="R29" s="460"/>
    </row>
    <row r="30" spans="1:18" ht="12" customHeight="1" x14ac:dyDescent="0.15">
      <c r="A30" s="251"/>
      <c r="B30" s="822"/>
      <c r="C30" s="2835"/>
      <c r="D30" s="4" t="s">
        <v>72</v>
      </c>
      <c r="E30" s="5" t="s">
        <v>249</v>
      </c>
      <c r="F30" s="2840" t="s">
        <v>235</v>
      </c>
      <c r="G30" s="2817"/>
      <c r="H30" s="2820"/>
      <c r="I30" s="2823"/>
      <c r="J30" s="2826"/>
      <c r="K30" s="2829"/>
      <c r="L30" s="2270"/>
      <c r="M30" s="2809"/>
      <c r="N30" s="2270"/>
      <c r="O30" s="2734"/>
      <c r="P30" s="2461"/>
      <c r="Q30" s="2767"/>
      <c r="R30" s="460"/>
    </row>
    <row r="31" spans="1:18" ht="12" customHeight="1" x14ac:dyDescent="0.15">
      <c r="A31" s="251"/>
      <c r="B31" s="822"/>
      <c r="C31" s="2836"/>
      <c r="E31" s="5" t="s">
        <v>250</v>
      </c>
      <c r="F31" s="2848"/>
      <c r="G31" s="2817"/>
      <c r="H31" s="2820"/>
      <c r="I31" s="2823"/>
      <c r="J31" s="2826"/>
      <c r="K31" s="2829"/>
      <c r="L31" s="2270"/>
      <c r="M31" s="2809"/>
      <c r="N31" s="2270"/>
      <c r="O31" s="2734"/>
      <c r="P31" s="2724"/>
      <c r="Q31" s="2767"/>
      <c r="R31" s="460"/>
    </row>
    <row r="32" spans="1:18" ht="12" customHeight="1" x14ac:dyDescent="0.15">
      <c r="A32" s="251"/>
      <c r="B32" s="822"/>
      <c r="C32" s="2846" t="s">
        <v>4477</v>
      </c>
      <c r="D32" s="4" t="s">
        <v>70</v>
      </c>
      <c r="E32" s="5" t="s">
        <v>251</v>
      </c>
      <c r="F32" s="2840" t="s">
        <v>238</v>
      </c>
      <c r="G32" s="2817"/>
      <c r="H32" s="2820"/>
      <c r="I32" s="2823"/>
      <c r="J32" s="2826"/>
      <c r="K32" s="2829"/>
      <c r="L32" s="2270"/>
      <c r="M32" s="2809"/>
      <c r="N32" s="2270">
        <v>312</v>
      </c>
      <c r="O32" s="2734"/>
      <c r="P32" s="2725">
        <v>233</v>
      </c>
      <c r="Q32" s="2767"/>
      <c r="R32" s="460"/>
    </row>
    <row r="33" spans="1:27" ht="12" customHeight="1" x14ac:dyDescent="0.15">
      <c r="A33" s="251"/>
      <c r="B33" s="822"/>
      <c r="C33" s="2835"/>
      <c r="D33" s="4" t="s">
        <v>71</v>
      </c>
      <c r="E33" s="5" t="s">
        <v>252</v>
      </c>
      <c r="F33" s="2840"/>
      <c r="G33" s="2817"/>
      <c r="H33" s="2820"/>
      <c r="I33" s="2823"/>
      <c r="J33" s="2826"/>
      <c r="K33" s="2829"/>
      <c r="L33" s="2270"/>
      <c r="M33" s="2809"/>
      <c r="N33" s="2270"/>
      <c r="O33" s="2734"/>
      <c r="P33" s="2461"/>
      <c r="Q33" s="2767"/>
      <c r="R33" s="460"/>
    </row>
    <row r="34" spans="1:27" ht="12" customHeight="1" x14ac:dyDescent="0.15">
      <c r="A34" s="251"/>
      <c r="B34" s="822"/>
      <c r="C34" s="2835"/>
      <c r="D34" s="827"/>
      <c r="E34" s="827"/>
      <c r="F34" s="2840"/>
      <c r="G34" s="2817"/>
      <c r="H34" s="2820"/>
      <c r="I34" s="2823"/>
      <c r="J34" s="2826"/>
      <c r="K34" s="2829"/>
      <c r="L34" s="2270"/>
      <c r="M34" s="2809"/>
      <c r="N34" s="2270"/>
      <c r="O34" s="2734"/>
      <c r="P34" s="2461"/>
      <c r="Q34" s="2767"/>
      <c r="R34" s="460"/>
    </row>
    <row r="35" spans="1:27" ht="12" customHeight="1" x14ac:dyDescent="0.15">
      <c r="A35" s="251"/>
      <c r="B35" s="822"/>
      <c r="C35" s="2837"/>
      <c r="D35" s="827"/>
      <c r="E35" s="827"/>
      <c r="F35" s="2840"/>
      <c r="G35" s="2817"/>
      <c r="H35" s="2820"/>
      <c r="I35" s="2823"/>
      <c r="J35" s="2826"/>
      <c r="K35" s="2829"/>
      <c r="L35" s="2270"/>
      <c r="M35" s="2809"/>
      <c r="N35" s="2270"/>
      <c r="O35" s="2734"/>
      <c r="P35" s="2724"/>
      <c r="Q35" s="2767"/>
      <c r="R35" s="460"/>
    </row>
    <row r="36" spans="1:27" ht="12" customHeight="1" x14ac:dyDescent="0.15">
      <c r="A36" s="251"/>
      <c r="B36" s="822"/>
      <c r="C36" s="2834" t="s">
        <v>5753</v>
      </c>
      <c r="D36" s="827"/>
      <c r="E36" s="827"/>
      <c r="F36" s="2840"/>
      <c r="G36" s="2817"/>
      <c r="H36" s="2820"/>
      <c r="I36" s="2823"/>
      <c r="J36" s="2826"/>
      <c r="K36" s="2829"/>
      <c r="L36" s="2270"/>
      <c r="M36" s="2809"/>
      <c r="N36" s="2270">
        <v>312</v>
      </c>
      <c r="O36" s="2734"/>
      <c r="P36" s="2725">
        <v>68</v>
      </c>
      <c r="Q36" s="2767"/>
      <c r="R36" s="460"/>
    </row>
    <row r="37" spans="1:27" ht="12" customHeight="1" x14ac:dyDescent="0.15">
      <c r="A37" s="251"/>
      <c r="B37" s="822"/>
      <c r="C37" s="2835"/>
      <c r="D37" s="827"/>
      <c r="E37" s="827"/>
      <c r="F37" s="2840"/>
      <c r="G37" s="2817"/>
      <c r="H37" s="2820"/>
      <c r="I37" s="2823"/>
      <c r="J37" s="2826"/>
      <c r="K37" s="2829"/>
      <c r="L37" s="2270"/>
      <c r="M37" s="2809"/>
      <c r="N37" s="2270"/>
      <c r="O37" s="2734"/>
      <c r="P37" s="2461"/>
      <c r="Q37" s="2767"/>
      <c r="R37" s="460"/>
    </row>
    <row r="38" spans="1:27" ht="12" customHeight="1" x14ac:dyDescent="0.15">
      <c r="A38" s="251"/>
      <c r="B38" s="822"/>
      <c r="C38" s="2835"/>
      <c r="D38" s="827"/>
      <c r="E38" s="827"/>
      <c r="F38" s="2840"/>
      <c r="G38" s="2817"/>
      <c r="H38" s="2820"/>
      <c r="I38" s="2823"/>
      <c r="J38" s="2826"/>
      <c r="K38" s="2829"/>
      <c r="L38" s="2270"/>
      <c r="M38" s="2809"/>
      <c r="N38" s="2270"/>
      <c r="O38" s="2734"/>
      <c r="P38" s="2461"/>
      <c r="Q38" s="2767"/>
      <c r="R38" s="460"/>
    </row>
    <row r="39" spans="1:27" ht="12" customHeight="1" x14ac:dyDescent="0.15">
      <c r="A39" s="251"/>
      <c r="B39" s="822"/>
      <c r="C39" s="2836"/>
      <c r="D39" s="827"/>
      <c r="E39" s="827"/>
      <c r="F39" s="2840"/>
      <c r="G39" s="2850"/>
      <c r="H39" s="2852"/>
      <c r="I39" s="2854"/>
      <c r="J39" s="2856"/>
      <c r="K39" s="2858"/>
      <c r="L39" s="2743"/>
      <c r="M39" s="2810"/>
      <c r="N39" s="2743"/>
      <c r="O39" s="2921"/>
      <c r="P39" s="2724"/>
      <c r="Q39" s="2768"/>
      <c r="R39" s="460"/>
    </row>
    <row r="40" spans="1:27" s="54" customFormat="1" ht="12" customHeight="1" x14ac:dyDescent="0.15">
      <c r="A40" s="251"/>
      <c r="B40" s="822"/>
      <c r="C40" s="2846" t="s">
        <v>4478</v>
      </c>
      <c r="D40" s="823" t="s">
        <v>72</v>
      </c>
      <c r="E40" s="824" t="s">
        <v>249</v>
      </c>
      <c r="F40" s="2847" t="s">
        <v>235</v>
      </c>
      <c r="G40" s="2849">
        <v>2</v>
      </c>
      <c r="H40" s="2851">
        <v>0</v>
      </c>
      <c r="I40" s="2853">
        <v>0</v>
      </c>
      <c r="J40" s="2855">
        <v>0</v>
      </c>
      <c r="K40" s="2857">
        <v>0</v>
      </c>
      <c r="L40" s="2746">
        <v>824</v>
      </c>
      <c r="M40" s="2859" t="s">
        <v>253</v>
      </c>
      <c r="N40" s="2746">
        <v>312</v>
      </c>
      <c r="O40" s="2725">
        <v>768</v>
      </c>
      <c r="P40" s="2725">
        <v>216</v>
      </c>
      <c r="Q40" s="2766" t="s">
        <v>4026</v>
      </c>
      <c r="R40" s="460"/>
    </row>
    <row r="41" spans="1:27" s="54" customFormat="1" ht="12" customHeight="1" x14ac:dyDescent="0.15">
      <c r="A41" s="251"/>
      <c r="B41" s="822"/>
      <c r="C41" s="2835"/>
      <c r="D41" s="4"/>
      <c r="E41" s="5" t="s">
        <v>254</v>
      </c>
      <c r="F41" s="2848"/>
      <c r="G41" s="2817"/>
      <c r="H41" s="2820"/>
      <c r="I41" s="2823"/>
      <c r="J41" s="2826"/>
      <c r="K41" s="2829"/>
      <c r="L41" s="2270"/>
      <c r="M41" s="2832"/>
      <c r="N41" s="2270"/>
      <c r="O41" s="2461"/>
      <c r="P41" s="2461"/>
      <c r="Q41" s="2767"/>
      <c r="R41" s="461"/>
      <c r="S41" s="53"/>
      <c r="T41" s="53"/>
      <c r="U41" s="53"/>
      <c r="V41" s="53"/>
      <c r="W41" s="53"/>
      <c r="X41" s="53"/>
      <c r="Y41" s="53"/>
      <c r="Z41" s="53"/>
      <c r="AA41" s="53"/>
    </row>
    <row r="42" spans="1:27" s="54" customFormat="1" ht="12" customHeight="1" x14ac:dyDescent="0.15">
      <c r="A42" s="251"/>
      <c r="B42" s="822"/>
      <c r="C42" s="2835"/>
      <c r="D42" s="4" t="s">
        <v>70</v>
      </c>
      <c r="E42" s="5" t="s">
        <v>255</v>
      </c>
      <c r="F42" s="2840" t="s">
        <v>238</v>
      </c>
      <c r="G42" s="2817"/>
      <c r="H42" s="2820"/>
      <c r="I42" s="2823"/>
      <c r="J42" s="2826"/>
      <c r="K42" s="2829"/>
      <c r="L42" s="2270"/>
      <c r="M42" s="2832"/>
      <c r="N42" s="2270"/>
      <c r="O42" s="2461"/>
      <c r="P42" s="2461"/>
      <c r="Q42" s="2767"/>
      <c r="R42" s="461"/>
      <c r="S42" s="53"/>
      <c r="T42" s="53"/>
      <c r="U42" s="53"/>
      <c r="V42" s="53"/>
      <c r="W42" s="53"/>
      <c r="X42" s="53"/>
      <c r="Y42" s="53"/>
      <c r="Z42" s="53"/>
      <c r="AA42" s="53"/>
    </row>
    <row r="43" spans="1:27" s="54" customFormat="1" ht="12" customHeight="1" x14ac:dyDescent="0.15">
      <c r="A43" s="251"/>
      <c r="B43" s="822"/>
      <c r="C43" s="2837"/>
      <c r="D43" s="825" t="s">
        <v>71</v>
      </c>
      <c r="E43" s="826" t="s">
        <v>255</v>
      </c>
      <c r="F43" s="2873"/>
      <c r="G43" s="2850"/>
      <c r="H43" s="2852"/>
      <c r="I43" s="2854"/>
      <c r="J43" s="2856"/>
      <c r="K43" s="2858"/>
      <c r="L43" s="2743"/>
      <c r="M43" s="2860"/>
      <c r="N43" s="2743"/>
      <c r="O43" s="2724"/>
      <c r="P43" s="2724"/>
      <c r="Q43" s="2768"/>
      <c r="R43" s="460"/>
    </row>
    <row r="44" spans="1:27" ht="12" customHeight="1" x14ac:dyDescent="0.15">
      <c r="A44" s="251"/>
      <c r="B44" s="822"/>
      <c r="C44" s="2846" t="s">
        <v>3858</v>
      </c>
      <c r="D44" s="823" t="s">
        <v>72</v>
      </c>
      <c r="E44" s="824" t="s">
        <v>249</v>
      </c>
      <c r="F44" s="2867" t="s">
        <v>6</v>
      </c>
      <c r="G44" s="2849">
        <v>0</v>
      </c>
      <c r="H44" s="2851">
        <v>0</v>
      </c>
      <c r="I44" s="2853">
        <v>0</v>
      </c>
      <c r="J44" s="2855">
        <v>0</v>
      </c>
      <c r="K44" s="2857">
        <v>0</v>
      </c>
      <c r="L44" s="2746">
        <v>257</v>
      </c>
      <c r="M44" s="2859" t="s">
        <v>256</v>
      </c>
      <c r="N44" s="2746" t="s">
        <v>3863</v>
      </c>
      <c r="O44" s="2725">
        <v>4920</v>
      </c>
      <c r="P44" s="2725">
        <v>368</v>
      </c>
      <c r="Q44" s="2748" t="s">
        <v>4227</v>
      </c>
      <c r="R44" s="460"/>
    </row>
    <row r="45" spans="1:27" ht="12" customHeight="1" x14ac:dyDescent="0.15">
      <c r="A45" s="251"/>
      <c r="B45" s="822"/>
      <c r="C45" s="2835"/>
      <c r="E45" s="5" t="s">
        <v>257</v>
      </c>
      <c r="F45" s="2839"/>
      <c r="G45" s="2817"/>
      <c r="H45" s="2820"/>
      <c r="I45" s="2823"/>
      <c r="J45" s="2826"/>
      <c r="K45" s="2829"/>
      <c r="L45" s="2270"/>
      <c r="M45" s="2832"/>
      <c r="N45" s="2270"/>
      <c r="O45" s="2461"/>
      <c r="P45" s="2461"/>
      <c r="Q45" s="2774"/>
      <c r="R45" s="460"/>
    </row>
    <row r="46" spans="1:27" ht="12" customHeight="1" x14ac:dyDescent="0.15">
      <c r="A46" s="251"/>
      <c r="B46" s="822"/>
      <c r="C46" s="2835"/>
      <c r="D46" s="4" t="s">
        <v>70</v>
      </c>
      <c r="E46" s="5" t="s">
        <v>258</v>
      </c>
      <c r="F46" s="2842" t="s">
        <v>6</v>
      </c>
      <c r="G46" s="2817"/>
      <c r="H46" s="2820"/>
      <c r="I46" s="2823"/>
      <c r="J46" s="2826"/>
      <c r="K46" s="2829"/>
      <c r="L46" s="2270"/>
      <c r="M46" s="2832"/>
      <c r="N46" s="2270"/>
      <c r="O46" s="2461"/>
      <c r="P46" s="2461"/>
      <c r="Q46" s="2774"/>
      <c r="R46" s="460"/>
    </row>
    <row r="47" spans="1:27" ht="12" customHeight="1" x14ac:dyDescent="0.15">
      <c r="A47" s="251"/>
      <c r="B47" s="822"/>
      <c r="C47" s="2837"/>
      <c r="D47" s="825" t="s">
        <v>71</v>
      </c>
      <c r="E47" s="826" t="s">
        <v>258</v>
      </c>
      <c r="F47" s="2895"/>
      <c r="G47" s="2850"/>
      <c r="H47" s="2852"/>
      <c r="I47" s="2854"/>
      <c r="J47" s="2856"/>
      <c r="K47" s="2858"/>
      <c r="L47" s="2743"/>
      <c r="M47" s="2860"/>
      <c r="N47" s="2743"/>
      <c r="O47" s="2724"/>
      <c r="P47" s="2724"/>
      <c r="Q47" s="2790"/>
      <c r="R47" s="460"/>
    </row>
    <row r="48" spans="1:27" ht="12" customHeight="1" x14ac:dyDescent="0.15">
      <c r="A48" s="251"/>
      <c r="B48" s="822"/>
      <c r="C48" s="2834" t="s">
        <v>3065</v>
      </c>
      <c r="D48" s="4" t="s">
        <v>72</v>
      </c>
      <c r="E48" s="5" t="s">
        <v>3859</v>
      </c>
      <c r="F48" s="2838" t="s">
        <v>6</v>
      </c>
      <c r="G48" s="2817">
        <v>4</v>
      </c>
      <c r="H48" s="2820">
        <v>0</v>
      </c>
      <c r="I48" s="2823">
        <v>0</v>
      </c>
      <c r="J48" s="2826">
        <v>0</v>
      </c>
      <c r="K48" s="2829">
        <v>0</v>
      </c>
      <c r="L48" s="2270">
        <v>433</v>
      </c>
      <c r="M48" s="2832" t="s">
        <v>4749</v>
      </c>
      <c r="N48" s="2892">
        <v>308</v>
      </c>
      <c r="O48" s="2461">
        <v>1933</v>
      </c>
      <c r="P48" s="2461">
        <v>719</v>
      </c>
      <c r="Q48" s="2748" t="s">
        <v>4228</v>
      </c>
      <c r="R48" s="460"/>
    </row>
    <row r="49" spans="1:18" ht="12" customHeight="1" x14ac:dyDescent="0.15">
      <c r="A49" s="251"/>
      <c r="B49" s="822"/>
      <c r="C49" s="2835"/>
      <c r="E49" s="5" t="s">
        <v>2407</v>
      </c>
      <c r="F49" s="2839"/>
      <c r="G49" s="2817"/>
      <c r="H49" s="2820"/>
      <c r="I49" s="2823"/>
      <c r="J49" s="2826"/>
      <c r="K49" s="2829"/>
      <c r="L49" s="2270"/>
      <c r="M49" s="2832"/>
      <c r="N49" s="2893"/>
      <c r="O49" s="2461"/>
      <c r="P49" s="2461"/>
      <c r="Q49" s="2774"/>
      <c r="R49" s="460"/>
    </row>
    <row r="50" spans="1:18" ht="12" customHeight="1" x14ac:dyDescent="0.15">
      <c r="A50" s="251"/>
      <c r="B50" s="822"/>
      <c r="C50" s="2835"/>
      <c r="D50" s="4" t="s">
        <v>70</v>
      </c>
      <c r="E50" s="5" t="s">
        <v>4750</v>
      </c>
      <c r="F50" s="2842" t="s">
        <v>6</v>
      </c>
      <c r="G50" s="2817"/>
      <c r="H50" s="2820"/>
      <c r="I50" s="2823"/>
      <c r="J50" s="2826"/>
      <c r="K50" s="2829"/>
      <c r="L50" s="2270"/>
      <c r="M50" s="2832"/>
      <c r="N50" s="2893"/>
      <c r="O50" s="2461"/>
      <c r="P50" s="2461"/>
      <c r="Q50" s="2774"/>
      <c r="R50" s="460"/>
    </row>
    <row r="51" spans="1:18" ht="12" customHeight="1" x14ac:dyDescent="0.15">
      <c r="A51" s="251"/>
      <c r="B51" s="822"/>
      <c r="C51" s="2836"/>
      <c r="D51" s="4" t="s">
        <v>71</v>
      </c>
      <c r="E51" s="828" t="s">
        <v>104</v>
      </c>
      <c r="F51" s="2842"/>
      <c r="G51" s="2817"/>
      <c r="H51" s="2820"/>
      <c r="I51" s="2823"/>
      <c r="J51" s="2826"/>
      <c r="K51" s="2829"/>
      <c r="L51" s="2270"/>
      <c r="M51" s="2832"/>
      <c r="N51" s="2893"/>
      <c r="O51" s="2461"/>
      <c r="P51" s="2461"/>
      <c r="Q51" s="2774"/>
      <c r="R51" s="460"/>
    </row>
    <row r="52" spans="1:18" ht="12" customHeight="1" x14ac:dyDescent="0.15">
      <c r="A52" s="251"/>
      <c r="B52" s="822"/>
      <c r="C52" s="2837"/>
      <c r="D52" s="825"/>
      <c r="E52" s="825"/>
      <c r="F52" s="2895"/>
      <c r="G52" s="2850"/>
      <c r="H52" s="2852"/>
      <c r="I52" s="2854"/>
      <c r="J52" s="2856"/>
      <c r="K52" s="2858"/>
      <c r="L52" s="2743"/>
      <c r="M52" s="2860"/>
      <c r="N52" s="2894"/>
      <c r="O52" s="2724"/>
      <c r="P52" s="2724"/>
      <c r="Q52" s="2790"/>
      <c r="R52" s="460"/>
    </row>
    <row r="53" spans="1:18" ht="12" customHeight="1" x14ac:dyDescent="0.15">
      <c r="A53" s="251"/>
      <c r="B53" s="2918"/>
      <c r="C53" s="2834" t="s">
        <v>3058</v>
      </c>
      <c r="D53" s="4" t="s">
        <v>72</v>
      </c>
      <c r="E53" s="5" t="s">
        <v>3860</v>
      </c>
      <c r="F53" s="2838" t="s">
        <v>2453</v>
      </c>
      <c r="G53" s="2817">
        <v>1</v>
      </c>
      <c r="H53" s="2820">
        <v>0</v>
      </c>
      <c r="I53" s="2823">
        <v>0</v>
      </c>
      <c r="J53" s="2826">
        <v>0</v>
      </c>
      <c r="K53" s="2829">
        <v>0</v>
      </c>
      <c r="L53" s="2270">
        <v>1266</v>
      </c>
      <c r="M53" s="2832" t="s">
        <v>3861</v>
      </c>
      <c r="N53" s="2270">
        <v>308</v>
      </c>
      <c r="O53" s="2461">
        <v>3193</v>
      </c>
      <c r="P53" s="2461">
        <v>306</v>
      </c>
      <c r="Q53" s="2748" t="s">
        <v>4229</v>
      </c>
      <c r="R53" s="460"/>
    </row>
    <row r="54" spans="1:18" ht="12" customHeight="1" x14ac:dyDescent="0.15">
      <c r="A54" s="251"/>
      <c r="B54" s="2918"/>
      <c r="C54" s="2835"/>
      <c r="E54" s="5" t="s">
        <v>4256</v>
      </c>
      <c r="F54" s="2839"/>
      <c r="G54" s="2817"/>
      <c r="H54" s="2820"/>
      <c r="I54" s="2823"/>
      <c r="J54" s="2826"/>
      <c r="K54" s="2829"/>
      <c r="L54" s="2270"/>
      <c r="M54" s="2832"/>
      <c r="N54" s="2270"/>
      <c r="O54" s="2461"/>
      <c r="P54" s="2461"/>
      <c r="Q54" s="2774"/>
      <c r="R54" s="460"/>
    </row>
    <row r="55" spans="1:18" ht="12" customHeight="1" x14ac:dyDescent="0.15">
      <c r="A55" s="251"/>
      <c r="B55" s="2918"/>
      <c r="C55" s="2835"/>
      <c r="D55" s="4" t="s">
        <v>70</v>
      </c>
      <c r="E55" s="5" t="s">
        <v>4751</v>
      </c>
      <c r="F55" s="2842" t="s">
        <v>6</v>
      </c>
      <c r="G55" s="2817"/>
      <c r="H55" s="2820"/>
      <c r="I55" s="2823"/>
      <c r="J55" s="2826"/>
      <c r="K55" s="2829"/>
      <c r="L55" s="2270"/>
      <c r="M55" s="2832"/>
      <c r="N55" s="2270"/>
      <c r="O55" s="2461"/>
      <c r="P55" s="2461"/>
      <c r="Q55" s="2774"/>
      <c r="R55" s="460"/>
    </row>
    <row r="56" spans="1:18" ht="12" customHeight="1" x14ac:dyDescent="0.15">
      <c r="A56" s="251"/>
      <c r="B56" s="2918"/>
      <c r="C56" s="2836"/>
      <c r="D56" s="4" t="s">
        <v>3845</v>
      </c>
      <c r="E56" s="828" t="s">
        <v>104</v>
      </c>
      <c r="F56" s="2842"/>
      <c r="G56" s="2817"/>
      <c r="H56" s="2820"/>
      <c r="I56" s="2823"/>
      <c r="J56" s="2826"/>
      <c r="K56" s="2829"/>
      <c r="L56" s="2270"/>
      <c r="M56" s="2832"/>
      <c r="N56" s="2270"/>
      <c r="O56" s="2461"/>
      <c r="P56" s="2461"/>
      <c r="Q56" s="2774"/>
      <c r="R56" s="460"/>
    </row>
    <row r="57" spans="1:18" ht="12" customHeight="1" x14ac:dyDescent="0.15">
      <c r="A57" s="251"/>
      <c r="B57" s="822"/>
      <c r="C57" s="2836"/>
      <c r="E57" s="4"/>
      <c r="F57" s="2842"/>
      <c r="G57" s="2817"/>
      <c r="H57" s="2820"/>
      <c r="I57" s="2823"/>
      <c r="J57" s="2826"/>
      <c r="K57" s="2829"/>
      <c r="L57" s="2270"/>
      <c r="M57" s="2832"/>
      <c r="N57" s="2270"/>
      <c r="O57" s="2461"/>
      <c r="P57" s="2461"/>
      <c r="Q57" s="2790"/>
      <c r="R57" s="460"/>
    </row>
    <row r="58" spans="1:18" ht="12" customHeight="1" x14ac:dyDescent="0.15">
      <c r="A58" s="251"/>
      <c r="B58" s="829"/>
      <c r="C58" s="2889" t="s">
        <v>4752</v>
      </c>
      <c r="D58" s="823" t="s">
        <v>72</v>
      </c>
      <c r="E58" s="824" t="s">
        <v>3860</v>
      </c>
      <c r="F58" s="2867" t="s">
        <v>6</v>
      </c>
      <c r="G58" s="2849">
        <v>4</v>
      </c>
      <c r="H58" s="2851">
        <v>0</v>
      </c>
      <c r="I58" s="2853">
        <v>0</v>
      </c>
      <c r="J58" s="2855">
        <v>0</v>
      </c>
      <c r="K58" s="2857">
        <v>0</v>
      </c>
      <c r="L58" s="2746">
        <v>2683</v>
      </c>
      <c r="M58" s="2859" t="s">
        <v>5855</v>
      </c>
      <c r="N58" s="2746">
        <v>308</v>
      </c>
      <c r="O58" s="2725">
        <v>7426</v>
      </c>
      <c r="P58" s="2725">
        <v>1200</v>
      </c>
      <c r="Q58" s="2748" t="s">
        <v>4230</v>
      </c>
      <c r="R58" s="460"/>
    </row>
    <row r="59" spans="1:18" ht="12" customHeight="1" x14ac:dyDescent="0.15">
      <c r="A59" s="251"/>
      <c r="B59" s="829"/>
      <c r="C59" s="2890"/>
      <c r="E59" s="5" t="s">
        <v>3106</v>
      </c>
      <c r="F59" s="2839"/>
      <c r="G59" s="2817"/>
      <c r="H59" s="2820"/>
      <c r="I59" s="2823"/>
      <c r="J59" s="2826"/>
      <c r="K59" s="2829"/>
      <c r="L59" s="2270"/>
      <c r="M59" s="2832"/>
      <c r="N59" s="2270"/>
      <c r="O59" s="2461"/>
      <c r="P59" s="2461"/>
      <c r="Q59" s="2774"/>
      <c r="R59" s="460"/>
    </row>
    <row r="60" spans="1:18" ht="12" customHeight="1" x14ac:dyDescent="0.15">
      <c r="A60" s="251"/>
      <c r="B60" s="829"/>
      <c r="C60" s="2890"/>
      <c r="D60" s="4" t="s">
        <v>70</v>
      </c>
      <c r="E60" s="5" t="s">
        <v>3862</v>
      </c>
      <c r="F60" s="2842" t="s">
        <v>6</v>
      </c>
      <c r="G60" s="2817"/>
      <c r="H60" s="2820"/>
      <c r="I60" s="2823"/>
      <c r="J60" s="2826"/>
      <c r="K60" s="2829"/>
      <c r="L60" s="2270"/>
      <c r="M60" s="2832"/>
      <c r="N60" s="2270"/>
      <c r="O60" s="2461"/>
      <c r="P60" s="2461"/>
      <c r="Q60" s="2774"/>
      <c r="R60" s="460"/>
    </row>
    <row r="61" spans="1:18" ht="12" customHeight="1" thickBot="1" x14ac:dyDescent="0.2">
      <c r="A61" s="251"/>
      <c r="B61" s="830"/>
      <c r="C61" s="3188"/>
      <c r="D61" s="831" t="s">
        <v>71</v>
      </c>
      <c r="E61" s="832" t="s">
        <v>3863</v>
      </c>
      <c r="F61" s="2843"/>
      <c r="G61" s="2818"/>
      <c r="H61" s="2821"/>
      <c r="I61" s="2824"/>
      <c r="J61" s="2827"/>
      <c r="K61" s="2830"/>
      <c r="L61" s="2747"/>
      <c r="M61" s="2833"/>
      <c r="N61" s="2747"/>
      <c r="O61" s="2728"/>
      <c r="P61" s="2728"/>
      <c r="Q61" s="2791"/>
      <c r="R61" s="460"/>
    </row>
    <row r="62" spans="1:18" ht="12" customHeight="1" x14ac:dyDescent="0.15">
      <c r="A62" s="251"/>
      <c r="B62" s="2940" t="s">
        <v>2493</v>
      </c>
      <c r="C62" s="2811" t="s">
        <v>3066</v>
      </c>
      <c r="D62" s="840" t="s">
        <v>72</v>
      </c>
      <c r="E62" s="841" t="s">
        <v>3864</v>
      </c>
      <c r="F62" s="2814" t="s">
        <v>3865</v>
      </c>
      <c r="G62" s="2816">
        <v>22</v>
      </c>
      <c r="H62" s="2819">
        <v>7</v>
      </c>
      <c r="I62" s="2822">
        <v>0</v>
      </c>
      <c r="J62" s="2825">
        <v>4</v>
      </c>
      <c r="K62" s="2828">
        <v>0</v>
      </c>
      <c r="L62" s="2804">
        <v>955617</v>
      </c>
      <c r="M62" s="2831" t="s">
        <v>4753</v>
      </c>
      <c r="N62" s="2804">
        <v>317</v>
      </c>
      <c r="O62" s="2723">
        <v>17400</v>
      </c>
      <c r="P62" s="2723">
        <v>4817</v>
      </c>
      <c r="Q62" s="2792" t="s">
        <v>4027</v>
      </c>
      <c r="R62" s="460"/>
    </row>
    <row r="63" spans="1:18" ht="12" customHeight="1" x14ac:dyDescent="0.15">
      <c r="A63" s="251"/>
      <c r="B63" s="2918"/>
      <c r="C63" s="2812"/>
      <c r="E63" s="5" t="s">
        <v>2591</v>
      </c>
      <c r="F63" s="2815"/>
      <c r="G63" s="2817"/>
      <c r="H63" s="2820"/>
      <c r="I63" s="2823"/>
      <c r="J63" s="2826"/>
      <c r="K63" s="2829"/>
      <c r="L63" s="2270"/>
      <c r="M63" s="2832"/>
      <c r="N63" s="2270"/>
      <c r="O63" s="2461"/>
      <c r="P63" s="2461"/>
      <c r="Q63" s="2793"/>
      <c r="R63" s="460"/>
    </row>
    <row r="64" spans="1:18" ht="12" customHeight="1" x14ac:dyDescent="0.15">
      <c r="A64" s="251"/>
      <c r="B64" s="2918"/>
      <c r="C64" s="2812"/>
      <c r="D64" s="4" t="s">
        <v>70</v>
      </c>
      <c r="E64" s="5" t="s">
        <v>3866</v>
      </c>
      <c r="F64" s="2805" t="s">
        <v>3867</v>
      </c>
      <c r="G64" s="2817"/>
      <c r="H64" s="2820"/>
      <c r="I64" s="2823"/>
      <c r="J64" s="2826"/>
      <c r="K64" s="2829"/>
      <c r="L64" s="2270"/>
      <c r="M64" s="2832"/>
      <c r="N64" s="2270"/>
      <c r="O64" s="2461"/>
      <c r="P64" s="2461"/>
      <c r="Q64" s="2793"/>
      <c r="R64" s="460"/>
    </row>
    <row r="65" spans="1:18" ht="12" customHeight="1" x14ac:dyDescent="0.15">
      <c r="A65" s="251"/>
      <c r="B65" s="2918"/>
      <c r="C65" s="2812"/>
      <c r="D65" s="4" t="s">
        <v>71</v>
      </c>
      <c r="E65" s="5" t="s">
        <v>3868</v>
      </c>
      <c r="F65" s="2806"/>
      <c r="G65" s="2817"/>
      <c r="H65" s="2820"/>
      <c r="I65" s="2823"/>
      <c r="J65" s="2826"/>
      <c r="K65" s="2829"/>
      <c r="L65" s="2270"/>
      <c r="M65" s="2832"/>
      <c r="N65" s="2270"/>
      <c r="O65" s="2461"/>
      <c r="P65" s="2461"/>
      <c r="Q65" s="2793"/>
      <c r="R65" s="460"/>
    </row>
    <row r="66" spans="1:18" ht="12" customHeight="1" x14ac:dyDescent="0.15">
      <c r="A66" s="251"/>
      <c r="B66" s="1433"/>
      <c r="C66" s="2812"/>
      <c r="D66" s="833"/>
      <c r="E66" s="834"/>
      <c r="F66" s="1435"/>
      <c r="G66" s="2817"/>
      <c r="H66" s="2820"/>
      <c r="I66" s="2823"/>
      <c r="J66" s="2826"/>
      <c r="K66" s="2829"/>
      <c r="L66" s="2270"/>
      <c r="M66" s="2832"/>
      <c r="N66" s="2270"/>
      <c r="O66" s="2461"/>
      <c r="P66" s="2461"/>
      <c r="Q66" s="2793"/>
      <c r="R66" s="460"/>
    </row>
    <row r="67" spans="1:18" ht="12" customHeight="1" x14ac:dyDescent="0.15">
      <c r="A67" s="251"/>
      <c r="B67" s="1433"/>
      <c r="C67" s="2812"/>
      <c r="D67" s="833"/>
      <c r="E67" s="834"/>
      <c r="F67" s="1435"/>
      <c r="G67" s="2817"/>
      <c r="H67" s="2820"/>
      <c r="I67" s="2823"/>
      <c r="J67" s="2826"/>
      <c r="K67" s="2829"/>
      <c r="L67" s="2270"/>
      <c r="M67" s="2832"/>
      <c r="N67" s="2270"/>
      <c r="O67" s="2461"/>
      <c r="P67" s="2461"/>
      <c r="Q67" s="2793"/>
      <c r="R67" s="460"/>
    </row>
    <row r="68" spans="1:18" ht="12" customHeight="1" thickBot="1" x14ac:dyDescent="0.2">
      <c r="A68" s="251"/>
      <c r="B68" s="1434"/>
      <c r="C68" s="2813"/>
      <c r="D68" s="835"/>
      <c r="E68" s="836"/>
      <c r="F68" s="1436"/>
      <c r="G68" s="2818"/>
      <c r="H68" s="2821"/>
      <c r="I68" s="2824"/>
      <c r="J68" s="2827"/>
      <c r="K68" s="2830"/>
      <c r="L68" s="2747"/>
      <c r="M68" s="2833"/>
      <c r="N68" s="2747"/>
      <c r="O68" s="2728"/>
      <c r="P68" s="2728"/>
      <c r="Q68" s="2794"/>
      <c r="R68" s="460"/>
    </row>
    <row r="69" spans="1:18" ht="12" customHeight="1" x14ac:dyDescent="0.15">
      <c r="B69" s="2812" t="s">
        <v>2716</v>
      </c>
      <c r="C69" s="2812" t="s">
        <v>5716</v>
      </c>
      <c r="D69" s="4" t="s">
        <v>72</v>
      </c>
      <c r="E69" s="5" t="s">
        <v>82</v>
      </c>
      <c r="F69" s="2885" t="s">
        <v>4837</v>
      </c>
      <c r="G69" s="2817">
        <v>1</v>
      </c>
      <c r="H69" s="2820">
        <v>0</v>
      </c>
      <c r="I69" s="2823">
        <v>0</v>
      </c>
      <c r="J69" s="2826">
        <v>1</v>
      </c>
      <c r="K69" s="2829">
        <v>0</v>
      </c>
      <c r="L69" s="2270">
        <v>6018</v>
      </c>
      <c r="M69" s="2832" t="s">
        <v>259</v>
      </c>
      <c r="N69" s="2270">
        <v>342</v>
      </c>
      <c r="O69" s="2270" t="s">
        <v>5877</v>
      </c>
      <c r="P69" s="2270" t="s">
        <v>5878</v>
      </c>
      <c r="Q69" s="2774" t="s">
        <v>4028</v>
      </c>
      <c r="R69" s="460"/>
    </row>
    <row r="70" spans="1:18" ht="24" customHeight="1" x14ac:dyDescent="0.15">
      <c r="B70" s="2812"/>
      <c r="C70" s="2812"/>
      <c r="E70" s="5" t="s">
        <v>260</v>
      </c>
      <c r="F70" s="2886"/>
      <c r="G70" s="2817"/>
      <c r="H70" s="2820"/>
      <c r="I70" s="2823"/>
      <c r="J70" s="2826"/>
      <c r="K70" s="2829"/>
      <c r="L70" s="2270"/>
      <c r="M70" s="2832"/>
      <c r="N70" s="2270"/>
      <c r="O70" s="2270"/>
      <c r="P70" s="2270"/>
      <c r="Q70" s="2774"/>
      <c r="R70" s="460"/>
    </row>
    <row r="71" spans="1:18" ht="12" customHeight="1" x14ac:dyDescent="0.15">
      <c r="B71" s="2812"/>
      <c r="C71" s="2812"/>
      <c r="D71" s="4" t="s">
        <v>70</v>
      </c>
      <c r="E71" s="5" t="s">
        <v>4838</v>
      </c>
      <c r="F71" s="2868" t="s">
        <v>3885</v>
      </c>
      <c r="G71" s="2817"/>
      <c r="H71" s="2820"/>
      <c r="I71" s="2823"/>
      <c r="J71" s="2826"/>
      <c r="K71" s="2829"/>
      <c r="L71" s="2270"/>
      <c r="M71" s="2832"/>
      <c r="N71" s="2270"/>
      <c r="O71" s="2270"/>
      <c r="P71" s="2270"/>
      <c r="Q71" s="2774"/>
      <c r="R71" s="460"/>
    </row>
    <row r="72" spans="1:18" ht="12" customHeight="1" x14ac:dyDescent="0.15">
      <c r="B72" s="2812"/>
      <c r="C72" s="2948"/>
      <c r="D72" s="4" t="s">
        <v>71</v>
      </c>
      <c r="E72" s="5" t="s">
        <v>4838</v>
      </c>
      <c r="F72" s="2869"/>
      <c r="G72" s="2850"/>
      <c r="H72" s="2852"/>
      <c r="I72" s="2854"/>
      <c r="J72" s="2856"/>
      <c r="K72" s="2858"/>
      <c r="L72" s="2743"/>
      <c r="M72" s="2860"/>
      <c r="N72" s="2743"/>
      <c r="O72" s="2743"/>
      <c r="P72" s="2743"/>
      <c r="Q72" s="2790"/>
      <c r="R72" s="460"/>
    </row>
    <row r="73" spans="1:18" ht="12" customHeight="1" x14ac:dyDescent="0.15">
      <c r="B73" s="2812"/>
      <c r="C73" s="3053" t="s">
        <v>5717</v>
      </c>
      <c r="D73" s="823" t="s">
        <v>72</v>
      </c>
      <c r="E73" s="824" t="s">
        <v>3886</v>
      </c>
      <c r="F73" s="2874" t="s">
        <v>4837</v>
      </c>
      <c r="G73" s="2849">
        <v>1</v>
      </c>
      <c r="H73" s="2851">
        <v>0</v>
      </c>
      <c r="I73" s="2853">
        <v>0</v>
      </c>
      <c r="J73" s="2855">
        <v>1</v>
      </c>
      <c r="K73" s="2857">
        <v>0</v>
      </c>
      <c r="L73" s="2746">
        <v>1225</v>
      </c>
      <c r="M73" s="2859" t="s">
        <v>3887</v>
      </c>
      <c r="N73" s="2746">
        <v>317</v>
      </c>
      <c r="O73" s="2746" t="s">
        <v>5877</v>
      </c>
      <c r="P73" s="2746" t="s">
        <v>5879</v>
      </c>
      <c r="Q73" s="2748" t="s">
        <v>5913</v>
      </c>
      <c r="R73" s="460"/>
    </row>
    <row r="74" spans="1:18" ht="24" customHeight="1" x14ac:dyDescent="0.15">
      <c r="B74" s="2812"/>
      <c r="C74" s="2812"/>
      <c r="E74" s="5" t="s">
        <v>4258</v>
      </c>
      <c r="F74" s="2875"/>
      <c r="G74" s="2817"/>
      <c r="H74" s="2820"/>
      <c r="I74" s="2823"/>
      <c r="J74" s="2826"/>
      <c r="K74" s="2829"/>
      <c r="L74" s="2270"/>
      <c r="M74" s="2832"/>
      <c r="N74" s="2270"/>
      <c r="O74" s="2270"/>
      <c r="P74" s="2270"/>
      <c r="Q74" s="2774"/>
      <c r="R74" s="460"/>
    </row>
    <row r="75" spans="1:18" ht="12" customHeight="1" x14ac:dyDescent="0.15">
      <c r="B75" s="2812"/>
      <c r="C75" s="2812"/>
      <c r="D75" s="4" t="s">
        <v>70</v>
      </c>
      <c r="E75" s="5" t="s">
        <v>3888</v>
      </c>
      <c r="F75" s="2868" t="s">
        <v>3885</v>
      </c>
      <c r="G75" s="2817"/>
      <c r="H75" s="2820"/>
      <c r="I75" s="2823"/>
      <c r="J75" s="2826"/>
      <c r="K75" s="2829"/>
      <c r="L75" s="2270"/>
      <c r="M75" s="2832"/>
      <c r="N75" s="2270"/>
      <c r="O75" s="2270"/>
      <c r="P75" s="2270"/>
      <c r="Q75" s="2774"/>
      <c r="R75" s="460"/>
    </row>
    <row r="76" spans="1:18" ht="12" customHeight="1" x14ac:dyDescent="0.15">
      <c r="B76" s="2812"/>
      <c r="C76" s="3193"/>
      <c r="D76" s="837" t="s">
        <v>71</v>
      </c>
      <c r="E76" s="838" t="s">
        <v>6</v>
      </c>
      <c r="F76" s="2879"/>
      <c r="G76" s="2876"/>
      <c r="H76" s="2877"/>
      <c r="I76" s="2878"/>
      <c r="J76" s="2870"/>
      <c r="K76" s="2871"/>
      <c r="L76" s="2271"/>
      <c r="M76" s="2897"/>
      <c r="N76" s="2271"/>
      <c r="O76" s="2271"/>
      <c r="P76" s="2271"/>
      <c r="Q76" s="2795"/>
      <c r="R76" s="460"/>
    </row>
    <row r="77" spans="1:18" ht="12" customHeight="1" x14ac:dyDescent="0.15">
      <c r="B77" s="2812"/>
      <c r="C77" s="3192" t="s">
        <v>3889</v>
      </c>
      <c r="D77" s="823" t="s">
        <v>72</v>
      </c>
      <c r="E77" s="824" t="s">
        <v>261</v>
      </c>
      <c r="F77" s="2945" t="s">
        <v>4839</v>
      </c>
      <c r="G77" s="2880">
        <v>0</v>
      </c>
      <c r="H77" s="2881">
        <v>0</v>
      </c>
      <c r="I77" s="2882">
        <v>0</v>
      </c>
      <c r="J77" s="2887">
        <v>0</v>
      </c>
      <c r="K77" s="2888">
        <v>0</v>
      </c>
      <c r="L77" s="2269">
        <v>1648</v>
      </c>
      <c r="M77" s="2896" t="s">
        <v>3890</v>
      </c>
      <c r="N77" s="2269">
        <v>122</v>
      </c>
      <c r="O77" s="2269">
        <v>22418</v>
      </c>
      <c r="P77" s="2269">
        <v>390.7</v>
      </c>
      <c r="Q77" s="2796" t="s">
        <v>4259</v>
      </c>
      <c r="R77" s="460"/>
    </row>
    <row r="78" spans="1:18" ht="24" customHeight="1" x14ac:dyDescent="0.15">
      <c r="B78" s="2812"/>
      <c r="C78" s="2812"/>
      <c r="E78" s="5" t="s">
        <v>262</v>
      </c>
      <c r="F78" s="2875"/>
      <c r="G78" s="2817"/>
      <c r="H78" s="2820"/>
      <c r="I78" s="2823"/>
      <c r="J78" s="2826"/>
      <c r="K78" s="2829"/>
      <c r="L78" s="2270"/>
      <c r="M78" s="2832"/>
      <c r="N78" s="2270"/>
      <c r="O78" s="2270"/>
      <c r="P78" s="2270"/>
      <c r="Q78" s="2774"/>
      <c r="R78" s="460"/>
    </row>
    <row r="79" spans="1:18" ht="12" customHeight="1" x14ac:dyDescent="0.15">
      <c r="B79" s="2812"/>
      <c r="C79" s="2812"/>
      <c r="D79" s="4" t="s">
        <v>70</v>
      </c>
      <c r="E79" s="5" t="s">
        <v>263</v>
      </c>
      <c r="F79" s="2883" t="s">
        <v>6</v>
      </c>
      <c r="G79" s="2817"/>
      <c r="H79" s="2820"/>
      <c r="I79" s="2823"/>
      <c r="J79" s="2826"/>
      <c r="K79" s="2829"/>
      <c r="L79" s="2270"/>
      <c r="M79" s="2832"/>
      <c r="N79" s="2270"/>
      <c r="O79" s="2270"/>
      <c r="P79" s="2270"/>
      <c r="Q79" s="2774"/>
      <c r="R79" s="460"/>
    </row>
    <row r="80" spans="1:18" ht="12" customHeight="1" thickBot="1" x14ac:dyDescent="0.2">
      <c r="B80" s="2813"/>
      <c r="C80" s="2813"/>
      <c r="D80" s="831" t="s">
        <v>71</v>
      </c>
      <c r="E80" s="839" t="s">
        <v>263</v>
      </c>
      <c r="F80" s="2884"/>
      <c r="G80" s="2818"/>
      <c r="H80" s="2821"/>
      <c r="I80" s="2824"/>
      <c r="J80" s="2827"/>
      <c r="K80" s="2830"/>
      <c r="L80" s="2747"/>
      <c r="M80" s="2833"/>
      <c r="N80" s="2747"/>
      <c r="O80" s="2747"/>
      <c r="P80" s="2747"/>
      <c r="Q80" s="2791"/>
      <c r="R80" s="460"/>
    </row>
    <row r="81" spans="2:18" s="54" customFormat="1" ht="12" customHeight="1" x14ac:dyDescent="0.15">
      <c r="B81" s="2940" t="s">
        <v>3183</v>
      </c>
      <c r="C81" s="2942" t="s">
        <v>264</v>
      </c>
      <c r="D81" s="840" t="s">
        <v>72</v>
      </c>
      <c r="E81" s="841" t="s">
        <v>265</v>
      </c>
      <c r="F81" s="2943" t="s">
        <v>4919</v>
      </c>
      <c r="G81" s="2816">
        <v>4</v>
      </c>
      <c r="H81" s="2819">
        <v>2</v>
      </c>
      <c r="I81" s="2822">
        <v>0</v>
      </c>
      <c r="J81" s="2825">
        <v>0</v>
      </c>
      <c r="K81" s="2828">
        <v>0</v>
      </c>
      <c r="L81" s="2804">
        <v>3730</v>
      </c>
      <c r="M81" s="2831" t="s">
        <v>4920</v>
      </c>
      <c r="N81" s="2804">
        <v>306</v>
      </c>
      <c r="O81" s="2723">
        <v>67759</v>
      </c>
      <c r="P81" s="2723">
        <v>1836</v>
      </c>
      <c r="Q81" s="2761" t="s">
        <v>4029</v>
      </c>
      <c r="R81" s="460"/>
    </row>
    <row r="82" spans="2:18" s="54" customFormat="1" ht="24.75" customHeight="1" x14ac:dyDescent="0.15">
      <c r="B82" s="2918"/>
      <c r="C82" s="2844"/>
      <c r="D82" s="4"/>
      <c r="E82" s="5" t="s">
        <v>266</v>
      </c>
      <c r="F82" s="2875"/>
      <c r="G82" s="2817"/>
      <c r="H82" s="2820"/>
      <c r="I82" s="2823"/>
      <c r="J82" s="2826"/>
      <c r="K82" s="2829"/>
      <c r="L82" s="2270"/>
      <c r="M82" s="2832"/>
      <c r="N82" s="2270"/>
      <c r="O82" s="2461"/>
      <c r="P82" s="2461"/>
      <c r="Q82" s="2749"/>
      <c r="R82" s="460"/>
    </row>
    <row r="83" spans="2:18" s="54" customFormat="1" ht="12" customHeight="1" x14ac:dyDescent="0.15">
      <c r="B83" s="2918"/>
      <c r="C83" s="2844"/>
      <c r="D83" s="842" t="s">
        <v>70</v>
      </c>
      <c r="E83" s="5" t="s">
        <v>267</v>
      </c>
      <c r="F83" s="2805" t="s">
        <v>4921</v>
      </c>
      <c r="G83" s="2817"/>
      <c r="H83" s="2820"/>
      <c r="I83" s="2823"/>
      <c r="J83" s="2826"/>
      <c r="K83" s="2829"/>
      <c r="L83" s="2270"/>
      <c r="M83" s="2832"/>
      <c r="N83" s="2270"/>
      <c r="O83" s="2461"/>
      <c r="P83" s="2461"/>
      <c r="Q83" s="2749"/>
      <c r="R83" s="460"/>
    </row>
    <row r="84" spans="2:18" s="54" customFormat="1" ht="12" customHeight="1" thickBot="1" x14ac:dyDescent="0.2">
      <c r="B84" s="2941"/>
      <c r="C84" s="2884"/>
      <c r="D84" s="843" t="s">
        <v>71</v>
      </c>
      <c r="E84" s="839" t="s">
        <v>268</v>
      </c>
      <c r="F84" s="2944"/>
      <c r="G84" s="2818"/>
      <c r="H84" s="2821"/>
      <c r="I84" s="2824"/>
      <c r="J84" s="2827"/>
      <c r="K84" s="2830"/>
      <c r="L84" s="2747"/>
      <c r="M84" s="2833"/>
      <c r="N84" s="2747"/>
      <c r="O84" s="2728"/>
      <c r="P84" s="2728"/>
      <c r="Q84" s="2753"/>
      <c r="R84" s="460"/>
    </row>
    <row r="85" spans="2:18" ht="12" customHeight="1" x14ac:dyDescent="0.15">
      <c r="B85" s="2947" t="s">
        <v>4996</v>
      </c>
      <c r="C85" s="2812" t="s">
        <v>5008</v>
      </c>
      <c r="D85" s="833" t="s">
        <v>72</v>
      </c>
      <c r="E85" s="6" t="s">
        <v>198</v>
      </c>
      <c r="F85" s="2806" t="s">
        <v>269</v>
      </c>
      <c r="G85" s="2816">
        <v>7</v>
      </c>
      <c r="H85" s="2819">
        <v>0</v>
      </c>
      <c r="I85" s="2822">
        <v>0</v>
      </c>
      <c r="J85" s="2825">
        <v>0</v>
      </c>
      <c r="K85" s="2828">
        <v>0</v>
      </c>
      <c r="L85" s="2804">
        <v>25683</v>
      </c>
      <c r="M85" s="2831" t="s">
        <v>3913</v>
      </c>
      <c r="N85" s="2804">
        <v>307</v>
      </c>
      <c r="O85" s="2723">
        <v>2076.98</v>
      </c>
      <c r="P85" s="2723">
        <v>1540.61</v>
      </c>
      <c r="Q85" s="2783" t="s">
        <v>4030</v>
      </c>
      <c r="R85" s="460"/>
    </row>
    <row r="86" spans="2:18" ht="12" customHeight="1" x14ac:dyDescent="0.15">
      <c r="B86" s="2947"/>
      <c r="C86" s="2812"/>
      <c r="E86" s="828" t="s">
        <v>270</v>
      </c>
      <c r="F86" s="2949"/>
      <c r="G86" s="2817"/>
      <c r="H86" s="2820"/>
      <c r="I86" s="2823"/>
      <c r="J86" s="2826"/>
      <c r="K86" s="2829"/>
      <c r="L86" s="2270"/>
      <c r="M86" s="2832"/>
      <c r="N86" s="2270"/>
      <c r="O86" s="2461"/>
      <c r="P86" s="2461"/>
      <c r="Q86" s="2781"/>
      <c r="R86" s="460"/>
    </row>
    <row r="87" spans="2:18" ht="12" customHeight="1" x14ac:dyDescent="0.15">
      <c r="B87" s="2947"/>
      <c r="C87" s="2812"/>
      <c r="D87" s="4" t="s">
        <v>70</v>
      </c>
      <c r="E87" s="6" t="s">
        <v>271</v>
      </c>
      <c r="F87" s="2840" t="s">
        <v>272</v>
      </c>
      <c r="G87" s="2817"/>
      <c r="H87" s="2820"/>
      <c r="I87" s="2823"/>
      <c r="J87" s="2826"/>
      <c r="K87" s="2829"/>
      <c r="L87" s="2270"/>
      <c r="M87" s="2832"/>
      <c r="N87" s="2270"/>
      <c r="O87" s="2461"/>
      <c r="P87" s="2461"/>
      <c r="Q87" s="2781"/>
      <c r="R87" s="460"/>
    </row>
    <row r="88" spans="2:18" ht="12" customHeight="1" x14ac:dyDescent="0.15">
      <c r="B88" s="2947"/>
      <c r="C88" s="2948"/>
      <c r="D88" s="4" t="s">
        <v>71</v>
      </c>
      <c r="E88" s="6" t="s">
        <v>273</v>
      </c>
      <c r="F88" s="2840"/>
      <c r="G88" s="2850"/>
      <c r="H88" s="2852"/>
      <c r="I88" s="2854"/>
      <c r="J88" s="2856"/>
      <c r="K88" s="2858"/>
      <c r="L88" s="2743"/>
      <c r="M88" s="2860"/>
      <c r="N88" s="2743"/>
      <c r="O88" s="2724"/>
      <c r="P88" s="2724"/>
      <c r="Q88" s="2784"/>
      <c r="R88" s="460"/>
    </row>
    <row r="89" spans="2:18" s="54" customFormat="1" ht="12" customHeight="1" x14ac:dyDescent="0.15">
      <c r="B89" s="844"/>
      <c r="C89" s="2954" t="s">
        <v>5009</v>
      </c>
      <c r="D89" s="845" t="s">
        <v>72</v>
      </c>
      <c r="E89" s="846" t="s">
        <v>202</v>
      </c>
      <c r="F89" s="2847" t="s">
        <v>274</v>
      </c>
      <c r="G89" s="2849">
        <v>6</v>
      </c>
      <c r="H89" s="2851">
        <v>1</v>
      </c>
      <c r="I89" s="2853">
        <v>0</v>
      </c>
      <c r="J89" s="2855">
        <v>0</v>
      </c>
      <c r="K89" s="2857">
        <v>0</v>
      </c>
      <c r="L89" s="2746">
        <v>17722</v>
      </c>
      <c r="M89" s="2859" t="s">
        <v>5010</v>
      </c>
      <c r="N89" s="2746">
        <v>297</v>
      </c>
      <c r="O89" s="2746" t="s">
        <v>5880</v>
      </c>
      <c r="P89" s="2725">
        <v>743.96</v>
      </c>
      <c r="Q89" s="2785" t="s">
        <v>4031</v>
      </c>
      <c r="R89" s="460"/>
    </row>
    <row r="90" spans="2:18" s="54" customFormat="1" ht="12" customHeight="1" x14ac:dyDescent="0.15">
      <c r="B90" s="844"/>
      <c r="C90" s="2844"/>
      <c r="D90" s="847"/>
      <c r="E90" s="828" t="s">
        <v>275</v>
      </c>
      <c r="F90" s="2848"/>
      <c r="G90" s="2817"/>
      <c r="H90" s="2820"/>
      <c r="I90" s="2823"/>
      <c r="J90" s="2826"/>
      <c r="K90" s="2829"/>
      <c r="L90" s="2270"/>
      <c r="M90" s="2832"/>
      <c r="N90" s="2270"/>
      <c r="O90" s="2270"/>
      <c r="P90" s="2461"/>
      <c r="Q90" s="2781"/>
      <c r="R90" s="460"/>
    </row>
    <row r="91" spans="2:18" s="54" customFormat="1" ht="12" customHeight="1" x14ac:dyDescent="0.15">
      <c r="B91" s="844"/>
      <c r="C91" s="2844"/>
      <c r="D91" s="848" t="s">
        <v>70</v>
      </c>
      <c r="E91" s="849" t="s">
        <v>5011</v>
      </c>
      <c r="F91" s="2840" t="s">
        <v>276</v>
      </c>
      <c r="G91" s="2817"/>
      <c r="H91" s="2820"/>
      <c r="I91" s="2823"/>
      <c r="J91" s="2826"/>
      <c r="K91" s="2829"/>
      <c r="L91" s="2270"/>
      <c r="M91" s="2832"/>
      <c r="N91" s="2270"/>
      <c r="O91" s="2270"/>
      <c r="P91" s="2461"/>
      <c r="Q91" s="2781"/>
      <c r="R91" s="460"/>
    </row>
    <row r="92" spans="2:18" s="54" customFormat="1" ht="12" customHeight="1" x14ac:dyDescent="0.15">
      <c r="B92" s="844"/>
      <c r="C92" s="2955"/>
      <c r="D92" s="850" t="s">
        <v>71</v>
      </c>
      <c r="E92" s="851" t="s">
        <v>5012</v>
      </c>
      <c r="F92" s="2873"/>
      <c r="G92" s="2850"/>
      <c r="H92" s="2852"/>
      <c r="I92" s="2854"/>
      <c r="J92" s="2856"/>
      <c r="K92" s="2858"/>
      <c r="L92" s="2743"/>
      <c r="M92" s="2860"/>
      <c r="N92" s="2743"/>
      <c r="O92" s="2743"/>
      <c r="P92" s="2724"/>
      <c r="Q92" s="2784"/>
      <c r="R92" s="460"/>
    </row>
    <row r="93" spans="2:18" ht="12" customHeight="1" x14ac:dyDescent="0.15">
      <c r="B93" s="844"/>
      <c r="C93" s="2812" t="s">
        <v>5013</v>
      </c>
      <c r="D93" s="833" t="s">
        <v>72</v>
      </c>
      <c r="E93" s="852" t="s">
        <v>277</v>
      </c>
      <c r="F93" s="2840" t="s">
        <v>278</v>
      </c>
      <c r="G93" s="2849">
        <v>4</v>
      </c>
      <c r="H93" s="2851">
        <v>0</v>
      </c>
      <c r="I93" s="2853">
        <v>1</v>
      </c>
      <c r="J93" s="2855">
        <v>0</v>
      </c>
      <c r="K93" s="2857">
        <v>1</v>
      </c>
      <c r="L93" s="2746">
        <v>25804</v>
      </c>
      <c r="M93" s="2859" t="s">
        <v>279</v>
      </c>
      <c r="N93" s="2746">
        <v>300</v>
      </c>
      <c r="O93" s="2725">
        <v>1593</v>
      </c>
      <c r="P93" s="2725">
        <v>1311</v>
      </c>
      <c r="Q93" s="2785" t="s">
        <v>4032</v>
      </c>
      <c r="R93" s="460"/>
    </row>
    <row r="94" spans="2:18" ht="12" customHeight="1" x14ac:dyDescent="0.15">
      <c r="B94" s="844"/>
      <c r="C94" s="2812"/>
      <c r="E94" s="828" t="s">
        <v>280</v>
      </c>
      <c r="F94" s="2848"/>
      <c r="G94" s="2817"/>
      <c r="H94" s="2820"/>
      <c r="I94" s="2823"/>
      <c r="J94" s="2826"/>
      <c r="K94" s="2829"/>
      <c r="L94" s="2270"/>
      <c r="M94" s="2832"/>
      <c r="N94" s="2270"/>
      <c r="O94" s="2461"/>
      <c r="P94" s="2461"/>
      <c r="Q94" s="2781"/>
      <c r="R94" s="460"/>
    </row>
    <row r="95" spans="2:18" ht="12" customHeight="1" x14ac:dyDescent="0.15">
      <c r="B95" s="844"/>
      <c r="C95" s="2812"/>
      <c r="D95" s="4" t="s">
        <v>70</v>
      </c>
      <c r="E95" s="6" t="s">
        <v>281</v>
      </c>
      <c r="F95" s="2840" t="s">
        <v>5014</v>
      </c>
      <c r="G95" s="2817"/>
      <c r="H95" s="2820"/>
      <c r="I95" s="2823"/>
      <c r="J95" s="2826"/>
      <c r="K95" s="2829"/>
      <c r="L95" s="2270"/>
      <c r="M95" s="2832"/>
      <c r="N95" s="2270"/>
      <c r="O95" s="2461"/>
      <c r="P95" s="2461"/>
      <c r="Q95" s="2781"/>
      <c r="R95" s="460"/>
    </row>
    <row r="96" spans="2:18" ht="12" customHeight="1" x14ac:dyDescent="0.15">
      <c r="B96" s="844"/>
      <c r="C96" s="2948"/>
      <c r="D96" s="853" t="s">
        <v>4653</v>
      </c>
      <c r="E96" s="854" t="s">
        <v>281</v>
      </c>
      <c r="F96" s="2873"/>
      <c r="G96" s="2850"/>
      <c r="H96" s="2852"/>
      <c r="I96" s="2854"/>
      <c r="J96" s="2856"/>
      <c r="K96" s="2858"/>
      <c r="L96" s="2743"/>
      <c r="M96" s="2860"/>
      <c r="N96" s="2743"/>
      <c r="O96" s="2724"/>
      <c r="P96" s="2724"/>
      <c r="Q96" s="2784"/>
      <c r="R96" s="460"/>
    </row>
    <row r="97" spans="2:18" ht="12" customHeight="1" x14ac:dyDescent="0.15">
      <c r="B97" s="844"/>
      <c r="C97" s="2846" t="s">
        <v>5015</v>
      </c>
      <c r="D97" s="823" t="s">
        <v>72</v>
      </c>
      <c r="E97" s="855" t="s">
        <v>93</v>
      </c>
      <c r="F97" s="2847" t="s">
        <v>282</v>
      </c>
      <c r="G97" s="2849">
        <v>2</v>
      </c>
      <c r="H97" s="2851">
        <v>0</v>
      </c>
      <c r="I97" s="2853">
        <v>0</v>
      </c>
      <c r="J97" s="2855">
        <v>0</v>
      </c>
      <c r="K97" s="2857">
        <v>0</v>
      </c>
      <c r="L97" s="2746">
        <v>8477</v>
      </c>
      <c r="M97" s="2859" t="s">
        <v>3914</v>
      </c>
      <c r="N97" s="2746">
        <v>307</v>
      </c>
      <c r="O97" s="2725">
        <v>1014</v>
      </c>
      <c r="P97" s="2725">
        <v>499</v>
      </c>
      <c r="Q97" s="2786" t="s">
        <v>4033</v>
      </c>
      <c r="R97" s="460"/>
    </row>
    <row r="98" spans="2:18" ht="12" customHeight="1" x14ac:dyDescent="0.15">
      <c r="B98" s="844"/>
      <c r="C98" s="2835"/>
      <c r="E98" s="828" t="s">
        <v>283</v>
      </c>
      <c r="F98" s="2848"/>
      <c r="G98" s="2817"/>
      <c r="H98" s="2820"/>
      <c r="I98" s="2823"/>
      <c r="J98" s="2826"/>
      <c r="K98" s="2829"/>
      <c r="L98" s="2270"/>
      <c r="M98" s="2832"/>
      <c r="N98" s="2270"/>
      <c r="O98" s="2461"/>
      <c r="P98" s="2461"/>
      <c r="Q98" s="2781"/>
      <c r="R98" s="460"/>
    </row>
    <row r="99" spans="2:18" ht="12" customHeight="1" x14ac:dyDescent="0.15">
      <c r="B99" s="844"/>
      <c r="C99" s="2835"/>
      <c r="D99" s="4" t="s">
        <v>70</v>
      </c>
      <c r="E99" s="6" t="s">
        <v>284</v>
      </c>
      <c r="F99" s="2861" t="s">
        <v>285</v>
      </c>
      <c r="G99" s="2817"/>
      <c r="H99" s="2820"/>
      <c r="I99" s="2823"/>
      <c r="J99" s="2826"/>
      <c r="K99" s="2829"/>
      <c r="L99" s="2270"/>
      <c r="M99" s="2832"/>
      <c r="N99" s="2270"/>
      <c r="O99" s="2461"/>
      <c r="P99" s="2461"/>
      <c r="Q99" s="2781"/>
      <c r="R99" s="460"/>
    </row>
    <row r="100" spans="2:18" ht="12" customHeight="1" x14ac:dyDescent="0.15">
      <c r="B100" s="844"/>
      <c r="C100" s="2837"/>
      <c r="D100" s="825" t="s">
        <v>4653</v>
      </c>
      <c r="E100" s="856" t="s">
        <v>284</v>
      </c>
      <c r="F100" s="2862"/>
      <c r="G100" s="2850"/>
      <c r="H100" s="2852"/>
      <c r="I100" s="2854"/>
      <c r="J100" s="2856"/>
      <c r="K100" s="2858"/>
      <c r="L100" s="2743"/>
      <c r="M100" s="2860"/>
      <c r="N100" s="2743"/>
      <c r="O100" s="2724"/>
      <c r="P100" s="2724"/>
      <c r="Q100" s="2784"/>
      <c r="R100" s="460"/>
    </row>
    <row r="101" spans="2:18" ht="12" customHeight="1" x14ac:dyDescent="0.15">
      <c r="B101" s="844"/>
      <c r="C101" s="2812" t="s">
        <v>5016</v>
      </c>
      <c r="D101" s="4" t="s">
        <v>72</v>
      </c>
      <c r="E101" s="6" t="s">
        <v>94</v>
      </c>
      <c r="F101" s="2953" t="s">
        <v>5017</v>
      </c>
      <c r="G101" s="2849">
        <v>4</v>
      </c>
      <c r="H101" s="2851">
        <v>0</v>
      </c>
      <c r="I101" s="2853">
        <v>0</v>
      </c>
      <c r="J101" s="2855">
        <v>0</v>
      </c>
      <c r="K101" s="2857">
        <v>0</v>
      </c>
      <c r="L101" s="2746">
        <v>4734</v>
      </c>
      <c r="M101" s="2859" t="s">
        <v>3915</v>
      </c>
      <c r="N101" s="2746">
        <v>308</v>
      </c>
      <c r="O101" s="2725">
        <v>1894.59</v>
      </c>
      <c r="P101" s="2725">
        <v>615.52</v>
      </c>
      <c r="Q101" s="2785" t="s">
        <v>4034</v>
      </c>
      <c r="R101" s="460"/>
    </row>
    <row r="102" spans="2:18" ht="24" customHeight="1" x14ac:dyDescent="0.15">
      <c r="B102" s="844"/>
      <c r="C102" s="2812"/>
      <c r="E102" s="828" t="s">
        <v>286</v>
      </c>
      <c r="F102" s="2848"/>
      <c r="G102" s="2817"/>
      <c r="H102" s="2820"/>
      <c r="I102" s="2823"/>
      <c r="J102" s="2826"/>
      <c r="K102" s="2829"/>
      <c r="L102" s="2270"/>
      <c r="M102" s="2832"/>
      <c r="N102" s="2270"/>
      <c r="O102" s="2461"/>
      <c r="P102" s="2461"/>
      <c r="Q102" s="2781"/>
      <c r="R102" s="460"/>
    </row>
    <row r="103" spans="2:18" ht="12" customHeight="1" x14ac:dyDescent="0.15">
      <c r="B103" s="844"/>
      <c r="C103" s="2812"/>
      <c r="D103" s="4" t="s">
        <v>70</v>
      </c>
      <c r="E103" s="6" t="s">
        <v>287</v>
      </c>
      <c r="F103" s="2840" t="s">
        <v>288</v>
      </c>
      <c r="G103" s="2817"/>
      <c r="H103" s="2820"/>
      <c r="I103" s="2823"/>
      <c r="J103" s="2826"/>
      <c r="K103" s="2829"/>
      <c r="L103" s="2270"/>
      <c r="M103" s="2832"/>
      <c r="N103" s="2270"/>
      <c r="O103" s="2461"/>
      <c r="P103" s="2461"/>
      <c r="Q103" s="2781"/>
      <c r="R103" s="460"/>
    </row>
    <row r="104" spans="2:18" ht="12" customHeight="1" x14ac:dyDescent="0.15">
      <c r="B104" s="844"/>
      <c r="C104" s="2812"/>
      <c r="D104" s="4" t="s">
        <v>71</v>
      </c>
      <c r="E104" s="6" t="s">
        <v>287</v>
      </c>
      <c r="F104" s="2840"/>
      <c r="G104" s="2817"/>
      <c r="H104" s="2820"/>
      <c r="I104" s="2823"/>
      <c r="J104" s="2826"/>
      <c r="K104" s="2829"/>
      <c r="L104" s="2270"/>
      <c r="M104" s="2832"/>
      <c r="N104" s="2270"/>
      <c r="O104" s="2461"/>
      <c r="P104" s="2461"/>
      <c r="Q104" s="2784"/>
      <c r="R104" s="460"/>
    </row>
    <row r="105" spans="2:18" ht="12" customHeight="1" x14ac:dyDescent="0.15">
      <c r="B105" s="2947"/>
      <c r="C105" s="3053" t="s">
        <v>5018</v>
      </c>
      <c r="D105" s="823" t="s">
        <v>72</v>
      </c>
      <c r="E105" s="855" t="s">
        <v>289</v>
      </c>
      <c r="F105" s="2953" t="s">
        <v>5019</v>
      </c>
      <c r="G105" s="2849">
        <v>3</v>
      </c>
      <c r="H105" s="2851">
        <v>0</v>
      </c>
      <c r="I105" s="2853">
        <v>0</v>
      </c>
      <c r="J105" s="2855">
        <v>0</v>
      </c>
      <c r="K105" s="2857">
        <v>0</v>
      </c>
      <c r="L105" s="2746">
        <v>11548</v>
      </c>
      <c r="M105" s="2859" t="s">
        <v>3916</v>
      </c>
      <c r="N105" s="2746">
        <v>302</v>
      </c>
      <c r="O105" s="2725">
        <v>2299.9899999999998</v>
      </c>
      <c r="P105" s="2725">
        <v>749.73</v>
      </c>
      <c r="Q105" s="2785" t="s">
        <v>4035</v>
      </c>
      <c r="R105" s="460"/>
    </row>
    <row r="106" spans="2:18" ht="21.75" customHeight="1" x14ac:dyDescent="0.15">
      <c r="B106" s="2947"/>
      <c r="C106" s="2812"/>
      <c r="E106" s="828" t="s">
        <v>290</v>
      </c>
      <c r="F106" s="2848"/>
      <c r="G106" s="2817"/>
      <c r="H106" s="2820"/>
      <c r="I106" s="2823"/>
      <c r="J106" s="2826"/>
      <c r="K106" s="2829"/>
      <c r="L106" s="2270"/>
      <c r="M106" s="2832"/>
      <c r="N106" s="2270"/>
      <c r="O106" s="2461"/>
      <c r="P106" s="2461"/>
      <c r="Q106" s="2781"/>
      <c r="R106" s="460"/>
    </row>
    <row r="107" spans="2:18" ht="12" customHeight="1" x14ac:dyDescent="0.15">
      <c r="B107" s="2947"/>
      <c r="C107" s="2812"/>
      <c r="D107" s="4" t="s">
        <v>70</v>
      </c>
      <c r="E107" s="6" t="s">
        <v>291</v>
      </c>
      <c r="F107" s="2840" t="s">
        <v>292</v>
      </c>
      <c r="G107" s="2817"/>
      <c r="H107" s="2820"/>
      <c r="I107" s="2823"/>
      <c r="J107" s="2826"/>
      <c r="K107" s="2829"/>
      <c r="L107" s="2270"/>
      <c r="M107" s="2832"/>
      <c r="N107" s="2270"/>
      <c r="O107" s="2461"/>
      <c r="P107" s="2461"/>
      <c r="Q107" s="2781"/>
      <c r="R107" s="460"/>
    </row>
    <row r="108" spans="2:18" ht="12" customHeight="1" thickBot="1" x14ac:dyDescent="0.2">
      <c r="B108" s="3189"/>
      <c r="C108" s="3176"/>
      <c r="D108" s="857" t="s">
        <v>5020</v>
      </c>
      <c r="E108" s="858" t="s">
        <v>291</v>
      </c>
      <c r="F108" s="2866"/>
      <c r="G108" s="2950"/>
      <c r="H108" s="2951"/>
      <c r="I108" s="2952"/>
      <c r="J108" s="2864"/>
      <c r="K108" s="2865"/>
      <c r="L108" s="2863"/>
      <c r="M108" s="2946"/>
      <c r="N108" s="2863"/>
      <c r="O108" s="2727"/>
      <c r="P108" s="2727"/>
      <c r="Q108" s="2787"/>
      <c r="R108" s="460"/>
    </row>
    <row r="109" spans="2:18" ht="12" customHeight="1" x14ac:dyDescent="0.15">
      <c r="B109" s="3194" t="s">
        <v>2753</v>
      </c>
      <c r="C109" s="3031" t="s">
        <v>3056</v>
      </c>
      <c r="D109" s="1443" t="s">
        <v>72</v>
      </c>
      <c r="E109" s="1444" t="s">
        <v>5021</v>
      </c>
      <c r="F109" s="2963" t="s">
        <v>5022</v>
      </c>
      <c r="G109" s="2960">
        <v>8</v>
      </c>
      <c r="H109" s="2961">
        <v>0</v>
      </c>
      <c r="I109" s="2962">
        <v>0</v>
      </c>
      <c r="J109" s="2956">
        <v>0</v>
      </c>
      <c r="K109" s="2957">
        <v>0</v>
      </c>
      <c r="L109" s="2742">
        <v>26772</v>
      </c>
      <c r="M109" s="2958" t="s">
        <v>3917</v>
      </c>
      <c r="N109" s="2742">
        <v>186</v>
      </c>
      <c r="O109" s="2732">
        <v>7581.96</v>
      </c>
      <c r="P109" s="2732">
        <v>3332.54</v>
      </c>
      <c r="Q109" s="2788" t="s">
        <v>4036</v>
      </c>
      <c r="R109" s="460"/>
    </row>
    <row r="110" spans="2:18" ht="24" customHeight="1" x14ac:dyDescent="0.15">
      <c r="B110" s="3195"/>
      <c r="C110" s="2844"/>
      <c r="E110" s="828" t="s">
        <v>2417</v>
      </c>
      <c r="F110" s="2848"/>
      <c r="G110" s="2817"/>
      <c r="H110" s="2820"/>
      <c r="I110" s="2823"/>
      <c r="J110" s="2826"/>
      <c r="K110" s="2829"/>
      <c r="L110" s="2270"/>
      <c r="M110" s="2832"/>
      <c r="N110" s="2270"/>
      <c r="O110" s="2461"/>
      <c r="P110" s="2461"/>
      <c r="Q110" s="2781"/>
      <c r="R110" s="460"/>
    </row>
    <row r="111" spans="2:18" ht="12" customHeight="1" x14ac:dyDescent="0.15">
      <c r="B111" s="3195"/>
      <c r="C111" s="2844"/>
      <c r="D111" s="4" t="s">
        <v>70</v>
      </c>
      <c r="E111" s="6" t="s">
        <v>5023</v>
      </c>
      <c r="F111" s="2840" t="s">
        <v>5024</v>
      </c>
      <c r="G111" s="2817"/>
      <c r="H111" s="2820"/>
      <c r="I111" s="2823"/>
      <c r="J111" s="2826"/>
      <c r="K111" s="2829"/>
      <c r="L111" s="2270"/>
      <c r="M111" s="2832"/>
      <c r="N111" s="2270"/>
      <c r="O111" s="2461"/>
      <c r="P111" s="2461"/>
      <c r="Q111" s="2781"/>
      <c r="R111" s="460"/>
    </row>
    <row r="112" spans="2:18" ht="12" customHeight="1" thickBot="1" x14ac:dyDescent="0.2">
      <c r="B112" s="3196"/>
      <c r="C112" s="3187"/>
      <c r="D112" s="857" t="s">
        <v>5020</v>
      </c>
      <c r="E112" s="858" t="s">
        <v>5025</v>
      </c>
      <c r="F112" s="2866"/>
      <c r="G112" s="2950"/>
      <c r="H112" s="2951"/>
      <c r="I112" s="2952"/>
      <c r="J112" s="2864"/>
      <c r="K112" s="2865"/>
      <c r="L112" s="2863"/>
      <c r="M112" s="2946"/>
      <c r="N112" s="2863"/>
      <c r="O112" s="2727"/>
      <c r="P112" s="2727"/>
      <c r="Q112" s="2787"/>
      <c r="R112" s="460"/>
    </row>
    <row r="113" spans="1:18" ht="12" customHeight="1" x14ac:dyDescent="0.15">
      <c r="B113" s="2918" t="s">
        <v>2494</v>
      </c>
      <c r="C113" s="2812" t="s">
        <v>5160</v>
      </c>
      <c r="D113" s="4" t="s">
        <v>72</v>
      </c>
      <c r="E113" s="5" t="s">
        <v>293</v>
      </c>
      <c r="F113" s="2844" t="s">
        <v>4742</v>
      </c>
      <c r="G113" s="2960">
        <v>2</v>
      </c>
      <c r="H113" s="2961">
        <v>1</v>
      </c>
      <c r="I113" s="2962">
        <v>0</v>
      </c>
      <c r="J113" s="2956">
        <v>0</v>
      </c>
      <c r="K113" s="2957">
        <v>0</v>
      </c>
      <c r="L113" s="2742">
        <v>2632</v>
      </c>
      <c r="M113" s="2958" t="s">
        <v>294</v>
      </c>
      <c r="N113" s="2742">
        <v>313</v>
      </c>
      <c r="O113" s="2732">
        <v>339</v>
      </c>
      <c r="P113" s="2732">
        <v>542</v>
      </c>
      <c r="Q113" s="2789" t="s">
        <v>4037</v>
      </c>
      <c r="R113" s="460"/>
    </row>
    <row r="114" spans="1:18" ht="12" customHeight="1" x14ac:dyDescent="0.15">
      <c r="B114" s="2918"/>
      <c r="C114" s="2812"/>
      <c r="E114" s="5" t="s">
        <v>295</v>
      </c>
      <c r="F114" s="2959"/>
      <c r="G114" s="2817"/>
      <c r="H114" s="2820"/>
      <c r="I114" s="2823"/>
      <c r="J114" s="2826"/>
      <c r="K114" s="2829"/>
      <c r="L114" s="2270"/>
      <c r="M114" s="2832"/>
      <c r="N114" s="2270"/>
      <c r="O114" s="2461"/>
      <c r="P114" s="2461"/>
      <c r="Q114" s="2781"/>
      <c r="R114" s="460"/>
    </row>
    <row r="115" spans="1:18" ht="12" customHeight="1" x14ac:dyDescent="0.15">
      <c r="B115" s="2918"/>
      <c r="C115" s="2812"/>
      <c r="D115" s="842" t="s">
        <v>70</v>
      </c>
      <c r="E115" s="5" t="s">
        <v>296</v>
      </c>
      <c r="F115" s="2964" t="s">
        <v>5161</v>
      </c>
      <c r="G115" s="2817"/>
      <c r="H115" s="2820"/>
      <c r="I115" s="2823"/>
      <c r="J115" s="2826"/>
      <c r="K115" s="2829"/>
      <c r="L115" s="2270"/>
      <c r="M115" s="2832"/>
      <c r="N115" s="2270"/>
      <c r="O115" s="2461"/>
      <c r="P115" s="2461"/>
      <c r="Q115" s="2781"/>
      <c r="R115" s="460"/>
    </row>
    <row r="116" spans="1:18" ht="12" customHeight="1" x14ac:dyDescent="0.15">
      <c r="B116" s="2918"/>
      <c r="C116" s="2812"/>
      <c r="D116" s="842" t="s">
        <v>71</v>
      </c>
      <c r="E116" s="5" t="s">
        <v>296</v>
      </c>
      <c r="F116" s="2965"/>
      <c r="G116" s="2850"/>
      <c r="H116" s="2852"/>
      <c r="I116" s="2854"/>
      <c r="J116" s="2856"/>
      <c r="K116" s="2858"/>
      <c r="L116" s="2743"/>
      <c r="M116" s="2860"/>
      <c r="N116" s="2743"/>
      <c r="O116" s="2724"/>
      <c r="P116" s="2724"/>
      <c r="Q116" s="2784"/>
      <c r="R116" s="460"/>
    </row>
    <row r="117" spans="1:18" ht="12" customHeight="1" x14ac:dyDescent="0.15">
      <c r="B117" s="822"/>
      <c r="C117" s="3053" t="s">
        <v>5162</v>
      </c>
      <c r="D117" s="823" t="s">
        <v>72</v>
      </c>
      <c r="E117" s="824" t="s">
        <v>297</v>
      </c>
      <c r="F117" s="2844" t="s">
        <v>4742</v>
      </c>
      <c r="G117" s="2849">
        <v>3</v>
      </c>
      <c r="H117" s="2851">
        <v>0</v>
      </c>
      <c r="I117" s="2853">
        <v>0</v>
      </c>
      <c r="J117" s="2855">
        <v>0</v>
      </c>
      <c r="K117" s="2857">
        <v>0</v>
      </c>
      <c r="L117" s="2746">
        <v>17916</v>
      </c>
      <c r="M117" s="2859" t="s">
        <v>298</v>
      </c>
      <c r="N117" s="2746">
        <v>320</v>
      </c>
      <c r="O117" s="2725">
        <v>1321</v>
      </c>
      <c r="P117" s="2725">
        <v>713</v>
      </c>
      <c r="Q117" s="2766" t="s">
        <v>4038</v>
      </c>
      <c r="R117" s="460"/>
    </row>
    <row r="118" spans="1:18" ht="12" customHeight="1" x14ac:dyDescent="0.15">
      <c r="B118" s="822"/>
      <c r="C118" s="2812"/>
      <c r="E118" s="5" t="s">
        <v>299</v>
      </c>
      <c r="F118" s="2959"/>
      <c r="G118" s="2817"/>
      <c r="H118" s="2820"/>
      <c r="I118" s="2823"/>
      <c r="J118" s="2826"/>
      <c r="K118" s="2829"/>
      <c r="L118" s="2270"/>
      <c r="M118" s="2832"/>
      <c r="N118" s="2270"/>
      <c r="O118" s="2461"/>
      <c r="P118" s="2461"/>
      <c r="Q118" s="2781"/>
      <c r="R118" s="460"/>
    </row>
    <row r="119" spans="1:18" ht="12" customHeight="1" x14ac:dyDescent="0.15">
      <c r="B119" s="822"/>
      <c r="C119" s="2812"/>
      <c r="D119" s="842" t="s">
        <v>70</v>
      </c>
      <c r="E119" s="5" t="s">
        <v>300</v>
      </c>
      <c r="F119" s="2840" t="s">
        <v>5163</v>
      </c>
      <c r="G119" s="2817"/>
      <c r="H119" s="2820"/>
      <c r="I119" s="2823"/>
      <c r="J119" s="2826"/>
      <c r="K119" s="2829"/>
      <c r="L119" s="2270"/>
      <c r="M119" s="2832"/>
      <c r="N119" s="2270"/>
      <c r="O119" s="2461"/>
      <c r="P119" s="2461"/>
      <c r="Q119" s="2781"/>
      <c r="R119" s="460"/>
    </row>
    <row r="120" spans="1:18" ht="12" customHeight="1" thickBot="1" x14ac:dyDescent="0.2">
      <c r="B120" s="859"/>
      <c r="C120" s="2813"/>
      <c r="D120" s="843" t="s">
        <v>71</v>
      </c>
      <c r="E120" s="839" t="s">
        <v>300</v>
      </c>
      <c r="F120" s="3127"/>
      <c r="G120" s="2818"/>
      <c r="H120" s="2821"/>
      <c r="I120" s="2824"/>
      <c r="J120" s="2827"/>
      <c r="K120" s="2830"/>
      <c r="L120" s="2747"/>
      <c r="M120" s="2833"/>
      <c r="N120" s="2747"/>
      <c r="O120" s="2728"/>
      <c r="P120" s="2728"/>
      <c r="Q120" s="2782"/>
      <c r="R120" s="460"/>
    </row>
    <row r="121" spans="1:18" ht="12" customHeight="1" x14ac:dyDescent="0.15">
      <c r="A121" s="54"/>
      <c r="B121" s="2940" t="s">
        <v>5181</v>
      </c>
      <c r="C121" s="2811" t="s">
        <v>5182</v>
      </c>
      <c r="D121" s="860" t="s">
        <v>72</v>
      </c>
      <c r="E121" s="841" t="s">
        <v>301</v>
      </c>
      <c r="F121" s="3051" t="s">
        <v>309</v>
      </c>
      <c r="G121" s="3198">
        <v>3</v>
      </c>
      <c r="H121" s="3199">
        <v>0</v>
      </c>
      <c r="I121" s="3202">
        <v>0</v>
      </c>
      <c r="J121" s="3205">
        <v>0</v>
      </c>
      <c r="K121" s="3208">
        <v>0</v>
      </c>
      <c r="L121" s="2804">
        <v>7011</v>
      </c>
      <c r="M121" s="3129" t="s">
        <v>310</v>
      </c>
      <c r="N121" s="2804">
        <v>296</v>
      </c>
      <c r="O121" s="2723" t="s">
        <v>5880</v>
      </c>
      <c r="P121" s="2723">
        <v>199</v>
      </c>
      <c r="Q121" s="2761" t="s">
        <v>4049</v>
      </c>
      <c r="R121" s="460"/>
    </row>
    <row r="122" spans="1:18" ht="12" customHeight="1" x14ac:dyDescent="0.15">
      <c r="A122" s="54"/>
      <c r="B122" s="3049"/>
      <c r="C122" s="2812"/>
      <c r="D122" s="842"/>
      <c r="E122" s="5" t="s">
        <v>302</v>
      </c>
      <c r="F122" s="2949"/>
      <c r="G122" s="3034"/>
      <c r="H122" s="3200"/>
      <c r="I122" s="3203"/>
      <c r="J122" s="3206"/>
      <c r="K122" s="3209"/>
      <c r="L122" s="2270"/>
      <c r="M122" s="2969"/>
      <c r="N122" s="2270"/>
      <c r="O122" s="2461"/>
      <c r="P122" s="2461"/>
      <c r="Q122" s="2749"/>
      <c r="R122" s="460"/>
    </row>
    <row r="123" spans="1:18" ht="12" customHeight="1" x14ac:dyDescent="0.15">
      <c r="A123" s="54"/>
      <c r="B123" s="3049"/>
      <c r="C123" s="2812"/>
      <c r="D123" s="842" t="s">
        <v>70</v>
      </c>
      <c r="E123" s="5" t="s">
        <v>311</v>
      </c>
      <c r="F123" s="2964" t="s">
        <v>312</v>
      </c>
      <c r="G123" s="3034"/>
      <c r="H123" s="3200"/>
      <c r="I123" s="3203"/>
      <c r="J123" s="3206"/>
      <c r="K123" s="3209"/>
      <c r="L123" s="2270"/>
      <c r="M123" s="2969"/>
      <c r="N123" s="2270"/>
      <c r="O123" s="2461"/>
      <c r="P123" s="2461"/>
      <c r="Q123" s="2749"/>
      <c r="R123" s="460"/>
    </row>
    <row r="124" spans="1:18" ht="12" customHeight="1" x14ac:dyDescent="0.15">
      <c r="A124" s="54"/>
      <c r="B124" s="3049"/>
      <c r="C124" s="2948"/>
      <c r="D124" s="861" t="s">
        <v>71</v>
      </c>
      <c r="E124" s="826" t="s">
        <v>6</v>
      </c>
      <c r="F124" s="2965"/>
      <c r="G124" s="3035"/>
      <c r="H124" s="3201"/>
      <c r="I124" s="3204"/>
      <c r="J124" s="3207"/>
      <c r="K124" s="3210"/>
      <c r="L124" s="2743"/>
      <c r="M124" s="2970"/>
      <c r="N124" s="2743"/>
      <c r="O124" s="2724"/>
      <c r="P124" s="2724"/>
      <c r="Q124" s="2752"/>
      <c r="R124" s="460"/>
    </row>
    <row r="125" spans="1:18" ht="12" customHeight="1" x14ac:dyDescent="0.15">
      <c r="B125" s="862"/>
      <c r="C125" s="3007" t="s">
        <v>5183</v>
      </c>
      <c r="D125" s="4" t="s">
        <v>72</v>
      </c>
      <c r="E125" s="5" t="s">
        <v>301</v>
      </c>
      <c r="F125" s="2993" t="s">
        <v>2689</v>
      </c>
      <c r="G125" s="2344"/>
      <c r="H125" s="2542"/>
      <c r="I125" s="2364"/>
      <c r="J125" s="2477"/>
      <c r="K125" s="2530"/>
      <c r="L125" s="2967" t="s">
        <v>5858</v>
      </c>
      <c r="M125" s="2969" t="s">
        <v>5184</v>
      </c>
      <c r="N125" s="2971">
        <v>296</v>
      </c>
      <c r="O125" s="2736" t="s">
        <v>5881</v>
      </c>
      <c r="P125" s="2482">
        <v>732</v>
      </c>
      <c r="Q125" s="2749" t="s">
        <v>4247</v>
      </c>
      <c r="R125" s="460"/>
    </row>
    <row r="126" spans="1:18" ht="12" customHeight="1" x14ac:dyDescent="0.15">
      <c r="B126" s="862"/>
      <c r="C126" s="2994"/>
      <c r="E126" s="5" t="s">
        <v>302</v>
      </c>
      <c r="F126" s="2988"/>
      <c r="G126" s="2344"/>
      <c r="H126" s="2542"/>
      <c r="I126" s="2364"/>
      <c r="J126" s="2477"/>
      <c r="K126" s="2530"/>
      <c r="L126" s="2268"/>
      <c r="M126" s="2969"/>
      <c r="N126" s="2971"/>
      <c r="O126" s="2243"/>
      <c r="P126" s="2482"/>
      <c r="Q126" s="2749"/>
      <c r="R126" s="460"/>
    </row>
    <row r="127" spans="1:18" ht="12" customHeight="1" x14ac:dyDescent="0.15">
      <c r="B127" s="862"/>
      <c r="C127" s="2994"/>
      <c r="D127" s="842" t="s">
        <v>70</v>
      </c>
      <c r="E127" s="5" t="s">
        <v>303</v>
      </c>
      <c r="F127" s="2993" t="s">
        <v>2689</v>
      </c>
      <c r="G127" s="2344"/>
      <c r="H127" s="2542"/>
      <c r="I127" s="2364"/>
      <c r="J127" s="2477"/>
      <c r="K127" s="2530"/>
      <c r="L127" s="2268"/>
      <c r="M127" s="2969"/>
      <c r="N127" s="2971"/>
      <c r="O127" s="2243"/>
      <c r="P127" s="2482"/>
      <c r="Q127" s="2749"/>
      <c r="R127" s="460"/>
    </row>
    <row r="128" spans="1:18" ht="12" customHeight="1" x14ac:dyDescent="0.15">
      <c r="B128" s="862"/>
      <c r="C128" s="2995"/>
      <c r="D128" s="861" t="s">
        <v>71</v>
      </c>
      <c r="E128" s="826" t="s">
        <v>303</v>
      </c>
      <c r="F128" s="3197"/>
      <c r="G128" s="2973"/>
      <c r="H128" s="2974"/>
      <c r="I128" s="2975"/>
      <c r="J128" s="3003"/>
      <c r="K128" s="2966"/>
      <c r="L128" s="2968"/>
      <c r="M128" s="2970"/>
      <c r="N128" s="2972"/>
      <c r="O128" s="2744"/>
      <c r="P128" s="2745"/>
      <c r="Q128" s="2752"/>
      <c r="R128" s="460"/>
    </row>
    <row r="129" spans="2:18" ht="12" customHeight="1" x14ac:dyDescent="0.15">
      <c r="B129" s="863"/>
      <c r="C129" s="2994" t="s">
        <v>5185</v>
      </c>
      <c r="D129" s="864" t="s">
        <v>72</v>
      </c>
      <c r="E129" s="865" t="s">
        <v>5186</v>
      </c>
      <c r="F129" s="2996" t="s">
        <v>2689</v>
      </c>
      <c r="G129" s="2360">
        <v>5</v>
      </c>
      <c r="H129" s="2997">
        <v>0</v>
      </c>
      <c r="I129" s="2363">
        <v>0</v>
      </c>
      <c r="J129" s="2479">
        <v>0</v>
      </c>
      <c r="K129" s="2998">
        <v>0</v>
      </c>
      <c r="L129" s="2979">
        <v>5571</v>
      </c>
      <c r="M129" s="2999" t="s">
        <v>5754</v>
      </c>
      <c r="N129" s="3000">
        <v>310</v>
      </c>
      <c r="O129" s="2736" t="s">
        <v>5881</v>
      </c>
      <c r="P129" s="2737">
        <v>355</v>
      </c>
      <c r="Q129" s="2797" t="s">
        <v>4050</v>
      </c>
      <c r="R129" s="460"/>
    </row>
    <row r="130" spans="2:18" ht="12" customHeight="1" x14ac:dyDescent="0.15">
      <c r="B130" s="863"/>
      <c r="C130" s="2994"/>
      <c r="E130" s="5" t="s">
        <v>5187</v>
      </c>
      <c r="F130" s="2988"/>
      <c r="G130" s="2344"/>
      <c r="H130" s="2542"/>
      <c r="I130" s="2364"/>
      <c r="J130" s="2477"/>
      <c r="K130" s="2530"/>
      <c r="L130" s="2268"/>
      <c r="M130" s="2969"/>
      <c r="N130" s="2971"/>
      <c r="O130" s="2243"/>
      <c r="P130" s="2482"/>
      <c r="Q130" s="2749"/>
      <c r="R130" s="460"/>
    </row>
    <row r="131" spans="2:18" ht="12" customHeight="1" x14ac:dyDescent="0.15">
      <c r="B131" s="863"/>
      <c r="C131" s="2994"/>
      <c r="D131" s="842" t="s">
        <v>70</v>
      </c>
      <c r="E131" s="5" t="s">
        <v>5188</v>
      </c>
      <c r="F131" s="3001" t="s">
        <v>5189</v>
      </c>
      <c r="G131" s="2344"/>
      <c r="H131" s="2542"/>
      <c r="I131" s="2364"/>
      <c r="J131" s="2477"/>
      <c r="K131" s="2530"/>
      <c r="L131" s="2268"/>
      <c r="M131" s="2969"/>
      <c r="N131" s="2971"/>
      <c r="O131" s="2243"/>
      <c r="P131" s="2482"/>
      <c r="Q131" s="2749"/>
      <c r="R131" s="460"/>
    </row>
    <row r="132" spans="2:18" ht="12" customHeight="1" x14ac:dyDescent="0.15">
      <c r="B132" s="863"/>
      <c r="C132" s="2995"/>
      <c r="D132" s="861" t="s">
        <v>71</v>
      </c>
      <c r="E132" s="826" t="s">
        <v>5188</v>
      </c>
      <c r="F132" s="3002"/>
      <c r="G132" s="2973"/>
      <c r="H132" s="2974"/>
      <c r="I132" s="2975"/>
      <c r="J132" s="3003"/>
      <c r="K132" s="2966"/>
      <c r="L132" s="2968"/>
      <c r="M132" s="2970"/>
      <c r="N132" s="2972"/>
      <c r="O132" s="2744"/>
      <c r="P132" s="2745"/>
      <c r="Q132" s="2752"/>
      <c r="R132" s="460"/>
    </row>
    <row r="133" spans="2:18" ht="12" customHeight="1" x14ac:dyDescent="0.15">
      <c r="B133" s="863"/>
      <c r="C133" s="3007" t="s">
        <v>5190</v>
      </c>
      <c r="D133" s="4" t="s">
        <v>72</v>
      </c>
      <c r="E133" s="5" t="s">
        <v>96</v>
      </c>
      <c r="F133" s="2993" t="s">
        <v>4948</v>
      </c>
      <c r="G133" s="2344"/>
      <c r="H133" s="2542"/>
      <c r="I133" s="2364"/>
      <c r="J133" s="2477"/>
      <c r="K133" s="2530"/>
      <c r="L133" s="2967" t="s">
        <v>5858</v>
      </c>
      <c r="M133" s="2969" t="s">
        <v>5191</v>
      </c>
      <c r="N133" s="2971">
        <v>310</v>
      </c>
      <c r="O133" s="2736" t="s">
        <v>5882</v>
      </c>
      <c r="P133" s="2482">
        <v>529</v>
      </c>
      <c r="Q133" s="2774" t="s">
        <v>4248</v>
      </c>
      <c r="R133" s="460"/>
    </row>
    <row r="134" spans="2:18" ht="12" customHeight="1" x14ac:dyDescent="0.15">
      <c r="B134" s="863"/>
      <c r="C134" s="2994"/>
      <c r="E134" s="5" t="s">
        <v>5192</v>
      </c>
      <c r="F134" s="2988"/>
      <c r="G134" s="2344"/>
      <c r="H134" s="2542"/>
      <c r="I134" s="2364"/>
      <c r="J134" s="2477"/>
      <c r="K134" s="2530"/>
      <c r="L134" s="2268"/>
      <c r="M134" s="2969"/>
      <c r="N134" s="2971"/>
      <c r="O134" s="2243"/>
      <c r="P134" s="2482"/>
      <c r="Q134" s="2749"/>
      <c r="R134" s="460"/>
    </row>
    <row r="135" spans="2:18" ht="12" customHeight="1" x14ac:dyDescent="0.15">
      <c r="B135" s="863"/>
      <c r="C135" s="2994"/>
      <c r="D135" s="842" t="s">
        <v>70</v>
      </c>
      <c r="E135" s="5" t="s">
        <v>304</v>
      </c>
      <c r="F135" s="2976" t="s">
        <v>4948</v>
      </c>
      <c r="G135" s="2344"/>
      <c r="H135" s="2542"/>
      <c r="I135" s="2364"/>
      <c r="J135" s="2477"/>
      <c r="K135" s="2530"/>
      <c r="L135" s="2268"/>
      <c r="M135" s="2969"/>
      <c r="N135" s="2971"/>
      <c r="O135" s="2243"/>
      <c r="P135" s="2482"/>
      <c r="Q135" s="2749"/>
      <c r="R135" s="460"/>
    </row>
    <row r="136" spans="2:18" ht="12" customHeight="1" x14ac:dyDescent="0.15">
      <c r="B136" s="863"/>
      <c r="C136" s="2995"/>
      <c r="D136" s="842" t="s">
        <v>71</v>
      </c>
      <c r="E136" s="5" t="s">
        <v>304</v>
      </c>
      <c r="F136" s="2977"/>
      <c r="G136" s="2973"/>
      <c r="H136" s="2974"/>
      <c r="I136" s="2975"/>
      <c r="J136" s="3003"/>
      <c r="K136" s="2966"/>
      <c r="L136" s="2968"/>
      <c r="M136" s="2970"/>
      <c r="N136" s="2972"/>
      <c r="O136" s="2744"/>
      <c r="P136" s="2745"/>
      <c r="Q136" s="2752"/>
      <c r="R136" s="460"/>
    </row>
    <row r="137" spans="2:18" ht="12" customHeight="1" x14ac:dyDescent="0.15">
      <c r="B137" s="822"/>
      <c r="C137" s="2984" t="s">
        <v>5193</v>
      </c>
      <c r="D137" s="823" t="s">
        <v>72</v>
      </c>
      <c r="E137" s="824" t="s">
        <v>305</v>
      </c>
      <c r="F137" s="2987" t="s">
        <v>4948</v>
      </c>
      <c r="G137" s="2989">
        <v>0</v>
      </c>
      <c r="H137" s="2990">
        <v>0</v>
      </c>
      <c r="I137" s="2992">
        <v>0</v>
      </c>
      <c r="J137" s="3006">
        <v>0</v>
      </c>
      <c r="K137" s="2978">
        <v>0</v>
      </c>
      <c r="L137" s="2979">
        <v>19</v>
      </c>
      <c r="M137" s="2980" t="s">
        <v>306</v>
      </c>
      <c r="N137" s="2982">
        <v>2</v>
      </c>
      <c r="O137" s="2736" t="s">
        <v>5883</v>
      </c>
      <c r="P137" s="2739">
        <v>339</v>
      </c>
      <c r="Q137" s="2748" t="s">
        <v>4249</v>
      </c>
      <c r="R137" s="460"/>
    </row>
    <row r="138" spans="2:18" ht="12" customHeight="1" x14ac:dyDescent="0.15">
      <c r="B138" s="822"/>
      <c r="C138" s="2985"/>
      <c r="E138" s="5" t="s">
        <v>307</v>
      </c>
      <c r="F138" s="2988"/>
      <c r="G138" s="2344"/>
      <c r="H138" s="2542"/>
      <c r="I138" s="2364"/>
      <c r="J138" s="2477"/>
      <c r="K138" s="2530"/>
      <c r="L138" s="2268"/>
      <c r="M138" s="2969"/>
      <c r="N138" s="2971"/>
      <c r="O138" s="2243"/>
      <c r="P138" s="2482"/>
      <c r="Q138" s="2749"/>
      <c r="R138" s="460"/>
    </row>
    <row r="139" spans="2:18" ht="12" customHeight="1" x14ac:dyDescent="0.15">
      <c r="B139" s="822"/>
      <c r="C139" s="2985"/>
      <c r="D139" s="842" t="s">
        <v>70</v>
      </c>
      <c r="E139" s="5" t="s">
        <v>6</v>
      </c>
      <c r="F139" s="2993" t="s">
        <v>4948</v>
      </c>
      <c r="G139" s="2344"/>
      <c r="H139" s="2542"/>
      <c r="I139" s="2364"/>
      <c r="J139" s="2477"/>
      <c r="K139" s="2530"/>
      <c r="L139" s="2268"/>
      <c r="M139" s="2969"/>
      <c r="N139" s="2971"/>
      <c r="O139" s="2243"/>
      <c r="P139" s="2482"/>
      <c r="Q139" s="2749"/>
      <c r="R139" s="460"/>
    </row>
    <row r="140" spans="2:18" ht="12" customHeight="1" x14ac:dyDescent="0.15">
      <c r="B140" s="822"/>
      <c r="C140" s="2986"/>
      <c r="D140" s="842" t="s">
        <v>71</v>
      </c>
      <c r="E140" s="5" t="s">
        <v>6</v>
      </c>
      <c r="F140" s="2977"/>
      <c r="G140" s="2345"/>
      <c r="H140" s="2991"/>
      <c r="I140" s="2371"/>
      <c r="J140" s="2478"/>
      <c r="K140" s="2531"/>
      <c r="L140" s="2274"/>
      <c r="M140" s="2981"/>
      <c r="N140" s="2983"/>
      <c r="O140" s="2244"/>
      <c r="P140" s="2738"/>
      <c r="Q140" s="2798"/>
      <c r="R140" s="460"/>
    </row>
    <row r="141" spans="2:18" ht="12" customHeight="1" x14ac:dyDescent="0.15">
      <c r="B141" s="863"/>
      <c r="C141" s="2985" t="s">
        <v>5194</v>
      </c>
      <c r="D141" s="864" t="s">
        <v>72</v>
      </c>
      <c r="E141" s="865" t="s">
        <v>5195</v>
      </c>
      <c r="F141" s="3004" t="s">
        <v>5196</v>
      </c>
      <c r="G141" s="2360">
        <v>17</v>
      </c>
      <c r="H141" s="2997">
        <v>3</v>
      </c>
      <c r="I141" s="2363">
        <v>0</v>
      </c>
      <c r="J141" s="2479">
        <v>0</v>
      </c>
      <c r="K141" s="2998">
        <v>0</v>
      </c>
      <c r="L141" s="2979">
        <v>54412</v>
      </c>
      <c r="M141" s="2999" t="s">
        <v>5755</v>
      </c>
      <c r="N141" s="3000">
        <v>350</v>
      </c>
      <c r="O141" s="2736" t="s">
        <v>5883</v>
      </c>
      <c r="P141" s="2737">
        <v>4900</v>
      </c>
      <c r="Q141" s="2797" t="s">
        <v>4251</v>
      </c>
      <c r="R141" s="460"/>
    </row>
    <row r="142" spans="2:18" ht="12" customHeight="1" x14ac:dyDescent="0.15">
      <c r="B142" s="863"/>
      <c r="C142" s="2985"/>
      <c r="E142" s="5" t="s">
        <v>5197</v>
      </c>
      <c r="F142" s="3005"/>
      <c r="G142" s="2344"/>
      <c r="H142" s="2542"/>
      <c r="I142" s="2364"/>
      <c r="J142" s="2477"/>
      <c r="K142" s="2530"/>
      <c r="L142" s="2268"/>
      <c r="M142" s="2969"/>
      <c r="N142" s="2971"/>
      <c r="O142" s="2243"/>
      <c r="P142" s="2482"/>
      <c r="Q142" s="2749"/>
      <c r="R142" s="460"/>
    </row>
    <row r="143" spans="2:18" ht="12" customHeight="1" x14ac:dyDescent="0.15">
      <c r="B143" s="863"/>
      <c r="C143" s="2985"/>
      <c r="D143" s="842" t="s">
        <v>70</v>
      </c>
      <c r="E143" s="5" t="s">
        <v>5198</v>
      </c>
      <c r="F143" s="3008" t="s">
        <v>5199</v>
      </c>
      <c r="G143" s="2344"/>
      <c r="H143" s="2542"/>
      <c r="I143" s="2364"/>
      <c r="J143" s="2477"/>
      <c r="K143" s="2530"/>
      <c r="L143" s="2268"/>
      <c r="M143" s="2969"/>
      <c r="N143" s="2971"/>
      <c r="O143" s="2243"/>
      <c r="P143" s="2482"/>
      <c r="Q143" s="2749"/>
      <c r="R143" s="460"/>
    </row>
    <row r="144" spans="2:18" ht="12" customHeight="1" x14ac:dyDescent="0.15">
      <c r="B144" s="863"/>
      <c r="C144" s="2985"/>
      <c r="D144" s="866" t="s">
        <v>71</v>
      </c>
      <c r="E144" s="867" t="s">
        <v>5200</v>
      </c>
      <c r="F144" s="3009"/>
      <c r="G144" s="2345"/>
      <c r="H144" s="2991"/>
      <c r="I144" s="2371"/>
      <c r="J144" s="2478"/>
      <c r="K144" s="2531"/>
      <c r="L144" s="2274"/>
      <c r="M144" s="2981"/>
      <c r="N144" s="2983"/>
      <c r="O144" s="2244"/>
      <c r="P144" s="2738"/>
      <c r="Q144" s="2798"/>
      <c r="R144" s="460"/>
    </row>
    <row r="145" spans="1:18" ht="12" customHeight="1" x14ac:dyDescent="0.15">
      <c r="B145" s="863"/>
      <c r="C145" s="2985" t="s">
        <v>5201</v>
      </c>
      <c r="D145" s="4" t="s">
        <v>72</v>
      </c>
      <c r="E145" s="5" t="s">
        <v>5202</v>
      </c>
      <c r="F145" s="3004" t="s">
        <v>5203</v>
      </c>
      <c r="G145" s="2360">
        <v>3</v>
      </c>
      <c r="H145" s="2997">
        <v>0</v>
      </c>
      <c r="I145" s="2363">
        <v>0</v>
      </c>
      <c r="J145" s="2479">
        <v>2</v>
      </c>
      <c r="K145" s="2998">
        <v>0</v>
      </c>
      <c r="L145" s="2979">
        <v>8548</v>
      </c>
      <c r="M145" s="2999" t="s">
        <v>5756</v>
      </c>
      <c r="N145" s="3000">
        <v>293</v>
      </c>
      <c r="O145" s="2736" t="s">
        <v>5883</v>
      </c>
      <c r="P145" s="2737">
        <v>477</v>
      </c>
      <c r="Q145" s="2797" t="s">
        <v>4051</v>
      </c>
      <c r="R145" s="460"/>
    </row>
    <row r="146" spans="1:18" ht="12" customHeight="1" x14ac:dyDescent="0.15">
      <c r="B146" s="863"/>
      <c r="C146" s="2985"/>
      <c r="E146" s="5" t="s">
        <v>5204</v>
      </c>
      <c r="F146" s="3005"/>
      <c r="G146" s="2344"/>
      <c r="H146" s="2542"/>
      <c r="I146" s="2364"/>
      <c r="J146" s="2477"/>
      <c r="K146" s="2530"/>
      <c r="L146" s="2268"/>
      <c r="M146" s="2969"/>
      <c r="N146" s="2971"/>
      <c r="O146" s="2243"/>
      <c r="P146" s="2482"/>
      <c r="Q146" s="2749"/>
      <c r="R146" s="460"/>
    </row>
    <row r="147" spans="1:18" ht="12" customHeight="1" x14ac:dyDescent="0.15">
      <c r="B147" s="863"/>
      <c r="C147" s="2985"/>
      <c r="D147" s="842" t="s">
        <v>70</v>
      </c>
      <c r="E147" s="5" t="s">
        <v>5205</v>
      </c>
      <c r="F147" s="3008" t="s">
        <v>5206</v>
      </c>
      <c r="G147" s="2344"/>
      <c r="H147" s="2542"/>
      <c r="I147" s="2364"/>
      <c r="J147" s="2477"/>
      <c r="K147" s="2530"/>
      <c r="L147" s="2268"/>
      <c r="M147" s="2969"/>
      <c r="N147" s="2971"/>
      <c r="O147" s="2243"/>
      <c r="P147" s="2482"/>
      <c r="Q147" s="2749"/>
      <c r="R147" s="460"/>
    </row>
    <row r="148" spans="1:18" ht="12" customHeight="1" x14ac:dyDescent="0.15">
      <c r="B148" s="863"/>
      <c r="C148" s="2985"/>
      <c r="D148" s="868" t="s">
        <v>71</v>
      </c>
      <c r="E148" s="869" t="s">
        <v>5205</v>
      </c>
      <c r="F148" s="3009"/>
      <c r="G148" s="2345"/>
      <c r="H148" s="2991"/>
      <c r="I148" s="2371"/>
      <c r="J148" s="2478"/>
      <c r="K148" s="2531"/>
      <c r="L148" s="2274"/>
      <c r="M148" s="2981"/>
      <c r="N148" s="2983"/>
      <c r="O148" s="2244"/>
      <c r="P148" s="2738"/>
      <c r="Q148" s="2798"/>
      <c r="R148" s="460"/>
    </row>
    <row r="149" spans="1:18" ht="12" customHeight="1" x14ac:dyDescent="0.15">
      <c r="A149" s="54"/>
      <c r="B149" s="870"/>
      <c r="C149" s="3010" t="s">
        <v>5207</v>
      </c>
      <c r="D149" s="871" t="s">
        <v>72</v>
      </c>
      <c r="E149" s="766" t="s">
        <v>5208</v>
      </c>
      <c r="F149" s="2996" t="s">
        <v>4948</v>
      </c>
      <c r="G149" s="2989">
        <v>0</v>
      </c>
      <c r="H149" s="2990">
        <v>0</v>
      </c>
      <c r="I149" s="2992">
        <v>0</v>
      </c>
      <c r="J149" s="3006">
        <v>0</v>
      </c>
      <c r="K149" s="2978">
        <v>0</v>
      </c>
      <c r="L149" s="2736">
        <v>535</v>
      </c>
      <c r="M149" s="3013" t="s">
        <v>3921</v>
      </c>
      <c r="N149" s="2736">
        <v>179</v>
      </c>
      <c r="O149" s="2736" t="s">
        <v>5883</v>
      </c>
      <c r="P149" s="2739">
        <v>450</v>
      </c>
      <c r="Q149" s="2748" t="s">
        <v>4250</v>
      </c>
      <c r="R149" s="460"/>
    </row>
    <row r="150" spans="1:18" ht="12" customHeight="1" x14ac:dyDescent="0.15">
      <c r="A150" s="54"/>
      <c r="B150" s="870"/>
      <c r="C150" s="2985"/>
      <c r="E150" s="5" t="s">
        <v>5209</v>
      </c>
      <c r="F150" s="2988"/>
      <c r="G150" s="2344"/>
      <c r="H150" s="2542"/>
      <c r="I150" s="2364"/>
      <c r="J150" s="2477"/>
      <c r="K150" s="2530"/>
      <c r="L150" s="2243"/>
      <c r="M150" s="3014"/>
      <c r="N150" s="2243"/>
      <c r="O150" s="2243"/>
      <c r="P150" s="2482"/>
      <c r="Q150" s="2749"/>
      <c r="R150" s="460"/>
    </row>
    <row r="151" spans="1:18" ht="12" customHeight="1" x14ac:dyDescent="0.15">
      <c r="A151" s="54"/>
      <c r="B151" s="870"/>
      <c r="C151" s="2985"/>
      <c r="D151" s="842" t="s">
        <v>70</v>
      </c>
      <c r="E151" s="5" t="s">
        <v>5210</v>
      </c>
      <c r="F151" s="2993" t="s">
        <v>4948</v>
      </c>
      <c r="G151" s="2344"/>
      <c r="H151" s="2542"/>
      <c r="I151" s="2364"/>
      <c r="J151" s="2477"/>
      <c r="K151" s="2530"/>
      <c r="L151" s="2243"/>
      <c r="M151" s="3014"/>
      <c r="N151" s="2243"/>
      <c r="O151" s="2243"/>
      <c r="P151" s="2482"/>
      <c r="Q151" s="2749"/>
      <c r="R151" s="460"/>
    </row>
    <row r="152" spans="1:18" ht="12" customHeight="1" x14ac:dyDescent="0.15">
      <c r="A152" s="54"/>
      <c r="B152" s="870"/>
      <c r="C152" s="2985"/>
      <c r="D152" s="842" t="s">
        <v>71</v>
      </c>
      <c r="E152" s="5" t="s">
        <v>6</v>
      </c>
      <c r="F152" s="2977"/>
      <c r="G152" s="2345"/>
      <c r="H152" s="2991"/>
      <c r="I152" s="2371"/>
      <c r="J152" s="2478"/>
      <c r="K152" s="2531"/>
      <c r="L152" s="2244"/>
      <c r="M152" s="3015"/>
      <c r="N152" s="2244"/>
      <c r="O152" s="2244"/>
      <c r="P152" s="2738"/>
      <c r="Q152" s="2798"/>
      <c r="R152" s="460"/>
    </row>
    <row r="153" spans="1:18" ht="12" customHeight="1" x14ac:dyDescent="0.15">
      <c r="A153" s="54"/>
      <c r="B153" s="870"/>
      <c r="C153" s="3010" t="s">
        <v>5211</v>
      </c>
      <c r="D153" s="864" t="s">
        <v>72</v>
      </c>
      <c r="E153" s="865" t="s">
        <v>5212</v>
      </c>
      <c r="F153" s="3011" t="s">
        <v>5213</v>
      </c>
      <c r="G153" s="2989">
        <v>0</v>
      </c>
      <c r="H153" s="2990">
        <v>0</v>
      </c>
      <c r="I153" s="2992">
        <v>0</v>
      </c>
      <c r="J153" s="3006">
        <v>0</v>
      </c>
      <c r="K153" s="2978">
        <v>0</v>
      </c>
      <c r="L153" s="2264">
        <v>773</v>
      </c>
      <c r="M153" s="3016" t="s">
        <v>4479</v>
      </c>
      <c r="N153" s="2264">
        <v>310</v>
      </c>
      <c r="O153" s="2736" t="s">
        <v>5884</v>
      </c>
      <c r="P153" s="2737">
        <v>668</v>
      </c>
      <c r="Q153" s="2797" t="s">
        <v>5214</v>
      </c>
      <c r="R153" s="460"/>
    </row>
    <row r="154" spans="1:18" ht="12" customHeight="1" x14ac:dyDescent="0.15">
      <c r="A154" s="54"/>
      <c r="B154" s="870"/>
      <c r="C154" s="2985"/>
      <c r="E154" s="5" t="s">
        <v>5215</v>
      </c>
      <c r="F154" s="3012"/>
      <c r="G154" s="2344"/>
      <c r="H154" s="2542"/>
      <c r="I154" s="2364"/>
      <c r="J154" s="2477"/>
      <c r="K154" s="2530"/>
      <c r="L154" s="2243"/>
      <c r="M154" s="3014"/>
      <c r="N154" s="2243"/>
      <c r="O154" s="2243"/>
      <c r="P154" s="2482"/>
      <c r="Q154" s="2749"/>
      <c r="R154" s="460"/>
    </row>
    <row r="155" spans="1:18" ht="12" customHeight="1" x14ac:dyDescent="0.15">
      <c r="A155" s="54"/>
      <c r="B155" s="870"/>
      <c r="C155" s="2985"/>
      <c r="D155" s="842" t="s">
        <v>70</v>
      </c>
      <c r="E155" s="5" t="s">
        <v>5216</v>
      </c>
      <c r="F155" s="2993" t="s">
        <v>4927</v>
      </c>
      <c r="G155" s="2344"/>
      <c r="H155" s="2542"/>
      <c r="I155" s="2364"/>
      <c r="J155" s="2477"/>
      <c r="K155" s="2530"/>
      <c r="L155" s="2243"/>
      <c r="M155" s="3014"/>
      <c r="N155" s="2243"/>
      <c r="O155" s="2243"/>
      <c r="P155" s="2482"/>
      <c r="Q155" s="2749"/>
      <c r="R155" s="460"/>
    </row>
    <row r="156" spans="1:18" ht="12" customHeight="1" x14ac:dyDescent="0.15">
      <c r="A156" s="54"/>
      <c r="B156" s="870"/>
      <c r="C156" s="2985"/>
      <c r="D156" s="866" t="s">
        <v>71</v>
      </c>
      <c r="E156" s="867" t="s">
        <v>6</v>
      </c>
      <c r="F156" s="3017"/>
      <c r="G156" s="2345"/>
      <c r="H156" s="2991"/>
      <c r="I156" s="2371"/>
      <c r="J156" s="2478"/>
      <c r="K156" s="2531"/>
      <c r="L156" s="2244"/>
      <c r="M156" s="3015"/>
      <c r="N156" s="2244"/>
      <c r="O156" s="2244"/>
      <c r="P156" s="2738"/>
      <c r="Q156" s="2798"/>
      <c r="R156" s="460"/>
    </row>
    <row r="157" spans="1:18" ht="12" customHeight="1" x14ac:dyDescent="0.15">
      <c r="A157" s="54"/>
      <c r="B157" s="870"/>
      <c r="C157" s="2985" t="s">
        <v>5217</v>
      </c>
      <c r="D157" s="864" t="s">
        <v>72</v>
      </c>
      <c r="E157" s="865" t="s">
        <v>5218</v>
      </c>
      <c r="F157" s="3023" t="s">
        <v>5219</v>
      </c>
      <c r="G157" s="2360">
        <v>2</v>
      </c>
      <c r="H157" s="2997">
        <v>0</v>
      </c>
      <c r="I157" s="2363">
        <v>0</v>
      </c>
      <c r="J157" s="2479">
        <v>0</v>
      </c>
      <c r="K157" s="2998">
        <v>0</v>
      </c>
      <c r="L157" s="2264">
        <v>8856</v>
      </c>
      <c r="M157" s="3016" t="s">
        <v>5220</v>
      </c>
      <c r="N157" s="2264">
        <v>352</v>
      </c>
      <c r="O157" s="2264" t="s">
        <v>5883</v>
      </c>
      <c r="P157" s="2737">
        <v>407</v>
      </c>
      <c r="Q157" s="2797" t="s">
        <v>5221</v>
      </c>
      <c r="R157" s="460"/>
    </row>
    <row r="158" spans="1:18" ht="12" customHeight="1" x14ac:dyDescent="0.15">
      <c r="A158" s="54"/>
      <c r="B158" s="870"/>
      <c r="C158" s="2985"/>
      <c r="E158" s="5" t="s">
        <v>5222</v>
      </c>
      <c r="F158" s="3024"/>
      <c r="G158" s="2344"/>
      <c r="H158" s="2542"/>
      <c r="I158" s="2364"/>
      <c r="J158" s="2477"/>
      <c r="K158" s="2530"/>
      <c r="L158" s="2243"/>
      <c r="M158" s="3014"/>
      <c r="N158" s="2243"/>
      <c r="O158" s="2243"/>
      <c r="P158" s="2482"/>
      <c r="Q158" s="2749"/>
      <c r="R158" s="460"/>
    </row>
    <row r="159" spans="1:18" ht="12" customHeight="1" x14ac:dyDescent="0.15">
      <c r="A159" s="54"/>
      <c r="B159" s="870"/>
      <c r="C159" s="2985"/>
      <c r="D159" s="842" t="s">
        <v>70</v>
      </c>
      <c r="E159" s="5" t="s">
        <v>5223</v>
      </c>
      <c r="F159" s="2976" t="s">
        <v>4948</v>
      </c>
      <c r="G159" s="2344"/>
      <c r="H159" s="2542"/>
      <c r="I159" s="2364"/>
      <c r="J159" s="2477"/>
      <c r="K159" s="2530"/>
      <c r="L159" s="2243"/>
      <c r="M159" s="3014"/>
      <c r="N159" s="2243"/>
      <c r="O159" s="2243"/>
      <c r="P159" s="2482"/>
      <c r="Q159" s="2749"/>
      <c r="R159" s="460"/>
    </row>
    <row r="160" spans="1:18" ht="12" customHeight="1" thickBot="1" x14ac:dyDescent="0.2">
      <c r="A160" s="54"/>
      <c r="B160" s="1446"/>
      <c r="C160" s="3186"/>
      <c r="D160" s="908" t="s">
        <v>71</v>
      </c>
      <c r="E160" s="1447" t="s">
        <v>5224</v>
      </c>
      <c r="F160" s="3022"/>
      <c r="G160" s="3025"/>
      <c r="H160" s="3026"/>
      <c r="I160" s="3027"/>
      <c r="J160" s="3019"/>
      <c r="K160" s="3020"/>
      <c r="L160" s="2740"/>
      <c r="M160" s="3021"/>
      <c r="N160" s="2740"/>
      <c r="O160" s="2740"/>
      <c r="P160" s="2741"/>
      <c r="Q160" s="2750"/>
      <c r="R160" s="460"/>
    </row>
    <row r="161" spans="1:18" ht="12" customHeight="1" x14ac:dyDescent="0.15">
      <c r="A161" s="54"/>
      <c r="B161" s="3185" t="s">
        <v>1659</v>
      </c>
      <c r="C161" s="3191" t="s">
        <v>3057</v>
      </c>
      <c r="D161" s="1443" t="s">
        <v>72</v>
      </c>
      <c r="E161" s="1445" t="s">
        <v>5225</v>
      </c>
      <c r="F161" s="3031" t="s">
        <v>4927</v>
      </c>
      <c r="G161" s="3033">
        <v>0</v>
      </c>
      <c r="H161" s="3036">
        <v>0</v>
      </c>
      <c r="I161" s="3039">
        <v>0</v>
      </c>
      <c r="J161" s="3042">
        <v>0</v>
      </c>
      <c r="K161" s="3028">
        <v>0</v>
      </c>
      <c r="L161" s="2742" t="s">
        <v>5857</v>
      </c>
      <c r="M161" s="3045" t="s">
        <v>308</v>
      </c>
      <c r="N161" s="2742">
        <v>308</v>
      </c>
      <c r="O161" s="2742" t="s">
        <v>5883</v>
      </c>
      <c r="P161" s="2732">
        <v>20</v>
      </c>
      <c r="Q161" s="2799" t="s">
        <v>5226</v>
      </c>
      <c r="R161" s="460"/>
    </row>
    <row r="162" spans="1:18" ht="12" customHeight="1" x14ac:dyDescent="0.15">
      <c r="A162" s="54"/>
      <c r="B162" s="2947"/>
      <c r="C162" s="2812"/>
      <c r="E162" s="5" t="s">
        <v>3922</v>
      </c>
      <c r="F162" s="3032"/>
      <c r="G162" s="3034"/>
      <c r="H162" s="3037"/>
      <c r="I162" s="3040"/>
      <c r="J162" s="3043"/>
      <c r="K162" s="3029"/>
      <c r="L162" s="2270"/>
      <c r="M162" s="2969"/>
      <c r="N162" s="2270"/>
      <c r="O162" s="2270"/>
      <c r="P162" s="2461"/>
      <c r="Q162" s="2749"/>
      <c r="R162" s="460"/>
    </row>
    <row r="163" spans="1:18" ht="12" customHeight="1" x14ac:dyDescent="0.15">
      <c r="A163" s="54"/>
      <c r="B163" s="2947"/>
      <c r="C163" s="2812"/>
      <c r="D163" s="842" t="s">
        <v>70</v>
      </c>
      <c r="E163" s="5" t="s">
        <v>5227</v>
      </c>
      <c r="F163" s="3018" t="s">
        <v>4927</v>
      </c>
      <c r="G163" s="3034"/>
      <c r="H163" s="3037"/>
      <c r="I163" s="3040"/>
      <c r="J163" s="3043"/>
      <c r="K163" s="3029"/>
      <c r="L163" s="2270"/>
      <c r="M163" s="2969"/>
      <c r="N163" s="2270"/>
      <c r="O163" s="2270"/>
      <c r="P163" s="2461"/>
      <c r="Q163" s="2749"/>
      <c r="R163" s="460"/>
    </row>
    <row r="164" spans="1:18" ht="12" customHeight="1" x14ac:dyDescent="0.15">
      <c r="A164" s="54"/>
      <c r="B164" s="2947"/>
      <c r="C164" s="2948"/>
      <c r="D164" s="861" t="s">
        <v>71</v>
      </c>
      <c r="E164" s="826" t="s">
        <v>6</v>
      </c>
      <c r="F164" s="2955"/>
      <c r="G164" s="3035"/>
      <c r="H164" s="3038"/>
      <c r="I164" s="3041"/>
      <c r="J164" s="3044"/>
      <c r="K164" s="3030"/>
      <c r="L164" s="2743"/>
      <c r="M164" s="2970"/>
      <c r="N164" s="2743"/>
      <c r="O164" s="2743"/>
      <c r="P164" s="2724"/>
      <c r="Q164" s="2752"/>
      <c r="R164" s="460"/>
    </row>
    <row r="165" spans="1:18" ht="12" customHeight="1" x14ac:dyDescent="0.15">
      <c r="B165" s="2947"/>
      <c r="C165" s="2844" t="s">
        <v>5291</v>
      </c>
      <c r="D165" s="833" t="s">
        <v>72</v>
      </c>
      <c r="E165" s="834" t="s">
        <v>98</v>
      </c>
      <c r="F165" s="2806" t="s">
        <v>5292</v>
      </c>
      <c r="G165" s="2817">
        <v>3</v>
      </c>
      <c r="H165" s="2820">
        <v>0</v>
      </c>
      <c r="I165" s="2823">
        <v>0</v>
      </c>
      <c r="J165" s="2826">
        <v>0</v>
      </c>
      <c r="K165" s="2829">
        <v>0</v>
      </c>
      <c r="L165" s="2270">
        <v>3555</v>
      </c>
      <c r="M165" s="2832" t="s">
        <v>5293</v>
      </c>
      <c r="N165" s="2270">
        <v>299</v>
      </c>
      <c r="O165" s="2461">
        <v>1329</v>
      </c>
      <c r="P165" s="2461">
        <v>352</v>
      </c>
      <c r="Q165" s="2774" t="s">
        <v>5917</v>
      </c>
      <c r="R165" s="460"/>
    </row>
    <row r="166" spans="1:18" ht="12" customHeight="1" x14ac:dyDescent="0.15">
      <c r="B166" s="2947"/>
      <c r="C166" s="2844"/>
      <c r="E166" s="5" t="s">
        <v>313</v>
      </c>
      <c r="F166" s="2949"/>
      <c r="G166" s="2817"/>
      <c r="H166" s="2820"/>
      <c r="I166" s="2823"/>
      <c r="J166" s="2826"/>
      <c r="K166" s="2829"/>
      <c r="L166" s="2270"/>
      <c r="M166" s="2832"/>
      <c r="N166" s="2270"/>
      <c r="O166" s="2724"/>
      <c r="P166" s="2724"/>
      <c r="Q166" s="2790"/>
      <c r="R166" s="460"/>
    </row>
    <row r="167" spans="1:18" ht="12" customHeight="1" x14ac:dyDescent="0.15">
      <c r="B167" s="2947"/>
      <c r="C167" s="3190" t="s">
        <v>5294</v>
      </c>
      <c r="D167" s="842" t="s">
        <v>70</v>
      </c>
      <c r="E167" s="834" t="s">
        <v>99</v>
      </c>
      <c r="F167" s="2883" t="s">
        <v>6</v>
      </c>
      <c r="G167" s="2817"/>
      <c r="H167" s="2820"/>
      <c r="I167" s="2823"/>
      <c r="J167" s="2826"/>
      <c r="K167" s="2829"/>
      <c r="L167" s="2270"/>
      <c r="M167" s="2832"/>
      <c r="N167" s="2270"/>
      <c r="O167" s="2725">
        <v>1329</v>
      </c>
      <c r="P167" s="2725">
        <v>352</v>
      </c>
      <c r="Q167" s="2774" t="s">
        <v>5917</v>
      </c>
      <c r="R167" s="460"/>
    </row>
    <row r="168" spans="1:18" ht="12" customHeight="1" x14ac:dyDescent="0.15">
      <c r="B168" s="2947"/>
      <c r="C168" s="2955"/>
      <c r="D168" s="873" t="s">
        <v>71</v>
      </c>
      <c r="E168" s="874" t="s">
        <v>100</v>
      </c>
      <c r="F168" s="2955"/>
      <c r="G168" s="2850"/>
      <c r="H168" s="2852"/>
      <c r="I168" s="2854"/>
      <c r="J168" s="2856"/>
      <c r="K168" s="2858"/>
      <c r="L168" s="2743"/>
      <c r="M168" s="2860"/>
      <c r="N168" s="2743"/>
      <c r="O168" s="2724"/>
      <c r="P168" s="2724"/>
      <c r="Q168" s="2790"/>
      <c r="R168" s="460"/>
    </row>
    <row r="169" spans="1:18" ht="12" customHeight="1" x14ac:dyDescent="0.15">
      <c r="B169" s="844"/>
      <c r="C169" s="3053" t="s">
        <v>5295</v>
      </c>
      <c r="D169" s="823" t="s">
        <v>72</v>
      </c>
      <c r="E169" s="875" t="s">
        <v>314</v>
      </c>
      <c r="F169" s="2954" t="s">
        <v>5117</v>
      </c>
      <c r="G169" s="2849">
        <v>1</v>
      </c>
      <c r="H169" s="2851">
        <v>0</v>
      </c>
      <c r="I169" s="2853">
        <v>0</v>
      </c>
      <c r="J169" s="2855">
        <v>0</v>
      </c>
      <c r="K169" s="2857">
        <v>0</v>
      </c>
      <c r="L169" s="2746">
        <v>2286</v>
      </c>
      <c r="M169" s="2859" t="s">
        <v>315</v>
      </c>
      <c r="N169" s="2746">
        <v>154</v>
      </c>
      <c r="O169" s="2725">
        <v>5526</v>
      </c>
      <c r="P169" s="2725">
        <v>1819.9</v>
      </c>
      <c r="Q169" s="2748" t="s">
        <v>5918</v>
      </c>
      <c r="R169" s="460"/>
    </row>
    <row r="170" spans="1:18" ht="12" customHeight="1" x14ac:dyDescent="0.15">
      <c r="B170" s="844"/>
      <c r="C170" s="2812"/>
      <c r="E170" s="834" t="s">
        <v>316</v>
      </c>
      <c r="F170" s="2959"/>
      <c r="G170" s="2817"/>
      <c r="H170" s="2820"/>
      <c r="I170" s="2823"/>
      <c r="J170" s="2826"/>
      <c r="K170" s="2829"/>
      <c r="L170" s="2270"/>
      <c r="M170" s="2832"/>
      <c r="N170" s="2270"/>
      <c r="O170" s="2461"/>
      <c r="P170" s="2461"/>
      <c r="Q170" s="2774"/>
      <c r="R170" s="460"/>
    </row>
    <row r="171" spans="1:18" ht="12" customHeight="1" x14ac:dyDescent="0.15">
      <c r="B171" s="844"/>
      <c r="C171" s="2812"/>
      <c r="D171" s="842" t="s">
        <v>70</v>
      </c>
      <c r="E171" s="834" t="s">
        <v>317</v>
      </c>
      <c r="F171" s="3046" t="s">
        <v>5296</v>
      </c>
      <c r="G171" s="2817"/>
      <c r="H171" s="2820"/>
      <c r="I171" s="2823"/>
      <c r="J171" s="2826"/>
      <c r="K171" s="2829"/>
      <c r="L171" s="2270"/>
      <c r="M171" s="2832"/>
      <c r="N171" s="2270"/>
      <c r="O171" s="2461"/>
      <c r="P171" s="2461"/>
      <c r="Q171" s="2774"/>
      <c r="R171" s="460"/>
    </row>
    <row r="172" spans="1:18" ht="12" customHeight="1" thickBot="1" x14ac:dyDescent="0.2">
      <c r="B172" s="876"/>
      <c r="C172" s="3176"/>
      <c r="D172" s="877" t="s">
        <v>71</v>
      </c>
      <c r="E172" s="878" t="s">
        <v>317</v>
      </c>
      <c r="F172" s="3048"/>
      <c r="G172" s="2950"/>
      <c r="H172" s="2951"/>
      <c r="I172" s="2952"/>
      <c r="J172" s="2864"/>
      <c r="K172" s="2865"/>
      <c r="L172" s="2863"/>
      <c r="M172" s="2946"/>
      <c r="N172" s="2863"/>
      <c r="O172" s="2727"/>
      <c r="P172" s="2727"/>
      <c r="Q172" s="2800"/>
      <c r="R172" s="460"/>
    </row>
    <row r="173" spans="1:18" ht="12" customHeight="1" x14ac:dyDescent="0.15">
      <c r="A173" s="251"/>
      <c r="B173" s="3184" t="s">
        <v>2065</v>
      </c>
      <c r="C173" s="3031" t="s">
        <v>5335</v>
      </c>
      <c r="D173" s="879" t="s">
        <v>72</v>
      </c>
      <c r="E173" s="880" t="s">
        <v>318</v>
      </c>
      <c r="F173" s="2806" t="s">
        <v>5692</v>
      </c>
      <c r="G173" s="2960">
        <v>8</v>
      </c>
      <c r="H173" s="2961">
        <v>3</v>
      </c>
      <c r="I173" s="2962">
        <v>0</v>
      </c>
      <c r="J173" s="2956">
        <v>0</v>
      </c>
      <c r="K173" s="2957">
        <v>0</v>
      </c>
      <c r="L173" s="2742">
        <v>7512</v>
      </c>
      <c r="M173" s="2958" t="s">
        <v>5336</v>
      </c>
      <c r="N173" s="2742">
        <v>306</v>
      </c>
      <c r="O173" s="2732">
        <v>888</v>
      </c>
      <c r="P173" s="2732">
        <v>338.99</v>
      </c>
      <c r="Q173" s="2801" t="s">
        <v>4039</v>
      </c>
      <c r="R173" s="460"/>
    </row>
    <row r="174" spans="1:18" ht="12" customHeight="1" x14ac:dyDescent="0.15">
      <c r="A174" s="251"/>
      <c r="B174" s="2842"/>
      <c r="C174" s="2844"/>
      <c r="E174" s="5" t="s">
        <v>319</v>
      </c>
      <c r="F174" s="2949"/>
      <c r="G174" s="2817"/>
      <c r="H174" s="2820"/>
      <c r="I174" s="2823"/>
      <c r="J174" s="2826"/>
      <c r="K174" s="2829"/>
      <c r="L174" s="2270"/>
      <c r="M174" s="2832"/>
      <c r="N174" s="2270"/>
      <c r="O174" s="2461"/>
      <c r="P174" s="2461"/>
      <c r="Q174" s="2776"/>
      <c r="R174" s="460"/>
    </row>
    <row r="175" spans="1:18" ht="12" customHeight="1" x14ac:dyDescent="0.15">
      <c r="A175" s="251"/>
      <c r="B175" s="2842"/>
      <c r="C175" s="2844"/>
      <c r="D175" s="842" t="s">
        <v>70</v>
      </c>
      <c r="E175" s="5" t="s">
        <v>320</v>
      </c>
      <c r="F175" s="3046" t="s">
        <v>5693</v>
      </c>
      <c r="G175" s="2817"/>
      <c r="H175" s="2820"/>
      <c r="I175" s="2823"/>
      <c r="J175" s="2826"/>
      <c r="K175" s="2829"/>
      <c r="L175" s="2270"/>
      <c r="M175" s="2832"/>
      <c r="N175" s="2270"/>
      <c r="O175" s="2461"/>
      <c r="P175" s="2461"/>
      <c r="Q175" s="2776"/>
      <c r="R175" s="460"/>
    </row>
    <row r="176" spans="1:18" ht="12" customHeight="1" x14ac:dyDescent="0.15">
      <c r="A176" s="251"/>
      <c r="B176" s="2842"/>
      <c r="C176" s="2844"/>
      <c r="D176" s="842" t="s">
        <v>71</v>
      </c>
      <c r="E176" s="5" t="s">
        <v>5337</v>
      </c>
      <c r="F176" s="3047"/>
      <c r="G176" s="2850"/>
      <c r="H176" s="2852"/>
      <c r="I176" s="2854"/>
      <c r="J176" s="2856"/>
      <c r="K176" s="2858"/>
      <c r="L176" s="2743"/>
      <c r="M176" s="2860"/>
      <c r="N176" s="2743"/>
      <c r="O176" s="2724"/>
      <c r="P176" s="2724"/>
      <c r="Q176" s="2802"/>
      <c r="R176" s="460"/>
    </row>
    <row r="177" spans="1:18" ht="12" customHeight="1" x14ac:dyDescent="0.15">
      <c r="A177" s="251"/>
      <c r="B177" s="881"/>
      <c r="C177" s="3053" t="s">
        <v>5338</v>
      </c>
      <c r="D177" s="823" t="s">
        <v>72</v>
      </c>
      <c r="E177" s="824" t="s">
        <v>321</v>
      </c>
      <c r="F177" s="2842" t="s">
        <v>5117</v>
      </c>
      <c r="G177" s="2849">
        <v>0</v>
      </c>
      <c r="H177" s="2851">
        <v>0</v>
      </c>
      <c r="I177" s="2853">
        <v>0</v>
      </c>
      <c r="J177" s="2855">
        <v>0</v>
      </c>
      <c r="K177" s="2857">
        <v>0</v>
      </c>
      <c r="L177" s="2746">
        <v>234</v>
      </c>
      <c r="M177" s="2859" t="s">
        <v>5339</v>
      </c>
      <c r="N177" s="2746">
        <v>245</v>
      </c>
      <c r="O177" s="2725">
        <v>500</v>
      </c>
      <c r="P177" s="2725">
        <v>90</v>
      </c>
      <c r="Q177" s="2775" t="s">
        <v>4040</v>
      </c>
      <c r="R177" s="460"/>
    </row>
    <row r="178" spans="1:18" ht="12" customHeight="1" x14ac:dyDescent="0.15">
      <c r="A178" s="251"/>
      <c r="B178" s="881"/>
      <c r="C178" s="2812"/>
      <c r="E178" s="5" t="s">
        <v>322</v>
      </c>
      <c r="F178" s="2839"/>
      <c r="G178" s="2817"/>
      <c r="H178" s="2820"/>
      <c r="I178" s="2823"/>
      <c r="J178" s="2826"/>
      <c r="K178" s="2829"/>
      <c r="L178" s="2270"/>
      <c r="M178" s="2832"/>
      <c r="N178" s="2270"/>
      <c r="O178" s="2461"/>
      <c r="P178" s="2461"/>
      <c r="Q178" s="2776"/>
      <c r="R178" s="460"/>
    </row>
    <row r="179" spans="1:18" ht="12" customHeight="1" x14ac:dyDescent="0.15">
      <c r="A179" s="251"/>
      <c r="B179" s="881"/>
      <c r="C179" s="2812"/>
      <c r="D179" s="842" t="s">
        <v>70</v>
      </c>
      <c r="E179" s="5" t="s">
        <v>323</v>
      </c>
      <c r="F179" s="2840" t="s">
        <v>5340</v>
      </c>
      <c r="G179" s="2817"/>
      <c r="H179" s="2820"/>
      <c r="I179" s="2823"/>
      <c r="J179" s="2826"/>
      <c r="K179" s="2829"/>
      <c r="L179" s="2270"/>
      <c r="M179" s="2832"/>
      <c r="N179" s="2270"/>
      <c r="O179" s="2461"/>
      <c r="P179" s="2461"/>
      <c r="Q179" s="2776"/>
      <c r="R179" s="460"/>
    </row>
    <row r="180" spans="1:18" ht="12" customHeight="1" x14ac:dyDescent="0.15">
      <c r="A180" s="251"/>
      <c r="B180" s="881"/>
      <c r="C180" s="2812"/>
      <c r="D180" s="842" t="s">
        <v>71</v>
      </c>
      <c r="E180" s="5" t="s">
        <v>324</v>
      </c>
      <c r="F180" s="2840"/>
      <c r="G180" s="2850"/>
      <c r="H180" s="2852"/>
      <c r="I180" s="2854"/>
      <c r="J180" s="2856"/>
      <c r="K180" s="2858"/>
      <c r="L180" s="2743"/>
      <c r="M180" s="2860"/>
      <c r="N180" s="2743"/>
      <c r="O180" s="2724"/>
      <c r="P180" s="2724"/>
      <c r="Q180" s="2802"/>
      <c r="R180" s="460"/>
    </row>
    <row r="181" spans="1:18" ht="12" customHeight="1" x14ac:dyDescent="0.15">
      <c r="A181" s="251"/>
      <c r="B181" s="881"/>
      <c r="C181" s="3053" t="s">
        <v>5341</v>
      </c>
      <c r="D181" s="823" t="s">
        <v>72</v>
      </c>
      <c r="E181" s="824" t="s">
        <v>318</v>
      </c>
      <c r="F181" s="3122" t="s">
        <v>5117</v>
      </c>
      <c r="G181" s="2849">
        <v>0</v>
      </c>
      <c r="H181" s="2851">
        <v>0</v>
      </c>
      <c r="I181" s="2853">
        <v>0</v>
      </c>
      <c r="J181" s="2855">
        <v>0</v>
      </c>
      <c r="K181" s="2857">
        <v>0</v>
      </c>
      <c r="L181" s="2746">
        <v>40</v>
      </c>
      <c r="M181" s="2859" t="s">
        <v>325</v>
      </c>
      <c r="N181" s="2746">
        <v>306</v>
      </c>
      <c r="O181" s="2725">
        <v>108</v>
      </c>
      <c r="P181" s="2725">
        <v>98</v>
      </c>
      <c r="Q181" s="2775" t="s">
        <v>4041</v>
      </c>
      <c r="R181" s="460"/>
    </row>
    <row r="182" spans="1:18" ht="12" customHeight="1" x14ac:dyDescent="0.15">
      <c r="A182" s="251"/>
      <c r="B182" s="881"/>
      <c r="C182" s="2812"/>
      <c r="E182" s="5" t="s">
        <v>326</v>
      </c>
      <c r="F182" s="2839"/>
      <c r="G182" s="2817"/>
      <c r="H182" s="2820"/>
      <c r="I182" s="2823"/>
      <c r="J182" s="2826"/>
      <c r="K182" s="2829"/>
      <c r="L182" s="2270"/>
      <c r="M182" s="2832"/>
      <c r="N182" s="2270"/>
      <c r="O182" s="2461"/>
      <c r="P182" s="2461"/>
      <c r="Q182" s="2776"/>
      <c r="R182" s="460"/>
    </row>
    <row r="183" spans="1:18" ht="12" customHeight="1" x14ac:dyDescent="0.15">
      <c r="A183" s="251"/>
      <c r="B183" s="881"/>
      <c r="C183" s="2812"/>
      <c r="D183" s="842" t="s">
        <v>70</v>
      </c>
      <c r="E183" s="5" t="s">
        <v>323</v>
      </c>
      <c r="F183" s="2840" t="s">
        <v>5340</v>
      </c>
      <c r="G183" s="2817"/>
      <c r="H183" s="2820"/>
      <c r="I183" s="2823"/>
      <c r="J183" s="2826"/>
      <c r="K183" s="2829"/>
      <c r="L183" s="2270"/>
      <c r="M183" s="2832"/>
      <c r="N183" s="2270"/>
      <c r="O183" s="2461"/>
      <c r="P183" s="2461"/>
      <c r="Q183" s="2776"/>
      <c r="R183" s="460"/>
    </row>
    <row r="184" spans="1:18" ht="12" customHeight="1" x14ac:dyDescent="0.15">
      <c r="A184" s="251"/>
      <c r="B184" s="881"/>
      <c r="C184" s="2812"/>
      <c r="D184" s="842" t="s">
        <v>71</v>
      </c>
      <c r="E184" s="5" t="s">
        <v>324</v>
      </c>
      <c r="F184" s="2840"/>
      <c r="G184" s="2850"/>
      <c r="H184" s="2852"/>
      <c r="I184" s="2854"/>
      <c r="J184" s="2856"/>
      <c r="K184" s="2858"/>
      <c r="L184" s="2743"/>
      <c r="M184" s="2860"/>
      <c r="N184" s="2743"/>
      <c r="O184" s="2724"/>
      <c r="P184" s="2724"/>
      <c r="Q184" s="2802"/>
      <c r="R184" s="460"/>
    </row>
    <row r="185" spans="1:18" ht="12" customHeight="1" x14ac:dyDescent="0.15">
      <c r="A185" s="251"/>
      <c r="B185" s="881"/>
      <c r="C185" s="3053" t="s">
        <v>5342</v>
      </c>
      <c r="D185" s="823" t="s">
        <v>72</v>
      </c>
      <c r="E185" s="824" t="s">
        <v>5343</v>
      </c>
      <c r="F185" s="2954" t="s">
        <v>5117</v>
      </c>
      <c r="G185" s="2849">
        <v>0</v>
      </c>
      <c r="H185" s="2851">
        <v>0</v>
      </c>
      <c r="I185" s="2853">
        <v>0</v>
      </c>
      <c r="J185" s="2855">
        <v>0</v>
      </c>
      <c r="K185" s="2857">
        <v>0</v>
      </c>
      <c r="L185" s="2746">
        <v>252</v>
      </c>
      <c r="M185" s="2859" t="s">
        <v>5344</v>
      </c>
      <c r="N185" s="2746">
        <v>245</v>
      </c>
      <c r="O185" s="2733" t="s">
        <v>5883</v>
      </c>
      <c r="P185" s="2725">
        <v>268</v>
      </c>
      <c r="Q185" s="2775" t="s">
        <v>4042</v>
      </c>
      <c r="R185" s="460"/>
    </row>
    <row r="186" spans="1:18" ht="12" customHeight="1" x14ac:dyDescent="0.15">
      <c r="A186" s="251"/>
      <c r="B186" s="881"/>
      <c r="C186" s="2812"/>
      <c r="E186" s="5" t="s">
        <v>327</v>
      </c>
      <c r="F186" s="2959"/>
      <c r="G186" s="2817"/>
      <c r="H186" s="2820"/>
      <c r="I186" s="2823"/>
      <c r="J186" s="2826"/>
      <c r="K186" s="2829"/>
      <c r="L186" s="2270"/>
      <c r="M186" s="2832"/>
      <c r="N186" s="2270"/>
      <c r="O186" s="2734"/>
      <c r="P186" s="2461"/>
      <c r="Q186" s="2776"/>
      <c r="R186" s="460"/>
    </row>
    <row r="187" spans="1:18" ht="12" customHeight="1" x14ac:dyDescent="0.15">
      <c r="A187" s="251"/>
      <c r="B187" s="881"/>
      <c r="C187" s="2812"/>
      <c r="D187" s="842" t="s">
        <v>70</v>
      </c>
      <c r="E187" s="5" t="s">
        <v>328</v>
      </c>
      <c r="F187" s="2806" t="s">
        <v>5345</v>
      </c>
      <c r="G187" s="2817"/>
      <c r="H187" s="2820"/>
      <c r="I187" s="2823"/>
      <c r="J187" s="2826"/>
      <c r="K187" s="2829"/>
      <c r="L187" s="2270"/>
      <c r="M187" s="2832"/>
      <c r="N187" s="2270"/>
      <c r="O187" s="2734"/>
      <c r="P187" s="2461"/>
      <c r="Q187" s="2776"/>
      <c r="R187" s="460"/>
    </row>
    <row r="188" spans="1:18" ht="12" customHeight="1" thickBot="1" x14ac:dyDescent="0.2">
      <c r="A188" s="251"/>
      <c r="B188" s="882"/>
      <c r="C188" s="2813"/>
      <c r="D188" s="843" t="s">
        <v>71</v>
      </c>
      <c r="E188" s="839" t="s">
        <v>5346</v>
      </c>
      <c r="F188" s="3052"/>
      <c r="G188" s="2818"/>
      <c r="H188" s="2821"/>
      <c r="I188" s="2824"/>
      <c r="J188" s="2827"/>
      <c r="K188" s="2830"/>
      <c r="L188" s="2747"/>
      <c r="M188" s="2833"/>
      <c r="N188" s="2747"/>
      <c r="O188" s="2735"/>
      <c r="P188" s="2728"/>
      <c r="Q188" s="2777"/>
      <c r="R188" s="460"/>
    </row>
    <row r="189" spans="1:18" ht="12" customHeight="1" x14ac:dyDescent="0.15">
      <c r="A189" s="251"/>
      <c r="B189" s="3050" t="s">
        <v>3947</v>
      </c>
      <c r="C189" s="2942" t="s">
        <v>5737</v>
      </c>
      <c r="D189" s="840" t="s">
        <v>72</v>
      </c>
      <c r="E189" s="841" t="s">
        <v>110</v>
      </c>
      <c r="F189" s="3051" t="s">
        <v>330</v>
      </c>
      <c r="G189" s="2816">
        <v>3</v>
      </c>
      <c r="H189" s="2819">
        <v>2</v>
      </c>
      <c r="I189" s="2822">
        <v>0</v>
      </c>
      <c r="J189" s="2825">
        <v>1</v>
      </c>
      <c r="K189" s="2828">
        <v>0</v>
      </c>
      <c r="L189" s="2804">
        <v>41317</v>
      </c>
      <c r="M189" s="2831" t="s">
        <v>5738</v>
      </c>
      <c r="N189" s="2804">
        <v>276</v>
      </c>
      <c r="O189" s="2723">
        <v>21922</v>
      </c>
      <c r="P189" s="2723">
        <v>598</v>
      </c>
      <c r="Q189" s="2761" t="s">
        <v>4053</v>
      </c>
      <c r="R189" s="460"/>
    </row>
    <row r="190" spans="1:18" ht="12" customHeight="1" x14ac:dyDescent="0.15">
      <c r="A190" s="251"/>
      <c r="B190" s="3049"/>
      <c r="C190" s="2844"/>
      <c r="E190" s="5" t="s">
        <v>331</v>
      </c>
      <c r="F190" s="2949"/>
      <c r="G190" s="2817"/>
      <c r="H190" s="2820"/>
      <c r="I190" s="2823"/>
      <c r="J190" s="2826"/>
      <c r="K190" s="2829"/>
      <c r="L190" s="2270"/>
      <c r="M190" s="2832"/>
      <c r="N190" s="2270"/>
      <c r="O190" s="2461"/>
      <c r="P190" s="2461"/>
      <c r="Q190" s="2749"/>
      <c r="R190" s="460"/>
    </row>
    <row r="191" spans="1:18" ht="12" customHeight="1" x14ac:dyDescent="0.15">
      <c r="A191" s="251"/>
      <c r="B191" s="3049"/>
      <c r="C191" s="2844"/>
      <c r="D191" s="4" t="s">
        <v>70</v>
      </c>
      <c r="E191" s="5" t="s">
        <v>332</v>
      </c>
      <c r="F191" s="2861" t="s">
        <v>333</v>
      </c>
      <c r="G191" s="2817"/>
      <c r="H191" s="2820"/>
      <c r="I191" s="2823"/>
      <c r="J191" s="2826"/>
      <c r="K191" s="2829"/>
      <c r="L191" s="2270"/>
      <c r="M191" s="2832"/>
      <c r="N191" s="2270"/>
      <c r="O191" s="2461"/>
      <c r="P191" s="2461"/>
      <c r="Q191" s="2749"/>
      <c r="R191" s="460"/>
    </row>
    <row r="192" spans="1:18" ht="12" customHeight="1" x14ac:dyDescent="0.15">
      <c r="A192" s="251"/>
      <c r="B192" s="3049"/>
      <c r="C192" s="2844"/>
      <c r="D192" s="4" t="s">
        <v>71</v>
      </c>
      <c r="E192" s="5" t="s">
        <v>334</v>
      </c>
      <c r="F192" s="3212"/>
      <c r="G192" s="2850"/>
      <c r="H192" s="2852"/>
      <c r="I192" s="2854"/>
      <c r="J192" s="2856"/>
      <c r="K192" s="2858"/>
      <c r="L192" s="2743"/>
      <c r="M192" s="2860"/>
      <c r="N192" s="2743"/>
      <c r="O192" s="2724"/>
      <c r="P192" s="2724"/>
      <c r="Q192" s="2752"/>
      <c r="R192" s="460"/>
    </row>
    <row r="193" spans="1:18" ht="12" customHeight="1" x14ac:dyDescent="0.15">
      <c r="A193" s="251"/>
      <c r="B193" s="883"/>
      <c r="C193" s="3053" t="s">
        <v>5739</v>
      </c>
      <c r="D193" s="823" t="s">
        <v>72</v>
      </c>
      <c r="E193" s="824" t="s">
        <v>335</v>
      </c>
      <c r="F193" s="3122" t="s">
        <v>6</v>
      </c>
      <c r="G193" s="2849">
        <v>0</v>
      </c>
      <c r="H193" s="2851">
        <v>0</v>
      </c>
      <c r="I193" s="2853">
        <v>0</v>
      </c>
      <c r="J193" s="2855">
        <v>0</v>
      </c>
      <c r="K193" s="2857">
        <v>0</v>
      </c>
      <c r="L193" s="2746">
        <v>266</v>
      </c>
      <c r="M193" s="2859" t="s">
        <v>5740</v>
      </c>
      <c r="N193" s="2746">
        <v>154</v>
      </c>
      <c r="O193" s="2725">
        <v>1369</v>
      </c>
      <c r="P193" s="2725">
        <v>300</v>
      </c>
      <c r="Q193" s="2757" t="s">
        <v>4043</v>
      </c>
      <c r="R193" s="460"/>
    </row>
    <row r="194" spans="1:18" ht="12" customHeight="1" x14ac:dyDescent="0.15">
      <c r="A194" s="251"/>
      <c r="B194" s="883"/>
      <c r="C194" s="2812"/>
      <c r="E194" s="5" t="s">
        <v>336</v>
      </c>
      <c r="F194" s="3123"/>
      <c r="G194" s="2817"/>
      <c r="H194" s="2820"/>
      <c r="I194" s="2823"/>
      <c r="J194" s="2826"/>
      <c r="K194" s="2829"/>
      <c r="L194" s="2270"/>
      <c r="M194" s="2832"/>
      <c r="N194" s="2270"/>
      <c r="O194" s="2461"/>
      <c r="P194" s="2461"/>
      <c r="Q194" s="2770"/>
      <c r="R194" s="460"/>
    </row>
    <row r="195" spans="1:18" ht="12" customHeight="1" x14ac:dyDescent="0.15">
      <c r="A195" s="251"/>
      <c r="B195" s="883"/>
      <c r="C195" s="2812"/>
      <c r="D195" s="4" t="s">
        <v>70</v>
      </c>
      <c r="E195" s="5" t="s">
        <v>6</v>
      </c>
      <c r="F195" s="2842" t="s">
        <v>6</v>
      </c>
      <c r="G195" s="2817"/>
      <c r="H195" s="2820"/>
      <c r="I195" s="2823"/>
      <c r="J195" s="2826"/>
      <c r="K195" s="2829"/>
      <c r="L195" s="2270"/>
      <c r="M195" s="2832"/>
      <c r="N195" s="2270"/>
      <c r="O195" s="2461"/>
      <c r="P195" s="2461"/>
      <c r="Q195" s="2770"/>
      <c r="R195" s="460"/>
    </row>
    <row r="196" spans="1:18" ht="12" customHeight="1" x14ac:dyDescent="0.15">
      <c r="A196" s="251"/>
      <c r="B196" s="883"/>
      <c r="C196" s="2948"/>
      <c r="D196" s="825" t="s">
        <v>71</v>
      </c>
      <c r="E196" s="826" t="s">
        <v>6</v>
      </c>
      <c r="F196" s="3066"/>
      <c r="G196" s="2850"/>
      <c r="H196" s="2852"/>
      <c r="I196" s="2854"/>
      <c r="J196" s="2856"/>
      <c r="K196" s="2858"/>
      <c r="L196" s="2743"/>
      <c r="M196" s="2860"/>
      <c r="N196" s="2743"/>
      <c r="O196" s="2724"/>
      <c r="P196" s="2724"/>
      <c r="Q196" s="2771"/>
      <c r="R196" s="460"/>
    </row>
    <row r="197" spans="1:18" ht="12" customHeight="1" x14ac:dyDescent="0.15">
      <c r="A197" s="251"/>
      <c r="B197" s="2842"/>
      <c r="C197" s="2812" t="s">
        <v>5741</v>
      </c>
      <c r="D197" s="833" t="s">
        <v>72</v>
      </c>
      <c r="E197" s="834" t="s">
        <v>337</v>
      </c>
      <c r="F197" s="2844" t="s">
        <v>6</v>
      </c>
      <c r="G197" s="2817">
        <v>0</v>
      </c>
      <c r="H197" s="2820">
        <v>0</v>
      </c>
      <c r="I197" s="2823">
        <v>0</v>
      </c>
      <c r="J197" s="2826">
        <v>0</v>
      </c>
      <c r="K197" s="2829">
        <v>0</v>
      </c>
      <c r="L197" s="2270">
        <v>61</v>
      </c>
      <c r="M197" s="2832" t="s">
        <v>338</v>
      </c>
      <c r="N197" s="2270" t="s">
        <v>5856</v>
      </c>
      <c r="O197" s="2461">
        <v>3063</v>
      </c>
      <c r="P197" s="2461">
        <v>330</v>
      </c>
      <c r="Q197" s="2758" t="s">
        <v>4044</v>
      </c>
      <c r="R197" s="460"/>
    </row>
    <row r="198" spans="1:18" ht="12" customHeight="1" x14ac:dyDescent="0.15">
      <c r="A198" s="251"/>
      <c r="B198" s="3049"/>
      <c r="C198" s="2812"/>
      <c r="E198" s="5" t="s">
        <v>339</v>
      </c>
      <c r="F198" s="2845"/>
      <c r="G198" s="2817"/>
      <c r="H198" s="2820"/>
      <c r="I198" s="2823"/>
      <c r="J198" s="2826"/>
      <c r="K198" s="2829"/>
      <c r="L198" s="2270"/>
      <c r="M198" s="2832"/>
      <c r="N198" s="2270"/>
      <c r="O198" s="2461"/>
      <c r="P198" s="2461"/>
      <c r="Q198" s="2770"/>
      <c r="R198" s="460"/>
    </row>
    <row r="199" spans="1:18" ht="12" customHeight="1" x14ac:dyDescent="0.15">
      <c r="A199" s="251"/>
      <c r="B199" s="3049"/>
      <c r="C199" s="2812"/>
      <c r="D199" s="4" t="s">
        <v>70</v>
      </c>
      <c r="E199" s="5" t="s">
        <v>6</v>
      </c>
      <c r="F199" s="2883" t="s">
        <v>6</v>
      </c>
      <c r="G199" s="2817"/>
      <c r="H199" s="2820"/>
      <c r="I199" s="2823"/>
      <c r="J199" s="2826"/>
      <c r="K199" s="2829"/>
      <c r="L199" s="2270"/>
      <c r="M199" s="2832"/>
      <c r="N199" s="2270"/>
      <c r="O199" s="2461"/>
      <c r="P199" s="2461"/>
      <c r="Q199" s="2770"/>
      <c r="R199" s="460"/>
    </row>
    <row r="200" spans="1:18" ht="12" customHeight="1" x14ac:dyDescent="0.15">
      <c r="A200" s="251"/>
      <c r="B200" s="3049"/>
      <c r="C200" s="2812"/>
      <c r="D200" s="4" t="s">
        <v>71</v>
      </c>
      <c r="E200" s="5" t="s">
        <v>6</v>
      </c>
      <c r="F200" s="3138"/>
      <c r="G200" s="2850"/>
      <c r="H200" s="2852"/>
      <c r="I200" s="2854"/>
      <c r="J200" s="2856"/>
      <c r="K200" s="2858"/>
      <c r="L200" s="2743"/>
      <c r="M200" s="2860"/>
      <c r="N200" s="2743"/>
      <c r="O200" s="2724"/>
      <c r="P200" s="2724"/>
      <c r="Q200" s="2771"/>
      <c r="R200" s="460"/>
    </row>
    <row r="201" spans="1:18" ht="12" customHeight="1" x14ac:dyDescent="0.15">
      <c r="A201" s="251"/>
      <c r="B201" s="883"/>
      <c r="C201" s="3053" t="s">
        <v>5742</v>
      </c>
      <c r="D201" s="823" t="s">
        <v>72</v>
      </c>
      <c r="E201" s="824" t="s">
        <v>340</v>
      </c>
      <c r="F201" s="3211" t="s">
        <v>5743</v>
      </c>
      <c r="G201" s="2849">
        <v>4</v>
      </c>
      <c r="H201" s="2851">
        <v>1</v>
      </c>
      <c r="I201" s="2853">
        <v>0</v>
      </c>
      <c r="J201" s="2855">
        <v>1</v>
      </c>
      <c r="K201" s="2857">
        <v>0</v>
      </c>
      <c r="L201" s="2746">
        <v>17141</v>
      </c>
      <c r="M201" s="2859" t="s">
        <v>5744</v>
      </c>
      <c r="N201" s="2746">
        <v>308</v>
      </c>
      <c r="O201" s="2725">
        <v>1563</v>
      </c>
      <c r="P201" s="2725">
        <v>1261</v>
      </c>
      <c r="Q201" s="2766" t="s">
        <v>4045</v>
      </c>
      <c r="R201" s="460"/>
    </row>
    <row r="202" spans="1:18" ht="12" customHeight="1" x14ac:dyDescent="0.15">
      <c r="A202" s="251"/>
      <c r="B202" s="883"/>
      <c r="C202" s="2812"/>
      <c r="E202" s="5" t="s">
        <v>341</v>
      </c>
      <c r="F202" s="2815"/>
      <c r="G202" s="2817"/>
      <c r="H202" s="2820"/>
      <c r="I202" s="2823"/>
      <c r="J202" s="2826"/>
      <c r="K202" s="2829"/>
      <c r="L202" s="2270"/>
      <c r="M202" s="2832"/>
      <c r="N202" s="2270"/>
      <c r="O202" s="2461"/>
      <c r="P202" s="2461"/>
      <c r="Q202" s="2781"/>
      <c r="R202" s="460"/>
    </row>
    <row r="203" spans="1:18" ht="12" customHeight="1" x14ac:dyDescent="0.15">
      <c r="A203" s="251"/>
      <c r="B203" s="883"/>
      <c r="C203" s="2812"/>
      <c r="D203" s="4" t="s">
        <v>70</v>
      </c>
      <c r="E203" s="5" t="s">
        <v>342</v>
      </c>
      <c r="F203" s="3213" t="s">
        <v>5745</v>
      </c>
      <c r="G203" s="2817"/>
      <c r="H203" s="2820"/>
      <c r="I203" s="2823"/>
      <c r="J203" s="2826"/>
      <c r="K203" s="2829"/>
      <c r="L203" s="2270"/>
      <c r="M203" s="2832"/>
      <c r="N203" s="2270"/>
      <c r="O203" s="2461"/>
      <c r="P203" s="2461"/>
      <c r="Q203" s="2781"/>
      <c r="R203" s="460"/>
    </row>
    <row r="204" spans="1:18" ht="12" customHeight="1" thickBot="1" x14ac:dyDescent="0.2">
      <c r="A204" s="251"/>
      <c r="B204" s="884"/>
      <c r="C204" s="2813"/>
      <c r="D204" s="831" t="s">
        <v>71</v>
      </c>
      <c r="E204" s="839" t="s">
        <v>343</v>
      </c>
      <c r="F204" s="3214"/>
      <c r="G204" s="2818"/>
      <c r="H204" s="2821"/>
      <c r="I204" s="2824"/>
      <c r="J204" s="2827"/>
      <c r="K204" s="2830"/>
      <c r="L204" s="2747"/>
      <c r="M204" s="2833"/>
      <c r="N204" s="2747"/>
      <c r="O204" s="2728"/>
      <c r="P204" s="2728"/>
      <c r="Q204" s="2782"/>
      <c r="R204" s="460"/>
    </row>
    <row r="205" spans="1:18" s="6" customFormat="1" ht="12" customHeight="1" x14ac:dyDescent="0.15">
      <c r="A205" s="251"/>
      <c r="B205" s="3054" t="s">
        <v>5446</v>
      </c>
      <c r="C205" s="2844" t="s">
        <v>5447</v>
      </c>
      <c r="D205" s="4" t="s">
        <v>72</v>
      </c>
      <c r="E205" s="5" t="s">
        <v>344</v>
      </c>
      <c r="F205" s="3056" t="s">
        <v>345</v>
      </c>
      <c r="G205" s="3058">
        <v>3</v>
      </c>
      <c r="H205" s="2819">
        <v>0</v>
      </c>
      <c r="I205" s="2822">
        <v>0</v>
      </c>
      <c r="J205" s="2825">
        <v>0</v>
      </c>
      <c r="K205" s="2828">
        <v>0</v>
      </c>
      <c r="L205" s="2804">
        <v>8348</v>
      </c>
      <c r="M205" s="2831" t="s">
        <v>5448</v>
      </c>
      <c r="N205" s="2804">
        <v>306</v>
      </c>
      <c r="O205" s="2723">
        <v>6831</v>
      </c>
      <c r="P205" s="2723">
        <v>1800</v>
      </c>
      <c r="Q205" s="2778" t="s">
        <v>4103</v>
      </c>
      <c r="R205" s="462"/>
    </row>
    <row r="206" spans="1:18" s="6" customFormat="1" ht="12" customHeight="1" x14ac:dyDescent="0.15">
      <c r="A206" s="251"/>
      <c r="B206" s="3054"/>
      <c r="C206" s="2844"/>
      <c r="D206" s="4"/>
      <c r="E206" s="5" t="s">
        <v>346</v>
      </c>
      <c r="F206" s="3057"/>
      <c r="G206" s="3059"/>
      <c r="H206" s="2820"/>
      <c r="I206" s="2823"/>
      <c r="J206" s="2826"/>
      <c r="K206" s="2829"/>
      <c r="L206" s="2270"/>
      <c r="M206" s="2832"/>
      <c r="N206" s="2270"/>
      <c r="O206" s="2461"/>
      <c r="P206" s="2461"/>
      <c r="Q206" s="2779"/>
      <c r="R206" s="462"/>
    </row>
    <row r="207" spans="1:18" s="6" customFormat="1" ht="12" customHeight="1" x14ac:dyDescent="0.15">
      <c r="A207" s="251"/>
      <c r="B207" s="3054"/>
      <c r="C207" s="2844"/>
      <c r="D207" s="4" t="s">
        <v>70</v>
      </c>
      <c r="E207" s="5" t="s">
        <v>347</v>
      </c>
      <c r="F207" s="3061" t="s">
        <v>5449</v>
      </c>
      <c r="G207" s="3059"/>
      <c r="H207" s="2820"/>
      <c r="I207" s="2823"/>
      <c r="J207" s="2826"/>
      <c r="K207" s="2829"/>
      <c r="L207" s="2270"/>
      <c r="M207" s="2832"/>
      <c r="N207" s="2270"/>
      <c r="O207" s="2461"/>
      <c r="P207" s="2461"/>
      <c r="Q207" s="2779"/>
      <c r="R207" s="462"/>
    </row>
    <row r="208" spans="1:18" s="6" customFormat="1" ht="12" customHeight="1" thickBot="1" x14ac:dyDescent="0.2">
      <c r="A208" s="251"/>
      <c r="B208" s="3055"/>
      <c r="C208" s="2884"/>
      <c r="D208" s="831" t="s">
        <v>71</v>
      </c>
      <c r="E208" s="839" t="s">
        <v>347</v>
      </c>
      <c r="F208" s="3062"/>
      <c r="G208" s="3060"/>
      <c r="H208" s="2821"/>
      <c r="I208" s="2824"/>
      <c r="J208" s="2827"/>
      <c r="K208" s="2830"/>
      <c r="L208" s="2747"/>
      <c r="M208" s="2833"/>
      <c r="N208" s="2747"/>
      <c r="O208" s="2728"/>
      <c r="P208" s="2728"/>
      <c r="Q208" s="2780"/>
      <c r="R208" s="462"/>
    </row>
    <row r="209" spans="1:18" s="6" customFormat="1" ht="12" customHeight="1" x14ac:dyDescent="0.15">
      <c r="A209" s="251"/>
      <c r="B209" s="3063" t="s">
        <v>5458</v>
      </c>
      <c r="C209" s="3064" t="s">
        <v>5459</v>
      </c>
      <c r="D209" s="840" t="s">
        <v>72</v>
      </c>
      <c r="E209" s="841" t="s">
        <v>348</v>
      </c>
      <c r="F209" s="2942" t="s">
        <v>4809</v>
      </c>
      <c r="G209" s="2816">
        <v>2</v>
      </c>
      <c r="H209" s="2819">
        <v>0</v>
      </c>
      <c r="I209" s="2822">
        <v>0</v>
      </c>
      <c r="J209" s="2825">
        <v>2</v>
      </c>
      <c r="K209" s="2828">
        <v>0</v>
      </c>
      <c r="L209" s="2804">
        <v>2111</v>
      </c>
      <c r="M209" s="2831" t="s">
        <v>5460</v>
      </c>
      <c r="N209" s="2804">
        <v>295</v>
      </c>
      <c r="O209" s="2723" t="s">
        <v>5883</v>
      </c>
      <c r="P209" s="2723">
        <v>302</v>
      </c>
      <c r="Q209" s="2769" t="s">
        <v>4046</v>
      </c>
      <c r="R209" s="462"/>
    </row>
    <row r="210" spans="1:18" s="6" customFormat="1" ht="12" customHeight="1" x14ac:dyDescent="0.15">
      <c r="A210" s="251"/>
      <c r="B210" s="2842"/>
      <c r="C210" s="3065"/>
      <c r="D210" s="4"/>
      <c r="E210" s="5" t="s">
        <v>5461</v>
      </c>
      <c r="F210" s="2845"/>
      <c r="G210" s="2817"/>
      <c r="H210" s="2820"/>
      <c r="I210" s="2823"/>
      <c r="J210" s="2826"/>
      <c r="K210" s="2829"/>
      <c r="L210" s="2270"/>
      <c r="M210" s="2832"/>
      <c r="N210" s="2270"/>
      <c r="O210" s="2461"/>
      <c r="P210" s="2461"/>
      <c r="Q210" s="2770"/>
      <c r="R210" s="462"/>
    </row>
    <row r="211" spans="1:18" s="6" customFormat="1" ht="12" customHeight="1" x14ac:dyDescent="0.15">
      <c r="A211" s="251"/>
      <c r="B211" s="2842"/>
      <c r="C211" s="3065"/>
      <c r="D211" s="842" t="s">
        <v>70</v>
      </c>
      <c r="E211" s="5" t="s">
        <v>349</v>
      </c>
      <c r="F211" s="2842" t="s">
        <v>4809</v>
      </c>
      <c r="G211" s="2817"/>
      <c r="H211" s="2820"/>
      <c r="I211" s="2823"/>
      <c r="J211" s="2826"/>
      <c r="K211" s="2829"/>
      <c r="L211" s="2270"/>
      <c r="M211" s="2832"/>
      <c r="N211" s="2270"/>
      <c r="O211" s="2461"/>
      <c r="P211" s="2461"/>
      <c r="Q211" s="2770"/>
      <c r="R211" s="462"/>
    </row>
    <row r="212" spans="1:18" s="6" customFormat="1" ht="12" customHeight="1" x14ac:dyDescent="0.15">
      <c r="A212" s="251"/>
      <c r="B212" s="2842"/>
      <c r="C212" s="3047"/>
      <c r="D212" s="861" t="s">
        <v>71</v>
      </c>
      <c r="E212" s="826" t="s">
        <v>6</v>
      </c>
      <c r="F212" s="3066"/>
      <c r="G212" s="2850"/>
      <c r="H212" s="2852"/>
      <c r="I212" s="2854"/>
      <c r="J212" s="2856"/>
      <c r="K212" s="2858"/>
      <c r="L212" s="2743"/>
      <c r="M212" s="2860"/>
      <c r="N212" s="2743"/>
      <c r="O212" s="2724"/>
      <c r="P212" s="2724"/>
      <c r="Q212" s="2771"/>
      <c r="R212" s="462"/>
    </row>
    <row r="213" spans="1:18" s="6" customFormat="1" ht="12" customHeight="1" x14ac:dyDescent="0.15">
      <c r="A213" s="251"/>
      <c r="B213" s="2842"/>
      <c r="C213" s="2812" t="s">
        <v>5462</v>
      </c>
      <c r="D213" s="4" t="s">
        <v>72</v>
      </c>
      <c r="E213" s="5" t="s">
        <v>1299</v>
      </c>
      <c r="F213" s="2844" t="s">
        <v>4809</v>
      </c>
      <c r="G213" s="2817">
        <v>2</v>
      </c>
      <c r="H213" s="2820">
        <v>0</v>
      </c>
      <c r="I213" s="2823">
        <v>0</v>
      </c>
      <c r="J213" s="2826">
        <v>2</v>
      </c>
      <c r="K213" s="2829">
        <v>0</v>
      </c>
      <c r="L213" s="2270">
        <v>9161</v>
      </c>
      <c r="M213" s="2832" t="s">
        <v>5463</v>
      </c>
      <c r="N213" s="2270">
        <v>295</v>
      </c>
      <c r="O213" s="2461" t="s">
        <v>5883</v>
      </c>
      <c r="P213" s="2461">
        <v>322</v>
      </c>
      <c r="Q213" s="2758" t="s">
        <v>4047</v>
      </c>
      <c r="R213" s="462"/>
    </row>
    <row r="214" spans="1:18" s="6" customFormat="1" ht="12" customHeight="1" x14ac:dyDescent="0.15">
      <c r="A214" s="251"/>
      <c r="B214" s="2842"/>
      <c r="C214" s="2812"/>
      <c r="D214" s="4"/>
      <c r="E214" s="5" t="s">
        <v>2271</v>
      </c>
      <c r="F214" s="2845"/>
      <c r="G214" s="2817"/>
      <c r="H214" s="2820"/>
      <c r="I214" s="2823"/>
      <c r="J214" s="2826"/>
      <c r="K214" s="2829"/>
      <c r="L214" s="2270"/>
      <c r="M214" s="2832"/>
      <c r="N214" s="2270"/>
      <c r="O214" s="2461"/>
      <c r="P214" s="2461"/>
      <c r="Q214" s="2770"/>
      <c r="R214" s="462"/>
    </row>
    <row r="215" spans="1:18" s="6" customFormat="1" ht="12" customHeight="1" x14ac:dyDescent="0.15">
      <c r="A215" s="251"/>
      <c r="B215" s="2842"/>
      <c r="C215" s="2812"/>
      <c r="D215" s="842" t="s">
        <v>70</v>
      </c>
      <c r="E215" s="5" t="s">
        <v>2272</v>
      </c>
      <c r="F215" s="2840" t="s">
        <v>5464</v>
      </c>
      <c r="G215" s="2817"/>
      <c r="H215" s="2820"/>
      <c r="I215" s="2823"/>
      <c r="J215" s="2826"/>
      <c r="K215" s="2829"/>
      <c r="L215" s="2270"/>
      <c r="M215" s="2832"/>
      <c r="N215" s="2270"/>
      <c r="O215" s="2461"/>
      <c r="P215" s="2461"/>
      <c r="Q215" s="2770"/>
      <c r="R215" s="462"/>
    </row>
    <row r="216" spans="1:18" s="6" customFormat="1" ht="12" customHeight="1" thickBot="1" x14ac:dyDescent="0.2">
      <c r="A216" s="251"/>
      <c r="B216" s="2843"/>
      <c r="C216" s="2813"/>
      <c r="D216" s="843" t="s">
        <v>71</v>
      </c>
      <c r="E216" s="839" t="s">
        <v>4742</v>
      </c>
      <c r="F216" s="2841"/>
      <c r="G216" s="2818"/>
      <c r="H216" s="2821"/>
      <c r="I216" s="2824"/>
      <c r="J216" s="2827"/>
      <c r="K216" s="2830"/>
      <c r="L216" s="2747"/>
      <c r="M216" s="2833"/>
      <c r="N216" s="2747"/>
      <c r="O216" s="2728"/>
      <c r="P216" s="2728"/>
      <c r="Q216" s="2772"/>
      <c r="R216" s="462"/>
    </row>
    <row r="217" spans="1:18" s="6" customFormat="1" ht="15.75" customHeight="1" x14ac:dyDescent="0.15">
      <c r="A217" s="251"/>
      <c r="B217" s="2918" t="s">
        <v>5518</v>
      </c>
      <c r="C217" s="2812" t="s">
        <v>5519</v>
      </c>
      <c r="D217" s="4" t="s">
        <v>72</v>
      </c>
      <c r="E217" s="5" t="s">
        <v>350</v>
      </c>
      <c r="F217" s="3073" t="s">
        <v>5517</v>
      </c>
      <c r="G217" s="3075">
        <v>1</v>
      </c>
      <c r="H217" s="2819">
        <v>0</v>
      </c>
      <c r="I217" s="2822">
        <v>0</v>
      </c>
      <c r="J217" s="2825">
        <v>0</v>
      </c>
      <c r="K217" s="2828">
        <v>0</v>
      </c>
      <c r="L217" s="3067">
        <v>5408</v>
      </c>
      <c r="M217" s="3070" t="s">
        <v>5520</v>
      </c>
      <c r="N217" s="2804">
        <v>308</v>
      </c>
      <c r="O217" s="2723">
        <v>987</v>
      </c>
      <c r="P217" s="2723">
        <v>1165</v>
      </c>
      <c r="Q217" s="2769" t="s">
        <v>4211</v>
      </c>
      <c r="R217" s="462"/>
    </row>
    <row r="218" spans="1:18" s="6" customFormat="1" ht="15.75" customHeight="1" x14ac:dyDescent="0.15">
      <c r="A218" s="251"/>
      <c r="B218" s="2918"/>
      <c r="C218" s="2812"/>
      <c r="D218" s="4"/>
      <c r="E218" s="5" t="s">
        <v>351</v>
      </c>
      <c r="F218" s="3074"/>
      <c r="G218" s="3076"/>
      <c r="H218" s="2820"/>
      <c r="I218" s="2823"/>
      <c r="J218" s="2826"/>
      <c r="K218" s="2829"/>
      <c r="L218" s="3068"/>
      <c r="M218" s="3071"/>
      <c r="N218" s="2270"/>
      <c r="O218" s="2461"/>
      <c r="P218" s="2461"/>
      <c r="Q218" s="2770"/>
      <c r="R218" s="462"/>
    </row>
    <row r="219" spans="1:18" s="6" customFormat="1" ht="15.75" customHeight="1" x14ac:dyDescent="0.15">
      <c r="A219" s="251"/>
      <c r="B219" s="2918"/>
      <c r="C219" s="2812"/>
      <c r="D219" s="842" t="s">
        <v>70</v>
      </c>
      <c r="E219" s="885" t="s">
        <v>352</v>
      </c>
      <c r="F219" s="3078" t="s">
        <v>5521</v>
      </c>
      <c r="G219" s="3076"/>
      <c r="H219" s="2820"/>
      <c r="I219" s="2823"/>
      <c r="J219" s="2826"/>
      <c r="K219" s="2829"/>
      <c r="L219" s="3068"/>
      <c r="M219" s="3071"/>
      <c r="N219" s="2270"/>
      <c r="O219" s="2461"/>
      <c r="P219" s="2461"/>
      <c r="Q219" s="2770"/>
      <c r="R219" s="462"/>
    </row>
    <row r="220" spans="1:18" s="6" customFormat="1" ht="15.75" customHeight="1" thickBot="1" x14ac:dyDescent="0.2">
      <c r="A220" s="251"/>
      <c r="B220" s="2941"/>
      <c r="C220" s="2813"/>
      <c r="D220" s="843" t="s">
        <v>71</v>
      </c>
      <c r="E220" s="886" t="s">
        <v>6</v>
      </c>
      <c r="F220" s="3079"/>
      <c r="G220" s="3077"/>
      <c r="H220" s="2821"/>
      <c r="I220" s="2824"/>
      <c r="J220" s="2827"/>
      <c r="K220" s="2830"/>
      <c r="L220" s="3069"/>
      <c r="M220" s="3072"/>
      <c r="N220" s="2747"/>
      <c r="O220" s="2728"/>
      <c r="P220" s="2728"/>
      <c r="Q220" s="2771"/>
      <c r="R220" s="462"/>
    </row>
    <row r="221" spans="1:18" s="156" customFormat="1" ht="12" customHeight="1" x14ac:dyDescent="0.15">
      <c r="B221" s="2940" t="s">
        <v>5530</v>
      </c>
      <c r="C221" s="2942" t="s">
        <v>5531</v>
      </c>
      <c r="D221" s="887" t="s">
        <v>72</v>
      </c>
      <c r="E221" s="888" t="s">
        <v>353</v>
      </c>
      <c r="F221" s="3096" t="s">
        <v>354</v>
      </c>
      <c r="G221" s="3098">
        <v>5</v>
      </c>
      <c r="H221" s="3101">
        <v>0</v>
      </c>
      <c r="I221" s="3103">
        <v>0</v>
      </c>
      <c r="J221" s="3080">
        <v>0</v>
      </c>
      <c r="K221" s="3083">
        <v>0</v>
      </c>
      <c r="L221" s="3067">
        <v>10551</v>
      </c>
      <c r="M221" s="3086" t="s">
        <v>2443</v>
      </c>
      <c r="N221" s="3089">
        <v>308</v>
      </c>
      <c r="O221" s="2729">
        <v>1785.17</v>
      </c>
      <c r="P221" s="2729">
        <v>448.44</v>
      </c>
      <c r="Q221" s="2762" t="s">
        <v>4048</v>
      </c>
      <c r="R221" s="462"/>
    </row>
    <row r="222" spans="1:18" s="156" customFormat="1" ht="12" customHeight="1" x14ac:dyDescent="0.15">
      <c r="B222" s="3092"/>
      <c r="C222" s="3094"/>
      <c r="E222" s="828" t="s">
        <v>355</v>
      </c>
      <c r="F222" s="3097"/>
      <c r="G222" s="3099"/>
      <c r="H222" s="3037"/>
      <c r="I222" s="3040"/>
      <c r="J222" s="3081"/>
      <c r="K222" s="3084"/>
      <c r="L222" s="3068"/>
      <c r="M222" s="3087"/>
      <c r="N222" s="3090"/>
      <c r="O222" s="2730"/>
      <c r="P222" s="2730"/>
      <c r="Q222" s="2763"/>
      <c r="R222" s="462"/>
    </row>
    <row r="223" spans="1:18" s="156" customFormat="1" ht="12" customHeight="1" x14ac:dyDescent="0.15">
      <c r="B223" s="3092"/>
      <c r="C223" s="3094"/>
      <c r="D223" s="842" t="s">
        <v>70</v>
      </c>
      <c r="E223" s="6" t="s">
        <v>5532</v>
      </c>
      <c r="F223" s="3105" t="s">
        <v>356</v>
      </c>
      <c r="G223" s="3099"/>
      <c r="H223" s="3037"/>
      <c r="I223" s="3040"/>
      <c r="J223" s="3081"/>
      <c r="K223" s="3084"/>
      <c r="L223" s="3068"/>
      <c r="M223" s="3087"/>
      <c r="N223" s="3090"/>
      <c r="O223" s="2730"/>
      <c r="P223" s="2730"/>
      <c r="Q223" s="2763"/>
      <c r="R223" s="462"/>
    </row>
    <row r="224" spans="1:18" s="156" customFormat="1" ht="12" customHeight="1" thickBot="1" x14ac:dyDescent="0.2">
      <c r="B224" s="3093"/>
      <c r="C224" s="3095"/>
      <c r="D224" s="843" t="s">
        <v>71</v>
      </c>
      <c r="E224" s="889" t="s">
        <v>357</v>
      </c>
      <c r="F224" s="3106"/>
      <c r="G224" s="3100"/>
      <c r="H224" s="3102"/>
      <c r="I224" s="3104"/>
      <c r="J224" s="3082"/>
      <c r="K224" s="3085"/>
      <c r="L224" s="3069"/>
      <c r="M224" s="3088"/>
      <c r="N224" s="3091"/>
      <c r="O224" s="2731"/>
      <c r="P224" s="2731"/>
      <c r="Q224" s="2764"/>
      <c r="R224" s="462"/>
    </row>
    <row r="225" spans="1:18" s="6" customFormat="1" ht="12" customHeight="1" x14ac:dyDescent="0.15">
      <c r="A225" s="251"/>
      <c r="B225" s="2918" t="s">
        <v>358</v>
      </c>
      <c r="C225" s="2812" t="s">
        <v>3059</v>
      </c>
      <c r="D225" s="4" t="s">
        <v>72</v>
      </c>
      <c r="E225" s="5" t="s">
        <v>5543</v>
      </c>
      <c r="F225" s="2844" t="s">
        <v>4809</v>
      </c>
      <c r="G225" s="2816">
        <v>1</v>
      </c>
      <c r="H225" s="2819">
        <v>0</v>
      </c>
      <c r="I225" s="2822">
        <v>1</v>
      </c>
      <c r="J225" s="2825">
        <v>0</v>
      </c>
      <c r="K225" s="2828">
        <v>0</v>
      </c>
      <c r="L225" s="3107">
        <v>889</v>
      </c>
      <c r="M225" s="2831" t="s">
        <v>5544</v>
      </c>
      <c r="N225" s="2804">
        <v>115</v>
      </c>
      <c r="O225" s="2723">
        <v>1213</v>
      </c>
      <c r="P225" s="2723">
        <v>328</v>
      </c>
      <c r="Q225" s="2765" t="s">
        <v>5546</v>
      </c>
      <c r="R225" s="462"/>
    </row>
    <row r="226" spans="1:18" s="6" customFormat="1" ht="12" customHeight="1" x14ac:dyDescent="0.15">
      <c r="A226" s="251"/>
      <c r="B226" s="2918"/>
      <c r="C226" s="3111"/>
      <c r="D226" s="4"/>
      <c r="E226" s="890" t="s">
        <v>359</v>
      </c>
      <c r="F226" s="2845"/>
      <c r="G226" s="2817"/>
      <c r="H226" s="2820"/>
      <c r="I226" s="2823"/>
      <c r="J226" s="2826"/>
      <c r="K226" s="2829"/>
      <c r="L226" s="3108"/>
      <c r="M226" s="2832"/>
      <c r="N226" s="2270"/>
      <c r="O226" s="2461"/>
      <c r="P226" s="2461"/>
      <c r="Q226" s="2749"/>
      <c r="R226" s="462"/>
    </row>
    <row r="227" spans="1:18" s="6" customFormat="1" ht="12" customHeight="1" x14ac:dyDescent="0.15">
      <c r="A227" s="251"/>
      <c r="B227" s="2918"/>
      <c r="C227" s="3111"/>
      <c r="D227" s="842" t="s">
        <v>70</v>
      </c>
      <c r="E227" s="5" t="s">
        <v>5545</v>
      </c>
      <c r="F227" s="2844" t="s">
        <v>4809</v>
      </c>
      <c r="G227" s="2817"/>
      <c r="H227" s="2820"/>
      <c r="I227" s="2823"/>
      <c r="J227" s="2826"/>
      <c r="K227" s="2829"/>
      <c r="L227" s="3108"/>
      <c r="M227" s="2832"/>
      <c r="N227" s="2270"/>
      <c r="O227" s="2461"/>
      <c r="P227" s="2461"/>
      <c r="Q227" s="2749"/>
      <c r="R227" s="462"/>
    </row>
    <row r="228" spans="1:18" s="6" customFormat="1" ht="12" customHeight="1" thickBot="1" x14ac:dyDescent="0.2">
      <c r="A228" s="251"/>
      <c r="B228" s="3110"/>
      <c r="C228" s="3112"/>
      <c r="D228" s="891" t="s">
        <v>71</v>
      </c>
      <c r="E228" s="838" t="s">
        <v>4809</v>
      </c>
      <c r="F228" s="3113"/>
      <c r="G228" s="2818"/>
      <c r="H228" s="2821"/>
      <c r="I228" s="2824"/>
      <c r="J228" s="2827"/>
      <c r="K228" s="2830"/>
      <c r="L228" s="3109"/>
      <c r="M228" s="2833"/>
      <c r="N228" s="2747"/>
      <c r="O228" s="2728"/>
      <c r="P228" s="2728"/>
      <c r="Q228" s="2753"/>
      <c r="R228" s="462"/>
    </row>
    <row r="229" spans="1:18" s="6" customFormat="1" ht="12" customHeight="1" x14ac:dyDescent="0.15">
      <c r="A229" s="251"/>
      <c r="B229" s="3117" t="s">
        <v>5566</v>
      </c>
      <c r="C229" s="2942" t="s">
        <v>5567</v>
      </c>
      <c r="D229" s="840" t="s">
        <v>72</v>
      </c>
      <c r="E229" s="841" t="s">
        <v>132</v>
      </c>
      <c r="F229" s="3118" t="s">
        <v>6</v>
      </c>
      <c r="G229" s="2816">
        <v>0</v>
      </c>
      <c r="H229" s="2819">
        <v>0</v>
      </c>
      <c r="I229" s="2822">
        <v>0</v>
      </c>
      <c r="J229" s="2825">
        <v>0</v>
      </c>
      <c r="K229" s="2828">
        <v>0</v>
      </c>
      <c r="L229" s="2804">
        <v>500</v>
      </c>
      <c r="M229" s="3114" t="s">
        <v>360</v>
      </c>
      <c r="N229" s="2804">
        <v>359</v>
      </c>
      <c r="O229" s="2723">
        <v>8677</v>
      </c>
      <c r="P229" s="2723">
        <v>7247</v>
      </c>
      <c r="Q229" s="2765" t="s">
        <v>4055</v>
      </c>
      <c r="R229" s="462"/>
    </row>
    <row r="230" spans="1:18" s="6" customFormat="1" ht="12" customHeight="1" x14ac:dyDescent="0.15">
      <c r="A230" s="251"/>
      <c r="B230" s="3054"/>
      <c r="C230" s="2844"/>
      <c r="D230" s="4"/>
      <c r="E230" s="5" t="s">
        <v>361</v>
      </c>
      <c r="F230" s="3119"/>
      <c r="G230" s="2817"/>
      <c r="H230" s="2820"/>
      <c r="I230" s="2823"/>
      <c r="J230" s="2826"/>
      <c r="K230" s="2829"/>
      <c r="L230" s="2270"/>
      <c r="M230" s="3115"/>
      <c r="N230" s="2270"/>
      <c r="O230" s="2461"/>
      <c r="P230" s="2461"/>
      <c r="Q230" s="2749"/>
      <c r="R230" s="462"/>
    </row>
    <row r="231" spans="1:18" s="6" customFormat="1" ht="12" customHeight="1" x14ac:dyDescent="0.15">
      <c r="A231" s="251"/>
      <c r="B231" s="3054"/>
      <c r="C231" s="2844"/>
      <c r="D231" s="4" t="s">
        <v>70</v>
      </c>
      <c r="E231" s="5" t="s">
        <v>362</v>
      </c>
      <c r="F231" s="2964" t="s">
        <v>5568</v>
      </c>
      <c r="G231" s="2817"/>
      <c r="H231" s="2820"/>
      <c r="I231" s="2823"/>
      <c r="J231" s="2826"/>
      <c r="K231" s="2829"/>
      <c r="L231" s="2270"/>
      <c r="M231" s="3115"/>
      <c r="N231" s="2270"/>
      <c r="O231" s="2461"/>
      <c r="P231" s="2461"/>
      <c r="Q231" s="2749"/>
      <c r="R231" s="462"/>
    </row>
    <row r="232" spans="1:18" s="6" customFormat="1" ht="12" customHeight="1" x14ac:dyDescent="0.15">
      <c r="A232" s="251"/>
      <c r="B232" s="3054"/>
      <c r="C232" s="2955"/>
      <c r="D232" s="4" t="s">
        <v>71</v>
      </c>
      <c r="E232" s="5" t="s">
        <v>363</v>
      </c>
      <c r="F232" s="2965"/>
      <c r="G232" s="2850"/>
      <c r="H232" s="2852"/>
      <c r="I232" s="2854"/>
      <c r="J232" s="2856"/>
      <c r="K232" s="2858"/>
      <c r="L232" s="2743"/>
      <c r="M232" s="3116"/>
      <c r="N232" s="2743"/>
      <c r="O232" s="2724"/>
      <c r="P232" s="2724"/>
      <c r="Q232" s="2752"/>
      <c r="R232" s="462"/>
    </row>
    <row r="233" spans="1:18" s="6" customFormat="1" ht="12" customHeight="1" x14ac:dyDescent="0.15">
      <c r="A233" s="251"/>
      <c r="B233" s="3054"/>
      <c r="C233" s="3053" t="s">
        <v>5569</v>
      </c>
      <c r="D233" s="823" t="s">
        <v>72</v>
      </c>
      <c r="E233" s="824" t="s">
        <v>364</v>
      </c>
      <c r="F233" s="2954" t="s">
        <v>4809</v>
      </c>
      <c r="G233" s="2849">
        <v>0</v>
      </c>
      <c r="H233" s="2851">
        <v>0</v>
      </c>
      <c r="I233" s="2853">
        <v>0</v>
      </c>
      <c r="J233" s="2855">
        <v>0</v>
      </c>
      <c r="K233" s="2857">
        <v>0</v>
      </c>
      <c r="L233" s="2746">
        <v>200</v>
      </c>
      <c r="M233" s="3120" t="s">
        <v>365</v>
      </c>
      <c r="N233" s="2746" t="s">
        <v>5857</v>
      </c>
      <c r="O233" s="2725">
        <v>806.01</v>
      </c>
      <c r="P233" s="2725">
        <v>977</v>
      </c>
      <c r="Q233" s="2751" t="s">
        <v>4055</v>
      </c>
      <c r="R233" s="462"/>
    </row>
    <row r="234" spans="1:18" s="6" customFormat="1" ht="12" customHeight="1" x14ac:dyDescent="0.15">
      <c r="A234" s="251"/>
      <c r="B234" s="3054"/>
      <c r="C234" s="2812"/>
      <c r="D234" s="4"/>
      <c r="E234" s="5" t="s">
        <v>366</v>
      </c>
      <c r="F234" s="2959"/>
      <c r="G234" s="2817"/>
      <c r="H234" s="2820"/>
      <c r="I234" s="2823"/>
      <c r="J234" s="2826"/>
      <c r="K234" s="2829"/>
      <c r="L234" s="2270"/>
      <c r="M234" s="3115"/>
      <c r="N234" s="2270"/>
      <c r="O234" s="2461"/>
      <c r="P234" s="2461"/>
      <c r="Q234" s="2749"/>
      <c r="R234" s="462"/>
    </row>
    <row r="235" spans="1:18" s="6" customFormat="1" ht="12" customHeight="1" x14ac:dyDescent="0.15">
      <c r="A235" s="251"/>
      <c r="B235" s="3054"/>
      <c r="C235" s="2812"/>
      <c r="D235" s="4" t="s">
        <v>70</v>
      </c>
      <c r="E235" s="5" t="s">
        <v>367</v>
      </c>
      <c r="F235" s="2883" t="s">
        <v>4809</v>
      </c>
      <c r="G235" s="2817"/>
      <c r="H235" s="2820"/>
      <c r="I235" s="2823"/>
      <c r="J235" s="2826"/>
      <c r="K235" s="2829"/>
      <c r="L235" s="2270"/>
      <c r="M235" s="3115"/>
      <c r="N235" s="2270"/>
      <c r="O235" s="2461"/>
      <c r="P235" s="2461"/>
      <c r="Q235" s="2749"/>
      <c r="R235" s="462"/>
    </row>
    <row r="236" spans="1:18" s="6" customFormat="1" ht="12" customHeight="1" thickBot="1" x14ac:dyDescent="0.2">
      <c r="A236" s="251"/>
      <c r="B236" s="3055"/>
      <c r="C236" s="2813"/>
      <c r="D236" s="831" t="s">
        <v>71</v>
      </c>
      <c r="E236" s="839" t="s">
        <v>368</v>
      </c>
      <c r="F236" s="2884"/>
      <c r="G236" s="2818"/>
      <c r="H236" s="2821"/>
      <c r="I236" s="2824"/>
      <c r="J236" s="2827"/>
      <c r="K236" s="2830"/>
      <c r="L236" s="2747"/>
      <c r="M236" s="3121"/>
      <c r="N236" s="2747"/>
      <c r="O236" s="2728"/>
      <c r="P236" s="2728"/>
      <c r="Q236" s="2753"/>
      <c r="R236" s="462"/>
    </row>
    <row r="237" spans="1:18" s="6" customFormat="1" ht="12" customHeight="1" x14ac:dyDescent="0.15">
      <c r="A237" s="251"/>
      <c r="B237" s="3063" t="s">
        <v>5584</v>
      </c>
      <c r="C237" s="2812" t="s">
        <v>369</v>
      </c>
      <c r="D237" s="4" t="s">
        <v>72</v>
      </c>
      <c r="E237" s="5" t="s">
        <v>370</v>
      </c>
      <c r="F237" s="3051" t="s">
        <v>371</v>
      </c>
      <c r="G237" s="2816">
        <v>2</v>
      </c>
      <c r="H237" s="2819">
        <v>1</v>
      </c>
      <c r="I237" s="2822">
        <v>0</v>
      </c>
      <c r="J237" s="2825">
        <v>0</v>
      </c>
      <c r="K237" s="2828">
        <v>1</v>
      </c>
      <c r="L237" s="2804">
        <v>4919</v>
      </c>
      <c r="M237" s="2831" t="s">
        <v>372</v>
      </c>
      <c r="N237" s="2804">
        <v>174</v>
      </c>
      <c r="O237" s="2723" t="s">
        <v>5883</v>
      </c>
      <c r="P237" s="2723">
        <v>245.67</v>
      </c>
      <c r="Q237" s="2751" t="s">
        <v>4055</v>
      </c>
      <c r="R237" s="462"/>
    </row>
    <row r="238" spans="1:18" s="6" customFormat="1" ht="12" customHeight="1" x14ac:dyDescent="0.15">
      <c r="A238" s="251"/>
      <c r="B238" s="2842"/>
      <c r="C238" s="2812"/>
      <c r="D238" s="4"/>
      <c r="E238" s="5" t="s">
        <v>373</v>
      </c>
      <c r="F238" s="2949"/>
      <c r="G238" s="2817"/>
      <c r="H238" s="2820"/>
      <c r="I238" s="2823"/>
      <c r="J238" s="2826"/>
      <c r="K238" s="2829"/>
      <c r="L238" s="2270"/>
      <c r="M238" s="2832"/>
      <c r="N238" s="2270"/>
      <c r="O238" s="2461"/>
      <c r="P238" s="2461"/>
      <c r="Q238" s="2749"/>
      <c r="R238" s="462"/>
    </row>
    <row r="239" spans="1:18" s="6" customFormat="1" ht="12" customHeight="1" x14ac:dyDescent="0.15">
      <c r="A239" s="251"/>
      <c r="B239" s="2842"/>
      <c r="C239" s="2812"/>
      <c r="D239" s="4" t="s">
        <v>70</v>
      </c>
      <c r="E239" s="5" t="s">
        <v>374</v>
      </c>
      <c r="F239" s="2840" t="s">
        <v>375</v>
      </c>
      <c r="G239" s="2817"/>
      <c r="H239" s="2820"/>
      <c r="I239" s="2823"/>
      <c r="J239" s="2826"/>
      <c r="K239" s="2829"/>
      <c r="L239" s="2270"/>
      <c r="M239" s="2832"/>
      <c r="N239" s="2270"/>
      <c r="O239" s="2461"/>
      <c r="P239" s="2461"/>
      <c r="Q239" s="2749"/>
      <c r="R239" s="462"/>
    </row>
    <row r="240" spans="1:18" s="6" customFormat="1" ht="12" customHeight="1" x14ac:dyDescent="0.15">
      <c r="A240" s="251"/>
      <c r="B240" s="2842"/>
      <c r="C240" s="2812"/>
      <c r="D240" s="4" t="s">
        <v>71</v>
      </c>
      <c r="E240" s="5" t="s">
        <v>374</v>
      </c>
      <c r="F240" s="2840"/>
      <c r="G240" s="2850"/>
      <c r="H240" s="2852"/>
      <c r="I240" s="2854"/>
      <c r="J240" s="2856"/>
      <c r="K240" s="2858"/>
      <c r="L240" s="2743"/>
      <c r="M240" s="2860"/>
      <c r="N240" s="2743"/>
      <c r="O240" s="2724"/>
      <c r="P240" s="2724"/>
      <c r="Q240" s="2752"/>
      <c r="R240" s="462"/>
    </row>
    <row r="241" spans="1:18" s="6" customFormat="1" ht="12" customHeight="1" x14ac:dyDescent="0.15">
      <c r="A241" s="251"/>
      <c r="B241" s="883"/>
      <c r="C241" s="2954" t="s">
        <v>5585</v>
      </c>
      <c r="D241" s="823" t="s">
        <v>72</v>
      </c>
      <c r="E241" s="824" t="s">
        <v>376</v>
      </c>
      <c r="F241" s="3122" t="s">
        <v>6</v>
      </c>
      <c r="G241" s="2849">
        <v>0</v>
      </c>
      <c r="H241" s="2851">
        <v>0</v>
      </c>
      <c r="I241" s="2853">
        <v>0</v>
      </c>
      <c r="J241" s="2855">
        <v>0</v>
      </c>
      <c r="K241" s="2857">
        <v>0</v>
      </c>
      <c r="L241" s="2746">
        <v>100</v>
      </c>
      <c r="M241" s="2859" t="s">
        <v>377</v>
      </c>
      <c r="N241" s="2746">
        <v>0</v>
      </c>
      <c r="O241" s="2725">
        <v>668</v>
      </c>
      <c r="P241" s="2725">
        <v>312.17</v>
      </c>
      <c r="Q241" s="2751" t="s">
        <v>4212</v>
      </c>
      <c r="R241" s="462"/>
    </row>
    <row r="242" spans="1:18" s="6" customFormat="1" ht="12" customHeight="1" x14ac:dyDescent="0.15">
      <c r="A242" s="251"/>
      <c r="B242" s="883"/>
      <c r="C242" s="2844"/>
      <c r="D242" s="4"/>
      <c r="E242" s="5" t="s">
        <v>5586</v>
      </c>
      <c r="F242" s="3123"/>
      <c r="G242" s="2817"/>
      <c r="H242" s="2820"/>
      <c r="I242" s="2823"/>
      <c r="J242" s="2826"/>
      <c r="K242" s="2829"/>
      <c r="L242" s="2270"/>
      <c r="M242" s="2832"/>
      <c r="N242" s="2270"/>
      <c r="O242" s="2461"/>
      <c r="P242" s="2461"/>
      <c r="Q242" s="2749"/>
      <c r="R242" s="462"/>
    </row>
    <row r="243" spans="1:18" s="6" customFormat="1" ht="12" customHeight="1" x14ac:dyDescent="0.15">
      <c r="A243" s="251"/>
      <c r="B243" s="883"/>
      <c r="C243" s="2844"/>
      <c r="D243" s="4" t="s">
        <v>70</v>
      </c>
      <c r="E243" s="5" t="s">
        <v>378</v>
      </c>
      <c r="F243" s="2842" t="s">
        <v>6</v>
      </c>
      <c r="G243" s="2817"/>
      <c r="H243" s="2820"/>
      <c r="I243" s="2823"/>
      <c r="J243" s="2826"/>
      <c r="K243" s="2829"/>
      <c r="L243" s="2270"/>
      <c r="M243" s="2832"/>
      <c r="N243" s="2270"/>
      <c r="O243" s="2461"/>
      <c r="P243" s="2461"/>
      <c r="Q243" s="2749"/>
      <c r="R243" s="462"/>
    </row>
    <row r="244" spans="1:18" s="6" customFormat="1" ht="12" customHeight="1" x14ac:dyDescent="0.15">
      <c r="A244" s="251"/>
      <c r="B244" s="883"/>
      <c r="C244" s="2955"/>
      <c r="D244" s="825" t="s">
        <v>71</v>
      </c>
      <c r="E244" s="826" t="s">
        <v>6</v>
      </c>
      <c r="F244" s="3066"/>
      <c r="G244" s="2850"/>
      <c r="H244" s="2852"/>
      <c r="I244" s="2854"/>
      <c r="J244" s="2856"/>
      <c r="K244" s="2858"/>
      <c r="L244" s="2743"/>
      <c r="M244" s="2860"/>
      <c r="N244" s="2743"/>
      <c r="O244" s="2724"/>
      <c r="P244" s="2724"/>
      <c r="Q244" s="2752"/>
      <c r="R244" s="462"/>
    </row>
    <row r="245" spans="1:18" s="6" customFormat="1" ht="12" customHeight="1" x14ac:dyDescent="0.15">
      <c r="A245" s="251"/>
      <c r="B245" s="883"/>
      <c r="C245" s="3053" t="s">
        <v>5587</v>
      </c>
      <c r="D245" s="823" t="s">
        <v>72</v>
      </c>
      <c r="E245" s="824" t="s">
        <v>379</v>
      </c>
      <c r="F245" s="3122" t="s">
        <v>6</v>
      </c>
      <c r="G245" s="2849">
        <v>0</v>
      </c>
      <c r="H245" s="2851">
        <v>0</v>
      </c>
      <c r="I245" s="2853">
        <v>0</v>
      </c>
      <c r="J245" s="2855">
        <v>0</v>
      </c>
      <c r="K245" s="2857">
        <v>0</v>
      </c>
      <c r="L245" s="2746">
        <v>0</v>
      </c>
      <c r="M245" s="2859" t="s">
        <v>380</v>
      </c>
      <c r="N245" s="2746">
        <v>0</v>
      </c>
      <c r="O245" s="2725">
        <v>247</v>
      </c>
      <c r="P245" s="2725">
        <v>61.44</v>
      </c>
      <c r="Q245" s="2751" t="s">
        <v>4213</v>
      </c>
      <c r="R245" s="462"/>
    </row>
    <row r="246" spans="1:18" s="6" customFormat="1" ht="12" customHeight="1" x14ac:dyDescent="0.15">
      <c r="A246" s="251"/>
      <c r="B246" s="883"/>
      <c r="C246" s="2812"/>
      <c r="D246" s="4"/>
      <c r="E246" s="5" t="s">
        <v>5588</v>
      </c>
      <c r="F246" s="3123"/>
      <c r="G246" s="2817"/>
      <c r="H246" s="2820"/>
      <c r="I246" s="2823"/>
      <c r="J246" s="2826"/>
      <c r="K246" s="2829"/>
      <c r="L246" s="2270"/>
      <c r="M246" s="2832"/>
      <c r="N246" s="2270"/>
      <c r="O246" s="2461"/>
      <c r="P246" s="2461"/>
      <c r="Q246" s="2749"/>
      <c r="R246" s="462"/>
    </row>
    <row r="247" spans="1:18" s="6" customFormat="1" ht="12" customHeight="1" x14ac:dyDescent="0.15">
      <c r="A247" s="251"/>
      <c r="B247" s="883"/>
      <c r="C247" s="2812"/>
      <c r="D247" s="4" t="s">
        <v>70</v>
      </c>
      <c r="E247" s="5" t="s">
        <v>381</v>
      </c>
      <c r="F247" s="2842" t="s">
        <v>6</v>
      </c>
      <c r="G247" s="2817"/>
      <c r="H247" s="2820"/>
      <c r="I247" s="2823"/>
      <c r="J247" s="2826"/>
      <c r="K247" s="2829"/>
      <c r="L247" s="2270"/>
      <c r="M247" s="2832"/>
      <c r="N247" s="2270"/>
      <c r="O247" s="2461"/>
      <c r="P247" s="2461"/>
      <c r="Q247" s="2749"/>
      <c r="R247" s="462"/>
    </row>
    <row r="248" spans="1:18" s="6" customFormat="1" ht="12" customHeight="1" x14ac:dyDescent="0.15">
      <c r="A248" s="251"/>
      <c r="B248" s="883"/>
      <c r="C248" s="2948"/>
      <c r="D248" s="825" t="s">
        <v>71</v>
      </c>
      <c r="E248" s="826" t="s">
        <v>6</v>
      </c>
      <c r="F248" s="3066"/>
      <c r="G248" s="2850"/>
      <c r="H248" s="2852"/>
      <c r="I248" s="2854"/>
      <c r="J248" s="2856"/>
      <c r="K248" s="2858"/>
      <c r="L248" s="2743"/>
      <c r="M248" s="2860"/>
      <c r="N248" s="2743"/>
      <c r="O248" s="2724"/>
      <c r="P248" s="2724"/>
      <c r="Q248" s="2752"/>
      <c r="R248" s="462"/>
    </row>
    <row r="249" spans="1:18" s="6" customFormat="1" ht="12" customHeight="1" x14ac:dyDescent="0.15">
      <c r="A249" s="251"/>
      <c r="B249" s="883"/>
      <c r="C249" s="2954" t="s">
        <v>5589</v>
      </c>
      <c r="D249" s="823" t="s">
        <v>72</v>
      </c>
      <c r="E249" s="824" t="s">
        <v>133</v>
      </c>
      <c r="F249" s="3122" t="s">
        <v>6</v>
      </c>
      <c r="G249" s="2849">
        <v>0</v>
      </c>
      <c r="H249" s="2851">
        <v>0</v>
      </c>
      <c r="I249" s="2853">
        <v>0</v>
      </c>
      <c r="J249" s="2855">
        <v>0</v>
      </c>
      <c r="K249" s="2857">
        <v>0</v>
      </c>
      <c r="L249" s="2746">
        <v>209</v>
      </c>
      <c r="M249" s="2859" t="s">
        <v>382</v>
      </c>
      <c r="N249" s="2746">
        <v>305</v>
      </c>
      <c r="O249" s="2725">
        <v>3353.17</v>
      </c>
      <c r="P249" s="2725">
        <v>130</v>
      </c>
      <c r="Q249" s="2751" t="s">
        <v>4214</v>
      </c>
      <c r="R249" s="462"/>
    </row>
    <row r="250" spans="1:18" s="6" customFormat="1" ht="12" customHeight="1" x14ac:dyDescent="0.15">
      <c r="A250" s="251"/>
      <c r="B250" s="883"/>
      <c r="C250" s="2844"/>
      <c r="D250" s="4"/>
      <c r="E250" s="5" t="s">
        <v>383</v>
      </c>
      <c r="F250" s="3123"/>
      <c r="G250" s="2817"/>
      <c r="H250" s="2820"/>
      <c r="I250" s="2823"/>
      <c r="J250" s="2826"/>
      <c r="K250" s="2829"/>
      <c r="L250" s="2270"/>
      <c r="M250" s="2832"/>
      <c r="N250" s="2270"/>
      <c r="O250" s="2461"/>
      <c r="P250" s="2461"/>
      <c r="Q250" s="2749"/>
      <c r="R250" s="462"/>
    </row>
    <row r="251" spans="1:18" s="6" customFormat="1" ht="12" customHeight="1" x14ac:dyDescent="0.15">
      <c r="A251" s="251"/>
      <c r="B251" s="883"/>
      <c r="C251" s="2844"/>
      <c r="D251" s="4" t="s">
        <v>70</v>
      </c>
      <c r="E251" s="5" t="s">
        <v>384</v>
      </c>
      <c r="F251" s="2842" t="s">
        <v>6</v>
      </c>
      <c r="G251" s="2817"/>
      <c r="H251" s="2820"/>
      <c r="I251" s="2823"/>
      <c r="J251" s="2826"/>
      <c r="K251" s="2829"/>
      <c r="L251" s="2270"/>
      <c r="M251" s="2832"/>
      <c r="N251" s="2270"/>
      <c r="O251" s="2461"/>
      <c r="P251" s="2461"/>
      <c r="Q251" s="2749"/>
      <c r="R251" s="462"/>
    </row>
    <row r="252" spans="1:18" s="6" customFormat="1" ht="12" customHeight="1" x14ac:dyDescent="0.15">
      <c r="A252" s="251"/>
      <c r="B252" s="883"/>
      <c r="C252" s="2955"/>
      <c r="D252" s="825" t="s">
        <v>71</v>
      </c>
      <c r="E252" s="826" t="s">
        <v>134</v>
      </c>
      <c r="F252" s="3066"/>
      <c r="G252" s="2850"/>
      <c r="H252" s="2852"/>
      <c r="I252" s="2854"/>
      <c r="J252" s="2856"/>
      <c r="K252" s="2858"/>
      <c r="L252" s="2743"/>
      <c r="M252" s="2860"/>
      <c r="N252" s="2743"/>
      <c r="O252" s="2724"/>
      <c r="P252" s="2724"/>
      <c r="Q252" s="2752"/>
      <c r="R252" s="462"/>
    </row>
    <row r="253" spans="1:18" s="6" customFormat="1" ht="12" customHeight="1" x14ac:dyDescent="0.15">
      <c r="A253" s="251"/>
      <c r="B253" s="883"/>
      <c r="C253" s="3053" t="s">
        <v>5590</v>
      </c>
      <c r="D253" s="823" t="s">
        <v>72</v>
      </c>
      <c r="E253" s="824" t="s">
        <v>385</v>
      </c>
      <c r="F253" s="3122" t="s">
        <v>6</v>
      </c>
      <c r="G253" s="2849">
        <v>0</v>
      </c>
      <c r="H253" s="2851">
        <v>0</v>
      </c>
      <c r="I253" s="2853">
        <v>0</v>
      </c>
      <c r="J253" s="2855">
        <v>0</v>
      </c>
      <c r="K253" s="2857">
        <v>0</v>
      </c>
      <c r="L253" s="2746">
        <v>0</v>
      </c>
      <c r="M253" s="2859" t="s">
        <v>382</v>
      </c>
      <c r="N253" s="2746">
        <v>0</v>
      </c>
      <c r="O253" s="2725">
        <v>140.16</v>
      </c>
      <c r="P253" s="2725">
        <v>168</v>
      </c>
      <c r="Q253" s="2751" t="s">
        <v>4215</v>
      </c>
      <c r="R253" s="462"/>
    </row>
    <row r="254" spans="1:18" s="6" customFormat="1" ht="12" customHeight="1" x14ac:dyDescent="0.15">
      <c r="A254" s="251"/>
      <c r="B254" s="883"/>
      <c r="C254" s="2812"/>
      <c r="D254" s="4"/>
      <c r="E254" s="5" t="s">
        <v>386</v>
      </c>
      <c r="F254" s="3123"/>
      <c r="G254" s="2817"/>
      <c r="H254" s="2820"/>
      <c r="I254" s="2823"/>
      <c r="J254" s="2826"/>
      <c r="K254" s="2829"/>
      <c r="L254" s="2270"/>
      <c r="M254" s="2832"/>
      <c r="N254" s="2270"/>
      <c r="O254" s="2461"/>
      <c r="P254" s="2461"/>
      <c r="Q254" s="2749"/>
      <c r="R254" s="462"/>
    </row>
    <row r="255" spans="1:18" s="6" customFormat="1" ht="12" customHeight="1" x14ac:dyDescent="0.15">
      <c r="A255" s="251"/>
      <c r="B255" s="883"/>
      <c r="C255" s="2812"/>
      <c r="D255" s="4" t="s">
        <v>70</v>
      </c>
      <c r="E255" s="5" t="s">
        <v>387</v>
      </c>
      <c r="F255" s="2842" t="s">
        <v>6</v>
      </c>
      <c r="G255" s="2817"/>
      <c r="H255" s="2820"/>
      <c r="I255" s="2823"/>
      <c r="J255" s="2826"/>
      <c r="K255" s="2829"/>
      <c r="L255" s="2270"/>
      <c r="M255" s="2832"/>
      <c r="N255" s="2270"/>
      <c r="O255" s="2461"/>
      <c r="P255" s="2461"/>
      <c r="Q255" s="2749"/>
      <c r="R255" s="462"/>
    </row>
    <row r="256" spans="1:18" s="6" customFormat="1" ht="12" customHeight="1" x14ac:dyDescent="0.15">
      <c r="A256" s="251"/>
      <c r="B256" s="883"/>
      <c r="C256" s="2948"/>
      <c r="D256" s="825" t="s">
        <v>71</v>
      </c>
      <c r="E256" s="826" t="s">
        <v>6</v>
      </c>
      <c r="F256" s="3066"/>
      <c r="G256" s="2850"/>
      <c r="H256" s="2852"/>
      <c r="I256" s="2854"/>
      <c r="J256" s="2856"/>
      <c r="K256" s="2858"/>
      <c r="L256" s="2743"/>
      <c r="M256" s="2860"/>
      <c r="N256" s="2743"/>
      <c r="O256" s="2724"/>
      <c r="P256" s="2724"/>
      <c r="Q256" s="2752"/>
      <c r="R256" s="462"/>
    </row>
    <row r="257" spans="1:18" s="6" customFormat="1" ht="12" customHeight="1" x14ac:dyDescent="0.15">
      <c r="A257" s="251"/>
      <c r="B257" s="883"/>
      <c r="C257" s="3053" t="s">
        <v>5591</v>
      </c>
      <c r="D257" s="823" t="s">
        <v>72</v>
      </c>
      <c r="E257" s="824" t="s">
        <v>385</v>
      </c>
      <c r="F257" s="3122" t="s">
        <v>6</v>
      </c>
      <c r="G257" s="2849">
        <v>0</v>
      </c>
      <c r="H257" s="2851">
        <v>0</v>
      </c>
      <c r="I257" s="2853">
        <v>0</v>
      </c>
      <c r="J257" s="2855">
        <v>0</v>
      </c>
      <c r="K257" s="2857">
        <v>0</v>
      </c>
      <c r="L257" s="2746">
        <v>1202</v>
      </c>
      <c r="M257" s="2859" t="s">
        <v>388</v>
      </c>
      <c r="N257" s="2746">
        <v>305</v>
      </c>
      <c r="O257" s="2725">
        <v>684</v>
      </c>
      <c r="P257" s="2725">
        <v>184.3</v>
      </c>
      <c r="Q257" s="2751" t="s">
        <v>4216</v>
      </c>
      <c r="R257" s="462"/>
    </row>
    <row r="258" spans="1:18" s="6" customFormat="1" ht="12" customHeight="1" x14ac:dyDescent="0.15">
      <c r="A258" s="251"/>
      <c r="B258" s="883"/>
      <c r="C258" s="2812"/>
      <c r="D258" s="4"/>
      <c r="E258" s="5" t="s">
        <v>389</v>
      </c>
      <c r="F258" s="3123"/>
      <c r="G258" s="2817"/>
      <c r="H258" s="2820"/>
      <c r="I258" s="2823"/>
      <c r="J258" s="2826"/>
      <c r="K258" s="2829"/>
      <c r="L258" s="2270"/>
      <c r="M258" s="2832"/>
      <c r="N258" s="2270"/>
      <c r="O258" s="2461"/>
      <c r="P258" s="2461"/>
      <c r="Q258" s="2749"/>
      <c r="R258" s="462"/>
    </row>
    <row r="259" spans="1:18" s="6" customFormat="1" ht="12" customHeight="1" x14ac:dyDescent="0.15">
      <c r="A259" s="251"/>
      <c r="B259" s="883"/>
      <c r="C259" s="2812"/>
      <c r="D259" s="4" t="s">
        <v>70</v>
      </c>
      <c r="E259" s="5" t="s">
        <v>387</v>
      </c>
      <c r="F259" s="2842" t="s">
        <v>6</v>
      </c>
      <c r="G259" s="2817"/>
      <c r="H259" s="2820"/>
      <c r="I259" s="2823"/>
      <c r="J259" s="2826"/>
      <c r="K259" s="2829"/>
      <c r="L259" s="2270"/>
      <c r="M259" s="2832"/>
      <c r="N259" s="2270"/>
      <c r="O259" s="2461"/>
      <c r="P259" s="2461"/>
      <c r="Q259" s="2749"/>
      <c r="R259" s="462"/>
    </row>
    <row r="260" spans="1:18" s="6" customFormat="1" ht="12" customHeight="1" x14ac:dyDescent="0.15">
      <c r="A260" s="251"/>
      <c r="B260" s="883"/>
      <c r="C260" s="2948"/>
      <c r="D260" s="825" t="s">
        <v>71</v>
      </c>
      <c r="E260" s="826" t="s">
        <v>6</v>
      </c>
      <c r="F260" s="3066"/>
      <c r="G260" s="2850"/>
      <c r="H260" s="2852"/>
      <c r="I260" s="2854"/>
      <c r="J260" s="2856"/>
      <c r="K260" s="2858"/>
      <c r="L260" s="2743"/>
      <c r="M260" s="2860"/>
      <c r="N260" s="2743"/>
      <c r="O260" s="2724"/>
      <c r="P260" s="2724"/>
      <c r="Q260" s="2752"/>
      <c r="R260" s="462"/>
    </row>
    <row r="261" spans="1:18" s="6" customFormat="1" ht="12" customHeight="1" x14ac:dyDescent="0.15">
      <c r="A261" s="251"/>
      <c r="B261" s="883"/>
      <c r="C261" s="2812" t="s">
        <v>5592</v>
      </c>
      <c r="D261" s="4" t="s">
        <v>72</v>
      </c>
      <c r="E261" s="5" t="s">
        <v>390</v>
      </c>
      <c r="F261" s="3124" t="s">
        <v>391</v>
      </c>
      <c r="G261" s="2817">
        <v>3</v>
      </c>
      <c r="H261" s="2820">
        <v>0</v>
      </c>
      <c r="I261" s="2823">
        <v>0</v>
      </c>
      <c r="J261" s="2826">
        <v>1</v>
      </c>
      <c r="K261" s="2829">
        <v>0</v>
      </c>
      <c r="L261" s="2270">
        <v>1140</v>
      </c>
      <c r="M261" s="2832" t="s">
        <v>392</v>
      </c>
      <c r="N261" s="2270">
        <v>305</v>
      </c>
      <c r="O261" s="2461">
        <v>2126.3200000000002</v>
      </c>
      <c r="P261" s="2461">
        <v>885.32</v>
      </c>
      <c r="Q261" s="2749" t="s">
        <v>4052</v>
      </c>
      <c r="R261" s="462"/>
    </row>
    <row r="262" spans="1:18" s="6" customFormat="1" ht="18.75" customHeight="1" x14ac:dyDescent="0.15">
      <c r="A262" s="251"/>
      <c r="B262" s="883"/>
      <c r="C262" s="2812"/>
      <c r="D262" s="4"/>
      <c r="E262" s="5" t="s">
        <v>393</v>
      </c>
      <c r="F262" s="3125"/>
      <c r="G262" s="2817"/>
      <c r="H262" s="2820"/>
      <c r="I262" s="2823"/>
      <c r="J262" s="2826"/>
      <c r="K262" s="2829"/>
      <c r="L262" s="2270"/>
      <c r="M262" s="2832"/>
      <c r="N262" s="2270"/>
      <c r="O262" s="2461"/>
      <c r="P262" s="2461"/>
      <c r="Q262" s="2749"/>
      <c r="R262" s="462"/>
    </row>
    <row r="263" spans="1:18" s="6" customFormat="1" ht="12" customHeight="1" x14ac:dyDescent="0.15">
      <c r="A263" s="251"/>
      <c r="B263" s="883"/>
      <c r="C263" s="2812"/>
      <c r="D263" s="4" t="s">
        <v>70</v>
      </c>
      <c r="E263" s="5" t="s">
        <v>394</v>
      </c>
      <c r="F263" s="2840" t="s">
        <v>395</v>
      </c>
      <c r="G263" s="2817"/>
      <c r="H263" s="2820"/>
      <c r="I263" s="2823"/>
      <c r="J263" s="2826"/>
      <c r="K263" s="2829"/>
      <c r="L263" s="2270"/>
      <c r="M263" s="2832"/>
      <c r="N263" s="2270"/>
      <c r="O263" s="2461"/>
      <c r="P263" s="2461"/>
      <c r="Q263" s="2749"/>
      <c r="R263" s="462"/>
    </row>
    <row r="264" spans="1:18" s="6" customFormat="1" ht="12" customHeight="1" x14ac:dyDescent="0.15">
      <c r="A264" s="251"/>
      <c r="B264" s="883"/>
      <c r="C264" s="2948"/>
      <c r="D264" s="825" t="s">
        <v>71</v>
      </c>
      <c r="E264" s="826" t="s">
        <v>6</v>
      </c>
      <c r="F264" s="2873"/>
      <c r="G264" s="2850"/>
      <c r="H264" s="2852"/>
      <c r="I264" s="2854"/>
      <c r="J264" s="2856"/>
      <c r="K264" s="2858"/>
      <c r="L264" s="2743"/>
      <c r="M264" s="2860"/>
      <c r="N264" s="2743"/>
      <c r="O264" s="2724"/>
      <c r="P264" s="2724"/>
      <c r="Q264" s="2752"/>
      <c r="R264" s="462"/>
    </row>
    <row r="265" spans="1:18" s="6" customFormat="1" ht="12" customHeight="1" x14ac:dyDescent="0.15">
      <c r="A265" s="251"/>
      <c r="B265" s="883"/>
      <c r="C265" s="3053" t="s">
        <v>5593</v>
      </c>
      <c r="D265" s="823" t="s">
        <v>72</v>
      </c>
      <c r="E265" s="824" t="s">
        <v>396</v>
      </c>
      <c r="F265" s="3122" t="s">
        <v>6</v>
      </c>
      <c r="G265" s="2849">
        <v>0</v>
      </c>
      <c r="H265" s="2851">
        <v>0</v>
      </c>
      <c r="I265" s="2853">
        <v>0</v>
      </c>
      <c r="J265" s="2855">
        <v>0</v>
      </c>
      <c r="K265" s="2857">
        <v>0</v>
      </c>
      <c r="L265" s="2746">
        <v>196</v>
      </c>
      <c r="M265" s="2859" t="s">
        <v>397</v>
      </c>
      <c r="N265" s="2746">
        <v>94</v>
      </c>
      <c r="O265" s="2725">
        <v>720.74</v>
      </c>
      <c r="P265" s="2725">
        <v>187</v>
      </c>
      <c r="Q265" s="2751" t="s">
        <v>4217</v>
      </c>
      <c r="R265" s="462"/>
    </row>
    <row r="266" spans="1:18" s="6" customFormat="1" ht="12" customHeight="1" x14ac:dyDescent="0.15">
      <c r="A266" s="251"/>
      <c r="B266" s="883"/>
      <c r="C266" s="2812"/>
      <c r="D266" s="4"/>
      <c r="E266" s="5" t="s">
        <v>398</v>
      </c>
      <c r="F266" s="3123"/>
      <c r="G266" s="2817"/>
      <c r="H266" s="2820"/>
      <c r="I266" s="2823"/>
      <c r="J266" s="2826"/>
      <c r="K266" s="2829"/>
      <c r="L266" s="2270"/>
      <c r="M266" s="2832"/>
      <c r="N266" s="2270"/>
      <c r="O266" s="2461"/>
      <c r="P266" s="2461"/>
      <c r="Q266" s="2749"/>
      <c r="R266" s="462"/>
    </row>
    <row r="267" spans="1:18" s="6" customFormat="1" ht="12" customHeight="1" x14ac:dyDescent="0.15">
      <c r="A267" s="251"/>
      <c r="B267" s="883"/>
      <c r="C267" s="2812"/>
      <c r="D267" s="4" t="s">
        <v>70</v>
      </c>
      <c r="E267" s="5" t="s">
        <v>381</v>
      </c>
      <c r="F267" s="2842" t="s">
        <v>6</v>
      </c>
      <c r="G267" s="2817"/>
      <c r="H267" s="2820"/>
      <c r="I267" s="2823"/>
      <c r="J267" s="2826"/>
      <c r="K267" s="2829"/>
      <c r="L267" s="2270"/>
      <c r="M267" s="2832"/>
      <c r="N267" s="2270"/>
      <c r="O267" s="2461"/>
      <c r="P267" s="2461"/>
      <c r="Q267" s="2749"/>
      <c r="R267" s="462"/>
    </row>
    <row r="268" spans="1:18" s="6" customFormat="1" ht="12" customHeight="1" thickBot="1" x14ac:dyDescent="0.2">
      <c r="A268" s="251"/>
      <c r="B268" s="884"/>
      <c r="C268" s="2813"/>
      <c r="D268" s="831" t="s">
        <v>71</v>
      </c>
      <c r="E268" s="839" t="s">
        <v>6</v>
      </c>
      <c r="F268" s="3126"/>
      <c r="G268" s="2818"/>
      <c r="H268" s="2821"/>
      <c r="I268" s="2824"/>
      <c r="J268" s="2827"/>
      <c r="K268" s="2830"/>
      <c r="L268" s="2747"/>
      <c r="M268" s="2833"/>
      <c r="N268" s="2747"/>
      <c r="O268" s="2728"/>
      <c r="P268" s="2728"/>
      <c r="Q268" s="2753"/>
      <c r="R268" s="462"/>
    </row>
    <row r="269" spans="1:18" ht="12" customHeight="1" x14ac:dyDescent="0.15">
      <c r="B269" s="3063" t="s">
        <v>5584</v>
      </c>
      <c r="C269" s="2942" t="s">
        <v>5594</v>
      </c>
      <c r="D269" s="840" t="s">
        <v>72</v>
      </c>
      <c r="E269" s="841" t="s">
        <v>399</v>
      </c>
      <c r="F269" s="3063" t="s">
        <v>6</v>
      </c>
      <c r="G269" s="2816">
        <v>0</v>
      </c>
      <c r="H269" s="2819">
        <v>0</v>
      </c>
      <c r="I269" s="2822">
        <v>0</v>
      </c>
      <c r="J269" s="2825">
        <v>0</v>
      </c>
      <c r="K269" s="2828">
        <v>0</v>
      </c>
      <c r="L269" s="2804">
        <v>0</v>
      </c>
      <c r="M269" s="2831" t="s">
        <v>400</v>
      </c>
      <c r="N269" s="2804">
        <v>0</v>
      </c>
      <c r="O269" s="2723">
        <v>250.92</v>
      </c>
      <c r="P269" s="2723">
        <v>84</v>
      </c>
      <c r="Q269" s="2754" t="s">
        <v>4218</v>
      </c>
      <c r="R269" s="460"/>
    </row>
    <row r="270" spans="1:18" ht="12" customHeight="1" x14ac:dyDescent="0.15">
      <c r="B270" s="2842"/>
      <c r="C270" s="2844"/>
      <c r="E270" s="5" t="s">
        <v>401</v>
      </c>
      <c r="F270" s="3123"/>
      <c r="G270" s="2817"/>
      <c r="H270" s="2820"/>
      <c r="I270" s="2823"/>
      <c r="J270" s="2826"/>
      <c r="K270" s="2829"/>
      <c r="L270" s="2270"/>
      <c r="M270" s="2832"/>
      <c r="N270" s="2270"/>
      <c r="O270" s="2461"/>
      <c r="P270" s="2461"/>
      <c r="Q270" s="2755"/>
      <c r="R270" s="460"/>
    </row>
    <row r="271" spans="1:18" ht="12" customHeight="1" x14ac:dyDescent="0.15">
      <c r="B271" s="2842"/>
      <c r="C271" s="2844"/>
      <c r="D271" s="4" t="s">
        <v>70</v>
      </c>
      <c r="E271" s="5" t="s">
        <v>381</v>
      </c>
      <c r="F271" s="2842" t="s">
        <v>6</v>
      </c>
      <c r="G271" s="2817"/>
      <c r="H271" s="2820"/>
      <c r="I271" s="2823"/>
      <c r="J271" s="2826"/>
      <c r="K271" s="2829"/>
      <c r="L271" s="2270"/>
      <c r="M271" s="2832"/>
      <c r="N271" s="2270"/>
      <c r="O271" s="2461"/>
      <c r="P271" s="2461"/>
      <c r="Q271" s="2755"/>
      <c r="R271" s="460"/>
    </row>
    <row r="272" spans="1:18" ht="12" customHeight="1" x14ac:dyDescent="0.15">
      <c r="B272" s="2842"/>
      <c r="C272" s="2955"/>
      <c r="D272" s="825" t="s">
        <v>71</v>
      </c>
      <c r="E272" s="826" t="s">
        <v>5595</v>
      </c>
      <c r="F272" s="3066"/>
      <c r="G272" s="2850"/>
      <c r="H272" s="2852"/>
      <c r="I272" s="2854"/>
      <c r="J272" s="2856"/>
      <c r="K272" s="2858"/>
      <c r="L272" s="2743"/>
      <c r="M272" s="2860"/>
      <c r="N272" s="2743"/>
      <c r="O272" s="2724"/>
      <c r="P272" s="2724"/>
      <c r="Q272" s="2755"/>
      <c r="R272" s="460"/>
    </row>
    <row r="273" spans="2:18" ht="12" customHeight="1" x14ac:dyDescent="0.15">
      <c r="B273" s="2842"/>
      <c r="C273" s="2812" t="s">
        <v>5596</v>
      </c>
      <c r="D273" s="4" t="s">
        <v>72</v>
      </c>
      <c r="E273" s="5" t="s">
        <v>402</v>
      </c>
      <c r="F273" s="2842" t="s">
        <v>6</v>
      </c>
      <c r="G273" s="2817">
        <v>0</v>
      </c>
      <c r="H273" s="2820">
        <v>0</v>
      </c>
      <c r="I273" s="2823">
        <v>0</v>
      </c>
      <c r="J273" s="2826">
        <v>0</v>
      </c>
      <c r="K273" s="2829">
        <v>0</v>
      </c>
      <c r="L273" s="2270">
        <v>2103</v>
      </c>
      <c r="M273" s="2832" t="s">
        <v>403</v>
      </c>
      <c r="N273" s="2270">
        <v>270</v>
      </c>
      <c r="O273" s="2461">
        <v>1855</v>
      </c>
      <c r="P273" s="2461">
        <v>194.94</v>
      </c>
      <c r="Q273" s="2756" t="s">
        <v>4224</v>
      </c>
      <c r="R273" s="460"/>
    </row>
    <row r="274" spans="2:18" ht="12" customHeight="1" x14ac:dyDescent="0.15">
      <c r="B274" s="2842"/>
      <c r="C274" s="2812"/>
      <c r="E274" s="5" t="s">
        <v>5597</v>
      </c>
      <c r="F274" s="3123"/>
      <c r="G274" s="2817"/>
      <c r="H274" s="2820"/>
      <c r="I274" s="2823"/>
      <c r="J274" s="2826"/>
      <c r="K274" s="2829"/>
      <c r="L274" s="2270"/>
      <c r="M274" s="2832"/>
      <c r="N274" s="2270"/>
      <c r="O274" s="2461"/>
      <c r="P274" s="2461"/>
      <c r="Q274" s="2756"/>
      <c r="R274" s="460"/>
    </row>
    <row r="275" spans="2:18" ht="12" customHeight="1" x14ac:dyDescent="0.15">
      <c r="B275" s="2842"/>
      <c r="C275" s="2812"/>
      <c r="D275" s="4" t="s">
        <v>70</v>
      </c>
      <c r="E275" s="5" t="s">
        <v>404</v>
      </c>
      <c r="F275" s="2842" t="s">
        <v>6</v>
      </c>
      <c r="G275" s="2817"/>
      <c r="H275" s="2820"/>
      <c r="I275" s="2823"/>
      <c r="J275" s="2826"/>
      <c r="K275" s="2829"/>
      <c r="L275" s="2270"/>
      <c r="M275" s="2832"/>
      <c r="N275" s="2270"/>
      <c r="O275" s="2461"/>
      <c r="P275" s="2461"/>
      <c r="Q275" s="2756"/>
      <c r="R275" s="460"/>
    </row>
    <row r="276" spans="2:18" ht="12" customHeight="1" x14ac:dyDescent="0.15">
      <c r="B276" s="2842"/>
      <c r="C276" s="2948"/>
      <c r="D276" s="825" t="s">
        <v>71</v>
      </c>
      <c r="E276" s="826" t="s">
        <v>6</v>
      </c>
      <c r="F276" s="3066"/>
      <c r="G276" s="2850"/>
      <c r="H276" s="2852"/>
      <c r="I276" s="2854"/>
      <c r="J276" s="2856"/>
      <c r="K276" s="2858"/>
      <c r="L276" s="2743"/>
      <c r="M276" s="2860"/>
      <c r="N276" s="2743"/>
      <c r="O276" s="2724"/>
      <c r="P276" s="2724"/>
      <c r="Q276" s="2756"/>
      <c r="R276" s="460"/>
    </row>
    <row r="277" spans="2:18" ht="12" customHeight="1" x14ac:dyDescent="0.15">
      <c r="B277" s="883"/>
      <c r="C277" s="3053" t="s">
        <v>5598</v>
      </c>
      <c r="D277" s="823" t="s">
        <v>72</v>
      </c>
      <c r="E277" s="824" t="s">
        <v>405</v>
      </c>
      <c r="F277" s="3122" t="s">
        <v>6</v>
      </c>
      <c r="G277" s="2817">
        <v>0</v>
      </c>
      <c r="H277" s="2820">
        <v>0</v>
      </c>
      <c r="I277" s="2823">
        <v>0</v>
      </c>
      <c r="J277" s="2826">
        <v>0</v>
      </c>
      <c r="K277" s="2829">
        <v>0</v>
      </c>
      <c r="L277" s="2746">
        <v>0</v>
      </c>
      <c r="M277" s="2859" t="s">
        <v>406</v>
      </c>
      <c r="N277" s="2746">
        <v>0</v>
      </c>
      <c r="O277" s="2725" t="s">
        <v>5885</v>
      </c>
      <c r="P277" s="2725">
        <v>496</v>
      </c>
      <c r="Q277" s="2757" t="s">
        <v>4223</v>
      </c>
      <c r="R277" s="460"/>
    </row>
    <row r="278" spans="2:18" ht="12" customHeight="1" x14ac:dyDescent="0.15">
      <c r="B278" s="883"/>
      <c r="C278" s="2812"/>
      <c r="E278" s="5" t="s">
        <v>407</v>
      </c>
      <c r="F278" s="3123"/>
      <c r="G278" s="2817"/>
      <c r="H278" s="2820"/>
      <c r="I278" s="2823"/>
      <c r="J278" s="2826"/>
      <c r="K278" s="2829"/>
      <c r="L278" s="2270"/>
      <c r="M278" s="2832"/>
      <c r="N278" s="2270"/>
      <c r="O278" s="2461"/>
      <c r="P278" s="2461"/>
      <c r="Q278" s="2758"/>
      <c r="R278" s="460"/>
    </row>
    <row r="279" spans="2:18" ht="12" customHeight="1" x14ac:dyDescent="0.15">
      <c r="B279" s="883"/>
      <c r="C279" s="2812"/>
      <c r="D279" s="4" t="s">
        <v>70</v>
      </c>
      <c r="E279" s="5" t="s">
        <v>381</v>
      </c>
      <c r="F279" s="2842" t="s">
        <v>6</v>
      </c>
      <c r="G279" s="2817"/>
      <c r="H279" s="2820"/>
      <c r="I279" s="2823"/>
      <c r="J279" s="2826"/>
      <c r="K279" s="2829"/>
      <c r="L279" s="2270"/>
      <c r="M279" s="2832"/>
      <c r="N279" s="2270"/>
      <c r="O279" s="2461"/>
      <c r="P279" s="2461"/>
      <c r="Q279" s="2758"/>
      <c r="R279" s="460"/>
    </row>
    <row r="280" spans="2:18" ht="12" customHeight="1" x14ac:dyDescent="0.15">
      <c r="B280" s="883"/>
      <c r="C280" s="2948"/>
      <c r="D280" s="825" t="s">
        <v>71</v>
      </c>
      <c r="E280" s="826" t="s">
        <v>6</v>
      </c>
      <c r="F280" s="3066"/>
      <c r="G280" s="2850"/>
      <c r="H280" s="2852"/>
      <c r="I280" s="2854"/>
      <c r="J280" s="2856"/>
      <c r="K280" s="2858"/>
      <c r="L280" s="2743"/>
      <c r="M280" s="2860"/>
      <c r="N280" s="2743"/>
      <c r="O280" s="2724"/>
      <c r="P280" s="2724"/>
      <c r="Q280" s="2759"/>
      <c r="R280" s="460"/>
    </row>
    <row r="281" spans="2:18" ht="12" customHeight="1" x14ac:dyDescent="0.15">
      <c r="B281" s="883"/>
      <c r="C281" s="2812" t="s">
        <v>5599</v>
      </c>
      <c r="D281" s="4" t="s">
        <v>72</v>
      </c>
      <c r="E281" s="5" t="s">
        <v>408</v>
      </c>
      <c r="F281" s="3128" t="s">
        <v>409</v>
      </c>
      <c r="G281" s="2849">
        <v>2</v>
      </c>
      <c r="H281" s="2851">
        <v>0</v>
      </c>
      <c r="I281" s="2853">
        <v>0</v>
      </c>
      <c r="J281" s="2855">
        <v>0</v>
      </c>
      <c r="K281" s="2857">
        <v>0</v>
      </c>
      <c r="L281" s="2746">
        <v>3477</v>
      </c>
      <c r="M281" s="2859" t="s">
        <v>403</v>
      </c>
      <c r="N281" s="2746">
        <v>305</v>
      </c>
      <c r="O281" s="2725" t="s">
        <v>5885</v>
      </c>
      <c r="P281" s="2725">
        <v>770</v>
      </c>
      <c r="Q281" s="2757" t="s">
        <v>4225</v>
      </c>
      <c r="R281" s="460"/>
    </row>
    <row r="282" spans="2:18" ht="12" customHeight="1" x14ac:dyDescent="0.15">
      <c r="B282" s="883"/>
      <c r="C282" s="2812"/>
      <c r="E282" s="5" t="s">
        <v>410</v>
      </c>
      <c r="F282" s="3125"/>
      <c r="G282" s="2817"/>
      <c r="H282" s="2820"/>
      <c r="I282" s="2823"/>
      <c r="J282" s="2826"/>
      <c r="K282" s="2829"/>
      <c r="L282" s="2270"/>
      <c r="M282" s="2832"/>
      <c r="N282" s="2270"/>
      <c r="O282" s="2461"/>
      <c r="P282" s="2461"/>
      <c r="Q282" s="2758"/>
      <c r="R282" s="460"/>
    </row>
    <row r="283" spans="2:18" ht="12" customHeight="1" x14ac:dyDescent="0.15">
      <c r="B283" s="883"/>
      <c r="C283" s="2812"/>
      <c r="D283" s="4" t="s">
        <v>70</v>
      </c>
      <c r="E283" s="5" t="s">
        <v>404</v>
      </c>
      <c r="F283" s="2840" t="s">
        <v>395</v>
      </c>
      <c r="G283" s="2817"/>
      <c r="H283" s="2820"/>
      <c r="I283" s="2823"/>
      <c r="J283" s="2826"/>
      <c r="K283" s="2829"/>
      <c r="L283" s="2270"/>
      <c r="M283" s="2832"/>
      <c r="N283" s="2270"/>
      <c r="O283" s="2461"/>
      <c r="P283" s="2461"/>
      <c r="Q283" s="2758"/>
      <c r="R283" s="460"/>
    </row>
    <row r="284" spans="2:18" ht="12" customHeight="1" thickBot="1" x14ac:dyDescent="0.2">
      <c r="B284" s="884"/>
      <c r="C284" s="2813"/>
      <c r="D284" s="831" t="s">
        <v>71</v>
      </c>
      <c r="E284" s="839" t="s">
        <v>404</v>
      </c>
      <c r="F284" s="3127"/>
      <c r="G284" s="2818"/>
      <c r="H284" s="2821"/>
      <c r="I284" s="2824"/>
      <c r="J284" s="2827"/>
      <c r="K284" s="2830"/>
      <c r="L284" s="2747"/>
      <c r="M284" s="2833"/>
      <c r="N284" s="2747"/>
      <c r="O284" s="2728"/>
      <c r="P284" s="2728"/>
      <c r="Q284" s="2760"/>
      <c r="R284" s="460"/>
    </row>
    <row r="285" spans="2:18" ht="12" customHeight="1" x14ac:dyDescent="0.15">
      <c r="B285" s="3117" t="s">
        <v>5718</v>
      </c>
      <c r="C285" s="2942" t="s">
        <v>5719</v>
      </c>
      <c r="D285" s="840" t="s">
        <v>72</v>
      </c>
      <c r="E285" s="841" t="s">
        <v>411</v>
      </c>
      <c r="F285" s="3063" t="s">
        <v>6</v>
      </c>
      <c r="G285" s="2816">
        <v>0</v>
      </c>
      <c r="H285" s="2819">
        <v>0</v>
      </c>
      <c r="I285" s="2822">
        <v>0</v>
      </c>
      <c r="J285" s="2825">
        <v>0</v>
      </c>
      <c r="K285" s="2828">
        <v>0</v>
      </c>
      <c r="L285" s="2804" t="s">
        <v>5857</v>
      </c>
      <c r="M285" s="3129" t="s">
        <v>5720</v>
      </c>
      <c r="N285" s="2804" t="s">
        <v>5857</v>
      </c>
      <c r="O285" s="2723">
        <v>935</v>
      </c>
      <c r="P285" s="2723">
        <v>162</v>
      </c>
      <c r="Q285" s="2761" t="s">
        <v>4226</v>
      </c>
      <c r="R285" s="460"/>
    </row>
    <row r="286" spans="2:18" ht="12" customHeight="1" x14ac:dyDescent="0.15">
      <c r="B286" s="3049"/>
      <c r="C286" s="2844"/>
      <c r="E286" s="5" t="s">
        <v>412</v>
      </c>
      <c r="F286" s="3130"/>
      <c r="G286" s="2817"/>
      <c r="H286" s="2820"/>
      <c r="I286" s="2823"/>
      <c r="J286" s="2826"/>
      <c r="K286" s="2829"/>
      <c r="L286" s="2270"/>
      <c r="M286" s="2969"/>
      <c r="N286" s="2270"/>
      <c r="O286" s="2461"/>
      <c r="P286" s="2461"/>
      <c r="Q286" s="2749"/>
      <c r="R286" s="460"/>
    </row>
    <row r="287" spans="2:18" ht="12" customHeight="1" x14ac:dyDescent="0.15">
      <c r="B287" s="3049"/>
      <c r="C287" s="2844"/>
      <c r="D287" s="4" t="s">
        <v>70</v>
      </c>
      <c r="E287" s="5" t="s">
        <v>6</v>
      </c>
      <c r="F287" s="3131" t="s">
        <v>6</v>
      </c>
      <c r="G287" s="2817"/>
      <c r="H287" s="2820"/>
      <c r="I287" s="2823"/>
      <c r="J287" s="2826"/>
      <c r="K287" s="2829"/>
      <c r="L287" s="2270"/>
      <c r="M287" s="2969"/>
      <c r="N287" s="2270"/>
      <c r="O287" s="2461"/>
      <c r="P287" s="2461"/>
      <c r="Q287" s="2749"/>
      <c r="R287" s="460"/>
    </row>
    <row r="288" spans="2:18" ht="12" customHeight="1" x14ac:dyDescent="0.15">
      <c r="B288" s="3049"/>
      <c r="C288" s="2844"/>
      <c r="D288" s="4" t="s">
        <v>71</v>
      </c>
      <c r="E288" s="5" t="s">
        <v>6</v>
      </c>
      <c r="F288" s="3130"/>
      <c r="G288" s="2850"/>
      <c r="H288" s="2852"/>
      <c r="I288" s="2854"/>
      <c r="J288" s="2856"/>
      <c r="K288" s="2858"/>
      <c r="L288" s="2743"/>
      <c r="M288" s="2970"/>
      <c r="N288" s="2743"/>
      <c r="O288" s="2724"/>
      <c r="P288" s="2724"/>
      <c r="Q288" s="2752"/>
      <c r="R288" s="460"/>
    </row>
    <row r="289" spans="2:18" ht="12" customHeight="1" x14ac:dyDescent="0.15">
      <c r="B289" s="892"/>
      <c r="C289" s="2954" t="s">
        <v>5721</v>
      </c>
      <c r="D289" s="823" t="s">
        <v>72</v>
      </c>
      <c r="E289" s="824" t="s">
        <v>413</v>
      </c>
      <c r="F289" s="3122" t="s">
        <v>6</v>
      </c>
      <c r="G289" s="2849">
        <v>3</v>
      </c>
      <c r="H289" s="2851">
        <v>0</v>
      </c>
      <c r="I289" s="2853">
        <v>0</v>
      </c>
      <c r="J289" s="2855">
        <v>0</v>
      </c>
      <c r="K289" s="2857">
        <v>0</v>
      </c>
      <c r="L289" s="2746">
        <v>2964</v>
      </c>
      <c r="M289" s="2980" t="s">
        <v>5722</v>
      </c>
      <c r="N289" s="2746">
        <v>306</v>
      </c>
      <c r="O289" s="2725">
        <v>1888</v>
      </c>
      <c r="P289" s="2725">
        <v>676</v>
      </c>
      <c r="Q289" s="2757" t="s">
        <v>4234</v>
      </c>
      <c r="R289" s="460"/>
    </row>
    <row r="290" spans="2:18" ht="12" customHeight="1" x14ac:dyDescent="0.15">
      <c r="B290" s="892"/>
      <c r="C290" s="2844"/>
      <c r="E290" s="5" t="s">
        <v>414</v>
      </c>
      <c r="F290" s="3123"/>
      <c r="G290" s="2817"/>
      <c r="H290" s="2820"/>
      <c r="I290" s="2823"/>
      <c r="J290" s="2826"/>
      <c r="K290" s="2829"/>
      <c r="L290" s="2270"/>
      <c r="M290" s="2969"/>
      <c r="N290" s="2270"/>
      <c r="O290" s="2461"/>
      <c r="P290" s="2461"/>
      <c r="Q290" s="2758"/>
      <c r="R290" s="460"/>
    </row>
    <row r="291" spans="2:18" ht="12" customHeight="1" x14ac:dyDescent="0.15">
      <c r="B291" s="892"/>
      <c r="C291" s="2844"/>
      <c r="D291" s="4" t="s">
        <v>70</v>
      </c>
      <c r="E291" s="5" t="s">
        <v>415</v>
      </c>
      <c r="F291" s="2842" t="s">
        <v>6</v>
      </c>
      <c r="G291" s="2817"/>
      <c r="H291" s="2820"/>
      <c r="I291" s="2823"/>
      <c r="J291" s="2826"/>
      <c r="K291" s="2829"/>
      <c r="L291" s="2270"/>
      <c r="M291" s="2969"/>
      <c r="N291" s="2270"/>
      <c r="O291" s="2461"/>
      <c r="P291" s="2461"/>
      <c r="Q291" s="2758"/>
      <c r="R291" s="460"/>
    </row>
    <row r="292" spans="2:18" ht="12" customHeight="1" x14ac:dyDescent="0.15">
      <c r="B292" s="892"/>
      <c r="C292" s="2955"/>
      <c r="D292" s="825" t="s">
        <v>71</v>
      </c>
      <c r="E292" s="826" t="s">
        <v>6</v>
      </c>
      <c r="F292" s="3066"/>
      <c r="G292" s="2850"/>
      <c r="H292" s="2852"/>
      <c r="I292" s="2854"/>
      <c r="J292" s="2856"/>
      <c r="K292" s="2858"/>
      <c r="L292" s="2743"/>
      <c r="M292" s="2970"/>
      <c r="N292" s="2743"/>
      <c r="O292" s="2724"/>
      <c r="P292" s="2724"/>
      <c r="Q292" s="2759"/>
      <c r="R292" s="460"/>
    </row>
    <row r="293" spans="2:18" ht="12" customHeight="1" x14ac:dyDescent="0.15">
      <c r="B293" s="892"/>
      <c r="C293" s="2954" t="s">
        <v>5723</v>
      </c>
      <c r="D293" s="4" t="s">
        <v>72</v>
      </c>
      <c r="E293" s="5" t="s">
        <v>416</v>
      </c>
      <c r="F293" s="3122" t="s">
        <v>6</v>
      </c>
      <c r="G293" s="2849">
        <v>1</v>
      </c>
      <c r="H293" s="2851">
        <v>0</v>
      </c>
      <c r="I293" s="2853">
        <v>0</v>
      </c>
      <c r="J293" s="2855">
        <v>0</v>
      </c>
      <c r="K293" s="2857">
        <v>0</v>
      </c>
      <c r="L293" s="2746">
        <v>3261</v>
      </c>
      <c r="M293" s="2980" t="s">
        <v>2595</v>
      </c>
      <c r="N293" s="2746">
        <v>306</v>
      </c>
      <c r="O293" s="2725">
        <v>3650</v>
      </c>
      <c r="P293" s="2725">
        <v>870</v>
      </c>
      <c r="Q293" s="2757" t="s">
        <v>4226</v>
      </c>
      <c r="R293" s="460"/>
    </row>
    <row r="294" spans="2:18" ht="12" customHeight="1" x14ac:dyDescent="0.15">
      <c r="B294" s="892"/>
      <c r="C294" s="2844"/>
      <c r="E294" s="5" t="s">
        <v>417</v>
      </c>
      <c r="F294" s="3123"/>
      <c r="G294" s="2817"/>
      <c r="H294" s="2820"/>
      <c r="I294" s="2823"/>
      <c r="J294" s="2826"/>
      <c r="K294" s="2829"/>
      <c r="L294" s="2270"/>
      <c r="M294" s="2969"/>
      <c r="N294" s="2270"/>
      <c r="O294" s="2461"/>
      <c r="P294" s="2461"/>
      <c r="Q294" s="2758"/>
      <c r="R294" s="460"/>
    </row>
    <row r="295" spans="2:18" ht="12" customHeight="1" x14ac:dyDescent="0.15">
      <c r="B295" s="892"/>
      <c r="C295" s="2844"/>
      <c r="D295" s="4" t="s">
        <v>70</v>
      </c>
      <c r="E295" s="5" t="s">
        <v>418</v>
      </c>
      <c r="F295" s="2842" t="s">
        <v>6</v>
      </c>
      <c r="G295" s="2817"/>
      <c r="H295" s="2820"/>
      <c r="I295" s="2823"/>
      <c r="J295" s="2826"/>
      <c r="K295" s="2829"/>
      <c r="L295" s="2270"/>
      <c r="M295" s="2969"/>
      <c r="N295" s="2270"/>
      <c r="O295" s="2461"/>
      <c r="P295" s="2461"/>
      <c r="Q295" s="2758"/>
      <c r="R295" s="460"/>
    </row>
    <row r="296" spans="2:18" ht="12" customHeight="1" thickBot="1" x14ac:dyDescent="0.2">
      <c r="B296" s="893"/>
      <c r="C296" s="2884"/>
      <c r="D296" s="831" t="s">
        <v>71</v>
      </c>
      <c r="E296" s="839" t="s">
        <v>419</v>
      </c>
      <c r="F296" s="3126"/>
      <c r="G296" s="2818"/>
      <c r="H296" s="2821"/>
      <c r="I296" s="2824"/>
      <c r="J296" s="2827"/>
      <c r="K296" s="2830"/>
      <c r="L296" s="2747"/>
      <c r="M296" s="3135"/>
      <c r="N296" s="2747"/>
      <c r="O296" s="2728"/>
      <c r="P296" s="2728"/>
      <c r="Q296" s="2760"/>
      <c r="R296" s="460"/>
    </row>
    <row r="297" spans="2:18" ht="12" customHeight="1" x14ac:dyDescent="0.15">
      <c r="B297" s="2940" t="s">
        <v>5618</v>
      </c>
      <c r="C297" s="3147" t="s">
        <v>5619</v>
      </c>
      <c r="D297" s="894" t="s">
        <v>72</v>
      </c>
      <c r="E297" s="895" t="s">
        <v>420</v>
      </c>
      <c r="F297" s="3148" t="s">
        <v>421</v>
      </c>
      <c r="G297" s="2816">
        <v>2</v>
      </c>
      <c r="H297" s="2819">
        <v>0</v>
      </c>
      <c r="I297" s="2822">
        <v>1</v>
      </c>
      <c r="J297" s="2825">
        <v>0</v>
      </c>
      <c r="K297" s="2828">
        <v>0</v>
      </c>
      <c r="L297" s="2804">
        <v>2379</v>
      </c>
      <c r="M297" s="3132" t="s">
        <v>422</v>
      </c>
      <c r="N297" s="3136">
        <v>230</v>
      </c>
      <c r="O297" s="2723">
        <v>851</v>
      </c>
      <c r="P297" s="2723">
        <v>808</v>
      </c>
      <c r="Q297" s="2769" t="s">
        <v>4104</v>
      </c>
      <c r="R297" s="460"/>
    </row>
    <row r="298" spans="2:18" ht="12" customHeight="1" x14ac:dyDescent="0.15">
      <c r="B298" s="2918"/>
      <c r="C298" s="3147"/>
      <c r="D298" s="894"/>
      <c r="E298" s="895" t="s">
        <v>423</v>
      </c>
      <c r="F298" s="2815"/>
      <c r="G298" s="2817"/>
      <c r="H298" s="2820"/>
      <c r="I298" s="2823"/>
      <c r="J298" s="2826"/>
      <c r="K298" s="2829"/>
      <c r="L298" s="2270"/>
      <c r="M298" s="3133"/>
      <c r="N298" s="3137"/>
      <c r="O298" s="2461"/>
      <c r="P298" s="2461"/>
      <c r="Q298" s="2770"/>
      <c r="R298" s="460"/>
    </row>
    <row r="299" spans="2:18" ht="12" customHeight="1" x14ac:dyDescent="0.15">
      <c r="B299" s="2918"/>
      <c r="C299" s="3147"/>
      <c r="D299" s="896" t="s">
        <v>70</v>
      </c>
      <c r="E299" s="895" t="s">
        <v>424</v>
      </c>
      <c r="F299" s="3149" t="s">
        <v>425</v>
      </c>
      <c r="G299" s="2817"/>
      <c r="H299" s="2820"/>
      <c r="I299" s="2823"/>
      <c r="J299" s="2826"/>
      <c r="K299" s="2829"/>
      <c r="L299" s="2270"/>
      <c r="M299" s="3133"/>
      <c r="N299" s="3137"/>
      <c r="O299" s="2461"/>
      <c r="P299" s="2461"/>
      <c r="Q299" s="2770"/>
      <c r="R299" s="460"/>
    </row>
    <row r="300" spans="2:18" ht="12" customHeight="1" x14ac:dyDescent="0.15">
      <c r="B300" s="2918"/>
      <c r="C300" s="3147"/>
      <c r="D300" s="896" t="s">
        <v>71</v>
      </c>
      <c r="E300" s="895" t="s">
        <v>426</v>
      </c>
      <c r="F300" s="3150"/>
      <c r="G300" s="2850"/>
      <c r="H300" s="2852"/>
      <c r="I300" s="2854"/>
      <c r="J300" s="2856"/>
      <c r="K300" s="2858"/>
      <c r="L300" s="2743"/>
      <c r="M300" s="3134"/>
      <c r="N300" s="3137"/>
      <c r="O300" s="2724"/>
      <c r="P300" s="2724"/>
      <c r="Q300" s="2771"/>
      <c r="R300" s="460"/>
    </row>
    <row r="301" spans="2:18" ht="12" customHeight="1" x14ac:dyDescent="0.15">
      <c r="B301" s="2918"/>
      <c r="C301" s="3153" t="s">
        <v>5620</v>
      </c>
      <c r="D301" s="897" t="s">
        <v>72</v>
      </c>
      <c r="E301" s="898" t="s">
        <v>427</v>
      </c>
      <c r="F301" s="3144" t="s">
        <v>4809</v>
      </c>
      <c r="G301" s="2817">
        <f>+H301+I301+J301</f>
        <v>0</v>
      </c>
      <c r="H301" s="2851">
        <v>0</v>
      </c>
      <c r="I301" s="2853">
        <v>0</v>
      </c>
      <c r="J301" s="2855">
        <v>0</v>
      </c>
      <c r="K301" s="2857">
        <v>0</v>
      </c>
      <c r="L301" s="2746" t="s">
        <v>5857</v>
      </c>
      <c r="M301" s="3140" t="s">
        <v>428</v>
      </c>
      <c r="N301" s="2746" t="s">
        <v>3863</v>
      </c>
      <c r="O301" s="2725">
        <v>318</v>
      </c>
      <c r="P301" s="2725">
        <v>269</v>
      </c>
      <c r="Q301" s="2757" t="s">
        <v>4105</v>
      </c>
      <c r="R301" s="460"/>
    </row>
    <row r="302" spans="2:18" ht="12" customHeight="1" x14ac:dyDescent="0.15">
      <c r="B302" s="2918"/>
      <c r="C302" s="3147"/>
      <c r="D302" s="894"/>
      <c r="E302" s="895" t="s">
        <v>429</v>
      </c>
      <c r="F302" s="3145"/>
      <c r="G302" s="2817"/>
      <c r="H302" s="2820"/>
      <c r="I302" s="2823"/>
      <c r="J302" s="2826"/>
      <c r="K302" s="2829"/>
      <c r="L302" s="2270"/>
      <c r="M302" s="3133"/>
      <c r="N302" s="2270"/>
      <c r="O302" s="2461"/>
      <c r="P302" s="2461"/>
      <c r="Q302" s="2770"/>
      <c r="R302" s="460"/>
    </row>
    <row r="303" spans="2:18" ht="12" customHeight="1" x14ac:dyDescent="0.15">
      <c r="B303" s="2918"/>
      <c r="C303" s="3147"/>
      <c r="D303" s="896" t="s">
        <v>70</v>
      </c>
      <c r="E303" s="895" t="s">
        <v>430</v>
      </c>
      <c r="F303" s="3142" t="s">
        <v>6</v>
      </c>
      <c r="G303" s="2817"/>
      <c r="H303" s="2820"/>
      <c r="I303" s="2823"/>
      <c r="J303" s="2826"/>
      <c r="K303" s="2829"/>
      <c r="L303" s="2270"/>
      <c r="M303" s="3133"/>
      <c r="N303" s="2270"/>
      <c r="O303" s="2461"/>
      <c r="P303" s="2461"/>
      <c r="Q303" s="2770"/>
      <c r="R303" s="460"/>
    </row>
    <row r="304" spans="2:18" ht="12" customHeight="1" x14ac:dyDescent="0.15">
      <c r="B304" s="2918"/>
      <c r="C304" s="3154"/>
      <c r="D304" s="899" t="s">
        <v>71</v>
      </c>
      <c r="E304" s="900" t="s">
        <v>431</v>
      </c>
      <c r="F304" s="3143"/>
      <c r="G304" s="3155"/>
      <c r="H304" s="3156"/>
      <c r="I304" s="3157"/>
      <c r="J304" s="3151"/>
      <c r="K304" s="3152"/>
      <c r="L304" s="2743"/>
      <c r="M304" s="3134"/>
      <c r="N304" s="2743"/>
      <c r="O304" s="2724"/>
      <c r="P304" s="2724"/>
      <c r="Q304" s="2771"/>
      <c r="R304" s="460"/>
    </row>
    <row r="305" spans="1:18" ht="12" customHeight="1" x14ac:dyDescent="0.15">
      <c r="B305" s="2918"/>
      <c r="C305" s="3153" t="s">
        <v>5621</v>
      </c>
      <c r="D305" s="894" t="s">
        <v>72</v>
      </c>
      <c r="E305" s="895" t="s">
        <v>5622</v>
      </c>
      <c r="F305" s="3144" t="s">
        <v>4809</v>
      </c>
      <c r="G305" s="2849">
        <v>1</v>
      </c>
      <c r="H305" s="2851">
        <v>0</v>
      </c>
      <c r="I305" s="2853">
        <v>0</v>
      </c>
      <c r="J305" s="2855">
        <v>0</v>
      </c>
      <c r="K305" s="2857">
        <v>0</v>
      </c>
      <c r="L305" s="2746">
        <v>405</v>
      </c>
      <c r="M305" s="3140" t="s">
        <v>432</v>
      </c>
      <c r="N305" s="3137">
        <v>42</v>
      </c>
      <c r="O305" s="2725">
        <v>11855</v>
      </c>
      <c r="P305" s="2725">
        <v>1800</v>
      </c>
      <c r="Q305" s="2758" t="s">
        <v>4106</v>
      </c>
      <c r="R305" s="460"/>
    </row>
    <row r="306" spans="1:18" ht="12" customHeight="1" x14ac:dyDescent="0.15">
      <c r="B306" s="2918"/>
      <c r="C306" s="3147"/>
      <c r="D306" s="894"/>
      <c r="E306" s="895" t="s">
        <v>2449</v>
      </c>
      <c r="F306" s="3145"/>
      <c r="G306" s="2817"/>
      <c r="H306" s="2820"/>
      <c r="I306" s="2823"/>
      <c r="J306" s="2826"/>
      <c r="K306" s="2829"/>
      <c r="L306" s="2270"/>
      <c r="M306" s="3133"/>
      <c r="N306" s="3137"/>
      <c r="O306" s="2461"/>
      <c r="P306" s="2461"/>
      <c r="Q306" s="2770"/>
      <c r="R306" s="460"/>
    </row>
    <row r="307" spans="1:18" ht="12" customHeight="1" x14ac:dyDescent="0.15">
      <c r="B307" s="2918"/>
      <c r="C307" s="3147"/>
      <c r="D307" s="896" t="s">
        <v>70</v>
      </c>
      <c r="E307" s="895" t="s">
        <v>433</v>
      </c>
      <c r="F307" s="3142" t="s">
        <v>6</v>
      </c>
      <c r="G307" s="2817"/>
      <c r="H307" s="2820"/>
      <c r="I307" s="2823"/>
      <c r="J307" s="2826"/>
      <c r="K307" s="2829"/>
      <c r="L307" s="2270"/>
      <c r="M307" s="3133"/>
      <c r="N307" s="3137"/>
      <c r="O307" s="2461"/>
      <c r="P307" s="2461"/>
      <c r="Q307" s="2770"/>
      <c r="R307" s="460"/>
    </row>
    <row r="308" spans="1:18" ht="12" customHeight="1" thickBot="1" x14ac:dyDescent="0.2">
      <c r="B308" s="2941"/>
      <c r="C308" s="3158"/>
      <c r="D308" s="901" t="s">
        <v>71</v>
      </c>
      <c r="E308" s="902" t="s">
        <v>434</v>
      </c>
      <c r="F308" s="3146"/>
      <c r="G308" s="2818"/>
      <c r="H308" s="2821"/>
      <c r="I308" s="2824"/>
      <c r="J308" s="2827"/>
      <c r="K308" s="2830"/>
      <c r="L308" s="2747"/>
      <c r="M308" s="3141"/>
      <c r="N308" s="3139"/>
      <c r="O308" s="2728"/>
      <c r="P308" s="2728"/>
      <c r="Q308" s="2772"/>
      <c r="R308" s="460"/>
    </row>
    <row r="309" spans="1:18" s="155" customFormat="1" ht="12" customHeight="1" x14ac:dyDescent="0.15">
      <c r="B309" s="3159" t="s">
        <v>5633</v>
      </c>
      <c r="C309" s="2812" t="s">
        <v>3083</v>
      </c>
      <c r="D309" s="903" t="s">
        <v>72</v>
      </c>
      <c r="E309" s="834" t="s">
        <v>5634</v>
      </c>
      <c r="F309" s="2844" t="s">
        <v>6</v>
      </c>
      <c r="G309" s="2816">
        <f>+H309+I309+J309</f>
        <v>3</v>
      </c>
      <c r="H309" s="2819">
        <v>0</v>
      </c>
      <c r="I309" s="2822">
        <v>0</v>
      </c>
      <c r="J309" s="2825">
        <v>3</v>
      </c>
      <c r="K309" s="2828">
        <v>0</v>
      </c>
      <c r="L309" s="2804">
        <v>250</v>
      </c>
      <c r="M309" s="3129" t="s">
        <v>435</v>
      </c>
      <c r="N309" s="2804">
        <v>221</v>
      </c>
      <c r="O309" s="2723" t="s">
        <v>5883</v>
      </c>
      <c r="P309" s="2723">
        <v>247</v>
      </c>
      <c r="Q309" s="2761" t="s">
        <v>4252</v>
      </c>
      <c r="R309" s="545"/>
    </row>
    <row r="310" spans="1:18" s="155" customFormat="1" ht="12" customHeight="1" x14ac:dyDescent="0.15">
      <c r="B310" s="3160"/>
      <c r="C310" s="2812"/>
      <c r="D310" s="903"/>
      <c r="E310" s="834" t="s">
        <v>5635</v>
      </c>
      <c r="F310" s="3032"/>
      <c r="G310" s="2817"/>
      <c r="H310" s="2820"/>
      <c r="I310" s="2823"/>
      <c r="J310" s="2826"/>
      <c r="K310" s="2829"/>
      <c r="L310" s="2270"/>
      <c r="M310" s="2969"/>
      <c r="N310" s="2270"/>
      <c r="O310" s="2461"/>
      <c r="P310" s="2461"/>
      <c r="Q310" s="2749"/>
      <c r="R310" s="545"/>
    </row>
    <row r="311" spans="1:18" ht="12" customHeight="1" x14ac:dyDescent="0.15">
      <c r="B311" s="3160"/>
      <c r="C311" s="2812"/>
      <c r="D311" s="833" t="s">
        <v>70</v>
      </c>
      <c r="E311" s="834" t="s">
        <v>436</v>
      </c>
      <c r="F311" s="3018" t="s">
        <v>6</v>
      </c>
      <c r="G311" s="2817"/>
      <c r="H311" s="2820"/>
      <c r="I311" s="2823"/>
      <c r="J311" s="2826"/>
      <c r="K311" s="2829"/>
      <c r="L311" s="2270"/>
      <c r="M311" s="2969"/>
      <c r="N311" s="2270"/>
      <c r="O311" s="2461"/>
      <c r="P311" s="2461"/>
      <c r="Q311" s="2749"/>
      <c r="R311" s="460"/>
    </row>
    <row r="312" spans="1:18" ht="12" customHeight="1" x14ac:dyDescent="0.15">
      <c r="B312" s="3160"/>
      <c r="C312" s="2948"/>
      <c r="D312" s="904" t="s">
        <v>71</v>
      </c>
      <c r="E312" s="874" t="s">
        <v>4809</v>
      </c>
      <c r="F312" s="3138"/>
      <c r="G312" s="2850"/>
      <c r="H312" s="2852"/>
      <c r="I312" s="2854"/>
      <c r="J312" s="2856"/>
      <c r="K312" s="2858"/>
      <c r="L312" s="2743"/>
      <c r="M312" s="2970"/>
      <c r="N312" s="2743"/>
      <c r="O312" s="2724"/>
      <c r="P312" s="2724"/>
      <c r="Q312" s="2752"/>
      <c r="R312" s="460"/>
    </row>
    <row r="313" spans="1:18" ht="12" customHeight="1" x14ac:dyDescent="0.15">
      <c r="A313" s="54"/>
      <c r="B313" s="3160"/>
      <c r="C313" s="2812" t="s">
        <v>5636</v>
      </c>
      <c r="D313" s="833" t="s">
        <v>72</v>
      </c>
      <c r="E313" s="5" t="s">
        <v>437</v>
      </c>
      <c r="F313" s="2842" t="s">
        <v>6</v>
      </c>
      <c r="G313" s="2817">
        <f>+H313+I313+J313</f>
        <v>0</v>
      </c>
      <c r="H313" s="2851">
        <v>0</v>
      </c>
      <c r="I313" s="2853">
        <v>0</v>
      </c>
      <c r="J313" s="2855">
        <v>0</v>
      </c>
      <c r="K313" s="2857">
        <v>0</v>
      </c>
      <c r="L313" s="2746">
        <v>20</v>
      </c>
      <c r="M313" s="2980" t="s">
        <v>438</v>
      </c>
      <c r="N313" s="2746" t="s">
        <v>2451</v>
      </c>
      <c r="O313" s="2725" t="s">
        <v>5883</v>
      </c>
      <c r="P313" s="2725">
        <v>260</v>
      </c>
      <c r="Q313" s="2748" t="s">
        <v>4253</v>
      </c>
      <c r="R313" s="460"/>
    </row>
    <row r="314" spans="1:18" ht="12" customHeight="1" x14ac:dyDescent="0.15">
      <c r="A314" s="54"/>
      <c r="B314" s="3160"/>
      <c r="C314" s="2812"/>
      <c r="D314" s="833"/>
      <c r="E314" s="5" t="s">
        <v>439</v>
      </c>
      <c r="F314" s="3174"/>
      <c r="G314" s="2817"/>
      <c r="H314" s="2820"/>
      <c r="I314" s="2823"/>
      <c r="J314" s="2826"/>
      <c r="K314" s="2829"/>
      <c r="L314" s="2270"/>
      <c r="M314" s="2969"/>
      <c r="N314" s="2270"/>
      <c r="O314" s="2461"/>
      <c r="P314" s="2461"/>
      <c r="Q314" s="2749"/>
      <c r="R314" s="460"/>
    </row>
    <row r="315" spans="1:18" ht="12" customHeight="1" x14ac:dyDescent="0.15">
      <c r="A315" s="54"/>
      <c r="B315" s="3160"/>
      <c r="C315" s="2812"/>
      <c r="D315" s="833" t="s">
        <v>70</v>
      </c>
      <c r="E315" s="5" t="s">
        <v>440</v>
      </c>
      <c r="F315" s="2842" t="s">
        <v>6</v>
      </c>
      <c r="G315" s="2817"/>
      <c r="H315" s="2820"/>
      <c r="I315" s="2823"/>
      <c r="J315" s="2826"/>
      <c r="K315" s="2829"/>
      <c r="L315" s="2270"/>
      <c r="M315" s="2969"/>
      <c r="N315" s="2270"/>
      <c r="O315" s="2461"/>
      <c r="P315" s="2461"/>
      <c r="Q315" s="2749"/>
      <c r="R315" s="460"/>
    </row>
    <row r="316" spans="1:18" ht="12" customHeight="1" x14ac:dyDescent="0.15">
      <c r="A316" s="54"/>
      <c r="B316" s="3160"/>
      <c r="C316" s="3173"/>
      <c r="D316" s="905" t="s">
        <v>71</v>
      </c>
      <c r="E316" s="872" t="s">
        <v>441</v>
      </c>
      <c r="F316" s="3175"/>
      <c r="G316" s="3155"/>
      <c r="H316" s="3156"/>
      <c r="I316" s="3157"/>
      <c r="J316" s="3151"/>
      <c r="K316" s="3152"/>
      <c r="L316" s="3172"/>
      <c r="M316" s="3183"/>
      <c r="N316" s="3172"/>
      <c r="O316" s="2726"/>
      <c r="P316" s="2726"/>
      <c r="Q316" s="2773"/>
      <c r="R316" s="460"/>
    </row>
    <row r="317" spans="1:18" ht="10.5" customHeight="1" x14ac:dyDescent="0.15">
      <c r="A317" s="54"/>
      <c r="B317" s="3160"/>
      <c r="C317" s="2812" t="s">
        <v>5637</v>
      </c>
      <c r="D317" s="4" t="s">
        <v>72</v>
      </c>
      <c r="E317" s="5" t="s">
        <v>437</v>
      </c>
      <c r="F317" s="2842" t="s">
        <v>6</v>
      </c>
      <c r="G317" s="2817">
        <f>+H317+I317+J317</f>
        <v>0</v>
      </c>
      <c r="H317" s="2820">
        <v>0</v>
      </c>
      <c r="I317" s="2823">
        <v>0</v>
      </c>
      <c r="J317" s="2826">
        <v>0</v>
      </c>
      <c r="K317" s="2829">
        <v>0</v>
      </c>
      <c r="L317" s="2270">
        <v>20</v>
      </c>
      <c r="M317" s="2969" t="s">
        <v>442</v>
      </c>
      <c r="N317" s="2270" t="s">
        <v>2451</v>
      </c>
      <c r="O317" s="2461" t="s">
        <v>5883</v>
      </c>
      <c r="P317" s="2461">
        <v>98</v>
      </c>
      <c r="Q317" s="2774" t="s">
        <v>4254</v>
      </c>
      <c r="R317" s="460"/>
    </row>
    <row r="318" spans="1:18" ht="10.5" customHeight="1" x14ac:dyDescent="0.15">
      <c r="A318" s="54"/>
      <c r="B318" s="3160"/>
      <c r="C318" s="2812"/>
      <c r="E318" s="5" t="s">
        <v>443</v>
      </c>
      <c r="F318" s="3174"/>
      <c r="G318" s="2817"/>
      <c r="H318" s="2820"/>
      <c r="I318" s="2823"/>
      <c r="J318" s="2826"/>
      <c r="K318" s="2829"/>
      <c r="L318" s="2270"/>
      <c r="M318" s="2969"/>
      <c r="N318" s="2270"/>
      <c r="O318" s="2461"/>
      <c r="P318" s="2461"/>
      <c r="Q318" s="2749"/>
      <c r="R318" s="460"/>
    </row>
    <row r="319" spans="1:18" ht="10.5" customHeight="1" x14ac:dyDescent="0.15">
      <c r="A319" s="54"/>
      <c r="B319" s="3160"/>
      <c r="C319" s="2812"/>
      <c r="D319" s="4" t="s">
        <v>70</v>
      </c>
      <c r="E319" s="5" t="s">
        <v>440</v>
      </c>
      <c r="F319" s="3018" t="s">
        <v>6</v>
      </c>
      <c r="G319" s="2817"/>
      <c r="H319" s="2820"/>
      <c r="I319" s="2823"/>
      <c r="J319" s="2826"/>
      <c r="K319" s="2829"/>
      <c r="L319" s="2270"/>
      <c r="M319" s="2969"/>
      <c r="N319" s="2270"/>
      <c r="O319" s="2461"/>
      <c r="P319" s="2461"/>
      <c r="Q319" s="2749"/>
      <c r="R319" s="460"/>
    </row>
    <row r="320" spans="1:18" ht="10.5" customHeight="1" x14ac:dyDescent="0.15">
      <c r="A320" s="54"/>
      <c r="B320" s="3160"/>
      <c r="C320" s="2812"/>
      <c r="D320" s="4" t="s">
        <v>71</v>
      </c>
      <c r="E320" s="5" t="s">
        <v>441</v>
      </c>
      <c r="F320" s="3138"/>
      <c r="G320" s="2850"/>
      <c r="H320" s="2852"/>
      <c r="I320" s="2854"/>
      <c r="J320" s="2856"/>
      <c r="K320" s="2858"/>
      <c r="L320" s="2743"/>
      <c r="M320" s="2970"/>
      <c r="N320" s="2743"/>
      <c r="O320" s="2724"/>
      <c r="P320" s="2724"/>
      <c r="Q320" s="2752"/>
      <c r="R320" s="460"/>
    </row>
    <row r="321" spans="1:18" ht="10.5" customHeight="1" x14ac:dyDescent="0.15">
      <c r="A321" s="54"/>
      <c r="B321" s="906"/>
      <c r="C321" s="3053" t="s">
        <v>3060</v>
      </c>
      <c r="D321" s="845" t="s">
        <v>72</v>
      </c>
      <c r="E321" s="875" t="s">
        <v>5638</v>
      </c>
      <c r="F321" s="3166" t="s">
        <v>4809</v>
      </c>
      <c r="G321" s="3178">
        <f>+H321+I321+J321</f>
        <v>0</v>
      </c>
      <c r="H321" s="3161">
        <v>0</v>
      </c>
      <c r="I321" s="3163">
        <v>0</v>
      </c>
      <c r="J321" s="2856">
        <v>0</v>
      </c>
      <c r="K321" s="3170">
        <v>0</v>
      </c>
      <c r="L321" s="2725">
        <v>30</v>
      </c>
      <c r="M321" s="3180" t="s">
        <v>444</v>
      </c>
      <c r="N321" s="2746" t="s">
        <v>2451</v>
      </c>
      <c r="O321" s="2725" t="s">
        <v>5886</v>
      </c>
      <c r="P321" s="2725">
        <v>528</v>
      </c>
      <c r="Q321" s="2748" t="s">
        <v>4255</v>
      </c>
      <c r="R321" s="460"/>
    </row>
    <row r="322" spans="1:18" ht="10.5" customHeight="1" x14ac:dyDescent="0.15">
      <c r="A322" s="54"/>
      <c r="B322" s="906"/>
      <c r="C322" s="2812"/>
      <c r="E322" s="834" t="s">
        <v>445</v>
      </c>
      <c r="F322" s="3177"/>
      <c r="G322" s="3178"/>
      <c r="H322" s="3161"/>
      <c r="I322" s="3163"/>
      <c r="J322" s="3168"/>
      <c r="K322" s="3170"/>
      <c r="L322" s="2461"/>
      <c r="M322" s="3181"/>
      <c r="N322" s="2270"/>
      <c r="O322" s="2461"/>
      <c r="P322" s="2461"/>
      <c r="Q322" s="2749"/>
      <c r="R322" s="460"/>
    </row>
    <row r="323" spans="1:18" ht="10.5" customHeight="1" x14ac:dyDescent="0.15">
      <c r="A323" s="54"/>
      <c r="B323" s="906"/>
      <c r="C323" s="2812"/>
      <c r="D323" s="842" t="s">
        <v>70</v>
      </c>
      <c r="E323" s="834" t="s">
        <v>5639</v>
      </c>
      <c r="F323" s="3166" t="s">
        <v>4809</v>
      </c>
      <c r="G323" s="3178"/>
      <c r="H323" s="3161"/>
      <c r="I323" s="3163"/>
      <c r="J323" s="3168"/>
      <c r="K323" s="3170"/>
      <c r="L323" s="2461"/>
      <c r="M323" s="3181"/>
      <c r="N323" s="2270"/>
      <c r="O323" s="2461"/>
      <c r="P323" s="2461"/>
      <c r="Q323" s="2749"/>
      <c r="R323" s="460"/>
    </row>
    <row r="324" spans="1:18" ht="10.5" customHeight="1" thickBot="1" x14ac:dyDescent="0.2">
      <c r="A324" s="54"/>
      <c r="B324" s="907"/>
      <c r="C324" s="3176"/>
      <c r="D324" s="908" t="s">
        <v>71</v>
      </c>
      <c r="E324" s="878" t="s">
        <v>5639</v>
      </c>
      <c r="F324" s="3167"/>
      <c r="G324" s="3179"/>
      <c r="H324" s="3162"/>
      <c r="I324" s="3164"/>
      <c r="J324" s="3169"/>
      <c r="K324" s="3171"/>
      <c r="L324" s="2727"/>
      <c r="M324" s="3182"/>
      <c r="N324" s="2747"/>
      <c r="O324" s="2727"/>
      <c r="P324" s="2727"/>
      <c r="Q324" s="2750"/>
      <c r="R324" s="460"/>
    </row>
    <row r="325" spans="1:18" ht="12" customHeight="1" x14ac:dyDescent="0.15">
      <c r="B325" s="113" t="s">
        <v>4527</v>
      </c>
      <c r="C325" s="107"/>
      <c r="D325" s="7"/>
      <c r="E325" s="8"/>
      <c r="F325" s="108"/>
      <c r="G325" s="109"/>
      <c r="H325" s="109"/>
      <c r="I325" s="110"/>
      <c r="J325" s="110"/>
      <c r="K325" s="111"/>
      <c r="L325" s="9"/>
      <c r="M325" s="116"/>
      <c r="N325" s="10"/>
      <c r="O325" s="112"/>
      <c r="P325" s="112"/>
      <c r="Q325" s="112"/>
    </row>
    <row r="326" spans="1:18" ht="11.25" x14ac:dyDescent="0.15">
      <c r="B326" s="3165"/>
      <c r="C326" s="3165"/>
      <c r="D326" s="3165"/>
      <c r="E326" s="3165"/>
      <c r="F326" s="3165"/>
      <c r="G326" s="3165"/>
      <c r="H326" s="3165"/>
      <c r="I326" s="3165"/>
      <c r="J326" s="3165"/>
      <c r="K326" s="3165"/>
      <c r="L326" s="3165"/>
      <c r="M326" s="3165"/>
    </row>
  </sheetData>
  <autoFilter ref="A7:AA325">
    <filterColumn colId="3" showButton="0"/>
  </autoFilter>
  <customSheetViews>
    <customSheetView guid="{A3025FDB-FC68-4AF5-80A0-72FC3BDF5B5E}" showPageBreaks="1" printArea="1" view="pageBreakPreview" topLeftCell="A298">
      <selection sqref="A1:XFD7"/>
      <rowBreaks count="5" manualBreakCount="5">
        <brk id="63" max="15" man="1"/>
        <brk id="119" max="15" man="1"/>
        <brk id="175" max="15" man="1"/>
        <brk id="231" max="15" man="1"/>
        <brk id="287" max="15" man="1"/>
      </rowBreaks>
      <pageMargins left="0.59055118110236227" right="0.59055118110236227" top="0.59055118110236227" bottom="0.59055118110236227" header="0.39370078740157483" footer="0.39370078740157483"/>
      <pageSetup paperSize="9" firstPageNumber="22" orientation="portrait" r:id="rId1"/>
      <headerFooter alignWithMargins="0">
        <oddFooter>&amp;C&amp;P</oddFooter>
      </headerFooter>
    </customSheetView>
  </customSheetViews>
  <mergeCells count="1115">
    <mergeCell ref="F123:F124"/>
    <mergeCell ref="F183:F184"/>
    <mergeCell ref="F181:F182"/>
    <mergeCell ref="G181:G184"/>
    <mergeCell ref="O189:O192"/>
    <mergeCell ref="P189:P192"/>
    <mergeCell ref="O193:O196"/>
    <mergeCell ref="P193:P196"/>
    <mergeCell ref="H197:H200"/>
    <mergeCell ref="I197:I200"/>
    <mergeCell ref="F199:F200"/>
    <mergeCell ref="K201:K204"/>
    <mergeCell ref="L201:L204"/>
    <mergeCell ref="M201:M204"/>
    <mergeCell ref="N201:N204"/>
    <mergeCell ref="F203:F204"/>
    <mergeCell ref="K181:K184"/>
    <mergeCell ref="L181:L184"/>
    <mergeCell ref="M181:M184"/>
    <mergeCell ref="N181:N184"/>
    <mergeCell ref="F167:F168"/>
    <mergeCell ref="M165:M168"/>
    <mergeCell ref="N165:N168"/>
    <mergeCell ref="K177:K180"/>
    <mergeCell ref="L177:L180"/>
    <mergeCell ref="M177:M180"/>
    <mergeCell ref="N177:N180"/>
    <mergeCell ref="F179:F180"/>
    <mergeCell ref="F177:F178"/>
    <mergeCell ref="G177:G180"/>
    <mergeCell ref="H177:H180"/>
    <mergeCell ref="I177:I180"/>
    <mergeCell ref="C201:C204"/>
    <mergeCell ref="F201:F202"/>
    <mergeCell ref="G201:G204"/>
    <mergeCell ref="H201:H204"/>
    <mergeCell ref="I201:I204"/>
    <mergeCell ref="J201:J204"/>
    <mergeCell ref="G189:G192"/>
    <mergeCell ref="H189:H192"/>
    <mergeCell ref="I189:I192"/>
    <mergeCell ref="F191:F192"/>
    <mergeCell ref="K193:K196"/>
    <mergeCell ref="L193:L196"/>
    <mergeCell ref="M193:M196"/>
    <mergeCell ref="N193:N196"/>
    <mergeCell ref="F195:F196"/>
    <mergeCell ref="C193:C196"/>
    <mergeCell ref="F193:F194"/>
    <mergeCell ref="G193:G196"/>
    <mergeCell ref="H193:H196"/>
    <mergeCell ref="I193:I196"/>
    <mergeCell ref="B73:B76"/>
    <mergeCell ref="C73:C76"/>
    <mergeCell ref="C53:C57"/>
    <mergeCell ref="J193:J196"/>
    <mergeCell ref="B109:B112"/>
    <mergeCell ref="F93:F94"/>
    <mergeCell ref="B121:B124"/>
    <mergeCell ref="C125:C128"/>
    <mergeCell ref="F125:F126"/>
    <mergeCell ref="G125:G128"/>
    <mergeCell ref="H125:H128"/>
    <mergeCell ref="I125:I128"/>
    <mergeCell ref="J125:J128"/>
    <mergeCell ref="K125:K128"/>
    <mergeCell ref="L125:L128"/>
    <mergeCell ref="M125:M128"/>
    <mergeCell ref="N125:N128"/>
    <mergeCell ref="F127:F128"/>
    <mergeCell ref="F121:F122"/>
    <mergeCell ref="G121:G124"/>
    <mergeCell ref="H121:H124"/>
    <mergeCell ref="I121:I124"/>
    <mergeCell ref="J121:J124"/>
    <mergeCell ref="K121:K124"/>
    <mergeCell ref="L121:L124"/>
    <mergeCell ref="M121:M124"/>
    <mergeCell ref="N121:N124"/>
    <mergeCell ref="G117:G120"/>
    <mergeCell ref="N117:N120"/>
    <mergeCell ref="F119:F120"/>
    <mergeCell ref="K117:K120"/>
    <mergeCell ref="L117:L120"/>
    <mergeCell ref="J313:J316"/>
    <mergeCell ref="K313:K316"/>
    <mergeCell ref="L313:L316"/>
    <mergeCell ref="M313:M316"/>
    <mergeCell ref="B273:B276"/>
    <mergeCell ref="B53:B56"/>
    <mergeCell ref="B113:B116"/>
    <mergeCell ref="B165:B168"/>
    <mergeCell ref="B173:B176"/>
    <mergeCell ref="C177:C180"/>
    <mergeCell ref="C145:C148"/>
    <mergeCell ref="C121:C124"/>
    <mergeCell ref="B161:B164"/>
    <mergeCell ref="C157:C160"/>
    <mergeCell ref="C113:C116"/>
    <mergeCell ref="C109:C112"/>
    <mergeCell ref="C58:C61"/>
    <mergeCell ref="B105:B108"/>
    <mergeCell ref="B269:B272"/>
    <mergeCell ref="C173:C176"/>
    <mergeCell ref="C167:C168"/>
    <mergeCell ref="C169:C172"/>
    <mergeCell ref="C161:C164"/>
    <mergeCell ref="C93:C96"/>
    <mergeCell ref="B62:B65"/>
    <mergeCell ref="C117:C120"/>
    <mergeCell ref="B77:B80"/>
    <mergeCell ref="C77:C80"/>
    <mergeCell ref="B69:B72"/>
    <mergeCell ref="C69:C72"/>
    <mergeCell ref="C165:C166"/>
    <mergeCell ref="C105:C108"/>
    <mergeCell ref="H321:H324"/>
    <mergeCell ref="I321:I324"/>
    <mergeCell ref="H317:H320"/>
    <mergeCell ref="I317:I320"/>
    <mergeCell ref="J317:J320"/>
    <mergeCell ref="K317:K320"/>
    <mergeCell ref="L317:L320"/>
    <mergeCell ref="B313:B316"/>
    <mergeCell ref="B317:B320"/>
    <mergeCell ref="M317:M320"/>
    <mergeCell ref="B326:M326"/>
    <mergeCell ref="N321:N324"/>
    <mergeCell ref="F323:F324"/>
    <mergeCell ref="J321:J324"/>
    <mergeCell ref="K321:K324"/>
    <mergeCell ref="N313:N316"/>
    <mergeCell ref="C313:C316"/>
    <mergeCell ref="F313:F314"/>
    <mergeCell ref="G313:G316"/>
    <mergeCell ref="H313:H316"/>
    <mergeCell ref="I313:I316"/>
    <mergeCell ref="F315:F316"/>
    <mergeCell ref="C317:C320"/>
    <mergeCell ref="F317:F318"/>
    <mergeCell ref="G317:G320"/>
    <mergeCell ref="N317:N320"/>
    <mergeCell ref="F319:F320"/>
    <mergeCell ref="C321:C324"/>
    <mergeCell ref="F321:F322"/>
    <mergeCell ref="G321:G324"/>
    <mergeCell ref="L321:L324"/>
    <mergeCell ref="M321:M324"/>
    <mergeCell ref="O305:O308"/>
    <mergeCell ref="P305:P308"/>
    <mergeCell ref="O309:O312"/>
    <mergeCell ref="B297:B300"/>
    <mergeCell ref="C297:C300"/>
    <mergeCell ref="F297:F298"/>
    <mergeCell ref="G297:G300"/>
    <mergeCell ref="H297:H300"/>
    <mergeCell ref="I297:I300"/>
    <mergeCell ref="F299:F300"/>
    <mergeCell ref="J301:J304"/>
    <mergeCell ref="K301:K304"/>
    <mergeCell ref="B301:B308"/>
    <mergeCell ref="C301:C304"/>
    <mergeCell ref="G301:G304"/>
    <mergeCell ref="H301:H304"/>
    <mergeCell ref="I301:I304"/>
    <mergeCell ref="C305:C308"/>
    <mergeCell ref="G305:G308"/>
    <mergeCell ref="H305:H308"/>
    <mergeCell ref="I305:I308"/>
    <mergeCell ref="J305:J308"/>
    <mergeCell ref="J297:J300"/>
    <mergeCell ref="K297:K300"/>
    <mergeCell ref="B309:B312"/>
    <mergeCell ref="C309:C312"/>
    <mergeCell ref="F309:F310"/>
    <mergeCell ref="G309:G312"/>
    <mergeCell ref="H309:H312"/>
    <mergeCell ref="I309:I312"/>
    <mergeCell ref="J309:J312"/>
    <mergeCell ref="K309:K312"/>
    <mergeCell ref="L297:L300"/>
    <mergeCell ref="M297:M300"/>
    <mergeCell ref="K293:K296"/>
    <mergeCell ref="L293:L296"/>
    <mergeCell ref="M293:M296"/>
    <mergeCell ref="N293:N296"/>
    <mergeCell ref="F295:F296"/>
    <mergeCell ref="C293:C296"/>
    <mergeCell ref="F293:F294"/>
    <mergeCell ref="G293:G296"/>
    <mergeCell ref="H293:H296"/>
    <mergeCell ref="I293:I296"/>
    <mergeCell ref="J293:J296"/>
    <mergeCell ref="N297:N300"/>
    <mergeCell ref="N309:N312"/>
    <mergeCell ref="F311:F312"/>
    <mergeCell ref="N305:N308"/>
    <mergeCell ref="K305:K308"/>
    <mergeCell ref="L305:L308"/>
    <mergeCell ref="M305:M308"/>
    <mergeCell ref="L301:L304"/>
    <mergeCell ref="M301:M304"/>
    <mergeCell ref="N301:N304"/>
    <mergeCell ref="F303:F304"/>
    <mergeCell ref="F301:F302"/>
    <mergeCell ref="F305:F306"/>
    <mergeCell ref="F307:F308"/>
    <mergeCell ref="L309:L312"/>
    <mergeCell ref="M309:M312"/>
    <mergeCell ref="P285:P288"/>
    <mergeCell ref="B285:B288"/>
    <mergeCell ref="C285:C288"/>
    <mergeCell ref="F285:F286"/>
    <mergeCell ref="G285:G288"/>
    <mergeCell ref="H285:H288"/>
    <mergeCell ref="I285:I288"/>
    <mergeCell ref="F287:F288"/>
    <mergeCell ref="K289:K292"/>
    <mergeCell ref="L289:L292"/>
    <mergeCell ref="M289:M292"/>
    <mergeCell ref="N289:N292"/>
    <mergeCell ref="F291:F292"/>
    <mergeCell ref="C289:C292"/>
    <mergeCell ref="F289:F290"/>
    <mergeCell ref="G289:G292"/>
    <mergeCell ref="H289:H292"/>
    <mergeCell ref="I289:I292"/>
    <mergeCell ref="J289:J292"/>
    <mergeCell ref="O289:O292"/>
    <mergeCell ref="P289:P292"/>
    <mergeCell ref="K281:K284"/>
    <mergeCell ref="L281:L284"/>
    <mergeCell ref="M281:M284"/>
    <mergeCell ref="N281:N284"/>
    <mergeCell ref="F283:F284"/>
    <mergeCell ref="C281:C284"/>
    <mergeCell ref="F281:F282"/>
    <mergeCell ref="G281:G284"/>
    <mergeCell ref="H281:H284"/>
    <mergeCell ref="I281:I284"/>
    <mergeCell ref="J281:J284"/>
    <mergeCell ref="J285:J288"/>
    <mergeCell ref="K285:K288"/>
    <mergeCell ref="L285:L288"/>
    <mergeCell ref="M285:M288"/>
    <mergeCell ref="N285:N288"/>
    <mergeCell ref="O281:O284"/>
    <mergeCell ref="O285:O288"/>
    <mergeCell ref="K273:K276"/>
    <mergeCell ref="L273:L276"/>
    <mergeCell ref="M273:M276"/>
    <mergeCell ref="N273:N276"/>
    <mergeCell ref="F275:F276"/>
    <mergeCell ref="C273:C276"/>
    <mergeCell ref="F273:F274"/>
    <mergeCell ref="G273:G276"/>
    <mergeCell ref="H273:H276"/>
    <mergeCell ref="I273:I276"/>
    <mergeCell ref="J273:J276"/>
    <mergeCell ref="K277:K280"/>
    <mergeCell ref="L277:L280"/>
    <mergeCell ref="M277:M280"/>
    <mergeCell ref="N277:N280"/>
    <mergeCell ref="F279:F280"/>
    <mergeCell ref="C277:C280"/>
    <mergeCell ref="F277:F278"/>
    <mergeCell ref="G277:G280"/>
    <mergeCell ref="H277:H280"/>
    <mergeCell ref="I277:I280"/>
    <mergeCell ref="J277:J280"/>
    <mergeCell ref="K265:K268"/>
    <mergeCell ref="L265:L268"/>
    <mergeCell ref="M265:M268"/>
    <mergeCell ref="N265:N268"/>
    <mergeCell ref="F267:F268"/>
    <mergeCell ref="C265:C268"/>
    <mergeCell ref="F265:F266"/>
    <mergeCell ref="G265:G268"/>
    <mergeCell ref="H265:H268"/>
    <mergeCell ref="I265:I268"/>
    <mergeCell ref="J265:J268"/>
    <mergeCell ref="K269:K272"/>
    <mergeCell ref="L269:L272"/>
    <mergeCell ref="M269:M272"/>
    <mergeCell ref="N269:N272"/>
    <mergeCell ref="F271:F272"/>
    <mergeCell ref="C269:C272"/>
    <mergeCell ref="F269:F270"/>
    <mergeCell ref="G269:G272"/>
    <mergeCell ref="H269:H272"/>
    <mergeCell ref="I269:I272"/>
    <mergeCell ref="J269:J272"/>
    <mergeCell ref="J257:J260"/>
    <mergeCell ref="K257:K260"/>
    <mergeCell ref="L257:L260"/>
    <mergeCell ref="M257:M260"/>
    <mergeCell ref="N257:N260"/>
    <mergeCell ref="C257:C260"/>
    <mergeCell ref="F257:F258"/>
    <mergeCell ref="G257:G260"/>
    <mergeCell ref="H257:H260"/>
    <mergeCell ref="I257:I260"/>
    <mergeCell ref="F259:F260"/>
    <mergeCell ref="K261:K264"/>
    <mergeCell ref="L261:L264"/>
    <mergeCell ref="M261:M264"/>
    <mergeCell ref="N261:N264"/>
    <mergeCell ref="F263:F264"/>
    <mergeCell ref="C261:C264"/>
    <mergeCell ref="F261:F262"/>
    <mergeCell ref="G261:G264"/>
    <mergeCell ref="H261:H264"/>
    <mergeCell ref="I261:I264"/>
    <mergeCell ref="J261:J264"/>
    <mergeCell ref="K249:K252"/>
    <mergeCell ref="L249:L252"/>
    <mergeCell ref="M249:M252"/>
    <mergeCell ref="N249:N252"/>
    <mergeCell ref="F251:F252"/>
    <mergeCell ref="C249:C252"/>
    <mergeCell ref="F249:F250"/>
    <mergeCell ref="G249:G252"/>
    <mergeCell ref="H249:H252"/>
    <mergeCell ref="I249:I252"/>
    <mergeCell ref="J249:J252"/>
    <mergeCell ref="K253:K256"/>
    <mergeCell ref="L253:L256"/>
    <mergeCell ref="M253:M256"/>
    <mergeCell ref="N253:N256"/>
    <mergeCell ref="F255:F256"/>
    <mergeCell ref="C253:C256"/>
    <mergeCell ref="F253:F254"/>
    <mergeCell ref="G253:G256"/>
    <mergeCell ref="H253:H256"/>
    <mergeCell ref="I253:I256"/>
    <mergeCell ref="J253:J256"/>
    <mergeCell ref="K241:K244"/>
    <mergeCell ref="L241:L244"/>
    <mergeCell ref="M241:M244"/>
    <mergeCell ref="N241:N244"/>
    <mergeCell ref="F243:F244"/>
    <mergeCell ref="C241:C244"/>
    <mergeCell ref="F241:F242"/>
    <mergeCell ref="G241:G244"/>
    <mergeCell ref="H241:H244"/>
    <mergeCell ref="I241:I244"/>
    <mergeCell ref="J241:J244"/>
    <mergeCell ref="K245:K248"/>
    <mergeCell ref="L245:L248"/>
    <mergeCell ref="M245:M248"/>
    <mergeCell ref="N245:N248"/>
    <mergeCell ref="F247:F248"/>
    <mergeCell ref="C245:C248"/>
    <mergeCell ref="F245:F246"/>
    <mergeCell ref="G245:G248"/>
    <mergeCell ref="H245:H248"/>
    <mergeCell ref="I245:I248"/>
    <mergeCell ref="J245:J248"/>
    <mergeCell ref="J233:J236"/>
    <mergeCell ref="K233:K236"/>
    <mergeCell ref="L233:L236"/>
    <mergeCell ref="M233:M236"/>
    <mergeCell ref="N233:N236"/>
    <mergeCell ref="B233:B236"/>
    <mergeCell ref="C233:C236"/>
    <mergeCell ref="F233:F234"/>
    <mergeCell ref="G233:G236"/>
    <mergeCell ref="H233:H236"/>
    <mergeCell ref="I233:I236"/>
    <mergeCell ref="F235:F236"/>
    <mergeCell ref="J237:J240"/>
    <mergeCell ref="K237:K240"/>
    <mergeCell ref="L237:L240"/>
    <mergeCell ref="M237:M240"/>
    <mergeCell ref="N237:N240"/>
    <mergeCell ref="B237:B240"/>
    <mergeCell ref="C237:C240"/>
    <mergeCell ref="F237:F238"/>
    <mergeCell ref="G237:G240"/>
    <mergeCell ref="H237:H240"/>
    <mergeCell ref="I237:I240"/>
    <mergeCell ref="F239:F240"/>
    <mergeCell ref="J225:J228"/>
    <mergeCell ref="K225:K228"/>
    <mergeCell ref="L225:L228"/>
    <mergeCell ref="M225:M228"/>
    <mergeCell ref="N225:N228"/>
    <mergeCell ref="B225:B228"/>
    <mergeCell ref="C225:C228"/>
    <mergeCell ref="F225:F226"/>
    <mergeCell ref="G225:G228"/>
    <mergeCell ref="H225:H228"/>
    <mergeCell ref="I225:I228"/>
    <mergeCell ref="F227:F228"/>
    <mergeCell ref="J229:J232"/>
    <mergeCell ref="K229:K232"/>
    <mergeCell ref="L229:L232"/>
    <mergeCell ref="M229:M232"/>
    <mergeCell ref="N229:N232"/>
    <mergeCell ref="B229:B232"/>
    <mergeCell ref="C229:C232"/>
    <mergeCell ref="F229:F230"/>
    <mergeCell ref="G229:G232"/>
    <mergeCell ref="H229:H232"/>
    <mergeCell ref="I229:I232"/>
    <mergeCell ref="F231:F232"/>
    <mergeCell ref="J217:J220"/>
    <mergeCell ref="K217:K220"/>
    <mergeCell ref="L217:L220"/>
    <mergeCell ref="M217:M220"/>
    <mergeCell ref="N217:N220"/>
    <mergeCell ref="B217:B220"/>
    <mergeCell ref="C217:C220"/>
    <mergeCell ref="F217:F218"/>
    <mergeCell ref="G217:G220"/>
    <mergeCell ref="H217:H220"/>
    <mergeCell ref="I217:I220"/>
    <mergeCell ref="F219:F220"/>
    <mergeCell ref="J221:J224"/>
    <mergeCell ref="K221:K224"/>
    <mergeCell ref="L221:L224"/>
    <mergeCell ref="M221:M224"/>
    <mergeCell ref="N221:N224"/>
    <mergeCell ref="B221:B224"/>
    <mergeCell ref="C221:C224"/>
    <mergeCell ref="F221:F222"/>
    <mergeCell ref="G221:G224"/>
    <mergeCell ref="H221:H224"/>
    <mergeCell ref="I221:I224"/>
    <mergeCell ref="F223:F224"/>
    <mergeCell ref="J205:J208"/>
    <mergeCell ref="K205:K208"/>
    <mergeCell ref="L205:L208"/>
    <mergeCell ref="M205:M208"/>
    <mergeCell ref="N205:N208"/>
    <mergeCell ref="B205:B208"/>
    <mergeCell ref="C205:C208"/>
    <mergeCell ref="F205:F206"/>
    <mergeCell ref="G205:G208"/>
    <mergeCell ref="H205:H208"/>
    <mergeCell ref="I205:I208"/>
    <mergeCell ref="F207:F208"/>
    <mergeCell ref="J209:J212"/>
    <mergeCell ref="K209:K212"/>
    <mergeCell ref="L209:L212"/>
    <mergeCell ref="M209:M212"/>
    <mergeCell ref="N209:N212"/>
    <mergeCell ref="B209:B212"/>
    <mergeCell ref="C209:C212"/>
    <mergeCell ref="F209:F210"/>
    <mergeCell ref="G209:G212"/>
    <mergeCell ref="H209:H212"/>
    <mergeCell ref="I209:I212"/>
    <mergeCell ref="F211:F212"/>
    <mergeCell ref="B197:B200"/>
    <mergeCell ref="J197:J200"/>
    <mergeCell ref="K197:K200"/>
    <mergeCell ref="L197:L200"/>
    <mergeCell ref="B189:B192"/>
    <mergeCell ref="J189:J192"/>
    <mergeCell ref="K189:K192"/>
    <mergeCell ref="L189:L192"/>
    <mergeCell ref="M189:M192"/>
    <mergeCell ref="N189:N192"/>
    <mergeCell ref="C189:C192"/>
    <mergeCell ref="F189:F190"/>
    <mergeCell ref="H181:H184"/>
    <mergeCell ref="I181:I184"/>
    <mergeCell ref="J181:J184"/>
    <mergeCell ref="N185:N188"/>
    <mergeCell ref="F187:F188"/>
    <mergeCell ref="C185:C188"/>
    <mergeCell ref="F185:F186"/>
    <mergeCell ref="G185:G188"/>
    <mergeCell ref="H185:H188"/>
    <mergeCell ref="I185:I188"/>
    <mergeCell ref="J185:J188"/>
    <mergeCell ref="C181:C184"/>
    <mergeCell ref="K185:K188"/>
    <mergeCell ref="L185:L188"/>
    <mergeCell ref="M185:M188"/>
    <mergeCell ref="M197:M200"/>
    <mergeCell ref="N197:N200"/>
    <mergeCell ref="C197:C200"/>
    <mergeCell ref="F197:F198"/>
    <mergeCell ref="G197:G200"/>
    <mergeCell ref="J177:J180"/>
    <mergeCell ref="M169:M172"/>
    <mergeCell ref="N169:N172"/>
    <mergeCell ref="F175:F176"/>
    <mergeCell ref="K173:K176"/>
    <mergeCell ref="F173:F174"/>
    <mergeCell ref="G173:G176"/>
    <mergeCell ref="H173:H176"/>
    <mergeCell ref="I173:I176"/>
    <mergeCell ref="J173:J176"/>
    <mergeCell ref="L173:L176"/>
    <mergeCell ref="M173:M176"/>
    <mergeCell ref="N173:N176"/>
    <mergeCell ref="F165:F166"/>
    <mergeCell ref="G165:G168"/>
    <mergeCell ref="H165:H168"/>
    <mergeCell ref="K165:K168"/>
    <mergeCell ref="L165:L168"/>
    <mergeCell ref="F171:F172"/>
    <mergeCell ref="K169:K172"/>
    <mergeCell ref="L169:L172"/>
    <mergeCell ref="F169:F170"/>
    <mergeCell ref="G169:G172"/>
    <mergeCell ref="H169:H172"/>
    <mergeCell ref="I169:I172"/>
    <mergeCell ref="J169:J172"/>
    <mergeCell ref="I165:I168"/>
    <mergeCell ref="J165:J168"/>
    <mergeCell ref="N149:N152"/>
    <mergeCell ref="M153:M156"/>
    <mergeCell ref="C149:C152"/>
    <mergeCell ref="F149:F150"/>
    <mergeCell ref="G149:G152"/>
    <mergeCell ref="H149:H152"/>
    <mergeCell ref="N153:N156"/>
    <mergeCell ref="F155:F156"/>
    <mergeCell ref="N145:N148"/>
    <mergeCell ref="F147:F148"/>
    <mergeCell ref="F163:F164"/>
    <mergeCell ref="J157:J160"/>
    <mergeCell ref="K157:K160"/>
    <mergeCell ref="L157:L160"/>
    <mergeCell ref="M157:M160"/>
    <mergeCell ref="N157:N160"/>
    <mergeCell ref="F159:F160"/>
    <mergeCell ref="F157:F158"/>
    <mergeCell ref="G157:G160"/>
    <mergeCell ref="H157:H160"/>
    <mergeCell ref="I157:I160"/>
    <mergeCell ref="K161:K164"/>
    <mergeCell ref="L161:L164"/>
    <mergeCell ref="F161:F162"/>
    <mergeCell ref="G161:G164"/>
    <mergeCell ref="H161:H164"/>
    <mergeCell ref="I161:I164"/>
    <mergeCell ref="J161:J164"/>
    <mergeCell ref="M161:M164"/>
    <mergeCell ref="N161:N164"/>
    <mergeCell ref="H141:H144"/>
    <mergeCell ref="I141:I144"/>
    <mergeCell ref="F143:F144"/>
    <mergeCell ref="F151:F152"/>
    <mergeCell ref="C153:C156"/>
    <mergeCell ref="F153:F154"/>
    <mergeCell ref="G153:G156"/>
    <mergeCell ref="H153:H156"/>
    <mergeCell ref="I153:I156"/>
    <mergeCell ref="J153:J156"/>
    <mergeCell ref="K153:K156"/>
    <mergeCell ref="L153:L156"/>
    <mergeCell ref="I149:I152"/>
    <mergeCell ref="J149:J152"/>
    <mergeCell ref="K149:K152"/>
    <mergeCell ref="L149:L152"/>
    <mergeCell ref="M149:M152"/>
    <mergeCell ref="G145:G148"/>
    <mergeCell ref="O137:O140"/>
    <mergeCell ref="P137:P140"/>
    <mergeCell ref="C129:C132"/>
    <mergeCell ref="F129:F130"/>
    <mergeCell ref="G129:G132"/>
    <mergeCell ref="H129:H132"/>
    <mergeCell ref="I129:I132"/>
    <mergeCell ref="K129:K132"/>
    <mergeCell ref="H145:H148"/>
    <mergeCell ref="I145:I148"/>
    <mergeCell ref="J145:J148"/>
    <mergeCell ref="K145:K148"/>
    <mergeCell ref="L145:L148"/>
    <mergeCell ref="M145:M148"/>
    <mergeCell ref="L129:L132"/>
    <mergeCell ref="M129:M132"/>
    <mergeCell ref="N129:N132"/>
    <mergeCell ref="F131:F132"/>
    <mergeCell ref="J129:J132"/>
    <mergeCell ref="F145:F146"/>
    <mergeCell ref="J137:J140"/>
    <mergeCell ref="J141:J144"/>
    <mergeCell ref="K141:K144"/>
    <mergeCell ref="L141:L144"/>
    <mergeCell ref="M141:M144"/>
    <mergeCell ref="N141:N144"/>
    <mergeCell ref="C141:C144"/>
    <mergeCell ref="F141:F142"/>
    <mergeCell ref="J133:J136"/>
    <mergeCell ref="C133:C136"/>
    <mergeCell ref="F133:F134"/>
    <mergeCell ref="G141:G144"/>
    <mergeCell ref="K133:K136"/>
    <mergeCell ref="L133:L136"/>
    <mergeCell ref="M133:M136"/>
    <mergeCell ref="N133:N136"/>
    <mergeCell ref="G133:G136"/>
    <mergeCell ref="H133:H136"/>
    <mergeCell ref="I133:I136"/>
    <mergeCell ref="F135:F136"/>
    <mergeCell ref="K137:K140"/>
    <mergeCell ref="L137:L140"/>
    <mergeCell ref="M137:M140"/>
    <mergeCell ref="N137:N140"/>
    <mergeCell ref="C137:C140"/>
    <mergeCell ref="F137:F138"/>
    <mergeCell ref="G137:G140"/>
    <mergeCell ref="H137:H140"/>
    <mergeCell ref="I137:I140"/>
    <mergeCell ref="F139:F140"/>
    <mergeCell ref="C89:C92"/>
    <mergeCell ref="G89:G92"/>
    <mergeCell ref="I89:I92"/>
    <mergeCell ref="F91:F92"/>
    <mergeCell ref="M117:M120"/>
    <mergeCell ref="N101:N104"/>
    <mergeCell ref="J113:J116"/>
    <mergeCell ref="K113:K116"/>
    <mergeCell ref="L113:L116"/>
    <mergeCell ref="M113:M116"/>
    <mergeCell ref="N113:N116"/>
    <mergeCell ref="H117:H120"/>
    <mergeCell ref="I117:I120"/>
    <mergeCell ref="J117:J120"/>
    <mergeCell ref="F113:F114"/>
    <mergeCell ref="G113:G116"/>
    <mergeCell ref="H113:H116"/>
    <mergeCell ref="I113:I116"/>
    <mergeCell ref="F109:F110"/>
    <mergeCell ref="G109:G112"/>
    <mergeCell ref="F115:F116"/>
    <mergeCell ref="F117:F118"/>
    <mergeCell ref="F103:F104"/>
    <mergeCell ref="F105:F106"/>
    <mergeCell ref="C101:C104"/>
    <mergeCell ref="K109:K112"/>
    <mergeCell ref="L109:L112"/>
    <mergeCell ref="L105:L108"/>
    <mergeCell ref="H109:H112"/>
    <mergeCell ref="I109:I112"/>
    <mergeCell ref="J109:J112"/>
    <mergeCell ref="M109:M112"/>
    <mergeCell ref="B81:B84"/>
    <mergeCell ref="C81:C84"/>
    <mergeCell ref="F81:F82"/>
    <mergeCell ref="G81:G84"/>
    <mergeCell ref="H81:H84"/>
    <mergeCell ref="I81:I84"/>
    <mergeCell ref="F83:F84"/>
    <mergeCell ref="F77:F78"/>
    <mergeCell ref="M105:M108"/>
    <mergeCell ref="J85:J88"/>
    <mergeCell ref="K85:K88"/>
    <mergeCell ref="L85:L88"/>
    <mergeCell ref="M85:M88"/>
    <mergeCell ref="B85:B88"/>
    <mergeCell ref="C85:C88"/>
    <mergeCell ref="F85:F86"/>
    <mergeCell ref="G85:G88"/>
    <mergeCell ref="H85:H88"/>
    <mergeCell ref="I85:I88"/>
    <mergeCell ref="F87:F88"/>
    <mergeCell ref="G93:G96"/>
    <mergeCell ref="G105:G108"/>
    <mergeCell ref="H105:H108"/>
    <mergeCell ref="I105:I108"/>
    <mergeCell ref="F107:F108"/>
    <mergeCell ref="J101:J104"/>
    <mergeCell ref="K101:K104"/>
    <mergeCell ref="L101:L104"/>
    <mergeCell ref="M101:M104"/>
    <mergeCell ref="F101:F102"/>
    <mergeCell ref="G101:G104"/>
    <mergeCell ref="F95:F96"/>
    <mergeCell ref="C40:C43"/>
    <mergeCell ref="F40:F41"/>
    <mergeCell ref="G40:G43"/>
    <mergeCell ref="H40:H43"/>
    <mergeCell ref="I40:I43"/>
    <mergeCell ref="J40:J43"/>
    <mergeCell ref="K44:K47"/>
    <mergeCell ref="L44:L47"/>
    <mergeCell ref="M44:M47"/>
    <mergeCell ref="N44:N47"/>
    <mergeCell ref="F46:F47"/>
    <mergeCell ref="C44:C47"/>
    <mergeCell ref="F44:F45"/>
    <mergeCell ref="G44:G47"/>
    <mergeCell ref="H44:H47"/>
    <mergeCell ref="I44:I47"/>
    <mergeCell ref="J44:J47"/>
    <mergeCell ref="O4:O7"/>
    <mergeCell ref="P4:P7"/>
    <mergeCell ref="O8:O11"/>
    <mergeCell ref="P8:P11"/>
    <mergeCell ref="C36:C39"/>
    <mergeCell ref="F36:F37"/>
    <mergeCell ref="F38:F39"/>
    <mergeCell ref="K24:K39"/>
    <mergeCell ref="L24:L39"/>
    <mergeCell ref="N24:N39"/>
    <mergeCell ref="F26:F27"/>
    <mergeCell ref="C28:C31"/>
    <mergeCell ref="F28:F29"/>
    <mergeCell ref="F30:F31"/>
    <mergeCell ref="C32:C35"/>
    <mergeCell ref="C24:C27"/>
    <mergeCell ref="F24:F25"/>
    <mergeCell ref="G24:G39"/>
    <mergeCell ref="H24:H39"/>
    <mergeCell ref="I24:I39"/>
    <mergeCell ref="J24:J39"/>
    <mergeCell ref="F32:F33"/>
    <mergeCell ref="O24:O39"/>
    <mergeCell ref="M4:M7"/>
    <mergeCell ref="N4:N7"/>
    <mergeCell ref="G5:G7"/>
    <mergeCell ref="H5:K5"/>
    <mergeCell ref="H6:I6"/>
    <mergeCell ref="J6:J7"/>
    <mergeCell ref="K6:K7"/>
    <mergeCell ref="M20:M23"/>
    <mergeCell ref="N20:N23"/>
    <mergeCell ref="B4:B7"/>
    <mergeCell ref="C4:C7"/>
    <mergeCell ref="D4:E7"/>
    <mergeCell ref="F4:F7"/>
    <mergeCell ref="G4:K4"/>
    <mergeCell ref="L4:L7"/>
    <mergeCell ref="B8:B11"/>
    <mergeCell ref="C8:C11"/>
    <mergeCell ref="F8:F9"/>
    <mergeCell ref="G8:G11"/>
    <mergeCell ref="H8:H11"/>
    <mergeCell ref="I8:I11"/>
    <mergeCell ref="C16:C19"/>
    <mergeCell ref="F16:F17"/>
    <mergeCell ref="G16:G19"/>
    <mergeCell ref="H16:H19"/>
    <mergeCell ref="J20:J23"/>
    <mergeCell ref="K20:K23"/>
    <mergeCell ref="L20:L23"/>
    <mergeCell ref="F18:F19"/>
    <mergeCell ref="C20:C23"/>
    <mergeCell ref="F20:F21"/>
    <mergeCell ref="G20:G23"/>
    <mergeCell ref="J12:J15"/>
    <mergeCell ref="K12:K15"/>
    <mergeCell ref="L12:L15"/>
    <mergeCell ref="J8:J11"/>
    <mergeCell ref="K8:K11"/>
    <mergeCell ref="L8:L11"/>
    <mergeCell ref="N12:N15"/>
    <mergeCell ref="F14:F15"/>
    <mergeCell ref="C12:C15"/>
    <mergeCell ref="F12:F13"/>
    <mergeCell ref="G12:G15"/>
    <mergeCell ref="H12:H15"/>
    <mergeCell ref="I12:I15"/>
    <mergeCell ref="H20:H23"/>
    <mergeCell ref="I20:I23"/>
    <mergeCell ref="F22:F23"/>
    <mergeCell ref="I16:I19"/>
    <mergeCell ref="J16:J19"/>
    <mergeCell ref="K16:K19"/>
    <mergeCell ref="L16:L19"/>
    <mergeCell ref="F89:F90"/>
    <mergeCell ref="M48:M52"/>
    <mergeCell ref="N48:N52"/>
    <mergeCell ref="F50:F52"/>
    <mergeCell ref="J81:J84"/>
    <mergeCell ref="K81:K84"/>
    <mergeCell ref="M77:M80"/>
    <mergeCell ref="N77:N80"/>
    <mergeCell ref="L81:L84"/>
    <mergeCell ref="M81:M84"/>
    <mergeCell ref="N81:N84"/>
    <mergeCell ref="J89:J92"/>
    <mergeCell ref="K89:K92"/>
    <mergeCell ref="L89:L92"/>
    <mergeCell ref="M89:M92"/>
    <mergeCell ref="N89:N92"/>
    <mergeCell ref="M73:M76"/>
    <mergeCell ref="N85:N88"/>
    <mergeCell ref="N8:N11"/>
    <mergeCell ref="F10:F11"/>
    <mergeCell ref="N16:N19"/>
    <mergeCell ref="F34:F35"/>
    <mergeCell ref="K40:K43"/>
    <mergeCell ref="L40:L43"/>
    <mergeCell ref="M40:M43"/>
    <mergeCell ref="N40:N43"/>
    <mergeCell ref="F42:F43"/>
    <mergeCell ref="F73:F74"/>
    <mergeCell ref="G73:G76"/>
    <mergeCell ref="H73:H76"/>
    <mergeCell ref="I73:I76"/>
    <mergeCell ref="F75:F76"/>
    <mergeCell ref="G77:G80"/>
    <mergeCell ref="H77:H80"/>
    <mergeCell ref="I77:I80"/>
    <mergeCell ref="F79:F80"/>
    <mergeCell ref="F69:F70"/>
    <mergeCell ref="L58:L61"/>
    <mergeCell ref="M58:M61"/>
    <mergeCell ref="F60:F61"/>
    <mergeCell ref="G48:G52"/>
    <mergeCell ref="H48:H52"/>
    <mergeCell ref="I48:I52"/>
    <mergeCell ref="J48:J52"/>
    <mergeCell ref="K48:K52"/>
    <mergeCell ref="L48:L52"/>
    <mergeCell ref="N73:N76"/>
    <mergeCell ref="J77:J80"/>
    <mergeCell ref="K77:K80"/>
    <mergeCell ref="L77:L80"/>
    <mergeCell ref="N109:N112"/>
    <mergeCell ref="F111:F112"/>
    <mergeCell ref="J69:J72"/>
    <mergeCell ref="K69:K72"/>
    <mergeCell ref="L69:L72"/>
    <mergeCell ref="M69:M72"/>
    <mergeCell ref="N69:N72"/>
    <mergeCell ref="L73:L76"/>
    <mergeCell ref="F58:F59"/>
    <mergeCell ref="G58:G61"/>
    <mergeCell ref="G69:G72"/>
    <mergeCell ref="H69:H72"/>
    <mergeCell ref="I69:I72"/>
    <mergeCell ref="F71:F72"/>
    <mergeCell ref="J73:J76"/>
    <mergeCell ref="K73:K76"/>
    <mergeCell ref="N93:N96"/>
    <mergeCell ref="H93:H96"/>
    <mergeCell ref="I93:I96"/>
    <mergeCell ref="J93:J96"/>
    <mergeCell ref="K93:K96"/>
    <mergeCell ref="L93:L96"/>
    <mergeCell ref="M93:M96"/>
    <mergeCell ref="K58:K61"/>
    <mergeCell ref="H58:H61"/>
    <mergeCell ref="I58:I61"/>
    <mergeCell ref="J58:J61"/>
    <mergeCell ref="F53:F54"/>
    <mergeCell ref="L213:L216"/>
    <mergeCell ref="M213:M216"/>
    <mergeCell ref="N213:N216"/>
    <mergeCell ref="F215:F216"/>
    <mergeCell ref="B213:B216"/>
    <mergeCell ref="C213:C216"/>
    <mergeCell ref="F213:F214"/>
    <mergeCell ref="G213:G216"/>
    <mergeCell ref="H213:H216"/>
    <mergeCell ref="I213:I216"/>
    <mergeCell ref="J213:J216"/>
    <mergeCell ref="K213:K216"/>
    <mergeCell ref="C97:C100"/>
    <mergeCell ref="F97:F98"/>
    <mergeCell ref="G97:G100"/>
    <mergeCell ref="H97:H100"/>
    <mergeCell ref="I97:I100"/>
    <mergeCell ref="J97:J100"/>
    <mergeCell ref="K97:K100"/>
    <mergeCell ref="L97:L100"/>
    <mergeCell ref="M97:M100"/>
    <mergeCell ref="N97:N100"/>
    <mergeCell ref="F99:F100"/>
    <mergeCell ref="N105:N108"/>
    <mergeCell ref="H101:H104"/>
    <mergeCell ref="I101:I104"/>
    <mergeCell ref="J105:J108"/>
    <mergeCell ref="K105:K108"/>
    <mergeCell ref="F55:F57"/>
    <mergeCell ref="N58:N61"/>
    <mergeCell ref="H89:H92"/>
    <mergeCell ref="Q173:Q176"/>
    <mergeCell ref="Q177:Q180"/>
    <mergeCell ref="Q181:Q184"/>
    <mergeCell ref="Q117:Q120"/>
    <mergeCell ref="Q4:Q7"/>
    <mergeCell ref="Q8:Q11"/>
    <mergeCell ref="Q12:Q15"/>
    <mergeCell ref="Q16:Q19"/>
    <mergeCell ref="Q20:Q23"/>
    <mergeCell ref="N62:N68"/>
    <mergeCell ref="F64:F65"/>
    <mergeCell ref="M10:M19"/>
    <mergeCell ref="M26:M39"/>
    <mergeCell ref="C62:C68"/>
    <mergeCell ref="F62:F63"/>
    <mergeCell ref="G62:G68"/>
    <mergeCell ref="H62:H68"/>
    <mergeCell ref="I62:I68"/>
    <mergeCell ref="J62:J68"/>
    <mergeCell ref="K62:K68"/>
    <mergeCell ref="L62:L68"/>
    <mergeCell ref="M62:M68"/>
    <mergeCell ref="N53:N57"/>
    <mergeCell ref="G53:G57"/>
    <mergeCell ref="H53:H57"/>
    <mergeCell ref="I53:I57"/>
    <mergeCell ref="J53:J57"/>
    <mergeCell ref="K53:K57"/>
    <mergeCell ref="L53:L57"/>
    <mergeCell ref="M53:M57"/>
    <mergeCell ref="C48:C52"/>
    <mergeCell ref="F48:F49"/>
    <mergeCell ref="Q69:Q72"/>
    <mergeCell ref="Q73:Q76"/>
    <mergeCell ref="Q77:Q80"/>
    <mergeCell ref="Q153:Q156"/>
    <mergeCell ref="Q157:Q160"/>
    <mergeCell ref="Q161:Q164"/>
    <mergeCell ref="Q165:Q166"/>
    <mergeCell ref="Q167:Q168"/>
    <mergeCell ref="Q169:Q172"/>
    <mergeCell ref="Q121:Q124"/>
    <mergeCell ref="Q125:Q128"/>
    <mergeCell ref="Q129:Q132"/>
    <mergeCell ref="Q133:Q136"/>
    <mergeCell ref="Q137:Q140"/>
    <mergeCell ref="Q141:Q144"/>
    <mergeCell ref="Q145:Q148"/>
    <mergeCell ref="Q149:Q152"/>
    <mergeCell ref="Q24:Q39"/>
    <mergeCell ref="Q293:Q296"/>
    <mergeCell ref="Q297:Q300"/>
    <mergeCell ref="Q301:Q304"/>
    <mergeCell ref="Q305:Q308"/>
    <mergeCell ref="Q309:Q312"/>
    <mergeCell ref="Q313:Q316"/>
    <mergeCell ref="Q317:Q320"/>
    <mergeCell ref="Q185:Q188"/>
    <mergeCell ref="Q205:Q208"/>
    <mergeCell ref="Q209:Q212"/>
    <mergeCell ref="Q213:Q216"/>
    <mergeCell ref="Q217:Q220"/>
    <mergeCell ref="Q189:Q192"/>
    <mergeCell ref="Q193:Q196"/>
    <mergeCell ref="Q197:Q200"/>
    <mergeCell ref="Q201:Q204"/>
    <mergeCell ref="Q81:Q84"/>
    <mergeCell ref="Q85:Q88"/>
    <mergeCell ref="Q89:Q92"/>
    <mergeCell ref="Q93:Q96"/>
    <mergeCell ref="Q97:Q100"/>
    <mergeCell ref="Q101:Q104"/>
    <mergeCell ref="Q105:Q108"/>
    <mergeCell ref="Q109:Q112"/>
    <mergeCell ref="Q113:Q116"/>
    <mergeCell ref="Q40:Q43"/>
    <mergeCell ref="Q44:Q47"/>
    <mergeCell ref="Q48:Q52"/>
    <mergeCell ref="Q53:Q57"/>
    <mergeCell ref="Q58:Q61"/>
    <mergeCell ref="Q62:Q68"/>
    <mergeCell ref="Q321:Q324"/>
    <mergeCell ref="Q257:Q260"/>
    <mergeCell ref="Q261:Q264"/>
    <mergeCell ref="Q265:Q268"/>
    <mergeCell ref="Q269:Q272"/>
    <mergeCell ref="Q273:Q276"/>
    <mergeCell ref="Q277:Q280"/>
    <mergeCell ref="Q281:Q284"/>
    <mergeCell ref="Q285:Q288"/>
    <mergeCell ref="Q289:Q292"/>
    <mergeCell ref="Q221:Q224"/>
    <mergeCell ref="Q225:Q228"/>
    <mergeCell ref="Q229:Q232"/>
    <mergeCell ref="Q233:Q236"/>
    <mergeCell ref="Q237:Q240"/>
    <mergeCell ref="Q241:Q244"/>
    <mergeCell ref="Q245:Q248"/>
    <mergeCell ref="Q249:Q252"/>
    <mergeCell ref="Q253:Q256"/>
    <mergeCell ref="O12:O15"/>
    <mergeCell ref="P12:P15"/>
    <mergeCell ref="O16:O19"/>
    <mergeCell ref="P16:P19"/>
    <mergeCell ref="O20:O23"/>
    <mergeCell ref="P20:P23"/>
    <mergeCell ref="P24:P27"/>
    <mergeCell ref="P28:P31"/>
    <mergeCell ref="P32:P35"/>
    <mergeCell ref="P36:P39"/>
    <mergeCell ref="O40:O43"/>
    <mergeCell ref="P40:P43"/>
    <mergeCell ref="O44:O47"/>
    <mergeCell ref="P44:P47"/>
    <mergeCell ref="O48:O52"/>
    <mergeCell ref="P48:P52"/>
    <mergeCell ref="O53:O57"/>
    <mergeCell ref="P53:P57"/>
    <mergeCell ref="O58:O61"/>
    <mergeCell ref="P58:P61"/>
    <mergeCell ref="O62:O68"/>
    <mergeCell ref="P62:P68"/>
    <mergeCell ref="O69:O72"/>
    <mergeCell ref="P69:P72"/>
    <mergeCell ref="O73:O76"/>
    <mergeCell ref="P73:P76"/>
    <mergeCell ref="O77:O80"/>
    <mergeCell ref="P77:P80"/>
    <mergeCell ref="O81:O84"/>
    <mergeCell ref="P81:P84"/>
    <mergeCell ref="O85:O88"/>
    <mergeCell ref="P85:P88"/>
    <mergeCell ref="O93:O96"/>
    <mergeCell ref="P93:P96"/>
    <mergeCell ref="O97:O100"/>
    <mergeCell ref="P97:P100"/>
    <mergeCell ref="P89:P92"/>
    <mergeCell ref="O89:O92"/>
    <mergeCell ref="O101:O104"/>
    <mergeCell ref="P101:P104"/>
    <mergeCell ref="O105:O108"/>
    <mergeCell ref="P105:P108"/>
    <mergeCell ref="O109:O112"/>
    <mergeCell ref="P109:P112"/>
    <mergeCell ref="O113:O116"/>
    <mergeCell ref="P113:P116"/>
    <mergeCell ref="O117:O120"/>
    <mergeCell ref="P117:P120"/>
    <mergeCell ref="O121:O124"/>
    <mergeCell ref="P121:P124"/>
    <mergeCell ref="O125:O128"/>
    <mergeCell ref="P125:P128"/>
    <mergeCell ref="O129:O132"/>
    <mergeCell ref="P129:P132"/>
    <mergeCell ref="O133:O136"/>
    <mergeCell ref="P133:P136"/>
    <mergeCell ref="O141:O144"/>
    <mergeCell ref="P141:P144"/>
    <mergeCell ref="O145:O148"/>
    <mergeCell ref="P145:P148"/>
    <mergeCell ref="O149:O152"/>
    <mergeCell ref="P149:P152"/>
    <mergeCell ref="O153:O156"/>
    <mergeCell ref="P153:P156"/>
    <mergeCell ref="O157:O160"/>
    <mergeCell ref="P157:P160"/>
    <mergeCell ref="O161:O164"/>
    <mergeCell ref="P161:P164"/>
    <mergeCell ref="O165:O166"/>
    <mergeCell ref="P165:P166"/>
    <mergeCell ref="O167:O168"/>
    <mergeCell ref="P167:P168"/>
    <mergeCell ref="O169:O172"/>
    <mergeCell ref="P169:P172"/>
    <mergeCell ref="O173:O176"/>
    <mergeCell ref="P173:P176"/>
    <mergeCell ref="O177:O180"/>
    <mergeCell ref="P177:P180"/>
    <mergeCell ref="O181:O184"/>
    <mergeCell ref="P181:P184"/>
    <mergeCell ref="O185:O188"/>
    <mergeCell ref="P185:P188"/>
    <mergeCell ref="O293:O296"/>
    <mergeCell ref="P293:P296"/>
    <mergeCell ref="O297:O300"/>
    <mergeCell ref="P297:P300"/>
    <mergeCell ref="O301:O304"/>
    <mergeCell ref="P301:P304"/>
    <mergeCell ref="O197:O200"/>
    <mergeCell ref="P197:P200"/>
    <mergeCell ref="O201:O204"/>
    <mergeCell ref="P201:P204"/>
    <mergeCell ref="O205:O208"/>
    <mergeCell ref="P205:P208"/>
    <mergeCell ref="O209:O212"/>
    <mergeCell ref="P209:P212"/>
    <mergeCell ref="O245:O248"/>
    <mergeCell ref="P245:P248"/>
    <mergeCell ref="O249:O252"/>
    <mergeCell ref="P249:P252"/>
    <mergeCell ref="O253:O256"/>
    <mergeCell ref="P253:P256"/>
    <mergeCell ref="O257:O260"/>
    <mergeCell ref="P257:P260"/>
    <mergeCell ref="O261:O264"/>
    <mergeCell ref="P261:P264"/>
    <mergeCell ref="P309:P312"/>
    <mergeCell ref="O313:O316"/>
    <mergeCell ref="P313:P316"/>
    <mergeCell ref="O317:O320"/>
    <mergeCell ref="P317:P320"/>
    <mergeCell ref="O321:O324"/>
    <mergeCell ref="P321:P324"/>
    <mergeCell ref="O213:O216"/>
    <mergeCell ref="P213:P216"/>
    <mergeCell ref="O217:O220"/>
    <mergeCell ref="P217:P220"/>
    <mergeCell ref="O221:O224"/>
    <mergeCell ref="P221:P224"/>
    <mergeCell ref="O225:O228"/>
    <mergeCell ref="P225:P228"/>
    <mergeCell ref="O229:O232"/>
    <mergeCell ref="P229:P232"/>
    <mergeCell ref="O233:O236"/>
    <mergeCell ref="P233:P236"/>
    <mergeCell ref="O237:O240"/>
    <mergeCell ref="P237:P240"/>
    <mergeCell ref="O241:O244"/>
    <mergeCell ref="P241:P244"/>
    <mergeCell ref="O265:O268"/>
    <mergeCell ref="P265:P268"/>
    <mergeCell ref="O269:O272"/>
    <mergeCell ref="P269:P272"/>
    <mergeCell ref="O273:O276"/>
    <mergeCell ref="P273:P276"/>
    <mergeCell ref="O277:O280"/>
    <mergeCell ref="P277:P280"/>
    <mergeCell ref="P281:P284"/>
  </mergeCells>
  <phoneticPr fontId="8"/>
  <hyperlinks>
    <hyperlink ref="F64" r:id="rId2"/>
    <hyperlink ref="F77" r:id="rId3"/>
    <hyperlink ref="F81" r:id="rId4"/>
    <hyperlink ref="F83" r:id="rId5"/>
    <hyperlink ref="F101" r:id="rId6"/>
    <hyperlink ref="F105" r:id="rId7"/>
    <hyperlink ref="F115" r:id="rId8"/>
    <hyperlink ref="F119" r:id="rId9"/>
    <hyperlink ref="F153" r:id="rId10"/>
    <hyperlink ref="F131" r:id="rId11"/>
    <hyperlink ref="F147" r:id="rId12"/>
    <hyperlink ref="F171" r:id="rId13"/>
    <hyperlink ref="F173" r:id="rId14"/>
  </hyperlinks>
  <printOptions horizontalCentered="1"/>
  <pageMargins left="0.59055118110236227" right="0.59055118110236227" top="0.59055118110236227" bottom="0.59055118110236227" header="0.39370078740157483" footer="0.39370078740157483"/>
  <pageSetup paperSize="9" firstPageNumber="2" orientation="portrait" r:id="rId15"/>
  <headerFooter>
    <oddFooter>&amp;C&amp;P</oddFooter>
  </headerFooter>
  <rowBreaks count="5" manualBreakCount="5">
    <brk id="61" max="17" man="1"/>
    <brk id="108" max="17" man="1"/>
    <brk id="160" max="17" man="1"/>
    <brk id="216" max="17" man="1"/>
    <brk id="268" max="17" man="1"/>
  </rowBreaks>
  <drawing r:id="rId16"/>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A1:AA80"/>
  <sheetViews>
    <sheetView view="pageBreakPreview" zoomScale="85" zoomScaleNormal="75" zoomScaleSheetLayoutView="85" workbookViewId="0">
      <pane ySplit="7" topLeftCell="A8" activePane="bottomLeft" state="frozen"/>
      <selection activeCell="M31" sqref="M31"/>
      <selection pane="bottomLeft" activeCell="B3" sqref="B3"/>
    </sheetView>
  </sheetViews>
  <sheetFormatPr defaultRowHeight="11.25" x14ac:dyDescent="0.15"/>
  <cols>
    <col min="1" max="1" width="1.625" style="234" customWidth="1"/>
    <col min="2" max="2" width="8.875" style="202" customWidth="1"/>
    <col min="3" max="15" width="3.5" style="202" customWidth="1"/>
    <col min="16" max="17" width="8.125" style="202" customWidth="1"/>
    <col min="18" max="18" width="3.5" style="202" customWidth="1"/>
    <col min="19" max="20" width="7.625" style="202" customWidth="1"/>
    <col min="21" max="21" width="1.25" style="202" customWidth="1"/>
    <col min="22" max="24" width="27.375" style="946" customWidth="1"/>
    <col min="25" max="16384" width="9" style="202"/>
  </cols>
  <sheetData>
    <row r="1" spans="1:26" s="179" customFormat="1" ht="12" x14ac:dyDescent="0.15">
      <c r="A1" s="177"/>
      <c r="B1" s="178"/>
      <c r="I1" s="178"/>
      <c r="V1" s="380"/>
      <c r="W1" s="380"/>
      <c r="X1" s="380"/>
    </row>
    <row r="2" spans="1:26" s="179" customFormat="1" ht="45" customHeight="1" x14ac:dyDescent="0.15">
      <c r="A2" s="154"/>
      <c r="B2" s="170"/>
      <c r="C2" s="154"/>
      <c r="D2" s="154"/>
      <c r="E2" s="154"/>
      <c r="F2" s="154"/>
      <c r="G2" s="154"/>
      <c r="H2" s="154"/>
      <c r="I2" s="170"/>
      <c r="J2" s="154"/>
      <c r="V2" s="380"/>
      <c r="W2" s="380"/>
      <c r="X2" s="380"/>
    </row>
    <row r="3" spans="1:26" s="179" customFormat="1" ht="12" customHeight="1" thickBot="1" x14ac:dyDescent="0.2">
      <c r="A3" s="154"/>
      <c r="B3" s="170"/>
      <c r="C3" s="154"/>
      <c r="D3" s="154"/>
      <c r="E3" s="154"/>
      <c r="F3" s="154"/>
      <c r="G3" s="154"/>
      <c r="H3" s="154"/>
      <c r="I3" s="170"/>
      <c r="J3" s="154"/>
      <c r="V3" s="380"/>
      <c r="W3" s="380"/>
      <c r="X3" s="380"/>
    </row>
    <row r="4" spans="1:26" ht="25.5" customHeight="1" x14ac:dyDescent="0.15">
      <c r="A4" s="252"/>
      <c r="B4" s="11" t="s">
        <v>2374</v>
      </c>
      <c r="C4" s="3215" t="s">
        <v>2375</v>
      </c>
      <c r="D4" s="3216"/>
      <c r="E4" s="3216"/>
      <c r="F4" s="3217"/>
      <c r="G4" s="3252" t="s">
        <v>450</v>
      </c>
      <c r="H4" s="3253"/>
      <c r="I4" s="3253"/>
      <c r="J4" s="3253"/>
      <c r="K4" s="3253"/>
      <c r="L4" s="3253"/>
      <c r="M4" s="3253"/>
      <c r="N4" s="3254"/>
      <c r="O4" s="3218" t="s">
        <v>451</v>
      </c>
      <c r="P4" s="3221" t="s">
        <v>4528</v>
      </c>
      <c r="Q4" s="12"/>
      <c r="R4" s="3257" t="s">
        <v>5714</v>
      </c>
      <c r="S4" s="3258"/>
      <c r="T4" s="3259"/>
      <c r="U4" s="234"/>
      <c r="V4" s="942"/>
      <c r="W4" s="942"/>
      <c r="X4" s="942"/>
      <c r="Y4" s="234"/>
      <c r="Z4" s="234"/>
    </row>
    <row r="5" spans="1:26" ht="25.5" customHeight="1" x14ac:dyDescent="0.15">
      <c r="A5" s="252"/>
      <c r="B5" s="13"/>
      <c r="C5" s="3235" t="s">
        <v>3413</v>
      </c>
      <c r="D5" s="3238" t="s">
        <v>2376</v>
      </c>
      <c r="E5" s="3238"/>
      <c r="F5" s="3239" t="s">
        <v>453</v>
      </c>
      <c r="G5" s="3242" t="s">
        <v>3413</v>
      </c>
      <c r="H5" s="3249" t="s">
        <v>3221</v>
      </c>
      <c r="I5" s="3250"/>
      <c r="J5" s="3250"/>
      <c r="K5" s="3250"/>
      <c r="L5" s="3250"/>
      <c r="M5" s="3250"/>
      <c r="N5" s="3251"/>
      <c r="O5" s="3219"/>
      <c r="P5" s="3222"/>
      <c r="Q5" s="3245" t="s">
        <v>454</v>
      </c>
      <c r="R5" s="3260" t="s">
        <v>455</v>
      </c>
      <c r="S5" s="3261" t="s">
        <v>5715</v>
      </c>
      <c r="T5" s="3224" t="s">
        <v>4529</v>
      </c>
      <c r="U5" s="234"/>
      <c r="V5" s="942"/>
      <c r="W5" s="942"/>
      <c r="X5" s="942"/>
      <c r="Y5" s="234"/>
      <c r="Z5" s="234"/>
    </row>
    <row r="6" spans="1:26" ht="24.75" customHeight="1" x14ac:dyDescent="0.15">
      <c r="A6" s="252"/>
      <c r="B6" s="13"/>
      <c r="C6" s="3236"/>
      <c r="D6" s="3227" t="s">
        <v>63</v>
      </c>
      <c r="E6" s="3229" t="s">
        <v>64</v>
      </c>
      <c r="F6" s="3240"/>
      <c r="G6" s="3243"/>
      <c r="H6" s="3231" t="s">
        <v>2377</v>
      </c>
      <c r="I6" s="3232"/>
      <c r="J6" s="3233" t="s">
        <v>3222</v>
      </c>
      <c r="K6" s="3247" t="s">
        <v>3818</v>
      </c>
      <c r="L6" s="3247"/>
      <c r="M6" s="3248"/>
      <c r="N6" s="3255" t="s">
        <v>3223</v>
      </c>
      <c r="O6" s="3219"/>
      <c r="P6" s="3222"/>
      <c r="Q6" s="3245"/>
      <c r="R6" s="3222"/>
      <c r="S6" s="3262"/>
      <c r="T6" s="3225"/>
      <c r="U6" s="234"/>
      <c r="V6" s="942"/>
      <c r="W6" s="942"/>
      <c r="X6" s="942"/>
      <c r="Y6" s="234"/>
      <c r="Z6" s="234"/>
    </row>
    <row r="7" spans="1:26" ht="54.75" customHeight="1" thickBot="1" x14ac:dyDescent="0.2">
      <c r="A7" s="252" t="s">
        <v>0</v>
      </c>
      <c r="B7" s="68" t="s">
        <v>2378</v>
      </c>
      <c r="C7" s="3237"/>
      <c r="D7" s="3228"/>
      <c r="E7" s="3230"/>
      <c r="F7" s="3241"/>
      <c r="G7" s="3244"/>
      <c r="H7" s="579" t="s">
        <v>2606</v>
      </c>
      <c r="I7" s="580" t="s">
        <v>2607</v>
      </c>
      <c r="J7" s="3234"/>
      <c r="K7" s="581" t="s">
        <v>3170</v>
      </c>
      <c r="L7" s="580" t="s">
        <v>3171</v>
      </c>
      <c r="M7" s="582" t="s">
        <v>3172</v>
      </c>
      <c r="N7" s="3256"/>
      <c r="O7" s="3220"/>
      <c r="P7" s="3223"/>
      <c r="Q7" s="3246"/>
      <c r="R7" s="3223"/>
      <c r="S7" s="3263"/>
      <c r="T7" s="3226"/>
      <c r="U7" s="234"/>
      <c r="V7" s="942"/>
      <c r="W7" s="942"/>
      <c r="X7" s="942"/>
      <c r="Y7" s="234"/>
      <c r="Z7" s="234"/>
    </row>
    <row r="8" spans="1:26" ht="22.5" customHeight="1" x14ac:dyDescent="0.15">
      <c r="A8" s="253"/>
      <c r="B8" s="910" t="s">
        <v>1</v>
      </c>
      <c r="C8" s="915">
        <f>SUM(D8:E8)</f>
        <v>71</v>
      </c>
      <c r="D8" s="911">
        <v>8</v>
      </c>
      <c r="E8" s="912">
        <v>63</v>
      </c>
      <c r="F8" s="913">
        <v>0</v>
      </c>
      <c r="G8" s="1405">
        <f>SUM('2-キ'!G8:G291)</f>
        <v>293</v>
      </c>
      <c r="H8" s="1406">
        <f>SUM('2-キ'!H8:H291)</f>
        <v>174</v>
      </c>
      <c r="I8" s="1407">
        <f>SUM('2-キ'!I8:I291)</f>
        <v>16</v>
      </c>
      <c r="J8" s="1408">
        <f>SUM('2-キ'!J8:J291)</f>
        <v>103</v>
      </c>
      <c r="K8" s="1409">
        <f>SUM('2-キ'!K8:K291)</f>
        <v>29</v>
      </c>
      <c r="L8" s="1407">
        <f>SUM('2-キ'!L8:L291)</f>
        <v>33</v>
      </c>
      <c r="M8" s="1408">
        <f>SUM('2-キ'!M8:M291)</f>
        <v>231</v>
      </c>
      <c r="N8" s="917">
        <f>SUM('2-キ'!N8:N291)</f>
        <v>101</v>
      </c>
      <c r="O8" s="914">
        <v>11</v>
      </c>
      <c r="P8" s="915">
        <f>SUM('2-キ'!P8:P291)</f>
        <v>4634439</v>
      </c>
      <c r="Q8" s="1410">
        <f>SUM('2-キ'!Q8:Q291)</f>
        <v>1636301</v>
      </c>
      <c r="R8" s="915">
        <v>67</v>
      </c>
      <c r="S8" s="916">
        <v>176141</v>
      </c>
      <c r="T8" s="917">
        <v>215852</v>
      </c>
      <c r="U8" s="234"/>
      <c r="V8" s="943" t="str">
        <f>IF('2-カ'!G8&lt;&gt;SUM('2-キ'!G$8:G$291),"｢(2)ｶ｣ｼｰﾄの「職員数（本館分）合計」＝｢(2)ｷ｣ｼｰﾄの「職員数」の合計としてください","")</f>
        <v/>
      </c>
      <c r="W8" s="943" t="str">
        <f>IF('2-カ'!P8&lt;&gt;SUM('2-キ'!P$8:P$291),"｢(2)ｶ｣ｼｰﾄの「延べ利用者数」＝｢(2)ｷ｣ｼｰﾄの「延べ利用者数」の合計としてください","")</f>
        <v/>
      </c>
      <c r="X8" s="943" t="str">
        <f>IF('2-カ'!Q8&lt;&gt;SUM('2-キ'!Q$8:Q$291),"｢(2)ｶ｣ｼｰﾄの「延べ利用者数（うち主催事業分）」＝｢(2)ｷ｣ｼｰﾄの「延べ利用者数（うち主催事業分）」の合計としてください","")</f>
        <v/>
      </c>
      <c r="Y8" s="234"/>
      <c r="Z8" s="234"/>
    </row>
    <row r="9" spans="1:26" ht="22.5" customHeight="1" x14ac:dyDescent="0.15">
      <c r="A9" s="253"/>
      <c r="B9" s="499" t="s">
        <v>456</v>
      </c>
      <c r="C9" s="1330">
        <f>SUM(D9:E9)</f>
        <v>0</v>
      </c>
      <c r="D9" s="501">
        <v>0</v>
      </c>
      <c r="E9" s="502">
        <v>0</v>
      </c>
      <c r="F9" s="503">
        <v>0</v>
      </c>
      <c r="G9" s="1332">
        <v>0</v>
      </c>
      <c r="H9" s="1411">
        <v>0</v>
      </c>
      <c r="I9" s="1412">
        <v>0</v>
      </c>
      <c r="J9" s="1413">
        <v>0</v>
      </c>
      <c r="K9" s="501">
        <v>0</v>
      </c>
      <c r="L9" s="1412">
        <v>0</v>
      </c>
      <c r="M9" s="1413">
        <v>0</v>
      </c>
      <c r="N9" s="503">
        <v>0</v>
      </c>
      <c r="O9" s="503">
        <v>0</v>
      </c>
      <c r="P9" s="296">
        <v>0</v>
      </c>
      <c r="Q9" s="1346">
        <v>0</v>
      </c>
      <c r="R9" s="1330">
        <v>0</v>
      </c>
      <c r="S9" s="297">
        <v>0</v>
      </c>
      <c r="T9" s="504">
        <v>0</v>
      </c>
      <c r="U9" s="234"/>
      <c r="V9" s="944"/>
      <c r="W9" s="942"/>
      <c r="X9" s="942"/>
      <c r="Y9" s="234"/>
      <c r="Z9" s="234"/>
    </row>
    <row r="10" spans="1:26" ht="22.5" customHeight="1" x14ac:dyDescent="0.15">
      <c r="A10" s="253"/>
      <c r="B10" s="500" t="s">
        <v>457</v>
      </c>
      <c r="C10" s="1330">
        <f t="shared" ref="C10:C29" si="0">SUM(D10:E10)</f>
        <v>13</v>
      </c>
      <c r="D10" s="505">
        <v>0</v>
      </c>
      <c r="E10" s="506">
        <v>13</v>
      </c>
      <c r="F10" s="504">
        <v>0</v>
      </c>
      <c r="G10" s="1332">
        <f>SUM('2-キ'!G292:G343)</f>
        <v>26</v>
      </c>
      <c r="H10" s="1414">
        <f>SUM('2-キ'!H292:H343)</f>
        <v>0</v>
      </c>
      <c r="I10" s="1415">
        <f>SUM('2-キ'!I292:I343)</f>
        <v>0</v>
      </c>
      <c r="J10" s="1416">
        <f>SUM('2-キ'!J292:J343)</f>
        <v>26</v>
      </c>
      <c r="K10" s="505">
        <f>SUM('2-キ'!K292:K343)</f>
        <v>3</v>
      </c>
      <c r="L10" s="1415">
        <f>SUM('2-キ'!L292:L343)</f>
        <v>6</v>
      </c>
      <c r="M10" s="1416">
        <f>SUM('2-キ'!M292:M343)</f>
        <v>17</v>
      </c>
      <c r="N10" s="504">
        <f>SUM('2-キ'!N292:N343)</f>
        <v>0</v>
      </c>
      <c r="O10" s="504">
        <v>13</v>
      </c>
      <c r="P10" s="296">
        <f>SUM('2-キ'!P292:P343)</f>
        <v>142074</v>
      </c>
      <c r="Q10" s="1346">
        <f>SUM('2-キ'!Q292:Q343)</f>
        <v>97162</v>
      </c>
      <c r="R10" s="296">
        <v>10</v>
      </c>
      <c r="S10" s="297" t="s">
        <v>4816</v>
      </c>
      <c r="T10" s="504" t="s">
        <v>4816</v>
      </c>
      <c r="U10" s="234"/>
      <c r="V10" s="943" t="str">
        <f>IF('2-カ'!G10&lt;&gt;SUM('2-キ'!G$292:G$343),"｢(2)ｶ｣ｼｰﾄの「職員数（本館分）合計」＝｢(2)ｷ｣ｼｰﾄの「職員数」の合計としてください","")</f>
        <v/>
      </c>
      <c r="W10" s="943" t="str">
        <f>IF('2-カ'!P10&lt;&gt;SUM('2-キ'!P$292:P$343),"｢(2)ｶ｣ｼｰﾄの「延べ利用者数」＝｢(2)ｷ｣ｼｰﾄの「延べ利用者数」の合計としてください","")</f>
        <v/>
      </c>
      <c r="X10" s="943" t="str">
        <f>IF('2-カ'!Q10&lt;&gt;SUM('2-キ'!Q$292:Q$343),"｢(2)ｶ｣ｼｰﾄの「延べ利用者数（うち主催事業分）」＝｢(2)ｷ｣ｼｰﾄの「延べ利用者数（うち主催事業分）」の合計としてください","")</f>
        <v/>
      </c>
      <c r="Y10" s="234"/>
      <c r="Z10" s="234"/>
    </row>
    <row r="11" spans="1:26" ht="22.5" customHeight="1" x14ac:dyDescent="0.15">
      <c r="A11" s="253"/>
      <c r="B11" s="500" t="s">
        <v>458</v>
      </c>
      <c r="C11" s="1330">
        <f t="shared" si="0"/>
        <v>6</v>
      </c>
      <c r="D11" s="505">
        <v>1</v>
      </c>
      <c r="E11" s="506">
        <v>5</v>
      </c>
      <c r="F11" s="504">
        <v>0</v>
      </c>
      <c r="G11" s="1332">
        <f>SUM('2-キ'!G344:G367)</f>
        <v>15</v>
      </c>
      <c r="H11" s="1414">
        <f>SUM('2-キ'!H344:H367)</f>
        <v>0</v>
      </c>
      <c r="I11" s="1415">
        <f>SUM('2-キ'!I344:I367)</f>
        <v>3</v>
      </c>
      <c r="J11" s="1416">
        <f>SUM('2-キ'!J344:J367)</f>
        <v>12</v>
      </c>
      <c r="K11" s="505">
        <f>SUM('2-キ'!K344:K367)</f>
        <v>2</v>
      </c>
      <c r="L11" s="1415">
        <f>SUM('2-キ'!L344:L367)</f>
        <v>2</v>
      </c>
      <c r="M11" s="1416">
        <f>SUM('2-キ'!M344:M367)</f>
        <v>11</v>
      </c>
      <c r="N11" s="504">
        <f>SUM('2-キ'!N344:N367)</f>
        <v>0</v>
      </c>
      <c r="O11" s="504">
        <v>15</v>
      </c>
      <c r="P11" s="296">
        <f>SUM('2-キ'!P344:P367)</f>
        <v>179241</v>
      </c>
      <c r="Q11" s="1346">
        <f>SUM('2-キ'!Q344:Q367)</f>
        <v>7818</v>
      </c>
      <c r="R11" s="296">
        <v>0</v>
      </c>
      <c r="S11" s="297">
        <v>0</v>
      </c>
      <c r="T11" s="504">
        <v>0</v>
      </c>
      <c r="U11" s="234"/>
      <c r="V11" s="943" t="str">
        <f>IF('2-カ'!G11&lt;&gt;SUM('2-キ'!G$344:G$367),"｢(2)ｶ｣ｼｰﾄの「職員数（本館分）合計」＝｢(2)ｷ｣ｼｰﾄの「職員数」の合計としてください","")</f>
        <v/>
      </c>
      <c r="W11" s="943" t="str">
        <f>IF('2-カ'!P11&lt;&gt;SUM('2-キ'!P$344:P$367),"｢(2)ｶ｣ｼｰﾄの「延べ利用者数」＝｢(2)ｷ｣ｼｰﾄの「延べ利用者数」の合計としてください","")</f>
        <v/>
      </c>
      <c r="X11" s="943" t="str">
        <f>IF('2-カ'!Q11&lt;&gt;SUM('2-キ'!Q$344:Q$367),"｢(2)ｶ｣ｼｰﾄの「延べ利用者数（うち主催事業分）」＝｢(2)ｷ｣ｼｰﾄの「延べ利用者数（うち主催事業分）」の合計としてください","")</f>
        <v/>
      </c>
      <c r="Y11" s="234"/>
      <c r="Z11" s="234"/>
    </row>
    <row r="12" spans="1:26" ht="22.5" customHeight="1" x14ac:dyDescent="0.15">
      <c r="A12" s="253"/>
      <c r="B12" s="500" t="s">
        <v>4</v>
      </c>
      <c r="C12" s="1330">
        <f t="shared" si="0"/>
        <v>27</v>
      </c>
      <c r="D12" s="505">
        <v>1</v>
      </c>
      <c r="E12" s="506">
        <v>26</v>
      </c>
      <c r="F12" s="504">
        <v>7</v>
      </c>
      <c r="G12" s="1332">
        <f>SUM('2-キ'!G368:G507)</f>
        <v>35</v>
      </c>
      <c r="H12" s="1414">
        <f>SUM('2-キ'!H368:H507)</f>
        <v>0</v>
      </c>
      <c r="I12" s="1415">
        <f>SUM('2-キ'!I368:I507)</f>
        <v>6</v>
      </c>
      <c r="J12" s="1416">
        <f>SUM('2-キ'!J368:J507)</f>
        <v>29</v>
      </c>
      <c r="K12" s="505">
        <f>SUM('2-キ'!K368:K507)</f>
        <v>9</v>
      </c>
      <c r="L12" s="1415">
        <f>SUM('2-キ'!L368:L507)</f>
        <v>4</v>
      </c>
      <c r="M12" s="1416">
        <f>SUM('2-キ'!M368:M507)</f>
        <v>22</v>
      </c>
      <c r="N12" s="504">
        <f>SUM('2-キ'!N368:N507)</f>
        <v>9</v>
      </c>
      <c r="O12" s="504">
        <v>22</v>
      </c>
      <c r="P12" s="296">
        <f>SUM('2-キ'!P368:P507)</f>
        <v>530656</v>
      </c>
      <c r="Q12" s="1346">
        <f>SUM('2-キ'!Q368:Q507)</f>
        <v>28613</v>
      </c>
      <c r="R12" s="296">
        <v>13</v>
      </c>
      <c r="S12" s="297">
        <v>30370</v>
      </c>
      <c r="T12" s="504">
        <v>2330</v>
      </c>
      <c r="U12" s="234"/>
      <c r="V12" s="943" t="str">
        <f>IF('2-カ'!G12&lt;&gt;SUM('2-キ'!G$368:G$507),"｢(2)ｶ｣ｼｰﾄの「職員数（本館分）合計」＝｢(2)ｷ｣ｼｰﾄの「職員数」の合計としてください","")</f>
        <v/>
      </c>
      <c r="W12" s="943" t="str">
        <f>IF('2-カ'!P12&lt;&gt;SUM('2-キ'!P$368:P$507),"｢(2)ｶ｣ｼｰﾄの「延べ利用者数」＝｢(2)ｷ｣ｼｰﾄの「延べ利用者数」の合計としてください","")</f>
        <v/>
      </c>
      <c r="X12" s="943" t="str">
        <f>IF('2-カ'!Q12&lt;&gt;SUM('2-キ'!Q$368:Q$507),"｢(2)ｶ｣ｼｰﾄの「延べ利用者数（うち主催事業分）」＝｢(2)ｷ｣ｼｰﾄの「延べ利用者数（うち主催事業分）」の合計としてください","")</f>
        <v/>
      </c>
      <c r="Y12" s="234"/>
      <c r="Z12" s="234"/>
    </row>
    <row r="13" spans="1:26" ht="22.5" customHeight="1" x14ac:dyDescent="0.15">
      <c r="A13" s="253"/>
      <c r="B13" s="500" t="s">
        <v>459</v>
      </c>
      <c r="C13" s="1330">
        <f t="shared" si="0"/>
        <v>79</v>
      </c>
      <c r="D13" s="505">
        <v>0</v>
      </c>
      <c r="E13" s="506">
        <v>79</v>
      </c>
      <c r="F13" s="504">
        <v>0</v>
      </c>
      <c r="G13" s="1332">
        <f>SUM('2-キ'!G508:G823)</f>
        <v>237</v>
      </c>
      <c r="H13" s="1414">
        <f>SUM('2-キ'!H508:H823)</f>
        <v>0</v>
      </c>
      <c r="I13" s="1415">
        <f>SUM('2-キ'!I508:I823)</f>
        <v>0</v>
      </c>
      <c r="J13" s="1416">
        <f>SUM('2-キ'!J508:J823)</f>
        <v>237</v>
      </c>
      <c r="K13" s="505">
        <f>SUM('2-キ'!K508:K823)</f>
        <v>16</v>
      </c>
      <c r="L13" s="1415">
        <f>SUM('2-キ'!L508:L823)</f>
        <v>44</v>
      </c>
      <c r="M13" s="1416">
        <f>SUM('2-キ'!M508:M823)</f>
        <v>177</v>
      </c>
      <c r="N13" s="504">
        <f>SUM('2-キ'!N508:N823)</f>
        <v>0</v>
      </c>
      <c r="O13" s="504">
        <v>16</v>
      </c>
      <c r="P13" s="296">
        <f>SUM('2-キ'!P508:P823)</f>
        <v>1106341</v>
      </c>
      <c r="Q13" s="1346">
        <f>SUM('2-キ'!Q508:Q823)</f>
        <v>74082</v>
      </c>
      <c r="R13" s="296">
        <v>65</v>
      </c>
      <c r="S13" s="297">
        <v>103938</v>
      </c>
      <c r="T13" s="504">
        <v>12239</v>
      </c>
      <c r="U13" s="234"/>
      <c r="V13" s="943" t="str">
        <f>IF('2-カ'!G13&lt;&gt;SUM('2-キ'!G$508:G$823),"｢(2)ｶ｣ｼｰﾄの「職員数（本館分）合計」＝｢(2)ｷ｣ｼｰﾄの「職員数」の合計としてください","")</f>
        <v/>
      </c>
      <c r="W13" s="943" t="str">
        <f>IF('2-カ'!P13&lt;&gt;SUM('2-キ'!P$508:P$823),"｢(2)ｶ｣ｼｰﾄの「延べ利用者数」＝｢(2)ｷ｣ｼｰﾄの「延べ利用者数」の合計としてください","")</f>
        <v/>
      </c>
      <c r="X13" s="943" t="str">
        <f>IF('2-カ'!Q13&lt;&gt;SUM('2-キ'!Q$508:Q$823),"｢(2)ｶ｣ｼｰﾄの「延べ利用者数（うち主催事業分）」＝｢(2)ｷ｣ｼｰﾄの「延べ利用者数（うち主催事業分）」の合計としてください","")</f>
        <v/>
      </c>
      <c r="Y13" s="234"/>
      <c r="Z13" s="234"/>
    </row>
    <row r="14" spans="1:26" ht="22.5" customHeight="1" x14ac:dyDescent="0.15">
      <c r="A14" s="253"/>
      <c r="B14" s="500" t="s">
        <v>460</v>
      </c>
      <c r="C14" s="1330">
        <f t="shared" si="0"/>
        <v>17</v>
      </c>
      <c r="D14" s="505">
        <v>1</v>
      </c>
      <c r="E14" s="506">
        <v>16</v>
      </c>
      <c r="F14" s="504">
        <v>0</v>
      </c>
      <c r="G14" s="1332">
        <f>SUM('2-キ'!G824:G891)</f>
        <v>35</v>
      </c>
      <c r="H14" s="1414">
        <f>SUM('2-キ'!H824:H891)</f>
        <v>13</v>
      </c>
      <c r="I14" s="1415">
        <f>SUM('2-キ'!I824:I891)</f>
        <v>7</v>
      </c>
      <c r="J14" s="1416">
        <f>SUM('2-キ'!J824:J891)</f>
        <v>16</v>
      </c>
      <c r="K14" s="505">
        <f>SUM('2-キ'!K824:K891)</f>
        <v>6</v>
      </c>
      <c r="L14" s="1415">
        <f>SUM('2-キ'!L824:L891)</f>
        <v>12</v>
      </c>
      <c r="M14" s="1416">
        <f>SUM('2-キ'!M824:M891)</f>
        <v>18</v>
      </c>
      <c r="N14" s="504">
        <f>SUM('2-キ'!N824:N891)</f>
        <v>1</v>
      </c>
      <c r="O14" s="504">
        <v>84</v>
      </c>
      <c r="P14" s="296">
        <f>SUM('2-キ'!P824:P891)</f>
        <v>206769</v>
      </c>
      <c r="Q14" s="1346">
        <f>SUM('2-キ'!Q824:Q891)</f>
        <v>49726</v>
      </c>
      <c r="R14" s="296">
        <v>0</v>
      </c>
      <c r="S14" s="297">
        <v>0</v>
      </c>
      <c r="T14" s="504">
        <v>0</v>
      </c>
      <c r="U14" s="234"/>
      <c r="V14" s="943" t="str">
        <f>IF('2-カ'!G14&lt;&gt;SUM('2-キ'!G$824:G$891),"｢(2)ｶ｣ｼｰﾄの「職員数（本館分）合計」＝｢(2)ｷ｣ｼｰﾄの「職員数」の合計としてください","")</f>
        <v/>
      </c>
      <c r="W14" s="943" t="str">
        <f>IF('2-カ'!P14&lt;&gt;SUM('2-キ'!P$824:P$891),"｢(2)ｶ｣ｼｰﾄの「延べ利用者数」＝｢(2)ｷ｣ｼｰﾄの「延べ利用者数」の合計としてください","")</f>
        <v/>
      </c>
      <c r="X14" s="943" t="str">
        <f>IF('2-カ'!Q14&lt;&gt;SUM('2-キ'!Q$824:Q$891),"｢(2)ｶ｣ｼｰﾄの「延べ利用者数（うち主催事業分）」＝｢(2)ｷ｣ｼｰﾄの「延べ利用者数（うち主催事業分）」の合計としてください","")</f>
        <v/>
      </c>
      <c r="Y14" s="234"/>
      <c r="Z14" s="234"/>
    </row>
    <row r="15" spans="1:26" ht="22.5" customHeight="1" x14ac:dyDescent="0.15">
      <c r="A15" s="253"/>
      <c r="B15" s="500" t="s">
        <v>5</v>
      </c>
      <c r="C15" s="1330">
        <f t="shared" si="0"/>
        <v>0</v>
      </c>
      <c r="D15" s="505">
        <v>0</v>
      </c>
      <c r="E15" s="506">
        <v>0</v>
      </c>
      <c r="F15" s="504">
        <v>0</v>
      </c>
      <c r="G15" s="1332">
        <v>0</v>
      </c>
      <c r="H15" s="1414">
        <v>0</v>
      </c>
      <c r="I15" s="1415">
        <v>0</v>
      </c>
      <c r="J15" s="1416">
        <v>0</v>
      </c>
      <c r="K15" s="505">
        <v>0</v>
      </c>
      <c r="L15" s="1415">
        <v>0</v>
      </c>
      <c r="M15" s="1416">
        <v>0</v>
      </c>
      <c r="N15" s="504">
        <v>0</v>
      </c>
      <c r="O15" s="504">
        <v>0</v>
      </c>
      <c r="P15" s="296">
        <v>0</v>
      </c>
      <c r="Q15" s="1346">
        <v>0</v>
      </c>
      <c r="R15" s="296">
        <v>0</v>
      </c>
      <c r="S15" s="297">
        <v>0</v>
      </c>
      <c r="T15" s="504">
        <v>0</v>
      </c>
      <c r="U15" s="234"/>
      <c r="V15" s="942"/>
      <c r="W15" s="942"/>
      <c r="X15" s="942"/>
      <c r="Y15" s="234"/>
      <c r="Z15" s="234"/>
    </row>
    <row r="16" spans="1:26" ht="22.5" customHeight="1" x14ac:dyDescent="0.15">
      <c r="A16" s="253"/>
      <c r="B16" s="500" t="s">
        <v>7</v>
      </c>
      <c r="C16" s="1330">
        <f t="shared" si="0"/>
        <v>0</v>
      </c>
      <c r="D16" s="501">
        <v>0</v>
      </c>
      <c r="E16" s="502">
        <v>0</v>
      </c>
      <c r="F16" s="503">
        <v>0</v>
      </c>
      <c r="G16" s="1332">
        <v>0</v>
      </c>
      <c r="H16" s="1411">
        <v>0</v>
      </c>
      <c r="I16" s="1412">
        <v>0</v>
      </c>
      <c r="J16" s="1413">
        <v>0</v>
      </c>
      <c r="K16" s="501">
        <v>0</v>
      </c>
      <c r="L16" s="1412">
        <v>0</v>
      </c>
      <c r="M16" s="1413">
        <v>0</v>
      </c>
      <c r="N16" s="503">
        <v>0</v>
      </c>
      <c r="O16" s="503">
        <v>0</v>
      </c>
      <c r="P16" s="296">
        <v>0</v>
      </c>
      <c r="Q16" s="1346">
        <v>0</v>
      </c>
      <c r="R16" s="296">
        <v>0</v>
      </c>
      <c r="S16" s="297">
        <v>0</v>
      </c>
      <c r="T16" s="504">
        <v>0</v>
      </c>
      <c r="U16" s="234"/>
      <c r="V16" s="942"/>
      <c r="W16" s="942"/>
      <c r="X16" s="942"/>
      <c r="Y16" s="234"/>
      <c r="Z16" s="234"/>
    </row>
    <row r="17" spans="1:27" ht="22.5" customHeight="1" x14ac:dyDescent="0.15">
      <c r="A17" s="253"/>
      <c r="B17" s="500" t="s">
        <v>461</v>
      </c>
      <c r="C17" s="1330">
        <f t="shared" si="0"/>
        <v>4</v>
      </c>
      <c r="D17" s="918">
        <v>1</v>
      </c>
      <c r="E17" s="919">
        <v>3</v>
      </c>
      <c r="F17" s="504">
        <v>0</v>
      </c>
      <c r="G17" s="1332">
        <f>SUM('2-キ'!G892:G907)</f>
        <v>7</v>
      </c>
      <c r="H17" s="1414">
        <f>SUM('2-キ'!H892:H907)</f>
        <v>0</v>
      </c>
      <c r="I17" s="1415">
        <f>SUM('2-キ'!I892:I907)</f>
        <v>2</v>
      </c>
      <c r="J17" s="1416">
        <f>SUM('2-キ'!J892:J907)</f>
        <v>5</v>
      </c>
      <c r="K17" s="505">
        <f>SUM('2-キ'!K892:K907)</f>
        <v>1</v>
      </c>
      <c r="L17" s="1415">
        <f>SUM('2-キ'!L892:L907)</f>
        <v>2</v>
      </c>
      <c r="M17" s="1416">
        <f>SUM('2-キ'!M892:M907)</f>
        <v>4</v>
      </c>
      <c r="N17" s="504">
        <f>SUM('2-キ'!N892:N907)</f>
        <v>0</v>
      </c>
      <c r="O17" s="504">
        <v>0</v>
      </c>
      <c r="P17" s="296">
        <f>SUM('2-キ'!P892:P907)</f>
        <v>99381</v>
      </c>
      <c r="Q17" s="1346">
        <f>SUM('2-キ'!Q892:Q907)</f>
        <v>6166</v>
      </c>
      <c r="R17" s="296">
        <v>4</v>
      </c>
      <c r="S17" s="297">
        <v>0</v>
      </c>
      <c r="T17" s="504">
        <v>0</v>
      </c>
      <c r="U17" s="234"/>
      <c r="V17" s="943" t="str">
        <f>IF('2-カ'!G17&lt;&gt;SUM('2-キ'!G$892:G$907),"｢(2)ｶ｣ｼｰﾄの「職員数（本館分）合計」＝｢(2)ｷ｣ｼｰﾄの「職員数」の合計としてください","")</f>
        <v/>
      </c>
      <c r="W17" s="943" t="str">
        <f>IF('2-カ'!P17&lt;&gt;SUM('2-キ'!P$892:P$907),"｢(2)ｶ｣ｼｰﾄの「延べ利用者数」＝｢(2)ｷ｣ｼｰﾄの「延べ利用者数」の合計としてください","")</f>
        <v/>
      </c>
      <c r="X17" s="943" t="str">
        <f>IF('2-カ'!Q17&lt;&gt;SUM('2-キ'!Q$892:Q$907),"｢(2)ｶ｣ｼｰﾄの「延べ利用者数（うち主催事業分）」＝｢(2)ｷ｣ｼｰﾄの「延べ利用者数（うち主催事業分）」の合計としてください","")</f>
        <v/>
      </c>
      <c r="Y17" s="234"/>
      <c r="Z17" s="234"/>
    </row>
    <row r="18" spans="1:27" ht="22.5" customHeight="1" x14ac:dyDescent="0.15">
      <c r="A18" s="253"/>
      <c r="B18" s="500" t="s">
        <v>27</v>
      </c>
      <c r="C18" s="1330">
        <f t="shared" si="0"/>
        <v>0</v>
      </c>
      <c r="D18" s="501">
        <v>0</v>
      </c>
      <c r="E18" s="502">
        <v>0</v>
      </c>
      <c r="F18" s="503">
        <v>0</v>
      </c>
      <c r="G18" s="1332">
        <v>0</v>
      </c>
      <c r="H18" s="1411">
        <v>0</v>
      </c>
      <c r="I18" s="1412">
        <v>0</v>
      </c>
      <c r="J18" s="1413">
        <v>0</v>
      </c>
      <c r="K18" s="501">
        <v>0</v>
      </c>
      <c r="L18" s="1412">
        <v>0</v>
      </c>
      <c r="M18" s="1413">
        <v>0</v>
      </c>
      <c r="N18" s="503">
        <v>0</v>
      </c>
      <c r="O18" s="503">
        <v>0</v>
      </c>
      <c r="P18" s="296">
        <v>0</v>
      </c>
      <c r="Q18" s="1346">
        <v>0</v>
      </c>
      <c r="R18" s="296">
        <v>0</v>
      </c>
      <c r="S18" s="297">
        <v>0</v>
      </c>
      <c r="T18" s="504">
        <v>0</v>
      </c>
      <c r="U18" s="234"/>
      <c r="V18" s="942"/>
      <c r="W18" s="942"/>
      <c r="X18" s="942"/>
      <c r="Y18" s="234"/>
      <c r="Z18" s="234"/>
    </row>
    <row r="19" spans="1:27" ht="22.5" customHeight="1" x14ac:dyDescent="0.15">
      <c r="A19" s="253"/>
      <c r="B19" s="500" t="s">
        <v>462</v>
      </c>
      <c r="C19" s="1330">
        <f t="shared" si="0"/>
        <v>18</v>
      </c>
      <c r="D19" s="505">
        <v>1</v>
      </c>
      <c r="E19" s="506">
        <v>17</v>
      </c>
      <c r="F19" s="504">
        <v>0</v>
      </c>
      <c r="G19" s="1332">
        <f>SUM('2-キ'!G908:G979)</f>
        <v>78</v>
      </c>
      <c r="H19" s="1414">
        <f>SUM('2-キ'!H908:H979)</f>
        <v>14</v>
      </c>
      <c r="I19" s="1415">
        <f>SUM('2-キ'!I908:I979)</f>
        <v>6</v>
      </c>
      <c r="J19" s="1416">
        <f>SUM('2-キ'!J908:J979)</f>
        <v>13</v>
      </c>
      <c r="K19" s="505">
        <f>SUM('2-キ'!K908:K979)</f>
        <v>5</v>
      </c>
      <c r="L19" s="1415">
        <f>SUM('2-キ'!L908:L979)</f>
        <v>9</v>
      </c>
      <c r="M19" s="1416">
        <f>SUM('2-キ'!M908:M979)</f>
        <v>19</v>
      </c>
      <c r="N19" s="504">
        <f>SUM('2-キ'!N908:N979)</f>
        <v>7</v>
      </c>
      <c r="O19" s="504">
        <v>141</v>
      </c>
      <c r="P19" s="296">
        <f>SUM('2-キ'!P908:P979)</f>
        <v>461729</v>
      </c>
      <c r="Q19" s="1346">
        <f>SUM('2-キ'!Q908:Q979)</f>
        <v>80273</v>
      </c>
      <c r="R19" s="296">
        <v>13</v>
      </c>
      <c r="S19" s="297">
        <v>85446</v>
      </c>
      <c r="T19" s="504">
        <v>12671</v>
      </c>
      <c r="U19" s="234"/>
      <c r="V19" s="943" t="str">
        <f>IF('2-カ'!G19&lt;&gt;SUM('2-キ'!G$908:G$979),"｢(2)ｶ｣ｼｰﾄの「職員数（本館分）合計」＝｢(2)ｷ｣ｼｰﾄの「職員数」の合計としてください","")</f>
        <v/>
      </c>
      <c r="W19" s="943" t="str">
        <f>IF('2-カ'!P19&lt;&gt;SUM('2-キ'!P$908:P$979),"｢(2)ｶ｣ｼｰﾄの「延べ利用者数」＝｢(2)ｷ｣ｼｰﾄの「延べ利用者数」の合計としてください","")</f>
        <v/>
      </c>
      <c r="X19" s="943" t="str">
        <f>IF('2-カ'!Q19&lt;&gt;SUM('2-キ'!Q$908:Q$979),"｢(2)ｶ｣ｼｰﾄの「延べ利用者数（うち主催事業分）」＝｢(2)ｷ｣ｼｰﾄの「延べ利用者数（うち主催事業分）」の合計としてください","")</f>
        <v/>
      </c>
      <c r="Y19" s="280"/>
      <c r="Z19" s="280"/>
      <c r="AA19" s="280"/>
    </row>
    <row r="20" spans="1:27" ht="22.5" customHeight="1" x14ac:dyDescent="0.15">
      <c r="A20" s="253"/>
      <c r="B20" s="500" t="s">
        <v>8</v>
      </c>
      <c r="C20" s="1330">
        <f t="shared" si="0"/>
        <v>0</v>
      </c>
      <c r="D20" s="505">
        <v>0</v>
      </c>
      <c r="E20" s="506">
        <v>0</v>
      </c>
      <c r="F20" s="504">
        <v>0</v>
      </c>
      <c r="G20" s="1332">
        <v>0</v>
      </c>
      <c r="H20" s="1414">
        <v>0</v>
      </c>
      <c r="I20" s="1415">
        <v>0</v>
      </c>
      <c r="J20" s="1416">
        <v>0</v>
      </c>
      <c r="K20" s="505">
        <v>0</v>
      </c>
      <c r="L20" s="1415">
        <v>0</v>
      </c>
      <c r="M20" s="1416">
        <v>0</v>
      </c>
      <c r="N20" s="504">
        <v>0</v>
      </c>
      <c r="O20" s="504">
        <v>0</v>
      </c>
      <c r="P20" s="296">
        <v>0</v>
      </c>
      <c r="Q20" s="1346">
        <v>0</v>
      </c>
      <c r="R20" s="296">
        <v>0</v>
      </c>
      <c r="S20" s="297">
        <v>0</v>
      </c>
      <c r="T20" s="504">
        <v>0</v>
      </c>
      <c r="U20" s="234"/>
      <c r="V20" s="942"/>
      <c r="W20" s="942"/>
      <c r="X20" s="942"/>
      <c r="Y20" s="234"/>
      <c r="Z20" s="234"/>
    </row>
    <row r="21" spans="1:27" ht="22.5" customHeight="1" x14ac:dyDescent="0.15">
      <c r="A21" s="253"/>
      <c r="B21" s="500" t="s">
        <v>3955</v>
      </c>
      <c r="C21" s="1330">
        <f t="shared" si="0"/>
        <v>6</v>
      </c>
      <c r="D21" s="505">
        <v>0</v>
      </c>
      <c r="E21" s="506">
        <v>6</v>
      </c>
      <c r="F21" s="504">
        <v>0</v>
      </c>
      <c r="G21" s="1332">
        <f>SUM('2-キ'!G980:G1019)</f>
        <v>10</v>
      </c>
      <c r="H21" s="1414">
        <f>SUM('2-キ'!H980:H1019)</f>
        <v>0</v>
      </c>
      <c r="I21" s="1415">
        <f>SUM('2-キ'!I980:I1019)</f>
        <v>0</v>
      </c>
      <c r="J21" s="1416">
        <f>SUM('2-キ'!J980:J1019)</f>
        <v>10</v>
      </c>
      <c r="K21" s="505">
        <f>SUM('2-キ'!K980:K1019)</f>
        <v>3</v>
      </c>
      <c r="L21" s="1415">
        <f>SUM('2-キ'!L980:L1019)</f>
        <v>5</v>
      </c>
      <c r="M21" s="1416">
        <f>SUM('2-キ'!M980:M1019)</f>
        <v>2</v>
      </c>
      <c r="N21" s="504">
        <f>SUM('2-キ'!N980:N1019)</f>
        <v>0</v>
      </c>
      <c r="O21" s="504">
        <v>9</v>
      </c>
      <c r="P21" s="296">
        <f>SUM('2-キ'!P980:P1019)</f>
        <v>76411</v>
      </c>
      <c r="Q21" s="1346">
        <f>SUM('2-キ'!Q980:Q1019)</f>
        <v>3579</v>
      </c>
      <c r="R21" s="296">
        <v>2</v>
      </c>
      <c r="S21" s="297">
        <v>18515</v>
      </c>
      <c r="T21" s="504">
        <v>12903</v>
      </c>
      <c r="U21" s="234"/>
      <c r="V21" s="943" t="str">
        <f>IF('2-カ'!G21&lt;&gt;SUM('2-キ'!G$980:G$1019),"｢(2)ｶ｣ｼｰﾄの「職員数（本館分）合計」＝｢(2)ｷ｣ｼｰﾄの「職員数」の合計としてください","")</f>
        <v/>
      </c>
      <c r="W21" s="943" t="str">
        <f>IF('2-カ'!P21&lt;&gt;SUM('2-キ'!P$980:P$1019),"｢(2)ｶ｣ｼｰﾄの「延べ利用者数」＝｢(2)ｷ｣ｼｰﾄの「延べ利用者数」の合計としてください","")</f>
        <v/>
      </c>
      <c r="X21" s="943" t="str">
        <f>IF('2-カ'!Q21&lt;&gt;SUM('2-キ'!Q$980:Q$1019),"｢(2)ｶ｣ｼｰﾄの「延べ利用者数（うち主催事業分）」＝｢(2)ｷ｣ｼｰﾄの「延べ利用者数（うち主催事業分）」の合計としてください","")</f>
        <v/>
      </c>
      <c r="Y21" s="234"/>
      <c r="Z21" s="234"/>
    </row>
    <row r="22" spans="1:27" ht="22.5" customHeight="1" x14ac:dyDescent="0.15">
      <c r="A22" s="253"/>
      <c r="B22" s="500" t="s">
        <v>31</v>
      </c>
      <c r="C22" s="1330">
        <f t="shared" si="0"/>
        <v>2</v>
      </c>
      <c r="D22" s="505">
        <v>0</v>
      </c>
      <c r="E22" s="506">
        <v>2</v>
      </c>
      <c r="F22" s="504">
        <v>0</v>
      </c>
      <c r="G22" s="1332">
        <f>SUM('2-キ'!G1020:G1027)</f>
        <v>8</v>
      </c>
      <c r="H22" s="1414">
        <f>SUM('2-キ'!H1020:H1027)</f>
        <v>6</v>
      </c>
      <c r="I22" s="1415">
        <f>SUM('2-キ'!I1020:I1027)</f>
        <v>0</v>
      </c>
      <c r="J22" s="1416">
        <f>SUM('2-キ'!J1020:J1027)</f>
        <v>2</v>
      </c>
      <c r="K22" s="505">
        <f>SUM('2-キ'!K1020:K1027)</f>
        <v>0</v>
      </c>
      <c r="L22" s="1415">
        <f>SUM('2-キ'!L1020:L1027)</f>
        <v>2</v>
      </c>
      <c r="M22" s="1416">
        <f>SUM('2-キ'!M1020:M1027)</f>
        <v>6</v>
      </c>
      <c r="N22" s="504">
        <f>SUM('2-キ'!N1020:N1027)</f>
        <v>2</v>
      </c>
      <c r="O22" s="504">
        <v>10</v>
      </c>
      <c r="P22" s="296">
        <f>SUM('2-キ'!P1020:P1027)</f>
        <v>115108</v>
      </c>
      <c r="Q22" s="1346">
        <f>SUM('2-キ'!Q1020:Q1027)</f>
        <v>29153</v>
      </c>
      <c r="R22" s="296">
        <v>2</v>
      </c>
      <c r="S22" s="297">
        <v>20070</v>
      </c>
      <c r="T22" s="504">
        <v>13613</v>
      </c>
      <c r="U22" s="234"/>
      <c r="V22" s="943" t="str">
        <f>IF('2-カ'!G22&lt;&gt;SUM('2-キ'!G$1020:G$1027),"｢(2)ｶ｣ｼｰﾄの「職員数（本館分）合計」＝｢(2)ｷ｣ｼｰﾄの「職員数」の合計としてください","")</f>
        <v/>
      </c>
      <c r="W22" s="943" t="str">
        <f>IF('2-カ'!P22&lt;&gt;SUM('2-キ'!P$1020:P$1027),"｢(2)ｶ｣ｼｰﾄの「延べ利用者数」＝｢(2)ｷ｣ｼｰﾄの「延べ利用者数」の合計としてください","")</f>
        <v/>
      </c>
      <c r="X22" s="943" t="str">
        <f>IF('2-カ'!Q22&lt;&gt;SUM('2-キ'!Q$1020:Q$1027),"｢(2)ｶ｣ｼｰﾄの「延べ利用者数（うち主催事業分）」＝｢(2)ｷ｣ｼｰﾄの「延べ利用者数（うち主催事業分）」の合計としてください","")</f>
        <v/>
      </c>
      <c r="Y22" s="234"/>
      <c r="Z22" s="234"/>
    </row>
    <row r="23" spans="1:27" ht="22.5" customHeight="1" x14ac:dyDescent="0.15">
      <c r="A23" s="253"/>
      <c r="B23" s="500" t="s">
        <v>3959</v>
      </c>
      <c r="C23" s="1330">
        <f t="shared" si="0"/>
        <v>2</v>
      </c>
      <c r="D23" s="505">
        <v>0</v>
      </c>
      <c r="E23" s="506">
        <v>2</v>
      </c>
      <c r="F23" s="504">
        <v>0</v>
      </c>
      <c r="G23" s="1332">
        <f>SUM('2-キ'!G1028:G1035)</f>
        <v>6</v>
      </c>
      <c r="H23" s="1414">
        <f>SUM('2-キ'!H1028:H1035)</f>
        <v>6</v>
      </c>
      <c r="I23" s="1415">
        <f>SUM('2-キ'!I1028:I1035)</f>
        <v>0</v>
      </c>
      <c r="J23" s="1416">
        <f>SUM('2-キ'!J1028:J1035)</f>
        <v>0</v>
      </c>
      <c r="K23" s="505">
        <f>SUM('2-キ'!K1028:K1035)</f>
        <v>0</v>
      </c>
      <c r="L23" s="1415">
        <f>SUM('2-キ'!L1028:L1035)</f>
        <v>0</v>
      </c>
      <c r="M23" s="1416">
        <f>SUM('2-キ'!M1028:M1035)</f>
        <v>6</v>
      </c>
      <c r="N23" s="504">
        <f>SUM('2-キ'!N1028:N1035)</f>
        <v>0</v>
      </c>
      <c r="O23" s="504">
        <v>9</v>
      </c>
      <c r="P23" s="296">
        <f>SUM('2-キ'!P1028:P1035)</f>
        <v>105971</v>
      </c>
      <c r="Q23" s="1346">
        <f>SUM('2-キ'!Q1028:Q1035)</f>
        <v>66745</v>
      </c>
      <c r="R23" s="296">
        <v>2</v>
      </c>
      <c r="S23" s="297">
        <v>15472</v>
      </c>
      <c r="T23" s="504">
        <v>7871</v>
      </c>
      <c r="U23" s="234"/>
      <c r="V23" s="943" t="str">
        <f>IF('2-カ'!G23&lt;&gt;SUM('2-キ'!G$1028:G$1035),"｢(2)ｶ｣ｼｰﾄの「職員数（本館分）合計」＝｢(2)ｷ｣ｼｰﾄの「職員数」の合計としてください","")</f>
        <v/>
      </c>
      <c r="W23" s="943" t="str">
        <f>IF('2-カ'!P23&lt;&gt;SUM('2-キ'!P$1028:P$1035),"｢(2)ｶ｣ｼｰﾄの「延べ利用者数」＝｢(2)ｷ｣ｼｰﾄの「延べ利用者数」の合計としてください","")</f>
        <v/>
      </c>
      <c r="X23" s="943" t="str">
        <f>IF('2-カ'!Q23&lt;&gt;SUM('2-キ'!Q$1028:Q$1035),"｢(2)ｶ｣ｼｰﾄの「延べ利用者数（うち主催事業分）」＝｢(2)ｷ｣ｼｰﾄの「延べ利用者数（うち主催事業分）」の合計としてください","")</f>
        <v/>
      </c>
      <c r="Y23" s="234"/>
      <c r="Z23" s="234"/>
    </row>
    <row r="24" spans="1:27" ht="22.5" customHeight="1" x14ac:dyDescent="0.15">
      <c r="A24" s="253"/>
      <c r="B24" s="500" t="s">
        <v>3962</v>
      </c>
      <c r="C24" s="1330">
        <f t="shared" si="0"/>
        <v>2</v>
      </c>
      <c r="D24" s="505">
        <v>0</v>
      </c>
      <c r="E24" s="506">
        <v>2</v>
      </c>
      <c r="F24" s="504">
        <v>0</v>
      </c>
      <c r="G24" s="1332">
        <f>SUM('2-キ'!G1036:G1043)</f>
        <v>6</v>
      </c>
      <c r="H24" s="1414">
        <f>SUM('2-キ'!H1036:H1043)</f>
        <v>5</v>
      </c>
      <c r="I24" s="1415">
        <f>SUM('2-キ'!I1036:I1043)</f>
        <v>0</v>
      </c>
      <c r="J24" s="1416">
        <f>SUM('2-キ'!J1036:J1043)</f>
        <v>1</v>
      </c>
      <c r="K24" s="505">
        <f>SUM('2-キ'!K1036:K1043)</f>
        <v>2</v>
      </c>
      <c r="L24" s="1415">
        <f>SUM('2-キ'!L1036:L1043)</f>
        <v>3</v>
      </c>
      <c r="M24" s="1416">
        <f>SUM('2-キ'!M1036:M1043)</f>
        <v>1</v>
      </c>
      <c r="N24" s="504">
        <f>SUM('2-キ'!N1036:N1043)</f>
        <v>0</v>
      </c>
      <c r="O24" s="504">
        <v>7</v>
      </c>
      <c r="P24" s="296">
        <f>SUM('2-キ'!P1036:P1043)</f>
        <v>67781</v>
      </c>
      <c r="Q24" s="1346">
        <f>SUM('2-キ'!Q1036:Q1043)</f>
        <v>10562</v>
      </c>
      <c r="R24" s="296">
        <v>1</v>
      </c>
      <c r="S24" s="297">
        <v>3050</v>
      </c>
      <c r="T24" s="504">
        <v>112</v>
      </c>
      <c r="U24" s="234"/>
      <c r="V24" s="943" t="str">
        <f>IF('2-カ'!G24&lt;&gt;SUM('2-キ'!G$1036:G$1043),"｢(2)ｶ｣ｼｰﾄの「職員数（本館分）合計」＝｢(2)ｷ｣ｼｰﾄの「職員数」の合計としてください","")</f>
        <v/>
      </c>
      <c r="W24" s="943" t="str">
        <f>IF('2-カ'!P24&lt;&gt;SUM('2-キ'!P$1036:P$1043),"｢(2)ｶ｣ｼｰﾄの「延べ利用者数」＝｢(2)ｷ｣ｼｰﾄの「延べ利用者数」の合計としてください","")</f>
        <v/>
      </c>
      <c r="X24" s="943" t="str">
        <f>IF('2-カ'!Q24&lt;&gt;SUM('2-キ'!Q$1036:Q$1043),"｢(2)ｶ｣ｼｰﾄの「延べ利用者数（うち主催事業分）」＝｢(2)ｷ｣ｼｰﾄの「延べ利用者数（うち主催事業分）」の合計としてください","")</f>
        <v/>
      </c>
      <c r="Y24" s="234"/>
      <c r="Z24" s="234"/>
    </row>
    <row r="25" spans="1:27" ht="22.5" customHeight="1" x14ac:dyDescent="0.15">
      <c r="A25" s="253"/>
      <c r="B25" s="500" t="s">
        <v>3968</v>
      </c>
      <c r="C25" s="1330">
        <f t="shared" si="0"/>
        <v>1</v>
      </c>
      <c r="D25" s="505">
        <v>0</v>
      </c>
      <c r="E25" s="506">
        <v>1</v>
      </c>
      <c r="F25" s="504">
        <v>0</v>
      </c>
      <c r="G25" s="1332">
        <f>SUM('2-キ'!G1044:G1047)</f>
        <v>1</v>
      </c>
      <c r="H25" s="1414">
        <f>SUM('2-キ'!H1044:H1047)</f>
        <v>0</v>
      </c>
      <c r="I25" s="1415">
        <f>SUM('2-キ'!I1044:I1047)</f>
        <v>0</v>
      </c>
      <c r="J25" s="1416">
        <f>SUM('2-キ'!J1044:J1047)</f>
        <v>1</v>
      </c>
      <c r="K25" s="505">
        <f>SUM('2-キ'!K1044:K1047)</f>
        <v>0</v>
      </c>
      <c r="L25" s="1415">
        <f>SUM('2-キ'!L1044:L1047)</f>
        <v>0</v>
      </c>
      <c r="M25" s="1416">
        <f>SUM('2-キ'!M1044:M1047)</f>
        <v>1</v>
      </c>
      <c r="N25" s="504">
        <f>SUM('2-キ'!N1044:N1047)</f>
        <v>0</v>
      </c>
      <c r="O25" s="504">
        <v>0</v>
      </c>
      <c r="P25" s="296">
        <f>SUM('2-キ'!P1044:P1047)</f>
        <v>1943</v>
      </c>
      <c r="Q25" s="1346">
        <f>SUM('2-キ'!Q1044:Q1047)</f>
        <v>0</v>
      </c>
      <c r="R25" s="296">
        <v>0</v>
      </c>
      <c r="S25" s="297">
        <v>0</v>
      </c>
      <c r="T25" s="504">
        <v>0</v>
      </c>
      <c r="U25" s="234"/>
      <c r="V25" s="943" t="str">
        <f>IF('2-カ'!G25&lt;&gt;SUM('2-キ'!G$1044:G$1047),"｢(2)ｶ｣ｼｰﾄの「延べ利用者数」＝｢(2)ｷ｣ｼｰﾄの「延べ利用者数」の合計としてください","")</f>
        <v/>
      </c>
      <c r="W25" s="943" t="str">
        <f>IF('2-カ'!P25&lt;&gt;SUM('2-キ'!P$1044:P$1047),"｢(2)ｶ｣ｼｰﾄの「延べ利用者数」＝｢(2)ｷ｣ｼｰﾄの「延べ利用者数」の合計としてください","")</f>
        <v/>
      </c>
      <c r="X25" s="943" t="str">
        <f>IF('2-カ'!Q25&lt;&gt;SUM('2-キ'!Q$1044:Q$1047),"｢(2)ｶ｣ｼｰﾄの「延べ利用者数（うち主催事業分）」＝｢(2)ｷ｣ｼｰﾄの「延べ利用者数（うち主催事業分）」の合計としてください","")</f>
        <v/>
      </c>
      <c r="Y25" s="234"/>
      <c r="Z25" s="234"/>
    </row>
    <row r="26" spans="1:27" ht="22.5" customHeight="1" x14ac:dyDescent="0.15">
      <c r="A26" s="253"/>
      <c r="B26" s="500" t="s">
        <v>3970</v>
      </c>
      <c r="C26" s="1330">
        <f t="shared" si="0"/>
        <v>1</v>
      </c>
      <c r="D26" s="505">
        <v>0</v>
      </c>
      <c r="E26" s="506">
        <v>1</v>
      </c>
      <c r="F26" s="504">
        <v>0</v>
      </c>
      <c r="G26" s="1332">
        <f>SUM('2-キ'!G1048:G1051)</f>
        <v>2</v>
      </c>
      <c r="H26" s="1414">
        <f>SUM('2-キ'!H1048:H1051)</f>
        <v>0</v>
      </c>
      <c r="I26" s="1415">
        <f>SUM('2-キ'!I1048:I1051)</f>
        <v>0</v>
      </c>
      <c r="J26" s="1416">
        <f>SUM('2-キ'!J1048:J1051)</f>
        <v>2</v>
      </c>
      <c r="K26" s="505">
        <f>SUM('2-キ'!K1048:K1051)</f>
        <v>0</v>
      </c>
      <c r="L26" s="1415">
        <f>SUM('2-キ'!L1048:L1051)</f>
        <v>0</v>
      </c>
      <c r="M26" s="1416">
        <f>SUM('2-キ'!M1048:M1051)</f>
        <v>2</v>
      </c>
      <c r="N26" s="504">
        <f>SUM('2-キ'!N1048:N1051)</f>
        <v>0</v>
      </c>
      <c r="O26" s="504">
        <v>0</v>
      </c>
      <c r="P26" s="296">
        <f>SUM('2-キ'!P1048:P1051)</f>
        <v>1000</v>
      </c>
      <c r="Q26" s="1346">
        <f>SUM('2-キ'!Q1048:Q1051)</f>
        <v>0</v>
      </c>
      <c r="R26" s="296">
        <v>1</v>
      </c>
      <c r="S26" s="297">
        <v>9345</v>
      </c>
      <c r="T26" s="504">
        <v>2909</v>
      </c>
      <c r="U26" s="234"/>
      <c r="V26" s="943" t="str">
        <f>IF('2-カ'!G26&lt;&gt;SUM('2-キ'!G$1048:G$1051),"｢(2)ｶ｣ｼｰﾄの「職員数（本館分）合計」＝｢(2)ｷ｣ｼｰﾄの「職員数」の合計としてください","")</f>
        <v/>
      </c>
      <c r="W26" s="943" t="str">
        <f>IF('2-カ'!P26&lt;&gt;SUM('2-キ'!P$1048:P$1051),"｢(2)ｶ｣ｼｰﾄの「延べ利用者数」＝｢(2)ｷ｣ｼｰﾄの「延べ利用者数」の合計としてください","")</f>
        <v/>
      </c>
      <c r="X26" s="943" t="str">
        <f>IF('2-カ'!Q26&lt;&gt;SUM('2-キ'!Q$1048:Q$1051),"｢(2)ｶ｣ｼｰﾄの「延べ利用者数（うち主催事業分）」＝｢(2)ｷ｣ｼｰﾄの「延べ利用者数（うち主催事業分）」の合計としてください","")</f>
        <v/>
      </c>
      <c r="Y26" s="234"/>
      <c r="Z26" s="234"/>
    </row>
    <row r="27" spans="1:27" ht="22.5" customHeight="1" x14ac:dyDescent="0.15">
      <c r="A27" s="253"/>
      <c r="B27" s="500" t="s">
        <v>3973</v>
      </c>
      <c r="C27" s="1330">
        <f t="shared" si="0"/>
        <v>4</v>
      </c>
      <c r="D27" s="505">
        <v>4</v>
      </c>
      <c r="E27" s="506">
        <v>0</v>
      </c>
      <c r="F27" s="504">
        <v>0</v>
      </c>
      <c r="G27" s="1332">
        <f>SUM('2-キ'!G1052:G1067)</f>
        <v>20</v>
      </c>
      <c r="H27" s="1414">
        <f>SUM('2-キ'!H1052:H1067)</f>
        <v>4</v>
      </c>
      <c r="I27" s="1415">
        <f>SUM('2-キ'!I1052:I1067)</f>
        <v>4</v>
      </c>
      <c r="J27" s="1416">
        <f>SUM('2-キ'!J1052:J1067)</f>
        <v>12</v>
      </c>
      <c r="K27" s="505">
        <f>SUM('2-キ'!K1052:K1067)</f>
        <v>2</v>
      </c>
      <c r="L27" s="1415">
        <f>SUM('2-キ'!L1052:L1067)</f>
        <v>3</v>
      </c>
      <c r="M27" s="1416">
        <f>SUM('2-キ'!M1052:M1067)</f>
        <v>15</v>
      </c>
      <c r="N27" s="504">
        <f>SUM('2-キ'!N1052:N1067)</f>
        <v>0</v>
      </c>
      <c r="O27" s="504">
        <v>0</v>
      </c>
      <c r="P27" s="296">
        <f>SUM('2-キ'!P1052:P1067)</f>
        <v>52298</v>
      </c>
      <c r="Q27" s="1346">
        <f>SUM('2-キ'!Q1052:Q1067)</f>
        <v>5999</v>
      </c>
      <c r="R27" s="296">
        <v>3</v>
      </c>
      <c r="S27" s="297">
        <v>34629</v>
      </c>
      <c r="T27" s="504">
        <v>26114</v>
      </c>
      <c r="U27" s="234"/>
      <c r="V27" s="943" t="str">
        <f>IF('2-カ'!G27&lt;&gt;SUM('2-キ'!G$1052:G$1067),"｢(2)ｶ｣ｼｰﾄの「職員数（本館分）合計」＝｢(2)ｷ｣ｼｰﾄの「職員数」の合計としてください","")</f>
        <v/>
      </c>
      <c r="W27" s="943" t="str">
        <f>IF('2-カ'!P27&lt;&gt;SUM('2-キ'!P$1052:P$1067),"｢(2)ｶ｣ｼｰﾄの「延べ利用者数」＝｢(2)ｷ｣ｼｰﾄの「延べ利用者数」の合計としてください","")</f>
        <v/>
      </c>
      <c r="X27" s="943" t="str">
        <f>IF('2-カ'!Q27&lt;&gt;SUM('2-キ'!Q$1052:Q$1067),"｢(2)ｶ｣ｼｰﾄの「延べ利用者数（うち主催事業分）」＝｢(2)ｷ｣ｼｰﾄの「延べ利用者数（うち主催事業分）」の合計としてください","")</f>
        <v/>
      </c>
      <c r="Y27" s="234"/>
      <c r="Z27" s="234"/>
    </row>
    <row r="28" spans="1:27" ht="22.5" customHeight="1" x14ac:dyDescent="0.15">
      <c r="A28" s="253"/>
      <c r="B28" s="500" t="s">
        <v>3976</v>
      </c>
      <c r="C28" s="1330">
        <f t="shared" si="0"/>
        <v>4</v>
      </c>
      <c r="D28" s="505">
        <v>0</v>
      </c>
      <c r="E28" s="506">
        <v>4</v>
      </c>
      <c r="F28" s="504">
        <v>0</v>
      </c>
      <c r="G28" s="1332">
        <f>SUM('2-キ'!G1068:G1083)</f>
        <v>2</v>
      </c>
      <c r="H28" s="1414">
        <f>SUM('2-キ'!H1068:H1083)</f>
        <v>0</v>
      </c>
      <c r="I28" s="1415">
        <f>SUM('2-キ'!I1068:I1083)</f>
        <v>2</v>
      </c>
      <c r="J28" s="1416">
        <f>SUM('2-キ'!J1068:J1083)</f>
        <v>0</v>
      </c>
      <c r="K28" s="505">
        <f>SUM('2-キ'!K1068:K1083)</f>
        <v>1</v>
      </c>
      <c r="L28" s="1415">
        <f>SUM('2-キ'!L1068:L1083)</f>
        <v>1</v>
      </c>
      <c r="M28" s="1416">
        <f>SUM('2-キ'!M1068:M1083)</f>
        <v>0</v>
      </c>
      <c r="N28" s="504">
        <f>SUM('2-キ'!N1068:N1083)</f>
        <v>0</v>
      </c>
      <c r="O28" s="504">
        <v>11</v>
      </c>
      <c r="P28" s="296">
        <f>SUM('2-キ'!P1068:P1083)</f>
        <v>48081</v>
      </c>
      <c r="Q28" s="1346">
        <f>SUM('2-キ'!Q1068:Q1083)</f>
        <v>98</v>
      </c>
      <c r="R28" s="296">
        <v>0</v>
      </c>
      <c r="S28" s="297">
        <v>0</v>
      </c>
      <c r="T28" s="504">
        <v>0</v>
      </c>
      <c r="U28" s="234"/>
      <c r="V28" s="943" t="str">
        <f>IF('2-カ'!G28&lt;&gt;SUM('2-キ'!G$1068:G$1083),"｢(2)ｶ｣ｼｰﾄの「職員数（本館分）合計」＝｢(2)ｷ｣ｼｰﾄの「職員数」の合計としてください","")</f>
        <v/>
      </c>
      <c r="W28" s="943" t="str">
        <f>IF('2-カ'!P28&lt;&gt;SUM('2-キ'!P$1068:P$1083),"｢(2)ｶ｣ｼｰﾄの「延べ利用者数」＝｢(2)ｷ｣ｼｰﾄの「延べ利用者数」の合計としてください","")</f>
        <v/>
      </c>
      <c r="X28" s="943" t="str">
        <f>IF('2-カ'!Q28&lt;&gt;SUM('2-キ'!Q$1068:Q$1083),"｢(2)ｶ｣ｼｰﾄの「延べ利用者数（うち主催事業分）」＝｢(2)ｷ｣ｼｰﾄの「延べ利用者数（うち主催事業分）」の合計としてください","")</f>
        <v/>
      </c>
      <c r="Y28" s="234"/>
      <c r="Z28" s="234"/>
    </row>
    <row r="29" spans="1:27" ht="22.5" customHeight="1" x14ac:dyDescent="0.15">
      <c r="A29" s="253"/>
      <c r="B29" s="500" t="s">
        <v>2446</v>
      </c>
      <c r="C29" s="1330">
        <f t="shared" si="0"/>
        <v>0</v>
      </c>
      <c r="D29" s="505">
        <v>0</v>
      </c>
      <c r="E29" s="506">
        <v>0</v>
      </c>
      <c r="F29" s="504">
        <v>0</v>
      </c>
      <c r="G29" s="1332">
        <v>0</v>
      </c>
      <c r="H29" s="1414">
        <v>0</v>
      </c>
      <c r="I29" s="1415">
        <v>0</v>
      </c>
      <c r="J29" s="1416">
        <v>0</v>
      </c>
      <c r="K29" s="505">
        <v>0</v>
      </c>
      <c r="L29" s="1415">
        <v>0</v>
      </c>
      <c r="M29" s="1416">
        <v>0</v>
      </c>
      <c r="N29" s="504">
        <v>0</v>
      </c>
      <c r="O29" s="504">
        <v>0</v>
      </c>
      <c r="P29" s="296">
        <v>0</v>
      </c>
      <c r="Q29" s="1346">
        <v>0</v>
      </c>
      <c r="R29" s="296">
        <v>0</v>
      </c>
      <c r="S29" s="297">
        <v>0</v>
      </c>
      <c r="T29" s="504">
        <v>0</v>
      </c>
      <c r="U29" s="234"/>
      <c r="V29" s="942"/>
      <c r="W29" s="942"/>
      <c r="X29" s="942"/>
      <c r="Y29" s="234"/>
      <c r="Z29" s="234"/>
    </row>
    <row r="30" spans="1:27" ht="22.5" customHeight="1" thickBot="1" x14ac:dyDescent="0.2">
      <c r="A30" s="253"/>
      <c r="B30" s="500" t="s">
        <v>3978</v>
      </c>
      <c r="C30" s="296">
        <f>SUM(D30:E30)</f>
        <v>1</v>
      </c>
      <c r="D30" s="505">
        <v>1</v>
      </c>
      <c r="E30" s="506">
        <v>0</v>
      </c>
      <c r="F30" s="504">
        <v>0</v>
      </c>
      <c r="G30" s="1329">
        <f>SUM('2-キ'!G1084:G1087)</f>
        <v>5</v>
      </c>
      <c r="H30" s="1414">
        <f>SUM('2-キ'!H1084:H1087)</f>
        <v>5</v>
      </c>
      <c r="I30" s="1415">
        <f>SUM('2-キ'!I1084:I1087)</f>
        <v>0</v>
      </c>
      <c r="J30" s="1416">
        <f>SUM('2-キ'!J1084:J1087)</f>
        <v>0</v>
      </c>
      <c r="K30" s="505">
        <f>SUM('2-キ'!K1084:K1087)</f>
        <v>2</v>
      </c>
      <c r="L30" s="1415">
        <f>SUM('2-キ'!L1084:L1087)</f>
        <v>1</v>
      </c>
      <c r="M30" s="1416">
        <f>SUM('2-キ'!M1084:M1087)</f>
        <v>2</v>
      </c>
      <c r="N30" s="504">
        <f>SUM('2-キ'!N1084:N1087)</f>
        <v>1</v>
      </c>
      <c r="O30" s="504">
        <v>14</v>
      </c>
      <c r="P30" s="1347">
        <f>SUM('2-キ'!P1084:P1087)</f>
        <v>1465</v>
      </c>
      <c r="Q30" s="1351">
        <f>SUM('2-キ'!Q1084:Q1087)</f>
        <v>1465</v>
      </c>
      <c r="R30" s="296">
        <v>4</v>
      </c>
      <c r="S30" s="297">
        <v>12088</v>
      </c>
      <c r="T30" s="504">
        <v>1921</v>
      </c>
      <c r="U30" s="234"/>
      <c r="V30" s="943" t="str">
        <f>IF('2-カ'!G30&lt;&gt;SUM('2-キ'!G$1084:G$1087),"｢(2)ｶ｣ｼｰﾄの「職員数（本館分）合計」＝｢(2)ｷ｣ｼｰﾄの「職員数」の合計としてください","")</f>
        <v/>
      </c>
      <c r="W30" s="943" t="str">
        <f>IF('2-カ'!P30&lt;&gt;SUM('2-キ'!P$1084:P$1087),"｢(2)ｶ｣ｼｰﾄの「延べ利用者数」＝｢(2)ｷ｣ｼｰﾄの「延べ利用者数」の合計としてください","")</f>
        <v/>
      </c>
      <c r="X30" s="943" t="str">
        <f>IF('2-カ'!Q30&lt;&gt;SUM('2-キ'!Q$1084:Q$1087),"｢(2)ｶ｣ｼｰﾄの「延べ利用者数（うち主催事業分）」＝｢(2)ｷ｣ｼｰﾄの「延べ利用者数（うち主催事業分）」の合計としてください","")</f>
        <v/>
      </c>
      <c r="Y30" s="234"/>
      <c r="Z30" s="234"/>
    </row>
    <row r="31" spans="1:27" s="203" customFormat="1" ht="22.5" customHeight="1" thickTop="1" thickBot="1" x14ac:dyDescent="0.2">
      <c r="A31" s="253"/>
      <c r="B31" s="14" t="s">
        <v>2469</v>
      </c>
      <c r="C31" s="1417">
        <f>SUM(C8:C30)</f>
        <v>258</v>
      </c>
      <c r="D31" s="1418">
        <f t="shared" ref="D31:T31" si="1">SUM(D8:D30)</f>
        <v>18</v>
      </c>
      <c r="E31" s="1419">
        <f t="shared" si="1"/>
        <v>240</v>
      </c>
      <c r="F31" s="1358">
        <f t="shared" si="1"/>
        <v>7</v>
      </c>
      <c r="G31" s="1420">
        <f t="shared" si="1"/>
        <v>786</v>
      </c>
      <c r="H31" s="1420">
        <f t="shared" si="1"/>
        <v>227</v>
      </c>
      <c r="I31" s="1421">
        <f t="shared" si="1"/>
        <v>46</v>
      </c>
      <c r="J31" s="1422">
        <f t="shared" si="1"/>
        <v>469</v>
      </c>
      <c r="K31" s="1423">
        <f t="shared" si="1"/>
        <v>81</v>
      </c>
      <c r="L31" s="1421">
        <f t="shared" si="1"/>
        <v>127</v>
      </c>
      <c r="M31" s="1422">
        <f t="shared" si="1"/>
        <v>534</v>
      </c>
      <c r="N31" s="1424">
        <f t="shared" si="1"/>
        <v>121</v>
      </c>
      <c r="O31" s="1424">
        <f t="shared" si="1"/>
        <v>362</v>
      </c>
      <c r="P31" s="1420">
        <f t="shared" si="1"/>
        <v>7830688</v>
      </c>
      <c r="Q31" s="1358">
        <f t="shared" si="1"/>
        <v>2097742</v>
      </c>
      <c r="R31" s="1417">
        <f t="shared" si="1"/>
        <v>187</v>
      </c>
      <c r="S31" s="1356">
        <f t="shared" si="1"/>
        <v>509064</v>
      </c>
      <c r="T31" s="1425">
        <f t="shared" si="1"/>
        <v>308535</v>
      </c>
      <c r="U31" s="158"/>
      <c r="V31" s="945"/>
      <c r="W31" s="945"/>
      <c r="X31" s="945"/>
      <c r="Y31" s="158"/>
      <c r="Z31" s="158"/>
    </row>
    <row r="32" spans="1:27" s="203" customFormat="1" x14ac:dyDescent="0.15">
      <c r="A32" s="253"/>
      <c r="B32" s="145"/>
      <c r="C32" s="146"/>
      <c r="D32" s="146"/>
      <c r="E32" s="146"/>
      <c r="F32" s="146"/>
      <c r="G32" s="146"/>
      <c r="H32" s="146"/>
      <c r="I32" s="146"/>
      <c r="J32" s="146"/>
      <c r="K32" s="146"/>
      <c r="L32" s="146"/>
      <c r="M32" s="146"/>
      <c r="N32" s="146"/>
      <c r="O32" s="146"/>
      <c r="P32" s="146"/>
      <c r="Q32" s="146"/>
      <c r="R32" s="146"/>
      <c r="S32" s="146"/>
      <c r="T32" s="146"/>
      <c r="U32" s="158"/>
      <c r="V32" s="945"/>
      <c r="W32" s="945"/>
      <c r="X32" s="945"/>
      <c r="Y32" s="158"/>
      <c r="Z32" s="158"/>
    </row>
    <row r="33" spans="1:26" s="203" customFormat="1" ht="15" customHeight="1" x14ac:dyDescent="0.15">
      <c r="A33" s="158"/>
      <c r="B33" s="158" t="s">
        <v>3041</v>
      </c>
      <c r="C33" s="158"/>
      <c r="D33" s="158"/>
      <c r="E33" s="158"/>
      <c r="F33" s="158"/>
      <c r="G33" s="158"/>
      <c r="H33" s="158"/>
      <c r="I33" s="158"/>
      <c r="J33" s="158"/>
      <c r="K33" s="158"/>
      <c r="L33" s="158"/>
      <c r="M33" s="158"/>
      <c r="N33" s="158"/>
      <c r="O33" s="158"/>
      <c r="P33" s="158"/>
      <c r="Q33" s="158"/>
      <c r="R33" s="158"/>
      <c r="S33" s="158"/>
      <c r="T33" s="158"/>
      <c r="U33" s="158"/>
      <c r="V33" s="945"/>
      <c r="W33" s="945"/>
      <c r="X33" s="945"/>
      <c r="Y33" s="158"/>
      <c r="Z33" s="158"/>
    </row>
    <row r="34" spans="1:26" s="203" customFormat="1" ht="15" customHeight="1" x14ac:dyDescent="0.15">
      <c r="A34" s="158"/>
      <c r="B34" s="158" t="s">
        <v>3042</v>
      </c>
      <c r="C34" s="158"/>
      <c r="D34" s="158"/>
      <c r="E34" s="158"/>
      <c r="F34" s="158"/>
      <c r="G34" s="158"/>
      <c r="H34" s="158"/>
      <c r="I34" s="158"/>
      <c r="J34" s="158"/>
      <c r="K34" s="158"/>
      <c r="L34" s="158"/>
      <c r="M34" s="158"/>
      <c r="N34" s="158"/>
      <c r="O34" s="158"/>
      <c r="P34" s="158"/>
      <c r="Q34" s="158"/>
      <c r="R34" s="158"/>
      <c r="S34" s="158"/>
      <c r="T34" s="158"/>
      <c r="U34" s="158"/>
      <c r="V34" s="945"/>
      <c r="W34" s="945"/>
      <c r="X34" s="945"/>
      <c r="Y34" s="158"/>
      <c r="Z34" s="158"/>
    </row>
    <row r="35" spans="1:26" s="203" customFormat="1" ht="15" customHeight="1" x14ac:dyDescent="0.15">
      <c r="A35" s="158"/>
      <c r="B35" s="158" t="s">
        <v>3050</v>
      </c>
      <c r="C35" s="158"/>
      <c r="D35" s="158"/>
      <c r="E35" s="158"/>
      <c r="F35" s="158"/>
      <c r="G35" s="158"/>
      <c r="H35" s="158"/>
      <c r="I35" s="158"/>
      <c r="J35" s="158"/>
      <c r="K35" s="158"/>
      <c r="L35" s="158"/>
      <c r="M35" s="158"/>
      <c r="N35" s="158"/>
      <c r="O35" s="158"/>
      <c r="P35" s="158"/>
      <c r="Q35" s="158"/>
      <c r="R35" s="158"/>
      <c r="S35" s="158"/>
      <c r="T35" s="158"/>
      <c r="U35" s="158"/>
      <c r="V35" s="945"/>
      <c r="W35" s="945"/>
      <c r="X35" s="945"/>
      <c r="Y35" s="158"/>
      <c r="Z35" s="158"/>
    </row>
    <row r="36" spans="1:26" s="203" customFormat="1" ht="15" customHeight="1" x14ac:dyDescent="0.15">
      <c r="A36" s="158"/>
      <c r="B36" s="158" t="s">
        <v>3051</v>
      </c>
      <c r="C36" s="158"/>
      <c r="D36" s="158"/>
      <c r="E36" s="158"/>
      <c r="F36" s="158"/>
      <c r="G36" s="158"/>
      <c r="H36" s="158"/>
      <c r="I36" s="158"/>
      <c r="J36" s="158"/>
      <c r="K36" s="158"/>
      <c r="L36" s="158"/>
      <c r="M36" s="158"/>
      <c r="N36" s="158"/>
      <c r="O36" s="158"/>
      <c r="P36" s="158"/>
      <c r="Q36" s="158"/>
      <c r="R36" s="158"/>
      <c r="S36" s="158"/>
      <c r="T36" s="158"/>
      <c r="U36" s="158"/>
      <c r="V36" s="945"/>
      <c r="W36" s="945"/>
      <c r="X36" s="945"/>
      <c r="Y36" s="158"/>
      <c r="Z36" s="158"/>
    </row>
    <row r="37" spans="1:26" x14ac:dyDescent="0.15">
      <c r="B37" s="234"/>
      <c r="C37" s="234"/>
      <c r="D37" s="234"/>
      <c r="E37" s="234"/>
      <c r="F37" s="234"/>
      <c r="G37" s="234"/>
      <c r="H37" s="234"/>
      <c r="I37" s="234"/>
      <c r="J37" s="234"/>
      <c r="K37" s="234"/>
      <c r="L37" s="234"/>
      <c r="M37" s="234"/>
      <c r="N37" s="271"/>
      <c r="O37" s="234"/>
      <c r="P37" s="234"/>
      <c r="Q37" s="234"/>
      <c r="R37" s="234"/>
      <c r="S37" s="234"/>
      <c r="T37" s="234"/>
      <c r="U37" s="234"/>
      <c r="V37" s="942"/>
      <c r="W37" s="942"/>
      <c r="X37" s="942"/>
      <c r="Y37" s="234"/>
      <c r="Z37" s="234"/>
    </row>
    <row r="38" spans="1:26" x14ac:dyDescent="0.15">
      <c r="B38" s="234"/>
      <c r="C38" s="234"/>
      <c r="D38" s="234"/>
      <c r="E38" s="234"/>
      <c r="F38" s="234"/>
      <c r="G38" s="234"/>
      <c r="H38" s="234"/>
      <c r="I38" s="234"/>
      <c r="J38" s="234"/>
      <c r="K38" s="234"/>
      <c r="L38" s="234"/>
      <c r="M38" s="234"/>
      <c r="N38" s="271"/>
      <c r="O38" s="234"/>
      <c r="P38" s="234"/>
      <c r="Q38" s="234"/>
      <c r="R38" s="234"/>
      <c r="S38" s="234"/>
      <c r="T38" s="234"/>
      <c r="U38" s="234"/>
      <c r="V38" s="942"/>
      <c r="W38" s="942"/>
      <c r="X38" s="942"/>
      <c r="Y38" s="234"/>
      <c r="Z38" s="234"/>
    </row>
    <row r="39" spans="1:26" x14ac:dyDescent="0.15">
      <c r="B39" s="234"/>
      <c r="C39" s="234"/>
      <c r="D39" s="234"/>
      <c r="E39" s="234"/>
      <c r="F39" s="234"/>
      <c r="G39" s="234"/>
      <c r="H39" s="234"/>
      <c r="I39" s="234"/>
      <c r="J39" s="234"/>
      <c r="K39" s="234"/>
      <c r="L39" s="234"/>
      <c r="M39" s="234"/>
      <c r="N39" s="271"/>
      <c r="O39" s="234"/>
      <c r="P39" s="234"/>
      <c r="Q39" s="234"/>
      <c r="R39" s="234"/>
      <c r="S39" s="234"/>
      <c r="T39" s="234"/>
      <c r="U39" s="234"/>
      <c r="V39" s="942"/>
      <c r="W39" s="942"/>
      <c r="X39" s="942"/>
      <c r="Y39" s="234"/>
      <c r="Z39" s="234"/>
    </row>
    <row r="40" spans="1:26" x14ac:dyDescent="0.15">
      <c r="B40" s="234"/>
      <c r="C40" s="234"/>
      <c r="D40" s="234"/>
      <c r="E40" s="234"/>
      <c r="F40" s="234"/>
      <c r="G40" s="234"/>
      <c r="H40" s="234"/>
      <c r="I40" s="234"/>
      <c r="J40" s="234"/>
      <c r="K40" s="234"/>
      <c r="L40" s="234"/>
      <c r="M40" s="234"/>
      <c r="N40" s="271"/>
      <c r="O40" s="234"/>
      <c r="P40" s="234"/>
      <c r="Q40" s="234"/>
      <c r="R40" s="234"/>
      <c r="S40" s="234"/>
      <c r="T40" s="234"/>
      <c r="U40" s="234"/>
      <c r="V40" s="942"/>
      <c r="W40" s="942"/>
      <c r="X40" s="942"/>
      <c r="Y40" s="234"/>
      <c r="Z40" s="234"/>
    </row>
    <row r="41" spans="1:26" x14ac:dyDescent="0.15">
      <c r="B41" s="234"/>
      <c r="C41" s="234"/>
      <c r="D41" s="234"/>
      <c r="E41" s="234"/>
      <c r="F41" s="234"/>
      <c r="G41" s="234"/>
      <c r="H41" s="234"/>
      <c r="I41" s="234"/>
      <c r="J41" s="234"/>
      <c r="K41" s="234"/>
      <c r="L41" s="234"/>
      <c r="M41" s="234"/>
      <c r="N41" s="271"/>
      <c r="O41" s="234"/>
      <c r="P41" s="234"/>
      <c r="Q41" s="234"/>
      <c r="R41" s="234"/>
      <c r="S41" s="234"/>
      <c r="T41" s="234"/>
      <c r="U41" s="234"/>
      <c r="V41" s="942"/>
      <c r="W41" s="942"/>
      <c r="X41" s="942"/>
      <c r="Y41" s="234"/>
      <c r="Z41" s="234"/>
    </row>
    <row r="42" spans="1:26" x14ac:dyDescent="0.15">
      <c r="B42" s="234"/>
      <c r="C42" s="234"/>
      <c r="D42" s="234"/>
      <c r="E42" s="234"/>
      <c r="F42" s="234"/>
      <c r="G42" s="234"/>
      <c r="H42" s="234"/>
      <c r="I42" s="234"/>
      <c r="J42" s="234"/>
      <c r="K42" s="234"/>
      <c r="L42" s="234"/>
      <c r="M42" s="234"/>
      <c r="N42" s="271"/>
      <c r="O42" s="234"/>
      <c r="P42" s="234"/>
      <c r="Q42" s="234"/>
      <c r="R42" s="234"/>
      <c r="S42" s="234"/>
      <c r="T42" s="234"/>
      <c r="U42" s="234"/>
      <c r="V42" s="942"/>
      <c r="W42" s="942"/>
      <c r="X42" s="942"/>
      <c r="Y42" s="234"/>
      <c r="Z42" s="234"/>
    </row>
    <row r="43" spans="1:26" x14ac:dyDescent="0.15">
      <c r="B43" s="234"/>
      <c r="C43" s="234"/>
      <c r="D43" s="234"/>
      <c r="E43" s="234"/>
      <c r="F43" s="234"/>
      <c r="G43" s="234"/>
      <c r="H43" s="234"/>
      <c r="I43" s="234"/>
      <c r="J43" s="234"/>
      <c r="K43" s="234"/>
      <c r="L43" s="234"/>
      <c r="M43" s="234"/>
      <c r="N43" s="271"/>
      <c r="O43" s="234"/>
      <c r="P43" s="234"/>
      <c r="Q43" s="234"/>
      <c r="R43" s="234"/>
      <c r="S43" s="234"/>
      <c r="T43" s="234"/>
      <c r="U43" s="234"/>
      <c r="V43" s="942"/>
      <c r="W43" s="942"/>
      <c r="X43" s="942"/>
      <c r="Y43" s="234"/>
      <c r="Z43" s="234"/>
    </row>
    <row r="44" spans="1:26" x14ac:dyDescent="0.15">
      <c r="B44" s="234"/>
      <c r="C44" s="234"/>
      <c r="D44" s="234"/>
      <c r="E44" s="234"/>
      <c r="F44" s="234"/>
      <c r="G44" s="234"/>
      <c r="H44" s="234"/>
      <c r="I44" s="234"/>
      <c r="J44" s="234"/>
      <c r="K44" s="234"/>
      <c r="L44" s="234"/>
      <c r="M44" s="234"/>
      <c r="N44" s="271"/>
      <c r="O44" s="234"/>
      <c r="P44" s="234"/>
      <c r="Q44" s="234"/>
      <c r="R44" s="234"/>
      <c r="S44" s="234"/>
      <c r="T44" s="234"/>
      <c r="U44" s="234"/>
      <c r="V44" s="942"/>
      <c r="W44" s="942"/>
      <c r="X44" s="942"/>
      <c r="Y44" s="234"/>
      <c r="Z44" s="234"/>
    </row>
    <row r="45" spans="1:26" x14ac:dyDescent="0.15">
      <c r="B45" s="234"/>
      <c r="C45" s="234"/>
      <c r="D45" s="234"/>
      <c r="E45" s="234"/>
      <c r="F45" s="234"/>
      <c r="G45" s="234"/>
      <c r="H45" s="234"/>
      <c r="I45" s="234"/>
      <c r="J45" s="234"/>
      <c r="K45" s="234"/>
      <c r="L45" s="234"/>
      <c r="M45" s="234"/>
      <c r="N45" s="271"/>
      <c r="O45" s="234"/>
      <c r="P45" s="234"/>
      <c r="Q45" s="234"/>
      <c r="R45" s="234"/>
      <c r="S45" s="234"/>
      <c r="T45" s="234"/>
      <c r="U45" s="234"/>
      <c r="V45" s="942"/>
      <c r="W45" s="942"/>
      <c r="X45" s="942"/>
      <c r="Y45" s="234"/>
      <c r="Z45" s="234"/>
    </row>
    <row r="46" spans="1:26" x14ac:dyDescent="0.15">
      <c r="B46" s="234"/>
      <c r="C46" s="234"/>
      <c r="D46" s="234"/>
      <c r="E46" s="234"/>
      <c r="F46" s="234"/>
      <c r="G46" s="234"/>
      <c r="H46" s="234"/>
      <c r="I46" s="234"/>
      <c r="J46" s="234"/>
      <c r="K46" s="234"/>
      <c r="L46" s="234"/>
      <c r="M46" s="234"/>
      <c r="N46" s="271"/>
      <c r="O46" s="234"/>
      <c r="P46" s="234"/>
      <c r="Q46" s="234"/>
      <c r="R46" s="234"/>
      <c r="S46" s="234"/>
      <c r="T46" s="234"/>
      <c r="U46" s="234"/>
      <c r="V46" s="942"/>
      <c r="W46" s="942"/>
      <c r="X46" s="942"/>
      <c r="Y46" s="234"/>
      <c r="Z46" s="234"/>
    </row>
    <row r="47" spans="1:26" x14ac:dyDescent="0.15">
      <c r="B47" s="234"/>
      <c r="C47" s="234"/>
      <c r="D47" s="234"/>
      <c r="E47" s="234"/>
      <c r="F47" s="234"/>
      <c r="G47" s="234"/>
      <c r="H47" s="234"/>
      <c r="I47" s="234"/>
      <c r="J47" s="234"/>
      <c r="K47" s="234"/>
      <c r="L47" s="234"/>
      <c r="M47" s="234"/>
      <c r="N47" s="271"/>
      <c r="O47" s="234"/>
      <c r="P47" s="234"/>
      <c r="Q47" s="234"/>
      <c r="R47" s="234"/>
      <c r="S47" s="234"/>
      <c r="T47" s="234"/>
      <c r="U47" s="234"/>
      <c r="V47" s="942"/>
      <c r="W47" s="942"/>
      <c r="X47" s="942"/>
      <c r="Y47" s="234"/>
      <c r="Z47" s="234"/>
    </row>
    <row r="48" spans="1:26" x14ac:dyDescent="0.15">
      <c r="B48" s="234"/>
      <c r="C48" s="234"/>
      <c r="D48" s="234"/>
      <c r="E48" s="234"/>
      <c r="F48" s="234"/>
      <c r="G48" s="234"/>
      <c r="H48" s="234"/>
      <c r="I48" s="234"/>
      <c r="J48" s="234"/>
      <c r="K48" s="234"/>
      <c r="L48" s="234"/>
      <c r="M48" s="234"/>
      <c r="N48" s="271"/>
      <c r="O48" s="234"/>
      <c r="P48" s="234"/>
      <c r="Q48" s="234"/>
      <c r="R48" s="234"/>
      <c r="S48" s="234"/>
      <c r="T48" s="234"/>
      <c r="U48" s="234"/>
      <c r="V48" s="942"/>
      <c r="W48" s="942"/>
      <c r="X48" s="942"/>
      <c r="Y48" s="234"/>
      <c r="Z48" s="234"/>
    </row>
    <row r="49" spans="2:26" x14ac:dyDescent="0.15">
      <c r="B49" s="234"/>
      <c r="C49" s="234"/>
      <c r="D49" s="234"/>
      <c r="E49" s="234"/>
      <c r="F49" s="234"/>
      <c r="G49" s="234"/>
      <c r="H49" s="234"/>
      <c r="I49" s="234"/>
      <c r="J49" s="234"/>
      <c r="K49" s="234"/>
      <c r="L49" s="234"/>
      <c r="M49" s="234"/>
      <c r="N49" s="271"/>
      <c r="O49" s="234"/>
      <c r="P49" s="234"/>
      <c r="Q49" s="234"/>
      <c r="R49" s="234"/>
      <c r="S49" s="234"/>
      <c r="T49" s="234"/>
      <c r="U49" s="234"/>
      <c r="V49" s="942"/>
      <c r="W49" s="942"/>
      <c r="X49" s="942"/>
      <c r="Y49" s="234"/>
      <c r="Z49" s="234"/>
    </row>
    <row r="50" spans="2:26" x14ac:dyDescent="0.15">
      <c r="B50" s="234"/>
      <c r="C50" s="234"/>
      <c r="D50" s="234"/>
      <c r="E50" s="234"/>
      <c r="F50" s="234"/>
      <c r="G50" s="234"/>
      <c r="H50" s="234"/>
      <c r="I50" s="234"/>
      <c r="J50" s="234"/>
      <c r="K50" s="234"/>
      <c r="L50" s="234"/>
      <c r="M50" s="234"/>
      <c r="N50" s="271"/>
      <c r="O50" s="234"/>
      <c r="P50" s="234"/>
      <c r="Q50" s="234"/>
      <c r="R50" s="234"/>
      <c r="S50" s="234"/>
      <c r="T50" s="234"/>
      <c r="U50" s="234"/>
      <c r="V50" s="942"/>
      <c r="W50" s="942"/>
      <c r="X50" s="942"/>
      <c r="Y50" s="234"/>
      <c r="Z50" s="234"/>
    </row>
    <row r="51" spans="2:26" x14ac:dyDescent="0.15">
      <c r="B51" s="234"/>
      <c r="C51" s="234"/>
      <c r="D51" s="234"/>
      <c r="E51" s="234"/>
      <c r="F51" s="234"/>
      <c r="G51" s="234"/>
      <c r="H51" s="234"/>
      <c r="I51" s="234"/>
      <c r="J51" s="234"/>
      <c r="K51" s="234"/>
      <c r="L51" s="234"/>
      <c r="M51" s="234"/>
      <c r="N51" s="271"/>
      <c r="O51" s="234"/>
      <c r="P51" s="234"/>
      <c r="Q51" s="234"/>
      <c r="R51" s="234"/>
      <c r="S51" s="234"/>
      <c r="T51" s="234"/>
      <c r="U51" s="234"/>
      <c r="V51" s="942"/>
      <c r="W51" s="942"/>
      <c r="X51" s="942"/>
      <c r="Y51" s="234"/>
      <c r="Z51" s="234"/>
    </row>
    <row r="52" spans="2:26" x14ac:dyDescent="0.15">
      <c r="B52" s="234"/>
      <c r="C52" s="234"/>
      <c r="D52" s="234"/>
      <c r="E52" s="234"/>
      <c r="F52" s="234"/>
      <c r="G52" s="234"/>
      <c r="H52" s="234"/>
      <c r="I52" s="234"/>
      <c r="J52" s="234"/>
      <c r="K52" s="234"/>
      <c r="L52" s="234"/>
      <c r="M52" s="234"/>
      <c r="N52" s="271"/>
      <c r="O52" s="234"/>
      <c r="P52" s="234"/>
      <c r="Q52" s="234"/>
      <c r="R52" s="234"/>
      <c r="S52" s="234"/>
      <c r="T52" s="234"/>
      <c r="U52" s="234"/>
      <c r="V52" s="942"/>
      <c r="W52" s="942"/>
      <c r="X52" s="942"/>
      <c r="Y52" s="234"/>
      <c r="Z52" s="234"/>
    </row>
    <row r="53" spans="2:26" x14ac:dyDescent="0.15">
      <c r="B53" s="234"/>
      <c r="C53" s="234"/>
      <c r="D53" s="234"/>
      <c r="E53" s="234"/>
      <c r="F53" s="234"/>
      <c r="G53" s="234"/>
      <c r="H53" s="234"/>
      <c r="I53" s="234"/>
      <c r="J53" s="234"/>
      <c r="K53" s="234"/>
      <c r="L53" s="234"/>
      <c r="M53" s="234"/>
      <c r="N53" s="271"/>
      <c r="O53" s="234"/>
      <c r="P53" s="234"/>
      <c r="Q53" s="234"/>
      <c r="R53" s="234"/>
      <c r="S53" s="234"/>
      <c r="T53" s="234"/>
      <c r="U53" s="234"/>
      <c r="V53" s="942"/>
      <c r="W53" s="942"/>
      <c r="X53" s="942"/>
      <c r="Y53" s="234"/>
      <c r="Z53" s="234"/>
    </row>
    <row r="54" spans="2:26" x14ac:dyDescent="0.15">
      <c r="B54" s="234"/>
      <c r="C54" s="234"/>
      <c r="D54" s="234"/>
      <c r="E54" s="234"/>
      <c r="F54" s="234"/>
      <c r="G54" s="234"/>
      <c r="H54" s="234"/>
      <c r="I54" s="234"/>
      <c r="J54" s="234"/>
      <c r="K54" s="234"/>
      <c r="L54" s="234"/>
      <c r="M54" s="234"/>
      <c r="N54" s="271"/>
      <c r="O54" s="234"/>
      <c r="P54" s="234"/>
      <c r="Q54" s="234"/>
      <c r="R54" s="234"/>
      <c r="S54" s="234"/>
      <c r="T54" s="234"/>
      <c r="U54" s="234"/>
      <c r="V54" s="942"/>
      <c r="W54" s="942"/>
      <c r="X54" s="942"/>
      <c r="Y54" s="234"/>
      <c r="Z54" s="234"/>
    </row>
    <row r="55" spans="2:26" x14ac:dyDescent="0.15">
      <c r="B55" s="234"/>
      <c r="C55" s="234"/>
      <c r="D55" s="234"/>
      <c r="E55" s="234"/>
      <c r="F55" s="234"/>
      <c r="G55" s="234"/>
      <c r="H55" s="234"/>
      <c r="I55" s="234"/>
      <c r="J55" s="234"/>
      <c r="K55" s="234"/>
      <c r="L55" s="234"/>
      <c r="M55" s="234"/>
      <c r="N55" s="271"/>
      <c r="O55" s="234"/>
      <c r="P55" s="234"/>
      <c r="Q55" s="234"/>
      <c r="R55" s="234"/>
      <c r="S55" s="234"/>
      <c r="T55" s="234"/>
      <c r="U55" s="234"/>
      <c r="V55" s="942"/>
      <c r="W55" s="942"/>
      <c r="X55" s="942"/>
      <c r="Y55" s="234"/>
      <c r="Z55" s="234"/>
    </row>
    <row r="56" spans="2:26" x14ac:dyDescent="0.15">
      <c r="B56" s="234"/>
      <c r="C56" s="234"/>
      <c r="D56" s="234"/>
      <c r="E56" s="234"/>
      <c r="F56" s="234"/>
      <c r="G56" s="234"/>
      <c r="H56" s="234"/>
      <c r="I56" s="234"/>
      <c r="J56" s="234"/>
      <c r="K56" s="234"/>
      <c r="L56" s="234"/>
      <c r="M56" s="234"/>
      <c r="N56" s="271"/>
      <c r="O56" s="234"/>
      <c r="P56" s="234"/>
      <c r="Q56" s="234"/>
      <c r="R56" s="234"/>
      <c r="S56" s="234"/>
      <c r="T56" s="234"/>
      <c r="U56" s="234"/>
      <c r="V56" s="942"/>
      <c r="W56" s="942"/>
      <c r="X56" s="942"/>
      <c r="Y56" s="234"/>
      <c r="Z56" s="234"/>
    </row>
    <row r="57" spans="2:26" x14ac:dyDescent="0.15">
      <c r="B57" s="234"/>
      <c r="C57" s="234"/>
      <c r="D57" s="234"/>
      <c r="E57" s="234"/>
      <c r="F57" s="234"/>
      <c r="G57" s="234"/>
      <c r="H57" s="234"/>
      <c r="I57" s="234"/>
      <c r="J57" s="234"/>
      <c r="K57" s="234"/>
      <c r="L57" s="234"/>
      <c r="M57" s="234"/>
      <c r="N57" s="271"/>
      <c r="O57" s="234"/>
      <c r="P57" s="234"/>
      <c r="Q57" s="234"/>
      <c r="R57" s="234"/>
      <c r="S57" s="234"/>
      <c r="T57" s="234"/>
      <c r="U57" s="234"/>
      <c r="V57" s="942"/>
      <c r="W57" s="942"/>
      <c r="X57" s="942"/>
      <c r="Y57" s="234"/>
      <c r="Z57" s="234"/>
    </row>
    <row r="58" spans="2:26" x14ac:dyDescent="0.15">
      <c r="B58" s="234"/>
      <c r="C58" s="234"/>
      <c r="D58" s="234"/>
      <c r="E58" s="234"/>
      <c r="F58" s="234"/>
      <c r="G58" s="234"/>
      <c r="H58" s="234"/>
      <c r="I58" s="234"/>
      <c r="J58" s="234"/>
      <c r="K58" s="234"/>
      <c r="L58" s="234"/>
      <c r="M58" s="234"/>
      <c r="N58" s="271"/>
      <c r="O58" s="234"/>
      <c r="P58" s="234"/>
      <c r="Q58" s="234"/>
      <c r="R58" s="234"/>
      <c r="S58" s="234"/>
      <c r="T58" s="234"/>
      <c r="U58" s="234"/>
      <c r="V58" s="942"/>
      <c r="W58" s="942"/>
      <c r="X58" s="942"/>
      <c r="Y58" s="234"/>
      <c r="Z58" s="234"/>
    </row>
    <row r="59" spans="2:26" x14ac:dyDescent="0.15">
      <c r="B59" s="234"/>
      <c r="C59" s="234"/>
      <c r="D59" s="234"/>
      <c r="E59" s="234"/>
      <c r="F59" s="234"/>
      <c r="G59" s="234"/>
      <c r="H59" s="234"/>
      <c r="I59" s="234"/>
      <c r="J59" s="234"/>
      <c r="K59" s="234"/>
      <c r="L59" s="234"/>
      <c r="M59" s="234"/>
      <c r="N59" s="271"/>
      <c r="O59" s="234"/>
      <c r="P59" s="234"/>
      <c r="Q59" s="234"/>
      <c r="R59" s="234"/>
      <c r="S59" s="234"/>
      <c r="T59" s="234"/>
      <c r="U59" s="234"/>
      <c r="V59" s="942"/>
      <c r="W59" s="942"/>
      <c r="X59" s="942"/>
      <c r="Y59" s="234"/>
      <c r="Z59" s="234"/>
    </row>
    <row r="60" spans="2:26" x14ac:dyDescent="0.15">
      <c r="B60" s="234"/>
      <c r="C60" s="234"/>
      <c r="D60" s="234"/>
      <c r="E60" s="234"/>
      <c r="F60" s="234"/>
      <c r="G60" s="234"/>
      <c r="H60" s="234"/>
      <c r="I60" s="234"/>
      <c r="J60" s="234"/>
      <c r="K60" s="234"/>
      <c r="L60" s="234"/>
      <c r="M60" s="234"/>
      <c r="N60" s="271"/>
      <c r="O60" s="234"/>
      <c r="P60" s="234"/>
      <c r="Q60" s="234"/>
      <c r="R60" s="234"/>
      <c r="S60" s="234"/>
      <c r="T60" s="234"/>
      <c r="U60" s="234"/>
      <c r="V60" s="942"/>
      <c r="W60" s="942"/>
      <c r="X60" s="942"/>
      <c r="Y60" s="234"/>
      <c r="Z60" s="234"/>
    </row>
    <row r="61" spans="2:26" ht="13.5" x14ac:dyDescent="0.15">
      <c r="B61" s="234"/>
      <c r="C61" s="234"/>
      <c r="D61" s="234"/>
      <c r="E61" s="234"/>
      <c r="F61" s="286"/>
      <c r="G61" s="234"/>
      <c r="H61" s="234"/>
      <c r="I61" s="234"/>
      <c r="J61" s="234"/>
      <c r="K61" s="234"/>
      <c r="L61" s="234"/>
      <c r="M61" s="234"/>
      <c r="N61" s="271"/>
      <c r="O61" s="234"/>
      <c r="P61" s="234"/>
      <c r="Q61" s="234"/>
      <c r="R61" s="234"/>
      <c r="S61" s="234"/>
      <c r="T61" s="234"/>
      <c r="U61" s="234"/>
      <c r="V61" s="942"/>
      <c r="W61" s="942"/>
      <c r="X61" s="942"/>
      <c r="Y61" s="234"/>
      <c r="Z61" s="234"/>
    </row>
    <row r="62" spans="2:26" x14ac:dyDescent="0.15">
      <c r="B62" s="234"/>
      <c r="C62" s="234"/>
      <c r="D62" s="234"/>
      <c r="E62" s="234"/>
      <c r="F62" s="234"/>
      <c r="G62" s="234"/>
      <c r="H62" s="234"/>
      <c r="I62" s="234"/>
      <c r="J62" s="234"/>
      <c r="K62" s="234"/>
      <c r="L62" s="234"/>
      <c r="M62" s="234"/>
      <c r="N62" s="271"/>
      <c r="O62" s="234"/>
      <c r="P62" s="234"/>
      <c r="Q62" s="234"/>
      <c r="R62" s="234"/>
      <c r="S62" s="234"/>
      <c r="T62" s="234"/>
      <c r="U62" s="234"/>
      <c r="V62" s="942"/>
      <c r="W62" s="942"/>
      <c r="X62" s="942"/>
      <c r="Y62" s="234"/>
      <c r="Z62" s="234"/>
    </row>
    <row r="63" spans="2:26" x14ac:dyDescent="0.15">
      <c r="B63" s="234"/>
      <c r="C63" s="234"/>
      <c r="D63" s="234"/>
      <c r="E63" s="234"/>
      <c r="F63" s="234"/>
      <c r="G63" s="234"/>
      <c r="H63" s="234"/>
      <c r="I63" s="234"/>
      <c r="J63" s="234"/>
      <c r="K63" s="234"/>
      <c r="L63" s="234"/>
      <c r="M63" s="234"/>
      <c r="N63" s="271"/>
      <c r="O63" s="234"/>
      <c r="P63" s="234"/>
      <c r="Q63" s="234"/>
      <c r="R63" s="234"/>
      <c r="S63" s="234"/>
      <c r="T63" s="234"/>
      <c r="U63" s="234"/>
      <c r="V63" s="942"/>
      <c r="W63" s="942"/>
      <c r="X63" s="942"/>
      <c r="Y63" s="234"/>
      <c r="Z63" s="234"/>
    </row>
    <row r="64" spans="2:26" x14ac:dyDescent="0.15">
      <c r="B64" s="234"/>
      <c r="C64" s="234"/>
      <c r="D64" s="234"/>
      <c r="E64" s="234"/>
      <c r="F64" s="234"/>
      <c r="G64" s="234"/>
      <c r="H64" s="234"/>
      <c r="I64" s="234"/>
      <c r="J64" s="234"/>
      <c r="K64" s="234"/>
      <c r="L64" s="234"/>
      <c r="M64" s="234"/>
      <c r="N64" s="271"/>
      <c r="O64" s="234"/>
      <c r="P64" s="234"/>
      <c r="Q64" s="234"/>
      <c r="R64" s="234"/>
      <c r="S64" s="234"/>
      <c r="T64" s="234"/>
      <c r="U64" s="234"/>
      <c r="V64" s="942"/>
      <c r="W64" s="942"/>
      <c r="X64" s="942"/>
      <c r="Y64" s="234"/>
      <c r="Z64" s="234"/>
    </row>
    <row r="65" spans="2:26" x14ac:dyDescent="0.15">
      <c r="B65" s="234"/>
      <c r="C65" s="234"/>
      <c r="D65" s="234"/>
      <c r="E65" s="234"/>
      <c r="F65" s="234"/>
      <c r="G65" s="234"/>
      <c r="H65" s="234"/>
      <c r="I65" s="234"/>
      <c r="J65" s="234"/>
      <c r="K65" s="234"/>
      <c r="L65" s="234"/>
      <c r="M65" s="234"/>
      <c r="N65" s="271"/>
      <c r="O65" s="234"/>
      <c r="P65" s="234"/>
      <c r="Q65" s="234"/>
      <c r="R65" s="234"/>
      <c r="S65" s="234"/>
      <c r="T65" s="234"/>
      <c r="U65" s="234"/>
      <c r="V65" s="942"/>
      <c r="W65" s="942"/>
      <c r="X65" s="942"/>
      <c r="Y65" s="234"/>
      <c r="Z65" s="234"/>
    </row>
    <row r="66" spans="2:26" x14ac:dyDescent="0.15">
      <c r="B66" s="234"/>
      <c r="C66" s="234"/>
      <c r="D66" s="234"/>
      <c r="E66" s="234"/>
      <c r="F66" s="234"/>
      <c r="G66" s="234"/>
      <c r="H66" s="234"/>
      <c r="I66" s="234"/>
      <c r="J66" s="234"/>
      <c r="K66" s="234"/>
      <c r="L66" s="234"/>
      <c r="M66" s="234"/>
      <c r="N66" s="271"/>
      <c r="O66" s="234"/>
      <c r="P66" s="234"/>
      <c r="Q66" s="234"/>
      <c r="R66" s="234"/>
      <c r="S66" s="234"/>
      <c r="T66" s="234"/>
      <c r="U66" s="234"/>
      <c r="V66" s="942"/>
      <c r="W66" s="942"/>
      <c r="X66" s="942"/>
      <c r="Y66" s="234"/>
      <c r="Z66" s="234"/>
    </row>
    <row r="67" spans="2:26" x14ac:dyDescent="0.15">
      <c r="B67" s="234"/>
      <c r="C67" s="234"/>
      <c r="D67" s="234"/>
      <c r="E67" s="234"/>
      <c r="F67" s="234"/>
      <c r="G67" s="234"/>
      <c r="H67" s="234"/>
      <c r="I67" s="234"/>
      <c r="J67" s="234"/>
      <c r="K67" s="234"/>
      <c r="L67" s="234"/>
      <c r="M67" s="234"/>
      <c r="N67" s="271"/>
      <c r="O67" s="234"/>
      <c r="P67" s="234"/>
      <c r="Q67" s="234"/>
      <c r="R67" s="234"/>
      <c r="S67" s="234"/>
      <c r="T67" s="234"/>
      <c r="U67" s="234"/>
      <c r="V67" s="942"/>
      <c r="W67" s="942"/>
      <c r="X67" s="942"/>
      <c r="Y67" s="234"/>
      <c r="Z67" s="234"/>
    </row>
    <row r="68" spans="2:26" x14ac:dyDescent="0.15">
      <c r="B68" s="234"/>
      <c r="C68" s="234"/>
      <c r="D68" s="234"/>
      <c r="E68" s="234"/>
      <c r="F68" s="234"/>
      <c r="G68" s="234"/>
      <c r="H68" s="234"/>
      <c r="I68" s="234"/>
      <c r="J68" s="234"/>
      <c r="K68" s="234"/>
      <c r="L68" s="234"/>
      <c r="M68" s="234"/>
      <c r="N68" s="271"/>
      <c r="O68" s="234"/>
      <c r="P68" s="234"/>
      <c r="Q68" s="234"/>
      <c r="R68" s="234"/>
      <c r="S68" s="234"/>
      <c r="T68" s="234"/>
      <c r="U68" s="234"/>
      <c r="V68" s="942"/>
      <c r="W68" s="942"/>
      <c r="X68" s="942"/>
      <c r="Y68" s="234"/>
      <c r="Z68" s="234"/>
    </row>
    <row r="69" spans="2:26" x14ac:dyDescent="0.15">
      <c r="B69" s="234"/>
      <c r="C69" s="234"/>
      <c r="D69" s="234"/>
      <c r="E69" s="234"/>
      <c r="F69" s="234"/>
      <c r="G69" s="234"/>
      <c r="H69" s="234"/>
      <c r="I69" s="234"/>
      <c r="J69" s="234"/>
      <c r="K69" s="234"/>
      <c r="L69" s="234"/>
      <c r="M69" s="234"/>
      <c r="N69" s="271"/>
      <c r="O69" s="234"/>
      <c r="P69" s="234"/>
      <c r="Q69" s="234"/>
      <c r="R69" s="234"/>
      <c r="S69" s="234"/>
      <c r="T69" s="234"/>
      <c r="U69" s="234"/>
      <c r="V69" s="942"/>
      <c r="W69" s="942"/>
      <c r="X69" s="942"/>
      <c r="Y69" s="234"/>
      <c r="Z69" s="234"/>
    </row>
    <row r="70" spans="2:26" x14ac:dyDescent="0.15">
      <c r="B70" s="234"/>
      <c r="C70" s="234"/>
      <c r="D70" s="234"/>
      <c r="E70" s="234"/>
      <c r="F70" s="234"/>
      <c r="G70" s="234"/>
      <c r="H70" s="234"/>
      <c r="I70" s="234"/>
      <c r="J70" s="234"/>
      <c r="K70" s="234"/>
      <c r="L70" s="234"/>
      <c r="M70" s="234"/>
      <c r="N70" s="271"/>
      <c r="O70" s="234"/>
      <c r="P70" s="234"/>
      <c r="Q70" s="234"/>
      <c r="R70" s="234"/>
      <c r="S70" s="234"/>
      <c r="T70" s="234"/>
      <c r="U70" s="234"/>
      <c r="V70" s="942"/>
      <c r="W70" s="942"/>
      <c r="X70" s="942"/>
      <c r="Y70" s="234"/>
      <c r="Z70" s="234"/>
    </row>
    <row r="71" spans="2:26" x14ac:dyDescent="0.15">
      <c r="B71" s="234"/>
      <c r="C71" s="234"/>
      <c r="D71" s="234"/>
      <c r="E71" s="234"/>
      <c r="F71" s="234"/>
      <c r="G71" s="234"/>
      <c r="H71" s="234"/>
      <c r="I71" s="234"/>
      <c r="J71" s="234"/>
      <c r="K71" s="234"/>
      <c r="L71" s="234"/>
      <c r="M71" s="234"/>
      <c r="N71" s="271"/>
      <c r="O71" s="234"/>
      <c r="P71" s="234"/>
      <c r="Q71" s="234"/>
      <c r="R71" s="234"/>
      <c r="S71" s="234"/>
      <c r="T71" s="234"/>
      <c r="U71" s="234"/>
      <c r="V71" s="942"/>
      <c r="W71" s="942"/>
      <c r="X71" s="942"/>
      <c r="Y71" s="234"/>
      <c r="Z71" s="234"/>
    </row>
    <row r="72" spans="2:26" x14ac:dyDescent="0.15">
      <c r="B72" s="234"/>
      <c r="C72" s="234"/>
      <c r="D72" s="234"/>
      <c r="E72" s="234"/>
      <c r="F72" s="234"/>
      <c r="G72" s="234"/>
      <c r="H72" s="234"/>
      <c r="I72" s="234"/>
      <c r="J72" s="234"/>
      <c r="K72" s="234"/>
      <c r="L72" s="234"/>
      <c r="M72" s="234"/>
      <c r="N72" s="271"/>
      <c r="O72" s="234"/>
      <c r="P72" s="234"/>
      <c r="Q72" s="234"/>
      <c r="R72" s="234"/>
      <c r="S72" s="234"/>
      <c r="T72" s="234"/>
      <c r="U72" s="234"/>
      <c r="V72" s="942"/>
      <c r="W72" s="942"/>
      <c r="X72" s="942"/>
      <c r="Y72" s="234"/>
      <c r="Z72" s="234"/>
    </row>
    <row r="73" spans="2:26" x14ac:dyDescent="0.15">
      <c r="B73" s="234"/>
      <c r="C73" s="234"/>
      <c r="D73" s="234"/>
      <c r="E73" s="234"/>
      <c r="F73" s="234"/>
      <c r="G73" s="234"/>
      <c r="H73" s="234"/>
      <c r="I73" s="234"/>
      <c r="J73" s="234"/>
      <c r="K73" s="234"/>
      <c r="L73" s="234"/>
      <c r="M73" s="234"/>
      <c r="N73" s="271"/>
      <c r="O73" s="234"/>
      <c r="P73" s="234"/>
      <c r="Q73" s="234"/>
      <c r="R73" s="234"/>
      <c r="S73" s="234"/>
      <c r="T73" s="234"/>
      <c r="U73" s="234"/>
      <c r="V73" s="942"/>
      <c r="W73" s="942"/>
      <c r="X73" s="942"/>
      <c r="Y73" s="234"/>
      <c r="Z73" s="234"/>
    </row>
    <row r="74" spans="2:26" x14ac:dyDescent="0.15">
      <c r="B74" s="234"/>
      <c r="C74" s="234"/>
      <c r="D74" s="234"/>
      <c r="E74" s="234"/>
      <c r="F74" s="234"/>
      <c r="G74" s="234"/>
      <c r="H74" s="234"/>
      <c r="I74" s="234"/>
      <c r="J74" s="234"/>
      <c r="K74" s="234"/>
      <c r="L74" s="234"/>
      <c r="M74" s="234"/>
      <c r="N74" s="271"/>
      <c r="O74" s="234"/>
      <c r="P74" s="234"/>
      <c r="Q74" s="234"/>
      <c r="R74" s="234"/>
      <c r="S74" s="234"/>
      <c r="T74" s="234"/>
      <c r="U74" s="234"/>
      <c r="V74" s="942"/>
      <c r="W74" s="942"/>
      <c r="X74" s="942"/>
      <c r="Y74" s="234"/>
      <c r="Z74" s="234"/>
    </row>
    <row r="75" spans="2:26" x14ac:dyDescent="0.15">
      <c r="B75" s="234"/>
      <c r="C75" s="234"/>
      <c r="D75" s="234"/>
      <c r="E75" s="234"/>
      <c r="F75" s="234"/>
      <c r="G75" s="234"/>
      <c r="H75" s="234"/>
      <c r="I75" s="234"/>
      <c r="J75" s="234"/>
      <c r="K75" s="234"/>
      <c r="L75" s="234"/>
      <c r="M75" s="234"/>
      <c r="N75" s="271"/>
      <c r="O75" s="234"/>
      <c r="P75" s="234"/>
      <c r="Q75" s="234"/>
      <c r="R75" s="234"/>
      <c r="S75" s="234"/>
      <c r="T75" s="234"/>
      <c r="U75" s="234"/>
      <c r="V75" s="942"/>
      <c r="W75" s="942"/>
      <c r="X75" s="942"/>
      <c r="Y75" s="234"/>
      <c r="Z75" s="234"/>
    </row>
    <row r="76" spans="2:26" x14ac:dyDescent="0.15">
      <c r="B76" s="234"/>
      <c r="C76" s="234"/>
      <c r="D76" s="234"/>
      <c r="E76" s="234"/>
      <c r="F76" s="234"/>
      <c r="G76" s="234"/>
      <c r="H76" s="234"/>
      <c r="I76" s="234"/>
      <c r="J76" s="234"/>
      <c r="K76" s="234"/>
      <c r="L76" s="234"/>
      <c r="M76" s="234"/>
      <c r="N76" s="271"/>
      <c r="O76" s="234"/>
      <c r="P76" s="234"/>
      <c r="Q76" s="234"/>
      <c r="R76" s="234"/>
      <c r="S76" s="234"/>
      <c r="T76" s="234"/>
      <c r="U76" s="234"/>
      <c r="V76" s="942"/>
      <c r="W76" s="942"/>
      <c r="X76" s="942"/>
      <c r="Y76" s="234"/>
      <c r="Z76" s="234"/>
    </row>
    <row r="77" spans="2:26" x14ac:dyDescent="0.15">
      <c r="B77" s="234"/>
      <c r="C77" s="234"/>
      <c r="D77" s="234"/>
      <c r="E77" s="234"/>
      <c r="F77" s="234"/>
      <c r="G77" s="234"/>
      <c r="H77" s="234"/>
      <c r="I77" s="234"/>
      <c r="J77" s="234"/>
      <c r="K77" s="234"/>
      <c r="L77" s="234"/>
      <c r="M77" s="234"/>
      <c r="N77" s="271"/>
      <c r="O77" s="234"/>
      <c r="P77" s="234"/>
      <c r="Q77" s="234"/>
      <c r="R77" s="234"/>
      <c r="S77" s="234"/>
      <c r="T77" s="234"/>
      <c r="U77" s="234"/>
      <c r="V77" s="942"/>
      <c r="W77" s="942"/>
      <c r="X77" s="942"/>
      <c r="Y77" s="234"/>
      <c r="Z77" s="234"/>
    </row>
    <row r="78" spans="2:26" x14ac:dyDescent="0.15">
      <c r="B78" s="234"/>
      <c r="C78" s="234"/>
      <c r="D78" s="234"/>
      <c r="E78" s="234"/>
      <c r="F78" s="234"/>
      <c r="G78" s="234"/>
      <c r="H78" s="234"/>
      <c r="I78" s="234"/>
      <c r="J78" s="234"/>
      <c r="K78" s="234"/>
      <c r="L78" s="234"/>
      <c r="M78" s="234"/>
      <c r="N78" s="271"/>
      <c r="O78" s="234"/>
      <c r="P78" s="234"/>
      <c r="Q78" s="234"/>
      <c r="R78" s="234"/>
      <c r="S78" s="234"/>
      <c r="T78" s="234"/>
      <c r="U78" s="234"/>
      <c r="V78" s="942"/>
      <c r="W78" s="942"/>
      <c r="X78" s="942"/>
      <c r="Y78" s="234"/>
      <c r="Z78" s="234"/>
    </row>
    <row r="79" spans="2:26" x14ac:dyDescent="0.15">
      <c r="B79" s="234"/>
      <c r="C79" s="234"/>
      <c r="D79" s="234"/>
      <c r="E79" s="234"/>
      <c r="F79" s="234"/>
      <c r="G79" s="234"/>
      <c r="H79" s="234"/>
      <c r="I79" s="234"/>
      <c r="J79" s="234"/>
      <c r="K79" s="234"/>
      <c r="L79" s="234"/>
      <c r="M79" s="234"/>
      <c r="N79" s="271"/>
      <c r="O79" s="234"/>
      <c r="P79" s="234"/>
      <c r="Q79" s="234"/>
      <c r="R79" s="234"/>
      <c r="S79" s="234"/>
      <c r="T79" s="234"/>
      <c r="U79" s="234"/>
      <c r="V79" s="942"/>
      <c r="W79" s="942"/>
      <c r="X79" s="942"/>
      <c r="Y79" s="234"/>
      <c r="Z79" s="234"/>
    </row>
    <row r="80" spans="2:26" x14ac:dyDescent="0.15">
      <c r="B80" s="234"/>
      <c r="C80" s="234"/>
      <c r="D80" s="234"/>
      <c r="E80" s="234"/>
      <c r="F80" s="234"/>
      <c r="G80" s="234"/>
      <c r="H80" s="234"/>
      <c r="I80" s="234"/>
      <c r="J80" s="234"/>
      <c r="K80" s="234"/>
      <c r="L80" s="234"/>
      <c r="M80" s="234"/>
      <c r="N80" s="271"/>
      <c r="O80" s="234"/>
      <c r="P80" s="234"/>
      <c r="Q80" s="234"/>
      <c r="R80" s="234"/>
      <c r="S80" s="234"/>
      <c r="T80" s="234"/>
      <c r="U80" s="234"/>
      <c r="V80" s="942"/>
      <c r="W80" s="942"/>
      <c r="X80" s="942"/>
      <c r="Y80" s="234"/>
      <c r="Z80" s="234"/>
    </row>
  </sheetData>
  <customSheetViews>
    <customSheetView guid="{A3025FDB-FC68-4AF5-80A0-72FC3BDF5B5E}" showPageBreaks="1" printArea="1" view="pageBreakPreview" topLeftCell="A28">
      <selection activeCell="U30" sqref="U30"/>
      <pageMargins left="0.59055118110236227" right="0.59055118110236227" top="0.59055118110236227" bottom="0.59055118110236227" header="0.39370078740157483" footer="0.39370078740157483"/>
      <pageSetup paperSize="9" firstPageNumber="28" orientation="portrait" r:id="rId1"/>
      <headerFooter alignWithMargins="0">
        <oddFooter>&amp;C&amp;P</oddFooter>
      </headerFooter>
    </customSheetView>
  </customSheetViews>
  <mergeCells count="20">
    <mergeCell ref="N6:N7"/>
    <mergeCell ref="R4:T4"/>
    <mergeCell ref="R5:R7"/>
    <mergeCell ref="S5:S7"/>
    <mergeCell ref="C4:F4"/>
    <mergeCell ref="O4:O7"/>
    <mergeCell ref="P4:P7"/>
    <mergeCell ref="T5:T7"/>
    <mergeCell ref="D6:D7"/>
    <mergeCell ref="E6:E7"/>
    <mergeCell ref="H6:I6"/>
    <mergeCell ref="J6:J7"/>
    <mergeCell ref="C5:C7"/>
    <mergeCell ref="D5:E5"/>
    <mergeCell ref="F5:F7"/>
    <mergeCell ref="G5:G7"/>
    <mergeCell ref="Q5:Q7"/>
    <mergeCell ref="K6:M6"/>
    <mergeCell ref="H5:N5"/>
    <mergeCell ref="G4:N4"/>
  </mergeCells>
  <phoneticPr fontId="8"/>
  <printOptions horizontalCentered="1"/>
  <pageMargins left="0.59055118110236227" right="0.59055118110236227" top="0.59055118110236227" bottom="0.59055118110236227" header="0.39370078740157483" footer="0.39370078740157483"/>
  <pageSetup paperSize="9" scale="98" firstPageNumber="2" orientation="portrait" r:id="rId2"/>
  <headerFooter>
    <oddFooter>&amp;C&amp;P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N63"/>
  <sheetViews>
    <sheetView view="pageBreakPreview" zoomScaleNormal="55" zoomScaleSheetLayoutView="100" workbookViewId="0"/>
  </sheetViews>
  <sheetFormatPr defaultRowHeight="13.5" x14ac:dyDescent="0.15"/>
  <cols>
    <col min="1" max="3" width="3.125" style="95" customWidth="1"/>
    <col min="4" max="4" width="66.75" style="95" bestFit="1" customWidth="1"/>
    <col min="5" max="5" width="3.75" style="95" bestFit="1" customWidth="1"/>
    <col min="6" max="16384" width="9" style="95"/>
  </cols>
  <sheetData>
    <row r="11" spans="2:5" s="134" customFormat="1" x14ac:dyDescent="0.15">
      <c r="B11" s="134">
        <v>1</v>
      </c>
      <c r="D11" s="134" t="s">
        <v>2460</v>
      </c>
    </row>
    <row r="12" spans="2:5" s="134" customFormat="1" x14ac:dyDescent="0.15">
      <c r="D12" s="135" t="s">
        <v>5780</v>
      </c>
      <c r="E12" s="136">
        <v>2</v>
      </c>
    </row>
    <row r="13" spans="2:5" s="134" customFormat="1" x14ac:dyDescent="0.15">
      <c r="D13" s="135" t="s">
        <v>5781</v>
      </c>
      <c r="E13" s="136">
        <v>3</v>
      </c>
    </row>
    <row r="14" spans="2:5" s="134" customFormat="1" x14ac:dyDescent="0.15">
      <c r="D14" s="135" t="s">
        <v>5782</v>
      </c>
      <c r="E14" s="136">
        <v>4</v>
      </c>
    </row>
    <row r="15" spans="2:5" s="134" customFormat="1" x14ac:dyDescent="0.15">
      <c r="D15" s="135" t="s">
        <v>5783</v>
      </c>
      <c r="E15" s="136">
        <v>5</v>
      </c>
    </row>
    <row r="16" spans="2:5" s="134" customFormat="1" x14ac:dyDescent="0.15">
      <c r="D16" s="135" t="s">
        <v>5784</v>
      </c>
      <c r="E16" s="136">
        <v>6</v>
      </c>
    </row>
    <row r="17" spans="2:14" s="134" customFormat="1" x14ac:dyDescent="0.15">
      <c r="D17" s="135" t="s">
        <v>5910</v>
      </c>
      <c r="E17" s="136">
        <v>7</v>
      </c>
    </row>
    <row r="18" spans="2:14" s="134" customFormat="1" x14ac:dyDescent="0.15">
      <c r="D18" s="135" t="s">
        <v>5911</v>
      </c>
      <c r="E18" s="136">
        <v>9</v>
      </c>
    </row>
    <row r="19" spans="2:14" s="134" customFormat="1" x14ac:dyDescent="0.15">
      <c r="D19" s="135" t="s">
        <v>5785</v>
      </c>
      <c r="E19" s="136">
        <v>10</v>
      </c>
    </row>
    <row r="20" spans="2:14" s="134" customFormat="1" x14ac:dyDescent="0.15">
      <c r="D20" s="135" t="s">
        <v>5786</v>
      </c>
      <c r="E20" s="136">
        <v>11</v>
      </c>
    </row>
    <row r="21" spans="2:14" s="134" customFormat="1" x14ac:dyDescent="0.15">
      <c r="D21" s="135"/>
      <c r="E21" s="136"/>
    </row>
    <row r="22" spans="2:14" s="134" customFormat="1" x14ac:dyDescent="0.15">
      <c r="E22" s="136"/>
    </row>
    <row r="23" spans="2:14" s="134" customFormat="1" x14ac:dyDescent="0.15">
      <c r="B23" s="134">
        <v>2</v>
      </c>
      <c r="D23" s="134" t="s">
        <v>2461</v>
      </c>
      <c r="E23" s="136"/>
    </row>
    <row r="24" spans="2:14" s="134" customFormat="1" x14ac:dyDescent="0.15">
      <c r="D24" s="135" t="s">
        <v>5787</v>
      </c>
      <c r="E24" s="136">
        <v>14</v>
      </c>
    </row>
    <row r="25" spans="2:14" s="134" customFormat="1" x14ac:dyDescent="0.15">
      <c r="D25" s="135" t="s">
        <v>5788</v>
      </c>
      <c r="E25" s="136">
        <v>15</v>
      </c>
      <c r="N25" s="95"/>
    </row>
    <row r="26" spans="2:14" s="134" customFormat="1" x14ac:dyDescent="0.15">
      <c r="D26" s="135" t="s">
        <v>5789</v>
      </c>
      <c r="E26" s="136">
        <v>24</v>
      </c>
    </row>
    <row r="27" spans="2:14" s="134" customFormat="1" x14ac:dyDescent="0.15">
      <c r="D27" s="135" t="s">
        <v>5790</v>
      </c>
      <c r="E27" s="136">
        <v>26</v>
      </c>
    </row>
    <row r="28" spans="2:14" s="134" customFormat="1" x14ac:dyDescent="0.15">
      <c r="D28" s="135" t="s">
        <v>5791</v>
      </c>
      <c r="E28" s="136">
        <v>27</v>
      </c>
    </row>
    <row r="29" spans="2:14" s="134" customFormat="1" x14ac:dyDescent="0.15">
      <c r="D29" s="135" t="s">
        <v>5792</v>
      </c>
      <c r="E29" s="136">
        <v>33</v>
      </c>
    </row>
    <row r="30" spans="2:14" s="134" customFormat="1" x14ac:dyDescent="0.15">
      <c r="D30" s="388" t="s">
        <v>5912</v>
      </c>
      <c r="E30" s="136">
        <v>34</v>
      </c>
    </row>
    <row r="31" spans="2:14" s="134" customFormat="1" x14ac:dyDescent="0.15">
      <c r="D31" s="135" t="s">
        <v>5793</v>
      </c>
      <c r="E31" s="136">
        <v>35</v>
      </c>
    </row>
    <row r="32" spans="2:14" s="134" customFormat="1" x14ac:dyDescent="0.15">
      <c r="D32" s="135" t="s">
        <v>5794</v>
      </c>
      <c r="E32" s="136">
        <v>54</v>
      </c>
    </row>
    <row r="33" spans="1:6" s="134" customFormat="1" x14ac:dyDescent="0.15">
      <c r="D33" s="135" t="s">
        <v>5795</v>
      </c>
      <c r="E33" s="136">
        <v>66</v>
      </c>
    </row>
    <row r="34" spans="1:6" s="134" customFormat="1" x14ac:dyDescent="0.15">
      <c r="D34" s="135" t="s">
        <v>5796</v>
      </c>
      <c r="E34" s="136">
        <v>68</v>
      </c>
    </row>
    <row r="35" spans="1:6" s="134" customFormat="1" x14ac:dyDescent="0.15">
      <c r="D35" s="135" t="s">
        <v>5797</v>
      </c>
      <c r="E35" s="136">
        <v>70</v>
      </c>
    </row>
    <row r="36" spans="1:6" s="134" customFormat="1" x14ac:dyDescent="0.15">
      <c r="D36" s="135" t="s">
        <v>5798</v>
      </c>
      <c r="E36" s="136">
        <v>71</v>
      </c>
    </row>
    <row r="37" spans="1:6" s="134" customFormat="1" x14ac:dyDescent="0.15">
      <c r="D37" s="135" t="s">
        <v>5799</v>
      </c>
      <c r="E37" s="136">
        <v>72</v>
      </c>
    </row>
    <row r="38" spans="1:6" s="134" customFormat="1" x14ac:dyDescent="0.15">
      <c r="D38" s="135"/>
      <c r="E38" s="136"/>
    </row>
    <row r="39" spans="1:6" s="134" customFormat="1" x14ac:dyDescent="0.15">
      <c r="E39" s="136"/>
    </row>
    <row r="40" spans="1:6" s="134" customFormat="1" x14ac:dyDescent="0.15">
      <c r="B40" s="134">
        <v>3</v>
      </c>
      <c r="D40" s="134" t="s">
        <v>2462</v>
      </c>
      <c r="E40" s="136"/>
    </row>
    <row r="41" spans="1:6" s="134" customFormat="1" x14ac:dyDescent="0.15">
      <c r="D41" s="135" t="s">
        <v>5800</v>
      </c>
      <c r="E41" s="136">
        <v>79</v>
      </c>
    </row>
    <row r="42" spans="1:6" s="134" customFormat="1" x14ac:dyDescent="0.15">
      <c r="A42" s="95"/>
      <c r="B42" s="95"/>
      <c r="C42" s="95"/>
      <c r="D42" s="95"/>
      <c r="E42" s="95"/>
      <c r="F42" s="95"/>
    </row>
    <row r="63" spans="6:6" x14ac:dyDescent="0.15">
      <c r="F63" s="134"/>
    </row>
  </sheetData>
  <phoneticPr fontId="8"/>
  <printOptions horizontalCentered="1"/>
  <pageMargins left="0.59055118110236227" right="0.59055118110236227" top="0.59055118110236227" bottom="0.59055118110236227" header="0.39370078740157483" footer="0.3937007874015748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31"/>
  <sheetViews>
    <sheetView view="pageBreakPreview" zoomScale="60" zoomScaleNormal="100" workbookViewId="0">
      <pane xSplit="2" ySplit="7" topLeftCell="C8" activePane="bottomRight" state="frozen"/>
      <selection activeCell="M31" sqref="M31"/>
      <selection pane="topRight" activeCell="M31" sqref="M31"/>
      <selection pane="bottomLeft" activeCell="M31" sqref="M31"/>
      <selection pane="bottomRight" activeCell="M31" sqref="M31"/>
    </sheetView>
  </sheetViews>
  <sheetFormatPr defaultRowHeight="13.5" x14ac:dyDescent="0.15"/>
  <cols>
    <col min="1" max="1" width="2.625" style="351" customWidth="1"/>
    <col min="2" max="2" width="11.25" style="351" customWidth="1"/>
    <col min="3" max="4" width="3.5" style="350" customWidth="1"/>
    <col min="5" max="8" width="3.25" style="350" customWidth="1"/>
    <col min="9" max="10" width="3.5" style="350" customWidth="1"/>
    <col min="11" max="14" width="3.25" style="350" customWidth="1"/>
    <col min="15" max="16" width="3.5" style="351" customWidth="1"/>
    <col min="17" max="20" width="3.25" style="351" customWidth="1"/>
    <col min="21" max="22" width="3.5" style="351" customWidth="1"/>
    <col min="23" max="26" width="3.25" style="351" customWidth="1"/>
    <col min="27" max="27" width="1.625" style="351" customWidth="1"/>
    <col min="28" max="16384" width="9" style="351"/>
  </cols>
  <sheetData>
    <row r="1" spans="1:27" ht="12" customHeight="1" x14ac:dyDescent="0.15"/>
    <row r="2" spans="1:27" s="354" customFormat="1" ht="45" customHeight="1" x14ac:dyDescent="0.15">
      <c r="B2" s="349"/>
      <c r="C2" s="350"/>
      <c r="D2" s="350"/>
      <c r="E2" s="350"/>
      <c r="F2" s="350"/>
      <c r="G2" s="350"/>
      <c r="H2" s="350"/>
      <c r="I2" s="350"/>
      <c r="J2" s="350"/>
      <c r="K2" s="350"/>
      <c r="L2" s="350"/>
      <c r="M2" s="350"/>
      <c r="N2" s="350"/>
    </row>
    <row r="3" spans="1:27" ht="12" customHeight="1" thickBot="1" x14ac:dyDescent="0.2">
      <c r="A3" s="348"/>
      <c r="B3" s="349"/>
    </row>
    <row r="4" spans="1:27" ht="28.5" customHeight="1" x14ac:dyDescent="0.15">
      <c r="A4" s="356"/>
      <c r="B4" s="3271"/>
      <c r="C4" s="3264" t="s">
        <v>3224</v>
      </c>
      <c r="D4" s="3265"/>
      <c r="E4" s="3265"/>
      <c r="F4" s="3265"/>
      <c r="G4" s="3265"/>
      <c r="H4" s="3266"/>
      <c r="I4" s="3267" t="s">
        <v>3225</v>
      </c>
      <c r="J4" s="3268"/>
      <c r="K4" s="3268"/>
      <c r="L4" s="3268"/>
      <c r="M4" s="3268"/>
      <c r="N4" s="3269"/>
      <c r="O4" s="3267" t="s">
        <v>3226</v>
      </c>
      <c r="P4" s="3268"/>
      <c r="Q4" s="3268"/>
      <c r="R4" s="3268"/>
      <c r="S4" s="3268"/>
      <c r="T4" s="3269"/>
      <c r="U4" s="3270" t="s">
        <v>3227</v>
      </c>
      <c r="V4" s="3268"/>
      <c r="W4" s="3268"/>
      <c r="X4" s="3268"/>
      <c r="Y4" s="3268"/>
      <c r="Z4" s="3269"/>
    </row>
    <row r="5" spans="1:27" x14ac:dyDescent="0.15">
      <c r="A5" s="356"/>
      <c r="B5" s="3272"/>
      <c r="C5" s="3291" t="s">
        <v>3228</v>
      </c>
      <c r="D5" s="3292"/>
      <c r="E5" s="3284" t="s">
        <v>3229</v>
      </c>
      <c r="F5" s="3284"/>
      <c r="G5" s="3284"/>
      <c r="H5" s="3285"/>
      <c r="I5" s="3288" t="s">
        <v>3228</v>
      </c>
      <c r="J5" s="3287"/>
      <c r="K5" s="3284" t="s">
        <v>3229</v>
      </c>
      <c r="L5" s="3284"/>
      <c r="M5" s="3284"/>
      <c r="N5" s="3285"/>
      <c r="O5" s="3288" t="s">
        <v>3228</v>
      </c>
      <c r="P5" s="3287"/>
      <c r="Q5" s="3284" t="s">
        <v>3229</v>
      </c>
      <c r="R5" s="3284"/>
      <c r="S5" s="3284"/>
      <c r="T5" s="3285"/>
      <c r="U5" s="3286" t="s">
        <v>3228</v>
      </c>
      <c r="V5" s="3287"/>
      <c r="W5" s="3284" t="s">
        <v>3229</v>
      </c>
      <c r="X5" s="3284"/>
      <c r="Y5" s="3284"/>
      <c r="Z5" s="3285"/>
    </row>
    <row r="6" spans="1:27" x14ac:dyDescent="0.15">
      <c r="A6" s="356"/>
      <c r="B6" s="3272"/>
      <c r="C6" s="3293" t="s">
        <v>3230</v>
      </c>
      <c r="D6" s="3295" t="s">
        <v>3231</v>
      </c>
      <c r="E6" s="3274" t="s">
        <v>3232</v>
      </c>
      <c r="F6" s="3276" t="s">
        <v>3233</v>
      </c>
      <c r="G6" s="3276"/>
      <c r="H6" s="3277"/>
      <c r="I6" s="3278" t="s">
        <v>3230</v>
      </c>
      <c r="J6" s="3289" t="s">
        <v>3234</v>
      </c>
      <c r="K6" s="3274" t="s">
        <v>3232</v>
      </c>
      <c r="L6" s="3276" t="s">
        <v>3233</v>
      </c>
      <c r="M6" s="3276"/>
      <c r="N6" s="3277"/>
      <c r="O6" s="3278" t="s">
        <v>3230</v>
      </c>
      <c r="P6" s="3280" t="s">
        <v>3231</v>
      </c>
      <c r="Q6" s="3274" t="s">
        <v>3232</v>
      </c>
      <c r="R6" s="3276" t="s">
        <v>3233</v>
      </c>
      <c r="S6" s="3276"/>
      <c r="T6" s="3277"/>
      <c r="U6" s="3282" t="s">
        <v>3230</v>
      </c>
      <c r="V6" s="3280" t="s">
        <v>3231</v>
      </c>
      <c r="W6" s="3274" t="s">
        <v>3232</v>
      </c>
      <c r="X6" s="3276" t="s">
        <v>3233</v>
      </c>
      <c r="Y6" s="3276"/>
      <c r="Z6" s="3277"/>
    </row>
    <row r="7" spans="1:27" ht="43.5" customHeight="1" thickBot="1" x14ac:dyDescent="0.2">
      <c r="A7" s="356"/>
      <c r="B7" s="3273"/>
      <c r="C7" s="3294"/>
      <c r="D7" s="3296"/>
      <c r="E7" s="3275"/>
      <c r="F7" s="358" t="s">
        <v>3235</v>
      </c>
      <c r="G7" s="359" t="s">
        <v>3236</v>
      </c>
      <c r="H7" s="360" t="s">
        <v>3237</v>
      </c>
      <c r="I7" s="3279"/>
      <c r="J7" s="3290"/>
      <c r="K7" s="3275"/>
      <c r="L7" s="358" t="s">
        <v>3235</v>
      </c>
      <c r="M7" s="359" t="s">
        <v>3236</v>
      </c>
      <c r="N7" s="360" t="s">
        <v>3237</v>
      </c>
      <c r="O7" s="3279"/>
      <c r="P7" s="3281"/>
      <c r="Q7" s="3275"/>
      <c r="R7" s="358" t="s">
        <v>3235</v>
      </c>
      <c r="S7" s="359" t="s">
        <v>3236</v>
      </c>
      <c r="T7" s="360" t="s">
        <v>3237</v>
      </c>
      <c r="U7" s="3283"/>
      <c r="V7" s="3281"/>
      <c r="W7" s="3275"/>
      <c r="X7" s="358" t="s">
        <v>3235</v>
      </c>
      <c r="Y7" s="359" t="s">
        <v>3236</v>
      </c>
      <c r="Z7" s="360" t="s">
        <v>3237</v>
      </c>
      <c r="AA7" s="352"/>
    </row>
    <row r="8" spans="1:27" ht="28.5" customHeight="1" x14ac:dyDescent="0.15">
      <c r="A8" s="357"/>
      <c r="B8" s="920" t="s">
        <v>3238</v>
      </c>
      <c r="C8" s="924"/>
      <c r="D8" s="925">
        <f>J8+P8+V8</f>
        <v>72</v>
      </c>
      <c r="E8" s="926"/>
      <c r="F8" s="927">
        <f>L8+R8+X8</f>
        <v>72</v>
      </c>
      <c r="G8" s="927"/>
      <c r="H8" s="928"/>
      <c r="I8" s="924"/>
      <c r="J8" s="925">
        <v>71</v>
      </c>
      <c r="K8" s="926"/>
      <c r="L8" s="927">
        <v>71</v>
      </c>
      <c r="M8" s="927"/>
      <c r="N8" s="928"/>
      <c r="O8" s="924"/>
      <c r="P8" s="925">
        <v>1</v>
      </c>
      <c r="Q8" s="926"/>
      <c r="R8" s="927">
        <v>1</v>
      </c>
      <c r="S8" s="927"/>
      <c r="T8" s="928"/>
      <c r="U8" s="929"/>
      <c r="V8" s="925"/>
      <c r="W8" s="926"/>
      <c r="X8" s="927"/>
      <c r="Y8" s="927"/>
      <c r="Z8" s="928"/>
    </row>
    <row r="9" spans="1:27" ht="28.5" customHeight="1" x14ac:dyDescent="0.15">
      <c r="A9" s="357"/>
      <c r="B9" s="921" t="s">
        <v>3239</v>
      </c>
      <c r="C9" s="511"/>
      <c r="D9" s="508">
        <f t="shared" ref="D9" si="0">J9+P9+V9</f>
        <v>21</v>
      </c>
      <c r="E9" s="509">
        <f>K9+Q9+W9</f>
        <v>19</v>
      </c>
      <c r="F9" s="510">
        <f>L9+R9+X9</f>
        <v>2</v>
      </c>
      <c r="G9" s="510"/>
      <c r="H9" s="512"/>
      <c r="I9" s="511"/>
      <c r="J9" s="508"/>
      <c r="K9" s="509"/>
      <c r="L9" s="510"/>
      <c r="M9" s="510"/>
      <c r="N9" s="512"/>
      <c r="O9" s="511"/>
      <c r="P9" s="508">
        <f>SUM(Q9:T9)</f>
        <v>20</v>
      </c>
      <c r="Q9" s="509">
        <v>18</v>
      </c>
      <c r="R9" s="510">
        <v>2</v>
      </c>
      <c r="S9" s="510"/>
      <c r="T9" s="512"/>
      <c r="U9" s="507"/>
      <c r="V9" s="508">
        <v>1</v>
      </c>
      <c r="W9" s="509">
        <v>1</v>
      </c>
      <c r="X9" s="510"/>
      <c r="Y9" s="510"/>
      <c r="Z9" s="512"/>
    </row>
    <row r="10" spans="1:27" ht="28.5" customHeight="1" x14ac:dyDescent="0.15">
      <c r="A10" s="357"/>
      <c r="B10" s="921" t="s">
        <v>3240</v>
      </c>
      <c r="C10" s="511">
        <f t="shared" ref="C10:C12" si="1">I10+O10+U10</f>
        <v>13</v>
      </c>
      <c r="D10" s="508"/>
      <c r="E10" s="509">
        <f t="shared" ref="E10" si="2">K10+Q10+W10</f>
        <v>13</v>
      </c>
      <c r="F10" s="510"/>
      <c r="G10" s="510"/>
      <c r="H10" s="512"/>
      <c r="I10" s="511">
        <v>13</v>
      </c>
      <c r="J10" s="508"/>
      <c r="K10" s="509">
        <v>13</v>
      </c>
      <c r="L10" s="510"/>
      <c r="M10" s="510"/>
      <c r="N10" s="512"/>
      <c r="O10" s="511"/>
      <c r="P10" s="508"/>
      <c r="Q10" s="509"/>
      <c r="R10" s="510"/>
      <c r="S10" s="510"/>
      <c r="T10" s="512"/>
      <c r="U10" s="507"/>
      <c r="V10" s="508"/>
      <c r="W10" s="509"/>
      <c r="X10" s="510"/>
      <c r="Y10" s="510"/>
      <c r="Z10" s="512"/>
    </row>
    <row r="11" spans="1:27" ht="28.5" customHeight="1" x14ac:dyDescent="0.15">
      <c r="A11" s="357"/>
      <c r="B11" s="921" t="s">
        <v>3241</v>
      </c>
      <c r="C11" s="511">
        <f t="shared" si="1"/>
        <v>21</v>
      </c>
      <c r="D11" s="508"/>
      <c r="E11" s="509"/>
      <c r="F11" s="510"/>
      <c r="G11" s="510"/>
      <c r="H11" s="512">
        <f>N11+T11+Z11</f>
        <v>21</v>
      </c>
      <c r="I11" s="511">
        <v>6</v>
      </c>
      <c r="J11" s="508"/>
      <c r="K11" s="509"/>
      <c r="L11" s="510"/>
      <c r="M11" s="510"/>
      <c r="N11" s="512">
        <v>6</v>
      </c>
      <c r="O11" s="511">
        <v>14</v>
      </c>
      <c r="P11" s="508"/>
      <c r="Q11" s="509"/>
      <c r="R11" s="510"/>
      <c r="S11" s="510"/>
      <c r="T11" s="512">
        <v>14</v>
      </c>
      <c r="U11" s="507">
        <v>1</v>
      </c>
      <c r="V11" s="508"/>
      <c r="W11" s="509"/>
      <c r="X11" s="510"/>
      <c r="Y11" s="510"/>
      <c r="Z11" s="512">
        <v>1</v>
      </c>
    </row>
    <row r="12" spans="1:27" ht="28.5" customHeight="1" x14ac:dyDescent="0.15">
      <c r="A12" s="357"/>
      <c r="B12" s="921" t="s">
        <v>3242</v>
      </c>
      <c r="C12" s="511">
        <f t="shared" si="1"/>
        <v>28</v>
      </c>
      <c r="D12" s="508"/>
      <c r="E12" s="509">
        <f t="shared" ref="E12" si="3">K12+Q12+W12</f>
        <v>28</v>
      </c>
      <c r="F12" s="510"/>
      <c r="G12" s="510"/>
      <c r="H12" s="512"/>
      <c r="I12" s="511">
        <v>27</v>
      </c>
      <c r="J12" s="508"/>
      <c r="K12" s="509">
        <v>27</v>
      </c>
      <c r="L12" s="510"/>
      <c r="M12" s="510"/>
      <c r="N12" s="512"/>
      <c r="O12" s="511"/>
      <c r="P12" s="508"/>
      <c r="Q12" s="509"/>
      <c r="R12" s="510"/>
      <c r="S12" s="510"/>
      <c r="T12" s="512"/>
      <c r="U12" s="507">
        <v>1</v>
      </c>
      <c r="V12" s="508"/>
      <c r="W12" s="509">
        <v>1</v>
      </c>
      <c r="X12" s="510"/>
      <c r="Y12" s="510"/>
      <c r="Z12" s="512"/>
    </row>
    <row r="13" spans="1:27" ht="28.5" customHeight="1" x14ac:dyDescent="0.15">
      <c r="A13" s="357"/>
      <c r="B13" s="921" t="s">
        <v>3243</v>
      </c>
      <c r="C13" s="511"/>
      <c r="D13" s="508">
        <f t="shared" ref="D13:E14" si="4">J13+P13+V13</f>
        <v>85</v>
      </c>
      <c r="E13" s="509">
        <f t="shared" si="4"/>
        <v>85</v>
      </c>
      <c r="F13" s="510"/>
      <c r="G13" s="510"/>
      <c r="H13" s="512"/>
      <c r="I13" s="511"/>
      <c r="J13" s="508">
        <v>79</v>
      </c>
      <c r="K13" s="509">
        <v>79</v>
      </c>
      <c r="L13" s="510"/>
      <c r="M13" s="510"/>
      <c r="N13" s="512"/>
      <c r="O13" s="511"/>
      <c r="P13" s="508"/>
      <c r="Q13" s="509"/>
      <c r="R13" s="510"/>
      <c r="S13" s="510"/>
      <c r="T13" s="512"/>
      <c r="U13" s="507"/>
      <c r="V13" s="508">
        <v>6</v>
      </c>
      <c r="W13" s="509">
        <v>6</v>
      </c>
      <c r="X13" s="510"/>
      <c r="Y13" s="510"/>
      <c r="Z13" s="512"/>
    </row>
    <row r="14" spans="1:27" ht="28.5" customHeight="1" x14ac:dyDescent="0.15">
      <c r="A14" s="357"/>
      <c r="B14" s="921" t="s">
        <v>3244</v>
      </c>
      <c r="C14" s="511">
        <f t="shared" ref="C14:C15" si="5">I14+O14+U14</f>
        <v>18</v>
      </c>
      <c r="D14" s="508"/>
      <c r="E14" s="509">
        <f t="shared" si="4"/>
        <v>16</v>
      </c>
      <c r="F14" s="510"/>
      <c r="G14" s="510"/>
      <c r="H14" s="512">
        <f t="shared" ref="H14" si="6">N14+T14+Z14</f>
        <v>2</v>
      </c>
      <c r="I14" s="511">
        <v>17</v>
      </c>
      <c r="J14" s="508"/>
      <c r="K14" s="509">
        <v>16</v>
      </c>
      <c r="L14" s="510"/>
      <c r="M14" s="510"/>
      <c r="N14" s="512">
        <v>1</v>
      </c>
      <c r="O14" s="511"/>
      <c r="P14" s="508"/>
      <c r="Q14" s="509"/>
      <c r="R14" s="510"/>
      <c r="S14" s="510"/>
      <c r="T14" s="512"/>
      <c r="U14" s="507">
        <v>1</v>
      </c>
      <c r="V14" s="508"/>
      <c r="W14" s="509"/>
      <c r="X14" s="510"/>
      <c r="Y14" s="510"/>
      <c r="Z14" s="512">
        <v>1</v>
      </c>
    </row>
    <row r="15" spans="1:27" ht="28.5" customHeight="1" x14ac:dyDescent="0.15">
      <c r="A15" s="357"/>
      <c r="B15" s="921" t="s">
        <v>3245</v>
      </c>
      <c r="C15" s="511">
        <f t="shared" si="5"/>
        <v>4</v>
      </c>
      <c r="D15" s="508">
        <f t="shared" ref="D15" si="7">J15+P15+V15</f>
        <v>29</v>
      </c>
      <c r="E15" s="509"/>
      <c r="F15" s="510">
        <f t="shared" ref="F15" si="8">L15+R15+X15</f>
        <v>32</v>
      </c>
      <c r="G15" s="510"/>
      <c r="H15" s="512"/>
      <c r="I15" s="511"/>
      <c r="J15" s="508"/>
      <c r="K15" s="509"/>
      <c r="L15" s="510"/>
      <c r="M15" s="510"/>
      <c r="N15" s="512"/>
      <c r="O15" s="511"/>
      <c r="P15" s="508">
        <v>29</v>
      </c>
      <c r="Q15" s="509"/>
      <c r="R15" s="510">
        <v>29</v>
      </c>
      <c r="S15" s="510"/>
      <c r="T15" s="512"/>
      <c r="U15" s="507">
        <v>4</v>
      </c>
      <c r="V15" s="508"/>
      <c r="W15" s="509">
        <v>1</v>
      </c>
      <c r="X15" s="510">
        <v>3</v>
      </c>
      <c r="Y15" s="510"/>
      <c r="Z15" s="512"/>
    </row>
    <row r="16" spans="1:27" ht="28.5" customHeight="1" x14ac:dyDescent="0.15">
      <c r="A16" s="357"/>
      <c r="B16" s="921" t="s">
        <v>3246</v>
      </c>
      <c r="C16" s="511"/>
      <c r="D16" s="508">
        <f t="shared" ref="D16" si="9">J16+P16+V16</f>
        <v>22</v>
      </c>
      <c r="E16" s="509"/>
      <c r="F16" s="510">
        <f t="shared" ref="F16" si="10">L16+R16+X16</f>
        <v>22</v>
      </c>
      <c r="G16" s="510"/>
      <c r="H16" s="512"/>
      <c r="I16" s="511"/>
      <c r="J16" s="508"/>
      <c r="K16" s="509"/>
      <c r="L16" s="510"/>
      <c r="M16" s="510"/>
      <c r="N16" s="512"/>
      <c r="O16" s="511"/>
      <c r="P16" s="508">
        <v>22</v>
      </c>
      <c r="Q16" s="509"/>
      <c r="R16" s="510">
        <v>22</v>
      </c>
      <c r="S16" s="510"/>
      <c r="T16" s="512"/>
      <c r="U16" s="507"/>
      <c r="V16" s="508"/>
      <c r="W16" s="509"/>
      <c r="X16" s="510"/>
      <c r="Y16" s="510"/>
      <c r="Z16" s="512"/>
    </row>
    <row r="17" spans="1:27" ht="28.5" customHeight="1" x14ac:dyDescent="0.15">
      <c r="A17" s="357"/>
      <c r="B17" s="921" t="s">
        <v>3247</v>
      </c>
      <c r="C17" s="511">
        <f t="shared" ref="C17:F20" si="11">I17+O17+U17</f>
        <v>4</v>
      </c>
      <c r="D17" s="508"/>
      <c r="E17" s="509">
        <f t="shared" ref="E17" si="12">K17+Q17+W17</f>
        <v>4</v>
      </c>
      <c r="F17" s="510"/>
      <c r="G17" s="510"/>
      <c r="H17" s="512"/>
      <c r="I17" s="511">
        <v>4</v>
      </c>
      <c r="J17" s="508"/>
      <c r="K17" s="509">
        <v>4</v>
      </c>
      <c r="L17" s="510"/>
      <c r="M17" s="510"/>
      <c r="N17" s="512"/>
      <c r="O17" s="511"/>
      <c r="P17" s="508"/>
      <c r="Q17" s="509"/>
      <c r="R17" s="510"/>
      <c r="S17" s="510"/>
      <c r="T17" s="512"/>
      <c r="U17" s="507"/>
      <c r="V17" s="508"/>
      <c r="W17" s="509"/>
      <c r="X17" s="510"/>
      <c r="Y17" s="510"/>
      <c r="Z17" s="512"/>
    </row>
    <row r="18" spans="1:27" ht="28.5" customHeight="1" x14ac:dyDescent="0.15">
      <c r="A18" s="357"/>
      <c r="B18" s="921" t="s">
        <v>3248</v>
      </c>
      <c r="C18" s="511">
        <f t="shared" si="11"/>
        <v>7</v>
      </c>
      <c r="D18" s="508">
        <f t="shared" si="11"/>
        <v>35</v>
      </c>
      <c r="E18" s="509">
        <f t="shared" si="11"/>
        <v>20</v>
      </c>
      <c r="F18" s="510">
        <f t="shared" si="11"/>
        <v>21</v>
      </c>
      <c r="G18" s="510"/>
      <c r="H18" s="512"/>
      <c r="I18" s="511"/>
      <c r="J18" s="508"/>
      <c r="K18" s="509"/>
      <c r="L18" s="510"/>
      <c r="M18" s="510"/>
      <c r="N18" s="512"/>
      <c r="O18" s="511"/>
      <c r="P18" s="508">
        <v>35</v>
      </c>
      <c r="Q18" s="509">
        <v>14</v>
      </c>
      <c r="R18" s="510">
        <v>21</v>
      </c>
      <c r="S18" s="510"/>
      <c r="T18" s="512"/>
      <c r="U18" s="507">
        <v>7</v>
      </c>
      <c r="V18" s="508"/>
      <c r="W18" s="509">
        <v>6</v>
      </c>
      <c r="X18" s="510"/>
      <c r="Y18" s="510"/>
      <c r="Z18" s="512">
        <v>1</v>
      </c>
    </row>
    <row r="19" spans="1:27" ht="28.5" customHeight="1" x14ac:dyDescent="0.15">
      <c r="A19" s="357"/>
      <c r="B19" s="922" t="s">
        <v>3249</v>
      </c>
      <c r="C19" s="930"/>
      <c r="D19" s="931">
        <f t="shared" si="11"/>
        <v>20</v>
      </c>
      <c r="E19" s="932">
        <f t="shared" si="11"/>
        <v>18</v>
      </c>
      <c r="F19" s="933">
        <f t="shared" si="11"/>
        <v>2</v>
      </c>
      <c r="G19" s="933"/>
      <c r="H19" s="934"/>
      <c r="I19" s="930"/>
      <c r="J19" s="931">
        <v>18</v>
      </c>
      <c r="K19" s="932">
        <v>16</v>
      </c>
      <c r="L19" s="933">
        <v>2</v>
      </c>
      <c r="M19" s="933"/>
      <c r="N19" s="934"/>
      <c r="O19" s="930"/>
      <c r="P19" s="931">
        <v>2</v>
      </c>
      <c r="Q19" s="932">
        <v>2</v>
      </c>
      <c r="R19" s="933"/>
      <c r="S19" s="933"/>
      <c r="T19" s="934"/>
      <c r="U19" s="935"/>
      <c r="V19" s="931"/>
      <c r="W19" s="932"/>
      <c r="X19" s="933"/>
      <c r="Y19" s="933"/>
      <c r="Z19" s="934"/>
    </row>
    <row r="20" spans="1:27" ht="28.5" customHeight="1" x14ac:dyDescent="0.15">
      <c r="A20" s="357"/>
      <c r="B20" s="922" t="s">
        <v>3250</v>
      </c>
      <c r="C20" s="930">
        <f t="shared" ref="C20:E27" si="13">I20+O20+U20</f>
        <v>7</v>
      </c>
      <c r="D20" s="931"/>
      <c r="E20" s="932">
        <f t="shared" si="11"/>
        <v>7</v>
      </c>
      <c r="F20" s="933"/>
      <c r="G20" s="933"/>
      <c r="H20" s="934"/>
      <c r="I20" s="930"/>
      <c r="J20" s="931"/>
      <c r="K20" s="932"/>
      <c r="L20" s="933"/>
      <c r="M20" s="933"/>
      <c r="N20" s="934"/>
      <c r="O20" s="930">
        <v>7</v>
      </c>
      <c r="P20" s="931"/>
      <c r="Q20" s="932">
        <v>7</v>
      </c>
      <c r="R20" s="933"/>
      <c r="S20" s="933"/>
      <c r="T20" s="934"/>
      <c r="U20" s="935"/>
      <c r="V20" s="931"/>
      <c r="W20" s="932"/>
      <c r="X20" s="933"/>
      <c r="Y20" s="933"/>
      <c r="Z20" s="934"/>
    </row>
    <row r="21" spans="1:27" ht="28.5" customHeight="1" x14ac:dyDescent="0.15">
      <c r="A21" s="357"/>
      <c r="B21" s="922" t="s">
        <v>3251</v>
      </c>
      <c r="C21" s="930">
        <v>6</v>
      </c>
      <c r="D21" s="931">
        <v>6</v>
      </c>
      <c r="E21" s="932">
        <f>K21+Q21+W21</f>
        <v>12</v>
      </c>
      <c r="F21" s="933"/>
      <c r="G21" s="933"/>
      <c r="H21" s="934"/>
      <c r="I21" s="930">
        <v>6</v>
      </c>
      <c r="J21" s="931"/>
      <c r="K21" s="932">
        <v>6</v>
      </c>
      <c r="L21" s="933"/>
      <c r="M21" s="933"/>
      <c r="N21" s="934"/>
      <c r="O21" s="930"/>
      <c r="P21" s="931">
        <v>6</v>
      </c>
      <c r="Q21" s="932">
        <v>6</v>
      </c>
      <c r="R21" s="933"/>
      <c r="S21" s="933"/>
      <c r="T21" s="934"/>
      <c r="U21" s="935"/>
      <c r="V21" s="931"/>
      <c r="W21" s="932"/>
      <c r="X21" s="933"/>
      <c r="Y21" s="933"/>
      <c r="Z21" s="934"/>
    </row>
    <row r="22" spans="1:27" ht="28.5" customHeight="1" x14ac:dyDescent="0.15">
      <c r="A22" s="357"/>
      <c r="B22" s="921" t="s">
        <v>3252</v>
      </c>
      <c r="C22" s="511">
        <f t="shared" si="13"/>
        <v>3</v>
      </c>
      <c r="D22" s="508"/>
      <c r="E22" s="509">
        <f t="shared" ref="E22:E25" si="14">K22+Q22+W22</f>
        <v>3</v>
      </c>
      <c r="F22" s="510"/>
      <c r="G22" s="510"/>
      <c r="H22" s="512"/>
      <c r="I22" s="511">
        <v>2</v>
      </c>
      <c r="J22" s="508"/>
      <c r="K22" s="509">
        <v>2</v>
      </c>
      <c r="L22" s="510"/>
      <c r="M22" s="510"/>
      <c r="N22" s="512"/>
      <c r="O22" s="511"/>
      <c r="P22" s="508"/>
      <c r="Q22" s="509"/>
      <c r="R22" s="510"/>
      <c r="S22" s="510"/>
      <c r="T22" s="512"/>
      <c r="U22" s="507">
        <v>1</v>
      </c>
      <c r="V22" s="508"/>
      <c r="W22" s="509">
        <v>1</v>
      </c>
      <c r="X22" s="510"/>
      <c r="Y22" s="510"/>
      <c r="Z22" s="512"/>
    </row>
    <row r="23" spans="1:27" ht="28.5" customHeight="1" x14ac:dyDescent="0.15">
      <c r="A23" s="357"/>
      <c r="B23" s="921" t="s">
        <v>3253</v>
      </c>
      <c r="C23" s="511">
        <f t="shared" si="13"/>
        <v>2</v>
      </c>
      <c r="D23" s="508"/>
      <c r="E23" s="509">
        <f t="shared" si="14"/>
        <v>2</v>
      </c>
      <c r="F23" s="510"/>
      <c r="G23" s="510"/>
      <c r="H23" s="512"/>
      <c r="I23" s="511">
        <v>2</v>
      </c>
      <c r="J23" s="508"/>
      <c r="K23" s="509">
        <v>2</v>
      </c>
      <c r="L23" s="510"/>
      <c r="M23" s="510"/>
      <c r="N23" s="512"/>
      <c r="O23" s="511"/>
      <c r="P23" s="508"/>
      <c r="Q23" s="509"/>
      <c r="R23" s="510"/>
      <c r="S23" s="510"/>
      <c r="T23" s="512"/>
      <c r="U23" s="507"/>
      <c r="V23" s="508"/>
      <c r="W23" s="509"/>
      <c r="X23" s="510"/>
      <c r="Y23" s="510"/>
      <c r="Z23" s="512"/>
    </row>
    <row r="24" spans="1:27" ht="28.5" customHeight="1" x14ac:dyDescent="0.15">
      <c r="A24" s="357"/>
      <c r="B24" s="921" t="s">
        <v>3254</v>
      </c>
      <c r="C24" s="511">
        <f t="shared" si="13"/>
        <v>3</v>
      </c>
      <c r="D24" s="508"/>
      <c r="E24" s="509">
        <f t="shared" si="14"/>
        <v>3</v>
      </c>
      <c r="F24" s="510"/>
      <c r="G24" s="510"/>
      <c r="H24" s="512"/>
      <c r="I24" s="511">
        <v>2</v>
      </c>
      <c r="J24" s="508"/>
      <c r="K24" s="509">
        <v>2</v>
      </c>
      <c r="L24" s="510"/>
      <c r="M24" s="510"/>
      <c r="N24" s="512"/>
      <c r="O24" s="511">
        <v>1</v>
      </c>
      <c r="P24" s="508"/>
      <c r="Q24" s="509">
        <v>1</v>
      </c>
      <c r="R24" s="510"/>
      <c r="S24" s="510"/>
      <c r="T24" s="512"/>
      <c r="U24" s="507"/>
      <c r="V24" s="508"/>
      <c r="W24" s="509"/>
      <c r="X24" s="510"/>
      <c r="Y24" s="510"/>
      <c r="Z24" s="512"/>
    </row>
    <row r="25" spans="1:27" ht="28.5" customHeight="1" x14ac:dyDescent="0.15">
      <c r="A25" s="357"/>
      <c r="B25" s="921" t="s">
        <v>3255</v>
      </c>
      <c r="C25" s="511">
        <f t="shared" si="13"/>
        <v>4</v>
      </c>
      <c r="D25" s="508"/>
      <c r="E25" s="509">
        <f t="shared" si="14"/>
        <v>4</v>
      </c>
      <c r="F25" s="510"/>
      <c r="G25" s="510"/>
      <c r="H25" s="512"/>
      <c r="I25" s="511">
        <v>1</v>
      </c>
      <c r="J25" s="508"/>
      <c r="K25" s="509">
        <v>1</v>
      </c>
      <c r="L25" s="510"/>
      <c r="M25" s="510"/>
      <c r="N25" s="512"/>
      <c r="O25" s="511">
        <v>3</v>
      </c>
      <c r="P25" s="508"/>
      <c r="Q25" s="509">
        <v>3</v>
      </c>
      <c r="R25" s="510"/>
      <c r="S25" s="510"/>
      <c r="T25" s="512"/>
      <c r="U25" s="507"/>
      <c r="V25" s="508"/>
      <c r="W25" s="509"/>
      <c r="X25" s="510"/>
      <c r="Y25" s="510"/>
      <c r="Z25" s="512"/>
    </row>
    <row r="26" spans="1:27" ht="28.5" customHeight="1" x14ac:dyDescent="0.15">
      <c r="A26" s="357"/>
      <c r="B26" s="921" t="s">
        <v>3256</v>
      </c>
      <c r="C26" s="511">
        <f t="shared" si="13"/>
        <v>1</v>
      </c>
      <c r="D26" s="508">
        <f t="shared" si="13"/>
        <v>1</v>
      </c>
      <c r="E26" s="509">
        <f t="shared" si="13"/>
        <v>1</v>
      </c>
      <c r="F26" s="510"/>
      <c r="G26" s="510"/>
      <c r="H26" s="512">
        <f t="shared" ref="H26" si="15">N26+T26+Z26</f>
        <v>1</v>
      </c>
      <c r="I26" s="511">
        <v>1</v>
      </c>
      <c r="J26" s="508"/>
      <c r="K26" s="509">
        <v>1</v>
      </c>
      <c r="L26" s="510"/>
      <c r="M26" s="510"/>
      <c r="N26" s="512"/>
      <c r="O26" s="511"/>
      <c r="P26" s="508">
        <v>1</v>
      </c>
      <c r="Q26" s="509"/>
      <c r="R26" s="510"/>
      <c r="S26" s="510"/>
      <c r="T26" s="512">
        <v>1</v>
      </c>
      <c r="U26" s="507"/>
      <c r="V26" s="508"/>
      <c r="W26" s="509"/>
      <c r="X26" s="510"/>
      <c r="Y26" s="510"/>
      <c r="Z26" s="512"/>
    </row>
    <row r="27" spans="1:27" ht="28.5" customHeight="1" x14ac:dyDescent="0.15">
      <c r="A27" s="357"/>
      <c r="B27" s="921" t="s">
        <v>3257</v>
      </c>
      <c r="C27" s="511">
        <f t="shared" si="13"/>
        <v>4</v>
      </c>
      <c r="D27" s="508"/>
      <c r="E27" s="509">
        <f t="shared" si="13"/>
        <v>4</v>
      </c>
      <c r="F27" s="510"/>
      <c r="G27" s="510"/>
      <c r="H27" s="512"/>
      <c r="I27" s="511">
        <v>4</v>
      </c>
      <c r="J27" s="508"/>
      <c r="K27" s="509">
        <v>4</v>
      </c>
      <c r="L27" s="510"/>
      <c r="M27" s="510"/>
      <c r="N27" s="512"/>
      <c r="O27" s="511"/>
      <c r="P27" s="508"/>
      <c r="Q27" s="509"/>
      <c r="R27" s="510"/>
      <c r="S27" s="510"/>
      <c r="T27" s="512"/>
      <c r="U27" s="507"/>
      <c r="V27" s="508"/>
      <c r="W27" s="509"/>
      <c r="X27" s="510"/>
      <c r="Y27" s="510"/>
      <c r="Z27" s="512"/>
    </row>
    <row r="28" spans="1:27" ht="28.5" customHeight="1" x14ac:dyDescent="0.15">
      <c r="A28" s="357"/>
      <c r="B28" s="921" t="s">
        <v>3258</v>
      </c>
      <c r="C28" s="511">
        <f t="shared" ref="C28:E28" si="16">I28+O28+U28</f>
        <v>4</v>
      </c>
      <c r="D28" s="508"/>
      <c r="E28" s="509">
        <f t="shared" si="16"/>
        <v>4</v>
      </c>
      <c r="F28" s="510"/>
      <c r="G28" s="510"/>
      <c r="H28" s="512"/>
      <c r="I28" s="511">
        <v>4</v>
      </c>
      <c r="J28" s="508"/>
      <c r="K28" s="509">
        <v>4</v>
      </c>
      <c r="L28" s="510"/>
      <c r="M28" s="510"/>
      <c r="N28" s="512"/>
      <c r="O28" s="511"/>
      <c r="P28" s="508"/>
      <c r="Q28" s="509"/>
      <c r="R28" s="510"/>
      <c r="S28" s="510"/>
      <c r="T28" s="512"/>
      <c r="U28" s="507"/>
      <c r="V28" s="508"/>
      <c r="W28" s="509"/>
      <c r="X28" s="510"/>
      <c r="Y28" s="510"/>
      <c r="Z28" s="512"/>
    </row>
    <row r="29" spans="1:27" ht="28.5" customHeight="1" x14ac:dyDescent="0.15">
      <c r="A29" s="357"/>
      <c r="B29" s="921" t="s">
        <v>3259</v>
      </c>
      <c r="C29" s="511"/>
      <c r="D29" s="508">
        <f t="shared" ref="D29" si="17">J29+P29+V29</f>
        <v>13</v>
      </c>
      <c r="E29" s="509"/>
      <c r="F29" s="510">
        <f t="shared" ref="F29" si="18">L29+R29+X29</f>
        <v>13</v>
      </c>
      <c r="G29" s="510"/>
      <c r="H29" s="512"/>
      <c r="I29" s="511"/>
      <c r="J29" s="508"/>
      <c r="K29" s="509"/>
      <c r="L29" s="510"/>
      <c r="M29" s="510"/>
      <c r="N29" s="512"/>
      <c r="O29" s="511"/>
      <c r="P29" s="508">
        <v>13</v>
      </c>
      <c r="Q29" s="509"/>
      <c r="R29" s="510">
        <v>13</v>
      </c>
      <c r="S29" s="510"/>
      <c r="T29" s="512"/>
      <c r="U29" s="507"/>
      <c r="V29" s="508"/>
      <c r="W29" s="509"/>
      <c r="X29" s="510"/>
      <c r="Y29" s="510"/>
      <c r="Z29" s="512"/>
    </row>
    <row r="30" spans="1:27" ht="28.5" customHeight="1" thickBot="1" x14ac:dyDescent="0.2">
      <c r="A30" s="357"/>
      <c r="B30" s="923" t="s">
        <v>3260</v>
      </c>
      <c r="C30" s="936"/>
      <c r="D30" s="937">
        <v>5</v>
      </c>
      <c r="E30" s="938">
        <f t="shared" ref="E30" si="19">K30+Q30+W30</f>
        <v>1</v>
      </c>
      <c r="F30" s="939">
        <v>4</v>
      </c>
      <c r="G30" s="939"/>
      <c r="H30" s="940"/>
      <c r="I30" s="936"/>
      <c r="J30" s="937">
        <v>1</v>
      </c>
      <c r="K30" s="938">
        <v>1</v>
      </c>
      <c r="L30" s="939"/>
      <c r="M30" s="939"/>
      <c r="N30" s="940"/>
      <c r="O30" s="936"/>
      <c r="P30" s="937">
        <v>4</v>
      </c>
      <c r="Q30" s="938"/>
      <c r="R30" s="939">
        <v>4</v>
      </c>
      <c r="S30" s="939"/>
      <c r="T30" s="940"/>
      <c r="U30" s="941"/>
      <c r="V30" s="937"/>
      <c r="W30" s="938"/>
      <c r="X30" s="939"/>
      <c r="Y30" s="939"/>
      <c r="Z30" s="940"/>
    </row>
    <row r="31" spans="1:27" ht="28.5" customHeight="1" thickBot="1" x14ac:dyDescent="0.2">
      <c r="A31" s="355"/>
      <c r="B31" s="588" t="s">
        <v>3261</v>
      </c>
      <c r="C31" s="1399">
        <f>SUM(C8:C30)</f>
        <v>129</v>
      </c>
      <c r="D31" s="1400">
        <f t="shared" ref="D31:Z31" si="20">SUM(D8:D30)</f>
        <v>309</v>
      </c>
      <c r="E31" s="1401">
        <f t="shared" si="20"/>
        <v>244</v>
      </c>
      <c r="F31" s="1402">
        <f t="shared" si="20"/>
        <v>168</v>
      </c>
      <c r="G31" s="1402">
        <f t="shared" si="20"/>
        <v>0</v>
      </c>
      <c r="H31" s="1403">
        <f t="shared" si="20"/>
        <v>24</v>
      </c>
      <c r="I31" s="1399">
        <f t="shared" si="20"/>
        <v>89</v>
      </c>
      <c r="J31" s="1400">
        <f t="shared" si="20"/>
        <v>169</v>
      </c>
      <c r="K31" s="1401">
        <f t="shared" si="20"/>
        <v>178</v>
      </c>
      <c r="L31" s="1402">
        <f t="shared" si="20"/>
        <v>73</v>
      </c>
      <c r="M31" s="1402">
        <f t="shared" si="20"/>
        <v>0</v>
      </c>
      <c r="N31" s="1403">
        <f t="shared" si="20"/>
        <v>7</v>
      </c>
      <c r="O31" s="1399">
        <f t="shared" si="20"/>
        <v>25</v>
      </c>
      <c r="P31" s="1400">
        <f t="shared" si="20"/>
        <v>133</v>
      </c>
      <c r="Q31" s="1401">
        <f t="shared" si="20"/>
        <v>51</v>
      </c>
      <c r="R31" s="1402">
        <f t="shared" si="20"/>
        <v>92</v>
      </c>
      <c r="S31" s="1402">
        <f t="shared" si="20"/>
        <v>0</v>
      </c>
      <c r="T31" s="1403">
        <f t="shared" si="20"/>
        <v>15</v>
      </c>
      <c r="U31" s="1404">
        <f t="shared" si="20"/>
        <v>15</v>
      </c>
      <c r="V31" s="1400">
        <f t="shared" si="20"/>
        <v>7</v>
      </c>
      <c r="W31" s="1401">
        <f t="shared" si="20"/>
        <v>16</v>
      </c>
      <c r="X31" s="1402">
        <f t="shared" si="20"/>
        <v>3</v>
      </c>
      <c r="Y31" s="1402">
        <f t="shared" si="20"/>
        <v>0</v>
      </c>
      <c r="Z31" s="1403">
        <f t="shared" si="20"/>
        <v>3</v>
      </c>
      <c r="AA31" s="353"/>
    </row>
  </sheetData>
  <mergeCells count="29">
    <mergeCell ref="O5:P5"/>
    <mergeCell ref="V6:V7"/>
    <mergeCell ref="J6:J7"/>
    <mergeCell ref="K6:K7"/>
    <mergeCell ref="C5:D5"/>
    <mergeCell ref="E5:H5"/>
    <mergeCell ref="I5:J5"/>
    <mergeCell ref="K5:N5"/>
    <mergeCell ref="C6:C7"/>
    <mergeCell ref="D6:D7"/>
    <mergeCell ref="E6:E7"/>
    <mergeCell ref="F6:H6"/>
    <mergeCell ref="I6:I7"/>
    <mergeCell ref="C4:H4"/>
    <mergeCell ref="I4:N4"/>
    <mergeCell ref="O4:T4"/>
    <mergeCell ref="U4:Z4"/>
    <mergeCell ref="B4:B7"/>
    <mergeCell ref="W6:W7"/>
    <mergeCell ref="X6:Z6"/>
    <mergeCell ref="L6:N6"/>
    <mergeCell ref="O6:O7"/>
    <mergeCell ref="P6:P7"/>
    <mergeCell ref="Q6:Q7"/>
    <mergeCell ref="R6:T6"/>
    <mergeCell ref="U6:U7"/>
    <mergeCell ref="Q5:T5"/>
    <mergeCell ref="U5:V5"/>
    <mergeCell ref="W5:Z5"/>
  </mergeCells>
  <phoneticPr fontId="8"/>
  <pageMargins left="0.51181102362204722" right="0.51181102362204722" top="0.35433070866141736" bottom="0.15748031496062992" header="0.31496062992125984" footer="0.31496062992125984"/>
  <pageSetup paperSize="9" scale="98" orientation="portrait" r:id="rId1"/>
  <headerFooter>
    <oddFooter>&amp;C&amp;P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1118"/>
  <sheetViews>
    <sheetView view="pageBreakPreview" zoomScaleNormal="100" zoomScaleSheetLayoutView="100" workbookViewId="0">
      <pane xSplit="1" ySplit="7" topLeftCell="B8" activePane="bottomRight" state="frozen"/>
      <selection activeCell="M31" sqref="M31"/>
      <selection pane="topRight" activeCell="M31" sqref="M31"/>
      <selection pane="bottomLeft" activeCell="M31" sqref="M31"/>
      <selection pane="bottomRight" activeCell="Y2" sqref="Y2"/>
    </sheetView>
  </sheetViews>
  <sheetFormatPr defaultRowHeight="11.25" x14ac:dyDescent="0.15"/>
  <cols>
    <col min="1" max="1" width="1.625" style="197" customWidth="1"/>
    <col min="2" max="2" width="2.375" style="390" customWidth="1"/>
    <col min="3" max="3" width="5.5" style="340" customWidth="1"/>
    <col min="4" max="4" width="3.25" style="197" customWidth="1"/>
    <col min="5" max="5" width="15.625" style="40" customWidth="1"/>
    <col min="6" max="6" width="13.75" style="198" customWidth="1"/>
    <col min="7" max="14" width="2.125" style="199" customWidth="1"/>
    <col min="15" max="15" width="2.125" style="387" customWidth="1"/>
    <col min="16" max="16" width="1.25" style="200" customWidth="1"/>
    <col min="17" max="17" width="4.375" style="200" customWidth="1"/>
    <col min="18" max="19" width="4.125" style="201" customWidth="1"/>
    <col min="20" max="20" width="3.75" style="201" customWidth="1"/>
    <col min="21" max="21" width="2.875" style="201" customWidth="1"/>
    <col min="22" max="22" width="8.25" style="201" customWidth="1"/>
    <col min="23" max="23" width="1.625" style="40" customWidth="1"/>
    <col min="24" max="27" width="9" style="372"/>
    <col min="28" max="34" width="5.625" style="372" customWidth="1"/>
    <col min="35" max="37" width="9" style="372"/>
    <col min="38" max="16384" width="9" style="40"/>
  </cols>
  <sheetData>
    <row r="1" spans="1:37" s="154" customFormat="1" ht="12" x14ac:dyDescent="0.15">
      <c r="B1" s="389"/>
      <c r="C1" s="339"/>
      <c r="O1" s="381"/>
      <c r="Q1" s="170"/>
      <c r="X1" s="339"/>
      <c r="Y1" s="339"/>
      <c r="Z1" s="339"/>
      <c r="AA1" s="339"/>
      <c r="AB1" s="339"/>
      <c r="AC1" s="339"/>
      <c r="AD1" s="339"/>
      <c r="AE1" s="339"/>
      <c r="AF1" s="339"/>
      <c r="AG1" s="339"/>
      <c r="AH1" s="339"/>
      <c r="AI1" s="339"/>
      <c r="AJ1" s="339"/>
      <c r="AK1" s="339"/>
    </row>
    <row r="2" spans="1:37" s="154" customFormat="1" ht="45" customHeight="1" x14ac:dyDescent="0.15">
      <c r="B2" s="389"/>
      <c r="C2" s="339"/>
      <c r="O2" s="381"/>
      <c r="Q2" s="170"/>
      <c r="X2" s="339"/>
      <c r="Y2" s="339"/>
      <c r="Z2" s="339"/>
      <c r="AA2" s="339"/>
      <c r="AB2" s="339"/>
      <c r="AC2" s="339"/>
      <c r="AD2" s="339"/>
      <c r="AE2" s="339"/>
      <c r="AF2" s="339"/>
      <c r="AG2" s="339"/>
      <c r="AH2" s="339"/>
      <c r="AI2" s="339"/>
      <c r="AJ2" s="339"/>
      <c r="AK2" s="339"/>
    </row>
    <row r="3" spans="1:37" s="154" customFormat="1" ht="12" customHeight="1" thickBot="1" x14ac:dyDescent="0.2">
      <c r="B3" s="389"/>
      <c r="C3" s="339"/>
      <c r="O3" s="381"/>
      <c r="Q3" s="170"/>
      <c r="X3" s="339"/>
      <c r="Y3" s="339"/>
      <c r="Z3" s="339"/>
      <c r="AA3" s="339"/>
      <c r="AB3" s="339"/>
      <c r="AC3" s="339"/>
      <c r="AD3" s="339"/>
      <c r="AE3" s="339"/>
      <c r="AF3" s="339"/>
      <c r="AG3" s="339"/>
      <c r="AH3" s="339"/>
      <c r="AI3" s="339"/>
      <c r="AJ3" s="339"/>
      <c r="AK3" s="339"/>
    </row>
    <row r="4" spans="1:37" ht="13.5" customHeight="1" x14ac:dyDescent="0.15">
      <c r="A4" s="594"/>
      <c r="B4" s="3469" t="s">
        <v>137</v>
      </c>
      <c r="C4" s="3472" t="s">
        <v>3198</v>
      </c>
      <c r="D4" s="1890" t="s">
        <v>232</v>
      </c>
      <c r="E4" s="1890"/>
      <c r="F4" s="1890" t="s">
        <v>465</v>
      </c>
      <c r="G4" s="338" t="s">
        <v>2383</v>
      </c>
      <c r="H4" s="338"/>
      <c r="I4" s="338"/>
      <c r="J4" s="338"/>
      <c r="K4" s="338"/>
      <c r="L4" s="338"/>
      <c r="M4" s="338"/>
      <c r="N4" s="338"/>
      <c r="O4" s="3477" t="s">
        <v>3203</v>
      </c>
      <c r="P4" s="3506" t="s">
        <v>3206</v>
      </c>
      <c r="Q4" s="3507"/>
      <c r="R4" s="3506" t="s">
        <v>4095</v>
      </c>
      <c r="S4" s="3507"/>
      <c r="T4" s="3506" t="s">
        <v>4096</v>
      </c>
      <c r="U4" s="3510"/>
      <c r="V4" s="3504" t="s">
        <v>3205</v>
      </c>
    </row>
    <row r="5" spans="1:37" ht="11.25" customHeight="1" x14ac:dyDescent="0.15">
      <c r="A5" s="594"/>
      <c r="B5" s="3470"/>
      <c r="C5" s="3473"/>
      <c r="D5" s="3475"/>
      <c r="E5" s="3475"/>
      <c r="F5" s="3475"/>
      <c r="G5" s="3480" t="s">
        <v>3817</v>
      </c>
      <c r="H5" s="547" t="s">
        <v>2385</v>
      </c>
      <c r="I5" s="548"/>
      <c r="J5" s="548"/>
      <c r="K5" s="548"/>
      <c r="L5" s="548"/>
      <c r="M5" s="548"/>
      <c r="N5" s="548"/>
      <c r="O5" s="3478"/>
      <c r="P5" s="3508"/>
      <c r="Q5" s="3509"/>
      <c r="R5" s="3508"/>
      <c r="S5" s="3509"/>
      <c r="T5" s="3511"/>
      <c r="U5" s="3512"/>
      <c r="V5" s="3505"/>
    </row>
    <row r="6" spans="1:37" ht="25.5" customHeight="1" x14ac:dyDescent="0.15">
      <c r="A6" s="594"/>
      <c r="B6" s="3470"/>
      <c r="C6" s="3473"/>
      <c r="D6" s="3475"/>
      <c r="E6" s="3475"/>
      <c r="F6" s="3475"/>
      <c r="G6" s="3480"/>
      <c r="H6" s="567" t="s">
        <v>2386</v>
      </c>
      <c r="I6" s="568"/>
      <c r="J6" s="3482" t="s">
        <v>3194</v>
      </c>
      <c r="K6" s="569" t="s">
        <v>3819</v>
      </c>
      <c r="L6" s="570"/>
      <c r="M6" s="577"/>
      <c r="N6" s="3484" t="s">
        <v>3173</v>
      </c>
      <c r="O6" s="3478"/>
      <c r="P6" s="361" t="s">
        <v>4530</v>
      </c>
      <c r="Q6" s="362"/>
      <c r="R6" s="554" t="s">
        <v>3190</v>
      </c>
      <c r="S6" s="555"/>
      <c r="T6" s="556" t="s">
        <v>3199</v>
      </c>
      <c r="U6" s="557"/>
      <c r="V6" s="558" t="s">
        <v>3204</v>
      </c>
      <c r="X6" s="1451"/>
      <c r="Y6" s="1451"/>
      <c r="Z6" s="1451"/>
      <c r="AA6" s="1451"/>
      <c r="AB6" s="1451" t="s">
        <v>5908</v>
      </c>
      <c r="AC6" s="1451"/>
      <c r="AD6" s="1451" t="s">
        <v>3169</v>
      </c>
      <c r="AE6" s="1451" t="s">
        <v>5909</v>
      </c>
      <c r="AF6" s="1451"/>
      <c r="AG6" s="1451"/>
      <c r="AH6" s="1451" t="s">
        <v>3173</v>
      </c>
      <c r="AI6" s="1451"/>
      <c r="AJ6" s="1451"/>
      <c r="AK6" s="1451"/>
    </row>
    <row r="7" spans="1:37" ht="46.5" customHeight="1" thickBot="1" x14ac:dyDescent="0.2">
      <c r="A7" s="594"/>
      <c r="B7" s="3471"/>
      <c r="C7" s="3474"/>
      <c r="D7" s="3476"/>
      <c r="E7" s="3476"/>
      <c r="F7" s="3476"/>
      <c r="G7" s="3481"/>
      <c r="H7" s="572" t="s">
        <v>3192</v>
      </c>
      <c r="I7" s="573" t="s">
        <v>3193</v>
      </c>
      <c r="J7" s="3483"/>
      <c r="K7" s="574" t="s">
        <v>3170</v>
      </c>
      <c r="L7" s="575" t="s">
        <v>3171</v>
      </c>
      <c r="M7" s="576" t="s">
        <v>3172</v>
      </c>
      <c r="N7" s="3485"/>
      <c r="O7" s="3479"/>
      <c r="P7" s="363"/>
      <c r="Q7" s="364" t="s">
        <v>3202</v>
      </c>
      <c r="R7" s="564" t="s">
        <v>3191</v>
      </c>
      <c r="S7" s="565" t="s">
        <v>3196</v>
      </c>
      <c r="T7" s="564" t="s">
        <v>3195</v>
      </c>
      <c r="U7" s="365" t="s">
        <v>3332</v>
      </c>
      <c r="V7" s="578" t="s">
        <v>3820</v>
      </c>
      <c r="X7" s="1451" t="s">
        <v>5901</v>
      </c>
      <c r="Y7" s="1451" t="s">
        <v>5902</v>
      </c>
      <c r="Z7" s="1451" t="s">
        <v>5903</v>
      </c>
      <c r="AA7" s="1451" t="s">
        <v>5904</v>
      </c>
      <c r="AB7" s="1451" t="s">
        <v>3187</v>
      </c>
      <c r="AC7" s="1451" t="s">
        <v>3188</v>
      </c>
      <c r="AD7" s="1451"/>
      <c r="AE7" s="1451" t="s">
        <v>3170</v>
      </c>
      <c r="AF7" s="1451" t="s">
        <v>3171</v>
      </c>
      <c r="AG7" s="1451" t="s">
        <v>3172</v>
      </c>
      <c r="AH7" s="1451"/>
      <c r="AI7" s="1451" t="s">
        <v>5905</v>
      </c>
      <c r="AJ7" s="1451" t="s">
        <v>5906</v>
      </c>
      <c r="AK7" s="1451" t="s">
        <v>5907</v>
      </c>
    </row>
    <row r="8" spans="1:37" s="196" customFormat="1" ht="11.85" customHeight="1" x14ac:dyDescent="0.15">
      <c r="A8" s="1859"/>
      <c r="B8" s="3494" t="s">
        <v>4674</v>
      </c>
      <c r="C8" s="3549" t="s">
        <v>4675</v>
      </c>
      <c r="D8" s="521" t="s">
        <v>72</v>
      </c>
      <c r="E8" s="522" t="s">
        <v>467</v>
      </c>
      <c r="F8" s="3550" t="s">
        <v>468</v>
      </c>
      <c r="G8" s="3552">
        <v>5</v>
      </c>
      <c r="H8" s="3486">
        <v>2</v>
      </c>
      <c r="I8" s="3488">
        <v>2</v>
      </c>
      <c r="J8" s="3490">
        <v>1</v>
      </c>
      <c r="K8" s="3486">
        <v>0</v>
      </c>
      <c r="L8" s="3488">
        <v>0</v>
      </c>
      <c r="M8" s="3490">
        <v>5</v>
      </c>
      <c r="N8" s="3492">
        <v>3</v>
      </c>
      <c r="O8" s="3351">
        <v>39</v>
      </c>
      <c r="P8" s="3352">
        <v>100029</v>
      </c>
      <c r="Q8" s="3353"/>
      <c r="R8" s="3354" t="s">
        <v>3582</v>
      </c>
      <c r="S8" s="3355"/>
      <c r="T8" s="3352" t="s">
        <v>4676</v>
      </c>
      <c r="U8" s="3353"/>
      <c r="V8" s="3356" t="s">
        <v>3309</v>
      </c>
      <c r="X8" s="1548">
        <f>SUM(O8:O291)</f>
        <v>3098</v>
      </c>
      <c r="Y8" s="1548">
        <f>SUM(P8:P291)</f>
        <v>4634439</v>
      </c>
      <c r="Z8" s="1548">
        <f>SUM(Q8:Q291)</f>
        <v>1636301</v>
      </c>
      <c r="AA8" s="1548">
        <f>SUM(G8:G291)</f>
        <v>293</v>
      </c>
      <c r="AB8" s="1548">
        <f t="shared" ref="AB8:AH8" si="0">SUM(H8:H291)</f>
        <v>174</v>
      </c>
      <c r="AC8" s="1548">
        <f t="shared" si="0"/>
        <v>16</v>
      </c>
      <c r="AD8" s="1548">
        <f t="shared" si="0"/>
        <v>103</v>
      </c>
      <c r="AE8" s="1548">
        <f t="shared" si="0"/>
        <v>29</v>
      </c>
      <c r="AF8" s="1548">
        <f t="shared" si="0"/>
        <v>33</v>
      </c>
      <c r="AG8" s="1548">
        <f t="shared" si="0"/>
        <v>231</v>
      </c>
      <c r="AH8" s="1548">
        <f t="shared" si="0"/>
        <v>101</v>
      </c>
      <c r="AI8" s="1548">
        <f>SUM(H8:J11)</f>
        <v>5</v>
      </c>
      <c r="AJ8" s="1548">
        <f>SUM(K8:M11)</f>
        <v>5</v>
      </c>
      <c r="AK8" s="1549" t="str">
        <f>IF(AI8=AJ8,"","不一致")</f>
        <v/>
      </c>
    </row>
    <row r="9" spans="1:37" s="196" customFormat="1" ht="11.85" customHeight="1" x14ac:dyDescent="0.15">
      <c r="A9" s="1859"/>
      <c r="B9" s="3495"/>
      <c r="C9" s="3304"/>
      <c r="D9" s="322"/>
      <c r="E9" s="321" t="s">
        <v>2403</v>
      </c>
      <c r="F9" s="3551"/>
      <c r="G9" s="3553"/>
      <c r="H9" s="3487"/>
      <c r="I9" s="3489"/>
      <c r="J9" s="3491"/>
      <c r="K9" s="3487"/>
      <c r="L9" s="3489"/>
      <c r="M9" s="3491"/>
      <c r="N9" s="3493"/>
      <c r="O9" s="3326"/>
      <c r="P9" s="3330"/>
      <c r="Q9" s="3331"/>
      <c r="R9" s="3334"/>
      <c r="S9" s="3335"/>
      <c r="T9" s="3336"/>
      <c r="U9" s="3337"/>
      <c r="V9" s="3339"/>
      <c r="X9" s="1549"/>
      <c r="Y9" s="1549"/>
      <c r="Z9" s="1549"/>
      <c r="AA9" s="1549"/>
      <c r="AB9" s="1549"/>
      <c r="AC9" s="1549"/>
      <c r="AD9" s="1549"/>
      <c r="AE9" s="1549"/>
      <c r="AF9" s="1549"/>
      <c r="AG9" s="1549"/>
      <c r="AH9" s="1549"/>
      <c r="AI9" s="1549"/>
      <c r="AJ9" s="1549"/>
      <c r="AK9" s="1549"/>
    </row>
    <row r="10" spans="1:37" s="196" customFormat="1" ht="11.85" customHeight="1" x14ac:dyDescent="0.15">
      <c r="A10" s="1859"/>
      <c r="B10" s="3495"/>
      <c r="C10" s="3304"/>
      <c r="D10" s="320" t="s">
        <v>70</v>
      </c>
      <c r="E10" s="321" t="s">
        <v>469</v>
      </c>
      <c r="F10" s="3308" t="s">
        <v>470</v>
      </c>
      <c r="G10" s="3553"/>
      <c r="H10" s="3487"/>
      <c r="I10" s="3489"/>
      <c r="J10" s="3491"/>
      <c r="K10" s="3487"/>
      <c r="L10" s="3489"/>
      <c r="M10" s="3491"/>
      <c r="N10" s="3493"/>
      <c r="O10" s="3326"/>
      <c r="P10" s="3340"/>
      <c r="Q10" s="3342">
        <v>19317</v>
      </c>
      <c r="R10" s="3344">
        <v>16383</v>
      </c>
      <c r="S10" s="3345">
        <v>28302</v>
      </c>
      <c r="T10" s="3344" t="s">
        <v>3583</v>
      </c>
      <c r="U10" s="3347">
        <v>292</v>
      </c>
      <c r="V10" s="3397" t="s">
        <v>3341</v>
      </c>
      <c r="X10" s="1549"/>
      <c r="Y10" s="1549"/>
      <c r="Z10" s="1549"/>
      <c r="AA10" s="1549"/>
      <c r="AB10" s="1549"/>
      <c r="AC10" s="1549"/>
      <c r="AD10" s="1549"/>
      <c r="AE10" s="1549"/>
      <c r="AF10" s="1549"/>
      <c r="AG10" s="1549"/>
      <c r="AH10" s="1549"/>
      <c r="AI10" s="1549"/>
      <c r="AJ10" s="1549"/>
      <c r="AK10" s="1549"/>
    </row>
    <row r="11" spans="1:37" s="196" customFormat="1" ht="11.85" customHeight="1" x14ac:dyDescent="0.15">
      <c r="A11" s="1859"/>
      <c r="B11" s="3495"/>
      <c r="C11" s="3305"/>
      <c r="D11" s="320" t="s">
        <v>71</v>
      </c>
      <c r="E11" s="321" t="s">
        <v>471</v>
      </c>
      <c r="F11" s="3309"/>
      <c r="G11" s="3554"/>
      <c r="H11" s="3487"/>
      <c r="I11" s="3489"/>
      <c r="J11" s="3491"/>
      <c r="K11" s="3487"/>
      <c r="L11" s="3489"/>
      <c r="M11" s="3491"/>
      <c r="N11" s="3493"/>
      <c r="O11" s="3326"/>
      <c r="P11" s="3340"/>
      <c r="Q11" s="3366"/>
      <c r="R11" s="3340"/>
      <c r="S11" s="3367"/>
      <c r="T11" s="3340"/>
      <c r="U11" s="3370"/>
      <c r="V11" s="3400"/>
      <c r="X11" s="1549"/>
      <c r="Y11" s="1549"/>
      <c r="Z11" s="1549"/>
      <c r="AA11" s="1549"/>
      <c r="AB11" s="1549"/>
      <c r="AC11" s="1549"/>
      <c r="AD11" s="1549"/>
      <c r="AE11" s="1549"/>
      <c r="AF11" s="1549"/>
      <c r="AG11" s="1549"/>
      <c r="AH11" s="1549"/>
      <c r="AI11" s="1549"/>
      <c r="AJ11" s="1549"/>
      <c r="AK11" s="1549"/>
    </row>
    <row r="12" spans="1:37" s="196" customFormat="1" ht="11.85" customHeight="1" x14ac:dyDescent="0.15">
      <c r="A12" s="1859"/>
      <c r="B12" s="3495"/>
      <c r="C12" s="3303" t="s">
        <v>4264</v>
      </c>
      <c r="D12" s="515" t="s">
        <v>72</v>
      </c>
      <c r="E12" s="516" t="s">
        <v>472</v>
      </c>
      <c r="F12" s="3306" t="s">
        <v>473</v>
      </c>
      <c r="G12" s="3502">
        <v>4</v>
      </c>
      <c r="H12" s="3498">
        <v>3</v>
      </c>
      <c r="I12" s="3500">
        <v>0</v>
      </c>
      <c r="J12" s="3496">
        <v>1</v>
      </c>
      <c r="K12" s="3498">
        <v>0</v>
      </c>
      <c r="L12" s="3500">
        <v>1</v>
      </c>
      <c r="M12" s="3496">
        <v>3</v>
      </c>
      <c r="N12" s="3502">
        <v>2</v>
      </c>
      <c r="O12" s="3325">
        <v>39</v>
      </c>
      <c r="P12" s="3328">
        <v>68850</v>
      </c>
      <c r="Q12" s="3329"/>
      <c r="R12" s="3332" t="s">
        <v>3584</v>
      </c>
      <c r="S12" s="3333"/>
      <c r="T12" s="3328" t="s">
        <v>4676</v>
      </c>
      <c r="U12" s="3329"/>
      <c r="V12" s="3338" t="s">
        <v>3309</v>
      </c>
      <c r="X12" s="1549"/>
      <c r="Y12" s="1549"/>
      <c r="Z12" s="1549"/>
      <c r="AA12" s="1549"/>
      <c r="AB12" s="1549"/>
      <c r="AC12" s="1549"/>
      <c r="AD12" s="1549"/>
      <c r="AE12" s="1549"/>
      <c r="AF12" s="1549"/>
      <c r="AG12" s="1549"/>
      <c r="AH12" s="1549"/>
      <c r="AI12" s="1548">
        <f>SUM(H12:J15)</f>
        <v>4</v>
      </c>
      <c r="AJ12" s="1548">
        <f>SUM(K12:M15)</f>
        <v>4</v>
      </c>
      <c r="AK12" s="1549" t="str">
        <f>IF(AI12=AJ12,"","不一致")</f>
        <v/>
      </c>
    </row>
    <row r="13" spans="1:37" s="196" customFormat="1" ht="11.85" customHeight="1" x14ac:dyDescent="0.15">
      <c r="A13" s="1859"/>
      <c r="B13" s="3495"/>
      <c r="C13" s="3304"/>
      <c r="D13" s="322"/>
      <c r="E13" s="513" t="s">
        <v>474</v>
      </c>
      <c r="F13" s="3307"/>
      <c r="G13" s="3493"/>
      <c r="H13" s="3487"/>
      <c r="I13" s="3489"/>
      <c r="J13" s="3491"/>
      <c r="K13" s="3487"/>
      <c r="L13" s="3489"/>
      <c r="M13" s="3491"/>
      <c r="N13" s="3493"/>
      <c r="O13" s="3326"/>
      <c r="P13" s="3330"/>
      <c r="Q13" s="3331"/>
      <c r="R13" s="3334"/>
      <c r="S13" s="3335"/>
      <c r="T13" s="3336"/>
      <c r="U13" s="3337"/>
      <c r="V13" s="3339"/>
      <c r="X13" s="1549"/>
      <c r="Y13" s="1549"/>
      <c r="Z13" s="1549"/>
      <c r="AA13" s="1549"/>
      <c r="AB13" s="1549"/>
      <c r="AC13" s="1549"/>
      <c r="AD13" s="1549"/>
      <c r="AE13" s="1549"/>
      <c r="AF13" s="1549"/>
      <c r="AG13" s="1549"/>
      <c r="AH13" s="1549"/>
      <c r="AI13" s="1549"/>
      <c r="AJ13" s="1549"/>
      <c r="AK13" s="1549"/>
    </row>
    <row r="14" spans="1:37" s="196" customFormat="1" ht="11.85" customHeight="1" x14ac:dyDescent="0.15">
      <c r="A14" s="1859"/>
      <c r="B14" s="3495"/>
      <c r="C14" s="3304"/>
      <c r="D14" s="320" t="s">
        <v>4677</v>
      </c>
      <c r="E14" s="321" t="s">
        <v>475</v>
      </c>
      <c r="F14" s="3308" t="s">
        <v>476</v>
      </c>
      <c r="G14" s="3493"/>
      <c r="H14" s="3487"/>
      <c r="I14" s="3489"/>
      <c r="J14" s="3491"/>
      <c r="K14" s="3487"/>
      <c r="L14" s="3489"/>
      <c r="M14" s="3491"/>
      <c r="N14" s="3493"/>
      <c r="O14" s="3326"/>
      <c r="P14" s="3340"/>
      <c r="Q14" s="3342">
        <v>25790</v>
      </c>
      <c r="R14" s="3344">
        <v>27407</v>
      </c>
      <c r="S14" s="3345">
        <v>44481</v>
      </c>
      <c r="T14" s="3344" t="s">
        <v>3583</v>
      </c>
      <c r="U14" s="3347">
        <v>292</v>
      </c>
      <c r="V14" s="3397" t="s">
        <v>3341</v>
      </c>
      <c r="X14" s="1549"/>
      <c r="Y14" s="1549"/>
      <c r="Z14" s="1549"/>
      <c r="AA14" s="1549"/>
      <c r="AB14" s="1549"/>
      <c r="AC14" s="1549"/>
      <c r="AD14" s="1549"/>
      <c r="AE14" s="1549"/>
      <c r="AF14" s="1549"/>
      <c r="AG14" s="1549"/>
      <c r="AH14" s="1549"/>
      <c r="AI14" s="1549"/>
      <c r="AJ14" s="1549"/>
      <c r="AK14" s="1549"/>
    </row>
    <row r="15" spans="1:37" s="196" customFormat="1" ht="11.85" customHeight="1" x14ac:dyDescent="0.15">
      <c r="A15" s="1859"/>
      <c r="B15" s="947"/>
      <c r="C15" s="3305"/>
      <c r="D15" s="514" t="s">
        <v>71</v>
      </c>
      <c r="E15" s="323" t="s">
        <v>475</v>
      </c>
      <c r="F15" s="3309"/>
      <c r="G15" s="3503"/>
      <c r="H15" s="3499"/>
      <c r="I15" s="3501"/>
      <c r="J15" s="3497"/>
      <c r="K15" s="3499"/>
      <c r="L15" s="3501"/>
      <c r="M15" s="3497"/>
      <c r="N15" s="3503"/>
      <c r="O15" s="3358"/>
      <c r="P15" s="3359"/>
      <c r="Q15" s="3360"/>
      <c r="R15" s="3359"/>
      <c r="S15" s="3361"/>
      <c r="T15" s="3359"/>
      <c r="U15" s="3362"/>
      <c r="V15" s="3398"/>
      <c r="X15" s="1549"/>
      <c r="Y15" s="1549"/>
      <c r="Z15" s="1549"/>
      <c r="AA15" s="1549"/>
      <c r="AB15" s="1549"/>
      <c r="AC15" s="1549"/>
      <c r="AD15" s="1549"/>
      <c r="AE15" s="1549"/>
      <c r="AF15" s="1549"/>
      <c r="AG15" s="1549"/>
      <c r="AH15" s="1549"/>
      <c r="AI15" s="1549"/>
      <c r="AJ15" s="1549"/>
      <c r="AK15" s="1549"/>
    </row>
    <row r="16" spans="1:37" s="196" customFormat="1" ht="11.85" customHeight="1" x14ac:dyDescent="0.15">
      <c r="A16" s="1859"/>
      <c r="B16" s="947"/>
      <c r="C16" s="3303" t="s">
        <v>4265</v>
      </c>
      <c r="D16" s="320" t="s">
        <v>72</v>
      </c>
      <c r="E16" s="321" t="s">
        <v>4678</v>
      </c>
      <c r="F16" s="3306" t="s">
        <v>477</v>
      </c>
      <c r="G16" s="3502">
        <v>4</v>
      </c>
      <c r="H16" s="3498">
        <v>2</v>
      </c>
      <c r="I16" s="3500">
        <v>0</v>
      </c>
      <c r="J16" s="3496">
        <v>2</v>
      </c>
      <c r="K16" s="3498">
        <v>0</v>
      </c>
      <c r="L16" s="3500">
        <v>0</v>
      </c>
      <c r="M16" s="3496">
        <v>4</v>
      </c>
      <c r="N16" s="3502">
        <v>2</v>
      </c>
      <c r="O16" s="3325">
        <v>38</v>
      </c>
      <c r="P16" s="3328">
        <v>74807</v>
      </c>
      <c r="Q16" s="3329"/>
      <c r="R16" s="3332" t="s">
        <v>3585</v>
      </c>
      <c r="S16" s="3333"/>
      <c r="T16" s="3328" t="s">
        <v>4679</v>
      </c>
      <c r="U16" s="3329"/>
      <c r="V16" s="3338" t="s">
        <v>3309</v>
      </c>
      <c r="X16" s="1549"/>
      <c r="Y16" s="1549"/>
      <c r="Z16" s="1549"/>
      <c r="AA16" s="1549"/>
      <c r="AB16" s="1549"/>
      <c r="AC16" s="1549"/>
      <c r="AD16" s="1549"/>
      <c r="AE16" s="1549"/>
      <c r="AF16" s="1549"/>
      <c r="AG16" s="1549"/>
      <c r="AH16" s="1549"/>
      <c r="AI16" s="1548">
        <f>SUM(H16:J19)</f>
        <v>4</v>
      </c>
      <c r="AJ16" s="1548">
        <f>SUM(K16:M19)</f>
        <v>4</v>
      </c>
      <c r="AK16" s="1549" t="str">
        <f>IF(AI16=AJ16,"","不一致")</f>
        <v/>
      </c>
    </row>
    <row r="17" spans="1:37" s="196" customFormat="1" ht="11.85" customHeight="1" x14ac:dyDescent="0.15">
      <c r="A17" s="1859"/>
      <c r="B17" s="947"/>
      <c r="C17" s="3304"/>
      <c r="D17" s="322"/>
      <c r="E17" s="513" t="s">
        <v>478</v>
      </c>
      <c r="F17" s="3307"/>
      <c r="G17" s="3493"/>
      <c r="H17" s="3487"/>
      <c r="I17" s="3489"/>
      <c r="J17" s="3491"/>
      <c r="K17" s="3487"/>
      <c r="L17" s="3489"/>
      <c r="M17" s="3491"/>
      <c r="N17" s="3493"/>
      <c r="O17" s="3326"/>
      <c r="P17" s="3330"/>
      <c r="Q17" s="3331"/>
      <c r="R17" s="3334"/>
      <c r="S17" s="3335"/>
      <c r="T17" s="3336"/>
      <c r="U17" s="3337"/>
      <c r="V17" s="3339"/>
      <c r="X17" s="1549"/>
      <c r="Y17" s="1549"/>
      <c r="Z17" s="1549"/>
      <c r="AA17" s="1549"/>
      <c r="AB17" s="1549"/>
      <c r="AC17" s="1549"/>
      <c r="AD17" s="1549"/>
      <c r="AE17" s="1549"/>
      <c r="AF17" s="1549"/>
      <c r="AG17" s="1549"/>
      <c r="AH17" s="1549"/>
      <c r="AI17" s="1549"/>
      <c r="AJ17" s="1549"/>
      <c r="AK17" s="1549"/>
    </row>
    <row r="18" spans="1:37" s="196" customFormat="1" ht="11.85" customHeight="1" x14ac:dyDescent="0.15">
      <c r="A18" s="1859"/>
      <c r="B18" s="947"/>
      <c r="C18" s="3304"/>
      <c r="D18" s="320" t="s">
        <v>70</v>
      </c>
      <c r="E18" s="321" t="s">
        <v>4680</v>
      </c>
      <c r="F18" s="3555" t="s">
        <v>4681</v>
      </c>
      <c r="G18" s="3493"/>
      <c r="H18" s="3487"/>
      <c r="I18" s="3489"/>
      <c r="J18" s="3491"/>
      <c r="K18" s="3487"/>
      <c r="L18" s="3489"/>
      <c r="M18" s="3491"/>
      <c r="N18" s="3493"/>
      <c r="O18" s="3326"/>
      <c r="P18" s="3340"/>
      <c r="Q18" s="3342">
        <v>26020</v>
      </c>
      <c r="R18" s="3344">
        <v>12608</v>
      </c>
      <c r="S18" s="3345">
        <v>24489</v>
      </c>
      <c r="T18" s="3344" t="s">
        <v>3583</v>
      </c>
      <c r="U18" s="3347">
        <v>292</v>
      </c>
      <c r="V18" s="3397" t="s">
        <v>3341</v>
      </c>
      <c r="X18" s="1549"/>
      <c r="Y18" s="1549"/>
      <c r="Z18" s="1549"/>
      <c r="AA18" s="1549"/>
      <c r="AB18" s="1549"/>
      <c r="AC18" s="1549"/>
      <c r="AD18" s="1549"/>
      <c r="AE18" s="1549"/>
      <c r="AF18" s="1549"/>
      <c r="AG18" s="1549"/>
      <c r="AH18" s="1549"/>
      <c r="AI18" s="1549"/>
      <c r="AJ18" s="1549"/>
      <c r="AK18" s="1549"/>
    </row>
    <row r="19" spans="1:37" s="196" customFormat="1" ht="11.85" customHeight="1" x14ac:dyDescent="0.15">
      <c r="A19" s="1859"/>
      <c r="B19" s="947"/>
      <c r="C19" s="3305"/>
      <c r="D19" s="320" t="s">
        <v>71</v>
      </c>
      <c r="E19" s="321" t="s">
        <v>479</v>
      </c>
      <c r="F19" s="3556"/>
      <c r="G19" s="3503"/>
      <c r="H19" s="3499"/>
      <c r="I19" s="3501"/>
      <c r="J19" s="3497"/>
      <c r="K19" s="3499"/>
      <c r="L19" s="3501"/>
      <c r="M19" s="3497"/>
      <c r="N19" s="3503"/>
      <c r="O19" s="3358"/>
      <c r="P19" s="3359"/>
      <c r="Q19" s="3360"/>
      <c r="R19" s="3359"/>
      <c r="S19" s="3361"/>
      <c r="T19" s="3359"/>
      <c r="U19" s="3362"/>
      <c r="V19" s="3398"/>
      <c r="X19" s="1549"/>
      <c r="Y19" s="1549"/>
      <c r="Z19" s="1549"/>
      <c r="AA19" s="1549"/>
      <c r="AB19" s="1549"/>
      <c r="AC19" s="1549"/>
      <c r="AD19" s="1549"/>
      <c r="AE19" s="1549"/>
      <c r="AF19" s="1549"/>
      <c r="AG19" s="1549"/>
      <c r="AH19" s="1549"/>
      <c r="AI19" s="1549"/>
      <c r="AJ19" s="1549"/>
      <c r="AK19" s="1549"/>
    </row>
    <row r="20" spans="1:37" s="196" customFormat="1" ht="11.85" customHeight="1" x14ac:dyDescent="0.15">
      <c r="A20" s="1859"/>
      <c r="B20" s="947"/>
      <c r="C20" s="3303" t="s">
        <v>4266</v>
      </c>
      <c r="D20" s="515" t="s">
        <v>72</v>
      </c>
      <c r="E20" s="516" t="s">
        <v>480</v>
      </c>
      <c r="F20" s="3306" t="s">
        <v>481</v>
      </c>
      <c r="G20" s="3502">
        <v>4</v>
      </c>
      <c r="H20" s="3498">
        <v>3</v>
      </c>
      <c r="I20" s="3500">
        <v>0</v>
      </c>
      <c r="J20" s="3496">
        <v>1</v>
      </c>
      <c r="K20" s="3498">
        <v>1</v>
      </c>
      <c r="L20" s="3500">
        <v>1</v>
      </c>
      <c r="M20" s="3496">
        <v>2</v>
      </c>
      <c r="N20" s="3502">
        <v>1</v>
      </c>
      <c r="O20" s="3325">
        <v>55</v>
      </c>
      <c r="P20" s="3328">
        <v>116498</v>
      </c>
      <c r="Q20" s="3329"/>
      <c r="R20" s="3332" t="s">
        <v>3586</v>
      </c>
      <c r="S20" s="3333"/>
      <c r="T20" s="3328" t="s">
        <v>4679</v>
      </c>
      <c r="U20" s="3329"/>
      <c r="V20" s="3338" t="s">
        <v>3309</v>
      </c>
      <c r="X20" s="1549"/>
      <c r="Y20" s="1549"/>
      <c r="Z20" s="1549"/>
      <c r="AA20" s="1549"/>
      <c r="AB20" s="1549"/>
      <c r="AC20" s="1549"/>
      <c r="AD20" s="1549"/>
      <c r="AE20" s="1549"/>
      <c r="AF20" s="1549"/>
      <c r="AG20" s="1549"/>
      <c r="AH20" s="1549"/>
      <c r="AI20" s="1548">
        <f>SUM(H20:J23)</f>
        <v>4</v>
      </c>
      <c r="AJ20" s="1548">
        <f>SUM(K20:M23)</f>
        <v>4</v>
      </c>
      <c r="AK20" s="1549" t="str">
        <f>IF(AI20=AJ20,"","不一致")</f>
        <v/>
      </c>
    </row>
    <row r="21" spans="1:37" s="196" customFormat="1" ht="11.85" customHeight="1" x14ac:dyDescent="0.15">
      <c r="A21" s="1859"/>
      <c r="B21" s="947"/>
      <c r="C21" s="3304"/>
      <c r="D21" s="322"/>
      <c r="E21" s="513" t="s">
        <v>482</v>
      </c>
      <c r="F21" s="3307"/>
      <c r="G21" s="3493"/>
      <c r="H21" s="3487"/>
      <c r="I21" s="3489"/>
      <c r="J21" s="3491"/>
      <c r="K21" s="3487"/>
      <c r="L21" s="3489"/>
      <c r="M21" s="3491"/>
      <c r="N21" s="3493"/>
      <c r="O21" s="3326"/>
      <c r="P21" s="3330"/>
      <c r="Q21" s="3331"/>
      <c r="R21" s="3334"/>
      <c r="S21" s="3335"/>
      <c r="T21" s="3336"/>
      <c r="U21" s="3337"/>
      <c r="V21" s="3339"/>
      <c r="X21" s="1549"/>
      <c r="Y21" s="1549"/>
      <c r="Z21" s="1549"/>
      <c r="AA21" s="1549"/>
      <c r="AB21" s="1549"/>
      <c r="AC21" s="1549"/>
      <c r="AD21" s="1549"/>
      <c r="AE21" s="1549"/>
      <c r="AF21" s="1549"/>
      <c r="AG21" s="1549"/>
      <c r="AH21" s="1549"/>
      <c r="AI21" s="1549"/>
      <c r="AJ21" s="1549"/>
      <c r="AK21" s="1549"/>
    </row>
    <row r="22" spans="1:37" s="196" customFormat="1" ht="11.85" customHeight="1" x14ac:dyDescent="0.15">
      <c r="A22" s="1859"/>
      <c r="B22" s="947"/>
      <c r="C22" s="3304"/>
      <c r="D22" s="320" t="s">
        <v>70</v>
      </c>
      <c r="E22" s="321" t="s">
        <v>483</v>
      </c>
      <c r="F22" s="3301" t="s">
        <v>484</v>
      </c>
      <c r="G22" s="3493"/>
      <c r="H22" s="3487"/>
      <c r="I22" s="3489"/>
      <c r="J22" s="3491"/>
      <c r="K22" s="3487"/>
      <c r="L22" s="3489"/>
      <c r="M22" s="3491"/>
      <c r="N22" s="3493"/>
      <c r="O22" s="3326"/>
      <c r="P22" s="3340"/>
      <c r="Q22" s="3342">
        <v>37038</v>
      </c>
      <c r="R22" s="3344">
        <v>19467</v>
      </c>
      <c r="S22" s="3345">
        <v>36403</v>
      </c>
      <c r="T22" s="3344" t="s">
        <v>3583</v>
      </c>
      <c r="U22" s="3347">
        <v>292</v>
      </c>
      <c r="V22" s="3397" t="s">
        <v>3341</v>
      </c>
      <c r="X22" s="1549"/>
      <c r="Y22" s="1549"/>
      <c r="Z22" s="1549"/>
      <c r="AA22" s="1549"/>
      <c r="AB22" s="1549"/>
      <c r="AC22" s="1549"/>
      <c r="AD22" s="1549"/>
      <c r="AE22" s="1549"/>
      <c r="AF22" s="1549"/>
      <c r="AG22" s="1549"/>
      <c r="AH22" s="1549"/>
      <c r="AI22" s="1549"/>
      <c r="AJ22" s="1549"/>
      <c r="AK22" s="1549"/>
    </row>
    <row r="23" spans="1:37" s="196" customFormat="1" ht="11.85" customHeight="1" x14ac:dyDescent="0.15">
      <c r="A23" s="1859"/>
      <c r="B23" s="679"/>
      <c r="C23" s="3305"/>
      <c r="D23" s="514" t="s">
        <v>71</v>
      </c>
      <c r="E23" s="323" t="s">
        <v>483</v>
      </c>
      <c r="F23" s="3302"/>
      <c r="G23" s="3503"/>
      <c r="H23" s="3499"/>
      <c r="I23" s="3501"/>
      <c r="J23" s="3497"/>
      <c r="K23" s="3499"/>
      <c r="L23" s="3501"/>
      <c r="M23" s="3497"/>
      <c r="N23" s="3503"/>
      <c r="O23" s="3358"/>
      <c r="P23" s="3359"/>
      <c r="Q23" s="3360"/>
      <c r="R23" s="3359"/>
      <c r="S23" s="3361"/>
      <c r="T23" s="3359"/>
      <c r="U23" s="3362"/>
      <c r="V23" s="3398"/>
      <c r="X23" s="1549"/>
      <c r="Y23" s="1549"/>
      <c r="Z23" s="1549"/>
      <c r="AA23" s="1549"/>
      <c r="AB23" s="1549"/>
      <c r="AC23" s="1549"/>
      <c r="AD23" s="1549"/>
      <c r="AE23" s="1549"/>
      <c r="AF23" s="1549"/>
      <c r="AG23" s="1549"/>
      <c r="AH23" s="1549"/>
      <c r="AI23" s="1549"/>
      <c r="AJ23" s="1549"/>
      <c r="AK23" s="1549"/>
    </row>
    <row r="24" spans="1:37" s="196" customFormat="1" ht="11.85" customHeight="1" x14ac:dyDescent="0.15">
      <c r="A24" s="1859"/>
      <c r="B24" s="679"/>
      <c r="C24" s="3303" t="s">
        <v>4267</v>
      </c>
      <c r="D24" s="320" t="s">
        <v>72</v>
      </c>
      <c r="E24" s="321" t="s">
        <v>485</v>
      </c>
      <c r="F24" s="3306" t="s">
        <v>486</v>
      </c>
      <c r="G24" s="3502">
        <v>5</v>
      </c>
      <c r="H24" s="3498">
        <v>2</v>
      </c>
      <c r="I24" s="3500">
        <v>2</v>
      </c>
      <c r="J24" s="3496">
        <v>1</v>
      </c>
      <c r="K24" s="3498">
        <v>0</v>
      </c>
      <c r="L24" s="3500">
        <v>0</v>
      </c>
      <c r="M24" s="3496">
        <v>5</v>
      </c>
      <c r="N24" s="3502">
        <v>2</v>
      </c>
      <c r="O24" s="3325">
        <v>53</v>
      </c>
      <c r="P24" s="3328">
        <v>86954</v>
      </c>
      <c r="Q24" s="3329"/>
      <c r="R24" s="3332" t="s">
        <v>3587</v>
      </c>
      <c r="S24" s="3333"/>
      <c r="T24" s="3328" t="s">
        <v>4679</v>
      </c>
      <c r="U24" s="3329"/>
      <c r="V24" s="3338" t="s">
        <v>3309</v>
      </c>
      <c r="X24" s="1549"/>
      <c r="Y24" s="1549"/>
      <c r="Z24" s="1549"/>
      <c r="AA24" s="1549"/>
      <c r="AB24" s="1549"/>
      <c r="AC24" s="1549"/>
      <c r="AD24" s="1549"/>
      <c r="AE24" s="1549"/>
      <c r="AF24" s="1549"/>
      <c r="AG24" s="1549"/>
      <c r="AH24" s="1549"/>
      <c r="AI24" s="1548">
        <f>SUM(H24:J27)</f>
        <v>5</v>
      </c>
      <c r="AJ24" s="1548">
        <f>SUM(K24:M27)</f>
        <v>5</v>
      </c>
      <c r="AK24" s="1549" t="str">
        <f>IF(AI24=AJ24,"","不一致")</f>
        <v/>
      </c>
    </row>
    <row r="25" spans="1:37" s="196" customFormat="1" ht="11.85" customHeight="1" x14ac:dyDescent="0.15">
      <c r="A25" s="1859"/>
      <c r="B25" s="679"/>
      <c r="C25" s="3304"/>
      <c r="D25" s="322"/>
      <c r="E25" s="513" t="s">
        <v>487</v>
      </c>
      <c r="F25" s="3307"/>
      <c r="G25" s="3493"/>
      <c r="H25" s="3487"/>
      <c r="I25" s="3489"/>
      <c r="J25" s="3491"/>
      <c r="K25" s="3487"/>
      <c r="L25" s="3489"/>
      <c r="M25" s="3491"/>
      <c r="N25" s="3493"/>
      <c r="O25" s="3326"/>
      <c r="P25" s="3330"/>
      <c r="Q25" s="3331"/>
      <c r="R25" s="3334"/>
      <c r="S25" s="3335"/>
      <c r="T25" s="3336"/>
      <c r="U25" s="3337"/>
      <c r="V25" s="3339"/>
      <c r="X25" s="1549"/>
      <c r="Y25" s="1549"/>
      <c r="Z25" s="1549"/>
      <c r="AA25" s="1549"/>
      <c r="AB25" s="1549"/>
      <c r="AC25" s="1549"/>
      <c r="AD25" s="1549"/>
      <c r="AE25" s="1549"/>
      <c r="AF25" s="1549"/>
      <c r="AG25" s="1549"/>
      <c r="AH25" s="1549"/>
      <c r="AI25" s="1549"/>
      <c r="AJ25" s="1549"/>
      <c r="AK25" s="1549"/>
    </row>
    <row r="26" spans="1:37" s="196" customFormat="1" ht="11.85" customHeight="1" x14ac:dyDescent="0.15">
      <c r="A26" s="1859"/>
      <c r="B26" s="679"/>
      <c r="C26" s="3304"/>
      <c r="D26" s="320" t="s">
        <v>70</v>
      </c>
      <c r="E26" s="321" t="s">
        <v>488</v>
      </c>
      <c r="F26" s="3559" t="s">
        <v>489</v>
      </c>
      <c r="G26" s="3493"/>
      <c r="H26" s="3487"/>
      <c r="I26" s="3489"/>
      <c r="J26" s="3491"/>
      <c r="K26" s="3487"/>
      <c r="L26" s="3489"/>
      <c r="M26" s="3491"/>
      <c r="N26" s="3493"/>
      <c r="O26" s="3326"/>
      <c r="P26" s="3340"/>
      <c r="Q26" s="3342">
        <v>24017</v>
      </c>
      <c r="R26" s="3344">
        <v>18398</v>
      </c>
      <c r="S26" s="3345">
        <v>37211</v>
      </c>
      <c r="T26" s="3344" t="s">
        <v>3583</v>
      </c>
      <c r="U26" s="3347">
        <v>292</v>
      </c>
      <c r="V26" s="3397" t="s">
        <v>3341</v>
      </c>
      <c r="X26" s="1549"/>
      <c r="Y26" s="1549"/>
      <c r="Z26" s="1549"/>
      <c r="AA26" s="1549"/>
      <c r="AB26" s="1549"/>
      <c r="AC26" s="1549"/>
      <c r="AD26" s="1549"/>
      <c r="AE26" s="1549"/>
      <c r="AF26" s="1549"/>
      <c r="AG26" s="1549"/>
      <c r="AH26" s="1549"/>
      <c r="AI26" s="1549"/>
      <c r="AJ26" s="1549"/>
      <c r="AK26" s="1549"/>
    </row>
    <row r="27" spans="1:37" s="196" customFormat="1" ht="11.85" customHeight="1" x14ac:dyDescent="0.15">
      <c r="A27" s="1859"/>
      <c r="B27" s="679"/>
      <c r="C27" s="3305"/>
      <c r="D27" s="320" t="s">
        <v>71</v>
      </c>
      <c r="E27" s="321" t="s">
        <v>490</v>
      </c>
      <c r="F27" s="3560"/>
      <c r="G27" s="3503"/>
      <c r="H27" s="3499"/>
      <c r="I27" s="3501"/>
      <c r="J27" s="3497"/>
      <c r="K27" s="3499"/>
      <c r="L27" s="3501"/>
      <c r="M27" s="3497"/>
      <c r="N27" s="3503"/>
      <c r="O27" s="3358"/>
      <c r="P27" s="3359"/>
      <c r="Q27" s="3360"/>
      <c r="R27" s="3359"/>
      <c r="S27" s="3361"/>
      <c r="T27" s="3359"/>
      <c r="U27" s="3362"/>
      <c r="V27" s="3398"/>
      <c r="X27" s="1549"/>
      <c r="Y27" s="1549"/>
      <c r="Z27" s="1549"/>
      <c r="AA27" s="1549"/>
      <c r="AB27" s="1549"/>
      <c r="AC27" s="1549"/>
      <c r="AD27" s="1549"/>
      <c r="AE27" s="1549"/>
      <c r="AF27" s="1549"/>
      <c r="AG27" s="1549"/>
      <c r="AH27" s="1549"/>
      <c r="AI27" s="1549"/>
      <c r="AJ27" s="1549"/>
      <c r="AK27" s="1549"/>
    </row>
    <row r="28" spans="1:37" s="196" customFormat="1" ht="11.85" customHeight="1" x14ac:dyDescent="0.15">
      <c r="A28" s="1859"/>
      <c r="B28" s="679"/>
      <c r="C28" s="3303" t="s">
        <v>4268</v>
      </c>
      <c r="D28" s="515" t="s">
        <v>72</v>
      </c>
      <c r="E28" s="516" t="s">
        <v>491</v>
      </c>
      <c r="F28" s="3306" t="s">
        <v>492</v>
      </c>
      <c r="G28" s="3502">
        <v>4</v>
      </c>
      <c r="H28" s="3498">
        <v>3</v>
      </c>
      <c r="I28" s="3500">
        <v>0</v>
      </c>
      <c r="J28" s="3496">
        <v>1</v>
      </c>
      <c r="K28" s="3498">
        <v>1</v>
      </c>
      <c r="L28" s="3500">
        <v>1</v>
      </c>
      <c r="M28" s="3496">
        <v>2</v>
      </c>
      <c r="N28" s="3502">
        <v>1</v>
      </c>
      <c r="O28" s="3325">
        <v>56</v>
      </c>
      <c r="P28" s="3328">
        <v>58872</v>
      </c>
      <c r="Q28" s="3329"/>
      <c r="R28" s="3332" t="s">
        <v>3588</v>
      </c>
      <c r="S28" s="3333"/>
      <c r="T28" s="3328" t="s">
        <v>4679</v>
      </c>
      <c r="U28" s="3329"/>
      <c r="V28" s="3338" t="s">
        <v>3309</v>
      </c>
      <c r="X28" s="1549"/>
      <c r="Y28" s="1549"/>
      <c r="Z28" s="1549"/>
      <c r="AA28" s="1549"/>
      <c r="AB28" s="1549"/>
      <c r="AC28" s="1549"/>
      <c r="AD28" s="1549"/>
      <c r="AE28" s="1549"/>
      <c r="AF28" s="1549"/>
      <c r="AG28" s="1549"/>
      <c r="AH28" s="1549"/>
      <c r="AI28" s="1548">
        <f>SUM(H28:J31)</f>
        <v>4</v>
      </c>
      <c r="AJ28" s="1548">
        <f>SUM(K28:M31)</f>
        <v>4</v>
      </c>
      <c r="AK28" s="1549" t="str">
        <f>IF(AI28=AJ28,"","不一致")</f>
        <v/>
      </c>
    </row>
    <row r="29" spans="1:37" s="196" customFormat="1" ht="11.85" customHeight="1" x14ac:dyDescent="0.15">
      <c r="A29" s="1859"/>
      <c r="B29" s="679"/>
      <c r="C29" s="3304"/>
      <c r="D29" s="322"/>
      <c r="E29" s="513" t="s">
        <v>493</v>
      </c>
      <c r="F29" s="3307"/>
      <c r="G29" s="3493"/>
      <c r="H29" s="3487"/>
      <c r="I29" s="3489"/>
      <c r="J29" s="3491"/>
      <c r="K29" s="3487"/>
      <c r="L29" s="3489"/>
      <c r="M29" s="3491"/>
      <c r="N29" s="3493"/>
      <c r="O29" s="3326"/>
      <c r="P29" s="3330"/>
      <c r="Q29" s="3331"/>
      <c r="R29" s="3334"/>
      <c r="S29" s="3335"/>
      <c r="T29" s="3336"/>
      <c r="U29" s="3337"/>
      <c r="V29" s="3339"/>
      <c r="X29" s="1549"/>
      <c r="Y29" s="1549"/>
      <c r="Z29" s="1549"/>
      <c r="AA29" s="1549"/>
      <c r="AB29" s="1549"/>
      <c r="AC29" s="1549"/>
      <c r="AD29" s="1549"/>
      <c r="AE29" s="1549"/>
      <c r="AF29" s="1549"/>
      <c r="AG29" s="1549"/>
      <c r="AH29" s="1549"/>
      <c r="AI29" s="1549"/>
      <c r="AJ29" s="1549"/>
      <c r="AK29" s="1549"/>
    </row>
    <row r="30" spans="1:37" s="196" customFormat="1" ht="11.85" customHeight="1" x14ac:dyDescent="0.15">
      <c r="A30" s="1859"/>
      <c r="B30" s="679"/>
      <c r="C30" s="3304"/>
      <c r="D30" s="320" t="s">
        <v>70</v>
      </c>
      <c r="E30" s="321" t="s">
        <v>494</v>
      </c>
      <c r="F30" s="3319" t="s">
        <v>495</v>
      </c>
      <c r="G30" s="3493"/>
      <c r="H30" s="3487"/>
      <c r="I30" s="3489"/>
      <c r="J30" s="3491"/>
      <c r="K30" s="3487"/>
      <c r="L30" s="3489"/>
      <c r="M30" s="3491"/>
      <c r="N30" s="3493"/>
      <c r="O30" s="3326"/>
      <c r="P30" s="3340"/>
      <c r="Q30" s="3342">
        <v>24309</v>
      </c>
      <c r="R30" s="3344">
        <v>3057</v>
      </c>
      <c r="S30" s="3345">
        <v>7058</v>
      </c>
      <c r="T30" s="3344" t="s">
        <v>3583</v>
      </c>
      <c r="U30" s="3347">
        <v>292</v>
      </c>
      <c r="V30" s="3397" t="s">
        <v>3341</v>
      </c>
      <c r="X30" s="1549"/>
      <c r="Y30" s="1549"/>
      <c r="Z30" s="1549"/>
      <c r="AA30" s="1549"/>
      <c r="AB30" s="1549"/>
      <c r="AC30" s="1549"/>
      <c r="AD30" s="1549"/>
      <c r="AE30" s="1549"/>
      <c r="AF30" s="1549"/>
      <c r="AG30" s="1549"/>
      <c r="AH30" s="1549"/>
      <c r="AI30" s="1549"/>
      <c r="AJ30" s="1549"/>
      <c r="AK30" s="1549"/>
    </row>
    <row r="31" spans="1:37" s="196" customFormat="1" ht="11.85" customHeight="1" x14ac:dyDescent="0.15">
      <c r="A31" s="1859"/>
      <c r="B31" s="679"/>
      <c r="C31" s="3305"/>
      <c r="D31" s="514" t="s">
        <v>71</v>
      </c>
      <c r="E31" s="323" t="s">
        <v>494</v>
      </c>
      <c r="F31" s="3320"/>
      <c r="G31" s="3503"/>
      <c r="H31" s="3499"/>
      <c r="I31" s="3501"/>
      <c r="J31" s="3497"/>
      <c r="K31" s="3499"/>
      <c r="L31" s="3501"/>
      <c r="M31" s="3497"/>
      <c r="N31" s="3503"/>
      <c r="O31" s="3358"/>
      <c r="P31" s="3359"/>
      <c r="Q31" s="3360"/>
      <c r="R31" s="3359"/>
      <c r="S31" s="3361"/>
      <c r="T31" s="3359"/>
      <c r="U31" s="3362"/>
      <c r="V31" s="3398"/>
      <c r="X31" s="1549"/>
      <c r="Y31" s="1549"/>
      <c r="Z31" s="1549"/>
      <c r="AA31" s="1549"/>
      <c r="AB31" s="1549"/>
      <c r="AC31" s="1549"/>
      <c r="AD31" s="1549"/>
      <c r="AE31" s="1549"/>
      <c r="AF31" s="1549"/>
      <c r="AG31" s="1549"/>
      <c r="AH31" s="1549"/>
      <c r="AI31" s="1549"/>
      <c r="AJ31" s="1549"/>
      <c r="AK31" s="1549"/>
    </row>
    <row r="32" spans="1:37" s="196" customFormat="1" ht="11.85" customHeight="1" x14ac:dyDescent="0.15">
      <c r="A32" s="1859"/>
      <c r="B32" s="679"/>
      <c r="C32" s="3303" t="s">
        <v>4269</v>
      </c>
      <c r="D32" s="320" t="s">
        <v>72</v>
      </c>
      <c r="E32" s="321" t="s">
        <v>496</v>
      </c>
      <c r="F32" s="3306" t="s">
        <v>497</v>
      </c>
      <c r="G32" s="3502">
        <v>4</v>
      </c>
      <c r="H32" s="3498">
        <v>2</v>
      </c>
      <c r="I32" s="3500">
        <v>0</v>
      </c>
      <c r="J32" s="3496">
        <v>2</v>
      </c>
      <c r="K32" s="3498">
        <v>0</v>
      </c>
      <c r="L32" s="3500">
        <v>1</v>
      </c>
      <c r="M32" s="3496">
        <v>3</v>
      </c>
      <c r="N32" s="3502">
        <v>1</v>
      </c>
      <c r="O32" s="3325">
        <v>44</v>
      </c>
      <c r="P32" s="3328">
        <v>33174</v>
      </c>
      <c r="Q32" s="3329"/>
      <c r="R32" s="3332" t="s">
        <v>3589</v>
      </c>
      <c r="S32" s="3333"/>
      <c r="T32" s="3328" t="s">
        <v>4679</v>
      </c>
      <c r="U32" s="3329"/>
      <c r="V32" s="3338" t="s">
        <v>3309</v>
      </c>
      <c r="X32" s="1549"/>
      <c r="Y32" s="1549"/>
      <c r="Z32" s="1549"/>
      <c r="AA32" s="1549"/>
      <c r="AB32" s="1549"/>
      <c r="AC32" s="1549"/>
      <c r="AD32" s="1549"/>
      <c r="AE32" s="1549"/>
      <c r="AF32" s="1549"/>
      <c r="AG32" s="1549"/>
      <c r="AH32" s="1549"/>
      <c r="AI32" s="1548">
        <f>SUM(H32:J35)</f>
        <v>4</v>
      </c>
      <c r="AJ32" s="1548">
        <f>SUM(K32:M35)</f>
        <v>4</v>
      </c>
      <c r="AK32" s="1549" t="str">
        <f>IF(AI32=AJ32,"","不一致")</f>
        <v/>
      </c>
    </row>
    <row r="33" spans="1:37" s="196" customFormat="1" ht="11.85" customHeight="1" x14ac:dyDescent="0.15">
      <c r="A33" s="1859"/>
      <c r="B33" s="679"/>
      <c r="C33" s="3304"/>
      <c r="D33" s="322"/>
      <c r="E33" s="513" t="s">
        <v>498</v>
      </c>
      <c r="F33" s="3307"/>
      <c r="G33" s="3493"/>
      <c r="H33" s="3487"/>
      <c r="I33" s="3489"/>
      <c r="J33" s="3491"/>
      <c r="K33" s="3487"/>
      <c r="L33" s="3489"/>
      <c r="M33" s="3491"/>
      <c r="N33" s="3493"/>
      <c r="O33" s="3326"/>
      <c r="P33" s="3330"/>
      <c r="Q33" s="3331"/>
      <c r="R33" s="3334"/>
      <c r="S33" s="3335"/>
      <c r="T33" s="3336"/>
      <c r="U33" s="3337"/>
      <c r="V33" s="3339"/>
      <c r="X33" s="1549"/>
      <c r="Y33" s="1549"/>
      <c r="Z33" s="1549"/>
      <c r="AA33" s="1549"/>
      <c r="AB33" s="1549"/>
      <c r="AC33" s="1549"/>
      <c r="AD33" s="1549"/>
      <c r="AE33" s="1549"/>
      <c r="AF33" s="1549"/>
      <c r="AG33" s="1549"/>
      <c r="AH33" s="1549"/>
      <c r="AI33" s="1549"/>
      <c r="AJ33" s="1549"/>
      <c r="AK33" s="1549"/>
    </row>
    <row r="34" spans="1:37" s="196" customFormat="1" ht="11.85" customHeight="1" x14ac:dyDescent="0.15">
      <c r="A34" s="1859"/>
      <c r="B34" s="679"/>
      <c r="C34" s="3304"/>
      <c r="D34" s="320" t="s">
        <v>70</v>
      </c>
      <c r="E34" s="321" t="s">
        <v>499</v>
      </c>
      <c r="F34" s="3546" t="s">
        <v>500</v>
      </c>
      <c r="G34" s="3493"/>
      <c r="H34" s="3487"/>
      <c r="I34" s="3489"/>
      <c r="J34" s="3491"/>
      <c r="K34" s="3487"/>
      <c r="L34" s="3489"/>
      <c r="M34" s="3491"/>
      <c r="N34" s="3493"/>
      <c r="O34" s="3326"/>
      <c r="P34" s="3340"/>
      <c r="Q34" s="3342">
        <v>17099</v>
      </c>
      <c r="R34" s="3344">
        <v>2770</v>
      </c>
      <c r="S34" s="3345">
        <v>6276</v>
      </c>
      <c r="T34" s="3344" t="s">
        <v>3583</v>
      </c>
      <c r="U34" s="3347">
        <v>292</v>
      </c>
      <c r="V34" s="3397" t="s">
        <v>3341</v>
      </c>
      <c r="X34" s="1549"/>
      <c r="Y34" s="1549"/>
      <c r="Z34" s="1549"/>
      <c r="AA34" s="1549"/>
      <c r="AB34" s="1549"/>
      <c r="AC34" s="1549"/>
      <c r="AD34" s="1549"/>
      <c r="AE34" s="1549"/>
      <c r="AF34" s="1549"/>
      <c r="AG34" s="1549"/>
      <c r="AH34" s="1549"/>
      <c r="AI34" s="1549"/>
      <c r="AJ34" s="1549"/>
      <c r="AK34" s="1549"/>
    </row>
    <row r="35" spans="1:37" s="196" customFormat="1" ht="11.85" customHeight="1" x14ac:dyDescent="0.15">
      <c r="A35" s="1859"/>
      <c r="B35" s="679"/>
      <c r="C35" s="3305"/>
      <c r="D35" s="320" t="s">
        <v>71</v>
      </c>
      <c r="E35" s="321" t="s">
        <v>499</v>
      </c>
      <c r="F35" s="3548"/>
      <c r="G35" s="3503"/>
      <c r="H35" s="3499"/>
      <c r="I35" s="3501"/>
      <c r="J35" s="3497"/>
      <c r="K35" s="3499"/>
      <c r="L35" s="3501"/>
      <c r="M35" s="3497"/>
      <c r="N35" s="3503"/>
      <c r="O35" s="3358"/>
      <c r="P35" s="3359"/>
      <c r="Q35" s="3360"/>
      <c r="R35" s="3359"/>
      <c r="S35" s="3361"/>
      <c r="T35" s="3359"/>
      <c r="U35" s="3362"/>
      <c r="V35" s="3398"/>
      <c r="X35" s="1549"/>
      <c r="Y35" s="1549"/>
      <c r="Z35" s="1549"/>
      <c r="AA35" s="1549"/>
      <c r="AB35" s="1549"/>
      <c r="AC35" s="1549"/>
      <c r="AD35" s="1549"/>
      <c r="AE35" s="1549"/>
      <c r="AF35" s="1549"/>
      <c r="AG35" s="1549"/>
      <c r="AH35" s="1549"/>
      <c r="AI35" s="1549"/>
      <c r="AJ35" s="1549"/>
      <c r="AK35" s="1549"/>
    </row>
    <row r="36" spans="1:37" s="196" customFormat="1" ht="11.85" customHeight="1" x14ac:dyDescent="0.15">
      <c r="A36" s="1859"/>
      <c r="B36" s="679"/>
      <c r="C36" s="3303" t="s">
        <v>4270</v>
      </c>
      <c r="D36" s="515" t="s">
        <v>72</v>
      </c>
      <c r="E36" s="516" t="s">
        <v>501</v>
      </c>
      <c r="F36" s="3306" t="s">
        <v>502</v>
      </c>
      <c r="G36" s="3502">
        <v>4</v>
      </c>
      <c r="H36" s="3498">
        <v>2</v>
      </c>
      <c r="I36" s="3500">
        <v>0</v>
      </c>
      <c r="J36" s="3496">
        <v>2</v>
      </c>
      <c r="K36" s="3498">
        <v>0</v>
      </c>
      <c r="L36" s="3500">
        <v>1</v>
      </c>
      <c r="M36" s="3496">
        <v>3</v>
      </c>
      <c r="N36" s="3502">
        <v>1</v>
      </c>
      <c r="O36" s="3325">
        <v>54</v>
      </c>
      <c r="P36" s="3328">
        <v>65736</v>
      </c>
      <c r="Q36" s="3329"/>
      <c r="R36" s="3332" t="s">
        <v>3590</v>
      </c>
      <c r="S36" s="3333"/>
      <c r="T36" s="3328" t="s">
        <v>4679</v>
      </c>
      <c r="U36" s="3329"/>
      <c r="V36" s="3338" t="s">
        <v>3309</v>
      </c>
      <c r="X36" s="1549"/>
      <c r="Y36" s="1549"/>
      <c r="Z36" s="1549"/>
      <c r="AA36" s="1549"/>
      <c r="AB36" s="1549"/>
      <c r="AC36" s="1549"/>
      <c r="AD36" s="1549"/>
      <c r="AE36" s="1549"/>
      <c r="AF36" s="1549"/>
      <c r="AG36" s="1549"/>
      <c r="AH36" s="1549"/>
      <c r="AI36" s="1548">
        <f>SUM(H36:J39)</f>
        <v>4</v>
      </c>
      <c r="AJ36" s="1548">
        <f>SUM(K36:M39)</f>
        <v>4</v>
      </c>
      <c r="AK36" s="1549" t="str">
        <f>IF(AI36=AJ36,"","不一致")</f>
        <v/>
      </c>
    </row>
    <row r="37" spans="1:37" s="196" customFormat="1" ht="11.85" customHeight="1" x14ac:dyDescent="0.15">
      <c r="A37" s="1859"/>
      <c r="B37" s="679"/>
      <c r="C37" s="3304"/>
      <c r="D37" s="322"/>
      <c r="E37" s="513" t="s">
        <v>503</v>
      </c>
      <c r="F37" s="3307"/>
      <c r="G37" s="3493"/>
      <c r="H37" s="3487"/>
      <c r="I37" s="3489"/>
      <c r="J37" s="3491"/>
      <c r="K37" s="3487"/>
      <c r="L37" s="3489"/>
      <c r="M37" s="3491"/>
      <c r="N37" s="3493"/>
      <c r="O37" s="3326"/>
      <c r="P37" s="3330"/>
      <c r="Q37" s="3331"/>
      <c r="R37" s="3334"/>
      <c r="S37" s="3335"/>
      <c r="T37" s="3336"/>
      <c r="U37" s="3337"/>
      <c r="V37" s="3339"/>
      <c r="X37" s="1549"/>
      <c r="Y37" s="1549"/>
      <c r="Z37" s="1549"/>
      <c r="AA37" s="1549"/>
      <c r="AB37" s="1549"/>
      <c r="AC37" s="1549"/>
      <c r="AD37" s="1549"/>
      <c r="AE37" s="1549"/>
      <c r="AF37" s="1549"/>
      <c r="AG37" s="1549"/>
      <c r="AH37" s="1549"/>
      <c r="AI37" s="1549"/>
      <c r="AJ37" s="1549"/>
      <c r="AK37" s="1549"/>
    </row>
    <row r="38" spans="1:37" s="196" customFormat="1" ht="11.85" customHeight="1" x14ac:dyDescent="0.15">
      <c r="A38" s="1859"/>
      <c r="B38" s="679"/>
      <c r="C38" s="3304"/>
      <c r="D38" s="320" t="s">
        <v>70</v>
      </c>
      <c r="E38" s="321" t="s">
        <v>504</v>
      </c>
      <c r="F38" s="3546" t="s">
        <v>505</v>
      </c>
      <c r="G38" s="3493"/>
      <c r="H38" s="3487"/>
      <c r="I38" s="3489"/>
      <c r="J38" s="3491"/>
      <c r="K38" s="3487"/>
      <c r="L38" s="3489"/>
      <c r="M38" s="3491"/>
      <c r="N38" s="3493"/>
      <c r="O38" s="3326"/>
      <c r="P38" s="3340"/>
      <c r="Q38" s="3342">
        <v>24436</v>
      </c>
      <c r="R38" s="3344">
        <v>5891</v>
      </c>
      <c r="S38" s="3345">
        <v>13187</v>
      </c>
      <c r="T38" s="3344" t="s">
        <v>3583</v>
      </c>
      <c r="U38" s="3347">
        <v>292</v>
      </c>
      <c r="V38" s="3397" t="s">
        <v>3341</v>
      </c>
      <c r="X38" s="1549"/>
      <c r="Y38" s="1549"/>
      <c r="Z38" s="1549"/>
      <c r="AA38" s="1549"/>
      <c r="AB38" s="1549"/>
      <c r="AC38" s="1549"/>
      <c r="AD38" s="1549"/>
      <c r="AE38" s="1549"/>
      <c r="AF38" s="1549"/>
      <c r="AG38" s="1549"/>
      <c r="AH38" s="1549"/>
      <c r="AI38" s="1549"/>
      <c r="AJ38" s="1549"/>
      <c r="AK38" s="1549"/>
    </row>
    <row r="39" spans="1:37" s="196" customFormat="1" ht="11.85" customHeight="1" x14ac:dyDescent="0.15">
      <c r="A39" s="1859"/>
      <c r="B39" s="679"/>
      <c r="C39" s="3305"/>
      <c r="D39" s="514" t="s">
        <v>71</v>
      </c>
      <c r="E39" s="323" t="s">
        <v>504</v>
      </c>
      <c r="F39" s="3547"/>
      <c r="G39" s="3503"/>
      <c r="H39" s="3499"/>
      <c r="I39" s="3501"/>
      <c r="J39" s="3497"/>
      <c r="K39" s="3499"/>
      <c r="L39" s="3501"/>
      <c r="M39" s="3497"/>
      <c r="N39" s="3503"/>
      <c r="O39" s="3358"/>
      <c r="P39" s="3359"/>
      <c r="Q39" s="3360"/>
      <c r="R39" s="3359"/>
      <c r="S39" s="3361"/>
      <c r="T39" s="3359"/>
      <c r="U39" s="3362"/>
      <c r="V39" s="3398"/>
      <c r="X39" s="1549"/>
      <c r="Y39" s="1549"/>
      <c r="Z39" s="1549"/>
      <c r="AA39" s="1549"/>
      <c r="AB39" s="1549"/>
      <c r="AC39" s="1549"/>
      <c r="AD39" s="1549"/>
      <c r="AE39" s="1549"/>
      <c r="AF39" s="1549"/>
      <c r="AG39" s="1549"/>
      <c r="AH39" s="1549"/>
      <c r="AI39" s="1549"/>
      <c r="AJ39" s="1549"/>
      <c r="AK39" s="1549"/>
    </row>
    <row r="40" spans="1:37" s="196" customFormat="1" ht="11.85" customHeight="1" x14ac:dyDescent="0.15">
      <c r="A40" s="1859"/>
      <c r="B40" s="679"/>
      <c r="C40" s="3303" t="s">
        <v>4271</v>
      </c>
      <c r="D40" s="320" t="s">
        <v>72</v>
      </c>
      <c r="E40" s="321" t="s">
        <v>506</v>
      </c>
      <c r="F40" s="3306" t="s">
        <v>507</v>
      </c>
      <c r="G40" s="3502">
        <v>4</v>
      </c>
      <c r="H40" s="3498">
        <v>3</v>
      </c>
      <c r="I40" s="3500">
        <v>0</v>
      </c>
      <c r="J40" s="3496">
        <v>1</v>
      </c>
      <c r="K40" s="3498">
        <v>1</v>
      </c>
      <c r="L40" s="3500">
        <v>0</v>
      </c>
      <c r="M40" s="3496">
        <v>3</v>
      </c>
      <c r="N40" s="3502">
        <v>2</v>
      </c>
      <c r="O40" s="3325">
        <v>53</v>
      </c>
      <c r="P40" s="3328">
        <v>55708</v>
      </c>
      <c r="Q40" s="3329"/>
      <c r="R40" s="3332" t="s">
        <v>3591</v>
      </c>
      <c r="S40" s="3333"/>
      <c r="T40" s="3328" t="s">
        <v>4679</v>
      </c>
      <c r="U40" s="3329"/>
      <c r="V40" s="3338" t="s">
        <v>3309</v>
      </c>
      <c r="X40" s="1549"/>
      <c r="Y40" s="1549"/>
      <c r="Z40" s="1549"/>
      <c r="AA40" s="1549"/>
      <c r="AB40" s="1549"/>
      <c r="AC40" s="1549"/>
      <c r="AD40" s="1549"/>
      <c r="AE40" s="1549"/>
      <c r="AF40" s="1549"/>
      <c r="AG40" s="1549"/>
      <c r="AH40" s="1549"/>
      <c r="AI40" s="1548">
        <f>SUM(H40:J43)</f>
        <v>4</v>
      </c>
      <c r="AJ40" s="1548">
        <f>SUM(K40:M43)</f>
        <v>4</v>
      </c>
      <c r="AK40" s="1549" t="str">
        <f>IF(AI40=AJ40,"","不一致")</f>
        <v/>
      </c>
    </row>
    <row r="41" spans="1:37" s="196" customFormat="1" ht="11.85" customHeight="1" x14ac:dyDescent="0.15">
      <c r="A41" s="1859"/>
      <c r="B41" s="679"/>
      <c r="C41" s="3304"/>
      <c r="D41" s="322"/>
      <c r="E41" s="513" t="s">
        <v>508</v>
      </c>
      <c r="F41" s="3307"/>
      <c r="G41" s="3493"/>
      <c r="H41" s="3487"/>
      <c r="I41" s="3489"/>
      <c r="J41" s="3491"/>
      <c r="K41" s="3487"/>
      <c r="L41" s="3489"/>
      <c r="M41" s="3491"/>
      <c r="N41" s="3493"/>
      <c r="O41" s="3326"/>
      <c r="P41" s="3330"/>
      <c r="Q41" s="3331"/>
      <c r="R41" s="3334"/>
      <c r="S41" s="3335"/>
      <c r="T41" s="3336"/>
      <c r="U41" s="3337"/>
      <c r="V41" s="3339"/>
      <c r="X41" s="1549"/>
      <c r="Y41" s="1549"/>
      <c r="Z41" s="1549"/>
      <c r="AA41" s="1549"/>
      <c r="AB41" s="1549"/>
      <c r="AC41" s="1549"/>
      <c r="AD41" s="1549"/>
      <c r="AE41" s="1549"/>
      <c r="AF41" s="1549"/>
      <c r="AG41" s="1549"/>
      <c r="AH41" s="1549"/>
      <c r="AI41" s="1549"/>
      <c r="AJ41" s="1549"/>
      <c r="AK41" s="1549"/>
    </row>
    <row r="42" spans="1:37" s="196" customFormat="1" ht="11.85" customHeight="1" x14ac:dyDescent="0.15">
      <c r="A42" s="1859"/>
      <c r="B42" s="679"/>
      <c r="C42" s="3304"/>
      <c r="D42" s="320" t="s">
        <v>70</v>
      </c>
      <c r="E42" s="321" t="s">
        <v>509</v>
      </c>
      <c r="F42" s="3546" t="s">
        <v>510</v>
      </c>
      <c r="G42" s="3493"/>
      <c r="H42" s="3487"/>
      <c r="I42" s="3489"/>
      <c r="J42" s="3491"/>
      <c r="K42" s="3487"/>
      <c r="L42" s="3489"/>
      <c r="M42" s="3491"/>
      <c r="N42" s="3493"/>
      <c r="O42" s="3326"/>
      <c r="P42" s="3340"/>
      <c r="Q42" s="3342">
        <v>19565</v>
      </c>
      <c r="R42" s="3344">
        <v>11585</v>
      </c>
      <c r="S42" s="3345">
        <v>25318</v>
      </c>
      <c r="T42" s="3344" t="s">
        <v>3583</v>
      </c>
      <c r="U42" s="3347">
        <v>292</v>
      </c>
      <c r="V42" s="3397" t="s">
        <v>3341</v>
      </c>
      <c r="X42" s="1549"/>
      <c r="Y42" s="1549"/>
      <c r="Z42" s="1549"/>
      <c r="AA42" s="1549"/>
      <c r="AB42" s="1549"/>
      <c r="AC42" s="1549"/>
      <c r="AD42" s="1549"/>
      <c r="AE42" s="1549"/>
      <c r="AF42" s="1549"/>
      <c r="AG42" s="1549"/>
      <c r="AH42" s="1549"/>
      <c r="AI42" s="1549"/>
      <c r="AJ42" s="1549"/>
      <c r="AK42" s="1549"/>
    </row>
    <row r="43" spans="1:37" s="196" customFormat="1" ht="11.85" customHeight="1" x14ac:dyDescent="0.15">
      <c r="A43" s="1859"/>
      <c r="B43" s="679"/>
      <c r="C43" s="3305"/>
      <c r="D43" s="320" t="s">
        <v>71</v>
      </c>
      <c r="E43" s="321" t="s">
        <v>509</v>
      </c>
      <c r="F43" s="3548"/>
      <c r="G43" s="3503"/>
      <c r="H43" s="3499"/>
      <c r="I43" s="3501"/>
      <c r="J43" s="3497"/>
      <c r="K43" s="3499"/>
      <c r="L43" s="3501"/>
      <c r="M43" s="3497"/>
      <c r="N43" s="3503"/>
      <c r="O43" s="3358"/>
      <c r="P43" s="3359"/>
      <c r="Q43" s="3360"/>
      <c r="R43" s="3359"/>
      <c r="S43" s="3361"/>
      <c r="T43" s="3359"/>
      <c r="U43" s="3362"/>
      <c r="V43" s="3398"/>
      <c r="X43" s="1549"/>
      <c r="Y43" s="1549"/>
      <c r="Z43" s="1549"/>
      <c r="AA43" s="1549"/>
      <c r="AB43" s="1549"/>
      <c r="AC43" s="1549"/>
      <c r="AD43" s="1549"/>
      <c r="AE43" s="1549"/>
      <c r="AF43" s="1549"/>
      <c r="AG43" s="1549"/>
      <c r="AH43" s="1549"/>
      <c r="AI43" s="1549"/>
      <c r="AJ43" s="1549"/>
      <c r="AK43" s="1549"/>
    </row>
    <row r="44" spans="1:37" s="196" customFormat="1" ht="11.85" customHeight="1" x14ac:dyDescent="0.15">
      <c r="A44" s="1859"/>
      <c r="B44" s="679"/>
      <c r="C44" s="3303" t="s">
        <v>4272</v>
      </c>
      <c r="D44" s="515" t="s">
        <v>72</v>
      </c>
      <c r="E44" s="516" t="s">
        <v>511</v>
      </c>
      <c r="F44" s="3306" t="s">
        <v>512</v>
      </c>
      <c r="G44" s="3502">
        <v>4</v>
      </c>
      <c r="H44" s="3498">
        <v>3</v>
      </c>
      <c r="I44" s="3500">
        <v>0</v>
      </c>
      <c r="J44" s="3496">
        <v>1</v>
      </c>
      <c r="K44" s="3498">
        <v>1</v>
      </c>
      <c r="L44" s="3500">
        <v>0</v>
      </c>
      <c r="M44" s="3496">
        <v>3</v>
      </c>
      <c r="N44" s="3502">
        <v>2</v>
      </c>
      <c r="O44" s="3325">
        <v>49</v>
      </c>
      <c r="P44" s="3328">
        <v>127023</v>
      </c>
      <c r="Q44" s="3329"/>
      <c r="R44" s="3332" t="s">
        <v>3592</v>
      </c>
      <c r="S44" s="3333"/>
      <c r="T44" s="3328" t="s">
        <v>4679</v>
      </c>
      <c r="U44" s="3329"/>
      <c r="V44" s="3338" t="s">
        <v>3309</v>
      </c>
      <c r="X44" s="1549"/>
      <c r="Y44" s="1549"/>
      <c r="Z44" s="1549"/>
      <c r="AA44" s="1549"/>
      <c r="AB44" s="1549"/>
      <c r="AC44" s="1549"/>
      <c r="AD44" s="1549"/>
      <c r="AE44" s="1549"/>
      <c r="AF44" s="1549"/>
      <c r="AG44" s="1549"/>
      <c r="AH44" s="1549"/>
      <c r="AI44" s="1548">
        <f>SUM(H44:J47)</f>
        <v>4</v>
      </c>
      <c r="AJ44" s="1548">
        <f>SUM(K44:M47)</f>
        <v>4</v>
      </c>
      <c r="AK44" s="1549" t="str">
        <f>IF(AI44=AJ44,"","不一致")</f>
        <v/>
      </c>
    </row>
    <row r="45" spans="1:37" s="196" customFormat="1" ht="11.85" customHeight="1" x14ac:dyDescent="0.15">
      <c r="A45" s="1859"/>
      <c r="B45" s="679"/>
      <c r="C45" s="3304"/>
      <c r="D45" s="322"/>
      <c r="E45" s="513" t="s">
        <v>513</v>
      </c>
      <c r="F45" s="3307"/>
      <c r="G45" s="3493"/>
      <c r="H45" s="3487"/>
      <c r="I45" s="3489"/>
      <c r="J45" s="3491"/>
      <c r="K45" s="3487"/>
      <c r="L45" s="3489"/>
      <c r="M45" s="3491"/>
      <c r="N45" s="3493"/>
      <c r="O45" s="3326"/>
      <c r="P45" s="3330"/>
      <c r="Q45" s="3331"/>
      <c r="R45" s="3334"/>
      <c r="S45" s="3335"/>
      <c r="T45" s="3336"/>
      <c r="U45" s="3337"/>
      <c r="V45" s="3339"/>
      <c r="X45" s="1549"/>
      <c r="Y45" s="1549"/>
      <c r="Z45" s="1549"/>
      <c r="AA45" s="1549"/>
      <c r="AB45" s="1549"/>
      <c r="AC45" s="1549"/>
      <c r="AD45" s="1549"/>
      <c r="AE45" s="1549"/>
      <c r="AF45" s="1549"/>
      <c r="AG45" s="1549"/>
      <c r="AH45" s="1549"/>
      <c r="AI45" s="1549"/>
      <c r="AJ45" s="1549"/>
      <c r="AK45" s="1549"/>
    </row>
    <row r="46" spans="1:37" s="196" customFormat="1" ht="11.85" customHeight="1" x14ac:dyDescent="0.15">
      <c r="A46" s="1859"/>
      <c r="B46" s="679"/>
      <c r="C46" s="3304"/>
      <c r="D46" s="320" t="s">
        <v>70</v>
      </c>
      <c r="E46" s="321" t="s">
        <v>514</v>
      </c>
      <c r="F46" s="3319" t="s">
        <v>515</v>
      </c>
      <c r="G46" s="3493"/>
      <c r="H46" s="3487"/>
      <c r="I46" s="3489"/>
      <c r="J46" s="3491"/>
      <c r="K46" s="3487"/>
      <c r="L46" s="3489"/>
      <c r="M46" s="3491"/>
      <c r="N46" s="3493"/>
      <c r="O46" s="3326"/>
      <c r="P46" s="3340"/>
      <c r="Q46" s="3342">
        <v>47929</v>
      </c>
      <c r="R46" s="3344">
        <v>10611</v>
      </c>
      <c r="S46" s="3345">
        <v>23547</v>
      </c>
      <c r="T46" s="3344" t="s">
        <v>3583</v>
      </c>
      <c r="U46" s="3347">
        <v>293</v>
      </c>
      <c r="V46" s="3397" t="s">
        <v>3341</v>
      </c>
      <c r="X46" s="1549"/>
      <c r="Y46" s="1549"/>
      <c r="Z46" s="1549"/>
      <c r="AA46" s="1549"/>
      <c r="AB46" s="1549"/>
      <c r="AC46" s="1549"/>
      <c r="AD46" s="1549"/>
      <c r="AE46" s="1549"/>
      <c r="AF46" s="1549"/>
      <c r="AG46" s="1549"/>
      <c r="AH46" s="1549"/>
      <c r="AI46" s="1549"/>
      <c r="AJ46" s="1549"/>
      <c r="AK46" s="1549"/>
    </row>
    <row r="47" spans="1:37" s="196" customFormat="1" ht="11.85" customHeight="1" x14ac:dyDescent="0.15">
      <c r="A47" s="1859"/>
      <c r="B47" s="679"/>
      <c r="C47" s="3305"/>
      <c r="D47" s="514" t="s">
        <v>71</v>
      </c>
      <c r="E47" s="323" t="s">
        <v>514</v>
      </c>
      <c r="F47" s="3320"/>
      <c r="G47" s="3503"/>
      <c r="H47" s="3499"/>
      <c r="I47" s="3501"/>
      <c r="J47" s="3497"/>
      <c r="K47" s="3499"/>
      <c r="L47" s="3501"/>
      <c r="M47" s="3497"/>
      <c r="N47" s="3503"/>
      <c r="O47" s="3358"/>
      <c r="P47" s="3359"/>
      <c r="Q47" s="3360"/>
      <c r="R47" s="3359"/>
      <c r="S47" s="3361"/>
      <c r="T47" s="3359"/>
      <c r="U47" s="3362"/>
      <c r="V47" s="3398"/>
      <c r="X47" s="1549"/>
      <c r="Y47" s="1549"/>
      <c r="Z47" s="1549"/>
      <c r="AA47" s="1549"/>
      <c r="AB47" s="1549"/>
      <c r="AC47" s="1549"/>
      <c r="AD47" s="1549"/>
      <c r="AE47" s="1549"/>
      <c r="AF47" s="1549"/>
      <c r="AG47" s="1549"/>
      <c r="AH47" s="1549"/>
      <c r="AI47" s="1549"/>
      <c r="AJ47" s="1549"/>
      <c r="AK47" s="1549"/>
    </row>
    <row r="48" spans="1:37" s="196" customFormat="1" ht="11.85" customHeight="1" x14ac:dyDescent="0.15">
      <c r="A48" s="1859"/>
      <c r="B48" s="679"/>
      <c r="C48" s="3303" t="s">
        <v>4682</v>
      </c>
      <c r="D48" s="320" t="s">
        <v>72</v>
      </c>
      <c r="E48" s="321" t="s">
        <v>516</v>
      </c>
      <c r="F48" s="3306" t="s">
        <v>517</v>
      </c>
      <c r="G48" s="3502">
        <v>4</v>
      </c>
      <c r="H48" s="3498">
        <v>2</v>
      </c>
      <c r="I48" s="3500">
        <v>0</v>
      </c>
      <c r="J48" s="3496">
        <v>2</v>
      </c>
      <c r="K48" s="3498">
        <v>0</v>
      </c>
      <c r="L48" s="3500">
        <v>1</v>
      </c>
      <c r="M48" s="3496">
        <v>3</v>
      </c>
      <c r="N48" s="3502">
        <v>0</v>
      </c>
      <c r="O48" s="3325">
        <v>39</v>
      </c>
      <c r="P48" s="3328">
        <v>67767</v>
      </c>
      <c r="Q48" s="3329"/>
      <c r="R48" s="3332" t="s">
        <v>3593</v>
      </c>
      <c r="S48" s="3333"/>
      <c r="T48" s="3328" t="s">
        <v>4679</v>
      </c>
      <c r="U48" s="3329"/>
      <c r="V48" s="3338" t="s">
        <v>3309</v>
      </c>
      <c r="X48" s="1549"/>
      <c r="Y48" s="1549"/>
      <c r="Z48" s="1549"/>
      <c r="AA48" s="1549"/>
      <c r="AB48" s="1549"/>
      <c r="AC48" s="1549"/>
      <c r="AD48" s="1549"/>
      <c r="AE48" s="1549"/>
      <c r="AF48" s="1549"/>
      <c r="AG48" s="1549"/>
      <c r="AH48" s="1549"/>
      <c r="AI48" s="1548">
        <f>SUM(H48:J51)</f>
        <v>4</v>
      </c>
      <c r="AJ48" s="1548">
        <f>SUM(K48:M51)</f>
        <v>4</v>
      </c>
      <c r="AK48" s="1549" t="str">
        <f>IF(AI48=AJ48,"","不一致")</f>
        <v/>
      </c>
    </row>
    <row r="49" spans="1:37" s="196" customFormat="1" ht="11.85" customHeight="1" x14ac:dyDescent="0.15">
      <c r="A49" s="1859"/>
      <c r="B49" s="679"/>
      <c r="C49" s="3304"/>
      <c r="D49" s="322"/>
      <c r="E49" s="513" t="s">
        <v>518</v>
      </c>
      <c r="F49" s="3307"/>
      <c r="G49" s="3493"/>
      <c r="H49" s="3487"/>
      <c r="I49" s="3489"/>
      <c r="J49" s="3491"/>
      <c r="K49" s="3487"/>
      <c r="L49" s="3489"/>
      <c r="M49" s="3491"/>
      <c r="N49" s="3493"/>
      <c r="O49" s="3326"/>
      <c r="P49" s="3330"/>
      <c r="Q49" s="3331"/>
      <c r="R49" s="3334"/>
      <c r="S49" s="3335"/>
      <c r="T49" s="3336"/>
      <c r="U49" s="3337"/>
      <c r="V49" s="3339"/>
      <c r="X49" s="1549"/>
      <c r="Y49" s="1549"/>
      <c r="Z49" s="1549"/>
      <c r="AA49" s="1549"/>
      <c r="AB49" s="1549"/>
      <c r="AC49" s="1549"/>
      <c r="AD49" s="1549"/>
      <c r="AE49" s="1549"/>
      <c r="AF49" s="1549"/>
      <c r="AG49" s="1549"/>
      <c r="AH49" s="1549"/>
      <c r="AI49" s="1549"/>
      <c r="AJ49" s="1549"/>
      <c r="AK49" s="1549"/>
    </row>
    <row r="50" spans="1:37" s="196" customFormat="1" ht="11.85" customHeight="1" x14ac:dyDescent="0.15">
      <c r="A50" s="1859"/>
      <c r="B50" s="679"/>
      <c r="C50" s="3304"/>
      <c r="D50" s="320" t="s">
        <v>70</v>
      </c>
      <c r="E50" s="321" t="s">
        <v>519</v>
      </c>
      <c r="F50" s="3319" t="s">
        <v>520</v>
      </c>
      <c r="G50" s="3493"/>
      <c r="H50" s="3487"/>
      <c r="I50" s="3489"/>
      <c r="J50" s="3491"/>
      <c r="K50" s="3487"/>
      <c r="L50" s="3489"/>
      <c r="M50" s="3491"/>
      <c r="N50" s="3493"/>
      <c r="O50" s="3326"/>
      <c r="P50" s="3340"/>
      <c r="Q50" s="3342">
        <v>22026</v>
      </c>
      <c r="R50" s="3344">
        <v>2485</v>
      </c>
      <c r="S50" s="3345">
        <v>5849</v>
      </c>
      <c r="T50" s="3344" t="s">
        <v>3583</v>
      </c>
      <c r="U50" s="3347">
        <v>292</v>
      </c>
      <c r="V50" s="3397" t="s">
        <v>3341</v>
      </c>
      <c r="X50" s="1549"/>
      <c r="Y50" s="1549"/>
      <c r="Z50" s="1549"/>
      <c r="AA50" s="1549"/>
      <c r="AB50" s="1549"/>
      <c r="AC50" s="1549"/>
      <c r="AD50" s="1549"/>
      <c r="AE50" s="1549"/>
      <c r="AF50" s="1549"/>
      <c r="AG50" s="1549"/>
      <c r="AH50" s="1549"/>
      <c r="AI50" s="1549"/>
      <c r="AJ50" s="1549"/>
      <c r="AK50" s="1549"/>
    </row>
    <row r="51" spans="1:37" s="196" customFormat="1" ht="11.85" customHeight="1" x14ac:dyDescent="0.15">
      <c r="A51" s="1859"/>
      <c r="B51" s="679"/>
      <c r="C51" s="3305"/>
      <c r="D51" s="320" t="s">
        <v>71</v>
      </c>
      <c r="E51" s="321" t="s">
        <v>519</v>
      </c>
      <c r="F51" s="3558"/>
      <c r="G51" s="3503"/>
      <c r="H51" s="3499"/>
      <c r="I51" s="3501"/>
      <c r="J51" s="3497"/>
      <c r="K51" s="3499"/>
      <c r="L51" s="3501"/>
      <c r="M51" s="3497"/>
      <c r="N51" s="3503"/>
      <c r="O51" s="3358"/>
      <c r="P51" s="3359"/>
      <c r="Q51" s="3360"/>
      <c r="R51" s="3359"/>
      <c r="S51" s="3361"/>
      <c r="T51" s="3359"/>
      <c r="U51" s="3362"/>
      <c r="V51" s="3398"/>
      <c r="X51" s="1549"/>
      <c r="Y51" s="1549"/>
      <c r="Z51" s="1549"/>
      <c r="AA51" s="1549"/>
      <c r="AB51" s="1549"/>
      <c r="AC51" s="1549"/>
      <c r="AD51" s="1549"/>
      <c r="AE51" s="1549"/>
      <c r="AF51" s="1549"/>
      <c r="AG51" s="1549"/>
      <c r="AH51" s="1549"/>
      <c r="AI51" s="1549"/>
      <c r="AJ51" s="1549"/>
      <c r="AK51" s="1549"/>
    </row>
    <row r="52" spans="1:37" s="196" customFormat="1" ht="11.85" customHeight="1" x14ac:dyDescent="0.15">
      <c r="A52" s="1859"/>
      <c r="B52" s="679"/>
      <c r="C52" s="3303" t="s">
        <v>4273</v>
      </c>
      <c r="D52" s="515" t="s">
        <v>72</v>
      </c>
      <c r="E52" s="516" t="s">
        <v>521</v>
      </c>
      <c r="F52" s="3306" t="s">
        <v>522</v>
      </c>
      <c r="G52" s="3502">
        <v>5</v>
      </c>
      <c r="H52" s="3498">
        <v>2</v>
      </c>
      <c r="I52" s="3500">
        <v>2</v>
      </c>
      <c r="J52" s="3496">
        <v>1</v>
      </c>
      <c r="K52" s="3498">
        <v>0</v>
      </c>
      <c r="L52" s="3500">
        <v>0</v>
      </c>
      <c r="M52" s="3496">
        <v>5</v>
      </c>
      <c r="N52" s="3502">
        <v>4</v>
      </c>
      <c r="O52" s="3325">
        <v>57</v>
      </c>
      <c r="P52" s="3328">
        <v>69620</v>
      </c>
      <c r="Q52" s="3329"/>
      <c r="R52" s="3332" t="s">
        <v>3594</v>
      </c>
      <c r="S52" s="3333"/>
      <c r="T52" s="3328" t="s">
        <v>4679</v>
      </c>
      <c r="U52" s="3329"/>
      <c r="V52" s="3338" t="s">
        <v>3309</v>
      </c>
      <c r="X52" s="1549"/>
      <c r="Y52" s="1549"/>
      <c r="Z52" s="1549"/>
      <c r="AA52" s="1549"/>
      <c r="AB52" s="1549"/>
      <c r="AC52" s="1549"/>
      <c r="AD52" s="1549"/>
      <c r="AE52" s="1549"/>
      <c r="AF52" s="1549"/>
      <c r="AG52" s="1549"/>
      <c r="AH52" s="1549"/>
      <c r="AI52" s="1548">
        <f>SUM(H52:J55)</f>
        <v>5</v>
      </c>
      <c r="AJ52" s="1548">
        <f>SUM(K52:M55)</f>
        <v>5</v>
      </c>
      <c r="AK52" s="1549" t="str">
        <f>IF(AI52=AJ52,"","不一致")</f>
        <v/>
      </c>
    </row>
    <row r="53" spans="1:37" s="196" customFormat="1" ht="11.85" customHeight="1" x14ac:dyDescent="0.15">
      <c r="A53" s="1859"/>
      <c r="B53" s="679"/>
      <c r="C53" s="3304"/>
      <c r="D53" s="322"/>
      <c r="E53" s="513" t="s">
        <v>523</v>
      </c>
      <c r="F53" s="3307"/>
      <c r="G53" s="3493"/>
      <c r="H53" s="3487"/>
      <c r="I53" s="3489"/>
      <c r="J53" s="3491"/>
      <c r="K53" s="3487"/>
      <c r="L53" s="3489"/>
      <c r="M53" s="3491"/>
      <c r="N53" s="3493"/>
      <c r="O53" s="3326"/>
      <c r="P53" s="3330"/>
      <c r="Q53" s="3331"/>
      <c r="R53" s="3334"/>
      <c r="S53" s="3335"/>
      <c r="T53" s="3336"/>
      <c r="U53" s="3337"/>
      <c r="V53" s="3339"/>
      <c r="X53" s="1549"/>
      <c r="Y53" s="1549"/>
      <c r="Z53" s="1549"/>
      <c r="AA53" s="1549"/>
      <c r="AB53" s="1549"/>
      <c r="AC53" s="1549"/>
      <c r="AD53" s="1549"/>
      <c r="AE53" s="1549"/>
      <c r="AF53" s="1549"/>
      <c r="AG53" s="1549"/>
      <c r="AH53" s="1549"/>
      <c r="AI53" s="1549"/>
      <c r="AJ53" s="1549"/>
      <c r="AK53" s="1549"/>
    </row>
    <row r="54" spans="1:37" s="196" customFormat="1" ht="11.85" customHeight="1" x14ac:dyDescent="0.15">
      <c r="A54" s="1859"/>
      <c r="B54" s="679"/>
      <c r="C54" s="3304"/>
      <c r="D54" s="320" t="s">
        <v>70</v>
      </c>
      <c r="E54" s="321" t="s">
        <v>524</v>
      </c>
      <c r="F54" s="3557" t="s">
        <v>525</v>
      </c>
      <c r="G54" s="3493"/>
      <c r="H54" s="3487"/>
      <c r="I54" s="3489"/>
      <c r="J54" s="3491"/>
      <c r="K54" s="3487"/>
      <c r="L54" s="3489"/>
      <c r="M54" s="3491"/>
      <c r="N54" s="3493"/>
      <c r="O54" s="3326"/>
      <c r="P54" s="3340"/>
      <c r="Q54" s="3342">
        <v>24552</v>
      </c>
      <c r="R54" s="3344">
        <v>8020</v>
      </c>
      <c r="S54" s="3345">
        <v>16644</v>
      </c>
      <c r="T54" s="3344" t="s">
        <v>3583</v>
      </c>
      <c r="U54" s="3347">
        <v>292</v>
      </c>
      <c r="V54" s="3397" t="s">
        <v>3341</v>
      </c>
      <c r="X54" s="1549"/>
      <c r="Y54" s="1549"/>
      <c r="Z54" s="1549"/>
      <c r="AA54" s="1549"/>
      <c r="AB54" s="1549"/>
      <c r="AC54" s="1549"/>
      <c r="AD54" s="1549"/>
      <c r="AE54" s="1549"/>
      <c r="AF54" s="1549"/>
      <c r="AG54" s="1549"/>
      <c r="AH54" s="1549"/>
      <c r="AI54" s="1549"/>
      <c r="AJ54" s="1549"/>
      <c r="AK54" s="1549"/>
    </row>
    <row r="55" spans="1:37" s="196" customFormat="1" ht="11.85" customHeight="1" x14ac:dyDescent="0.15">
      <c r="A55" s="1859"/>
      <c r="B55" s="679"/>
      <c r="C55" s="3305"/>
      <c r="D55" s="514" t="s">
        <v>71</v>
      </c>
      <c r="E55" s="323" t="s">
        <v>526</v>
      </c>
      <c r="F55" s="3320"/>
      <c r="G55" s="3503"/>
      <c r="H55" s="3499"/>
      <c r="I55" s="3501"/>
      <c r="J55" s="3497"/>
      <c r="K55" s="3499"/>
      <c r="L55" s="3501"/>
      <c r="M55" s="3497"/>
      <c r="N55" s="3503"/>
      <c r="O55" s="3358"/>
      <c r="P55" s="3359"/>
      <c r="Q55" s="3360"/>
      <c r="R55" s="3359"/>
      <c r="S55" s="3361"/>
      <c r="T55" s="3359"/>
      <c r="U55" s="3362"/>
      <c r="V55" s="3398"/>
      <c r="W55" s="39"/>
      <c r="X55" s="1549"/>
      <c r="Y55" s="1549"/>
      <c r="Z55" s="1549"/>
      <c r="AA55" s="1549"/>
      <c r="AB55" s="1549"/>
      <c r="AC55" s="1549"/>
      <c r="AD55" s="1549"/>
      <c r="AE55" s="1549"/>
      <c r="AF55" s="1549"/>
      <c r="AG55" s="1549"/>
      <c r="AH55" s="1549"/>
      <c r="AI55" s="1549"/>
      <c r="AJ55" s="1549"/>
      <c r="AK55" s="1549"/>
    </row>
    <row r="56" spans="1:37" s="196" customFormat="1" ht="11.85" customHeight="1" x14ac:dyDescent="0.15">
      <c r="A56" s="1859"/>
      <c r="B56" s="679"/>
      <c r="C56" s="3303" t="s">
        <v>4274</v>
      </c>
      <c r="D56" s="320" t="s">
        <v>72</v>
      </c>
      <c r="E56" s="321" t="s">
        <v>527</v>
      </c>
      <c r="F56" s="3306" t="s">
        <v>528</v>
      </c>
      <c r="G56" s="3502">
        <v>4</v>
      </c>
      <c r="H56" s="3498">
        <v>2</v>
      </c>
      <c r="I56" s="3500">
        <v>0</v>
      </c>
      <c r="J56" s="3496">
        <v>2</v>
      </c>
      <c r="K56" s="3498">
        <v>1</v>
      </c>
      <c r="L56" s="3500">
        <v>0</v>
      </c>
      <c r="M56" s="3496">
        <v>3</v>
      </c>
      <c r="N56" s="3502">
        <v>1</v>
      </c>
      <c r="O56" s="3325">
        <v>53</v>
      </c>
      <c r="P56" s="3328">
        <v>42848</v>
      </c>
      <c r="Q56" s="3329"/>
      <c r="R56" s="3332" t="s">
        <v>3595</v>
      </c>
      <c r="S56" s="3333"/>
      <c r="T56" s="3328" t="s">
        <v>4679</v>
      </c>
      <c r="U56" s="3329"/>
      <c r="V56" s="3338" t="s">
        <v>3309</v>
      </c>
      <c r="W56" s="39"/>
      <c r="X56" s="1549"/>
      <c r="Y56" s="1549"/>
      <c r="Z56" s="1549"/>
      <c r="AA56" s="1549"/>
      <c r="AB56" s="1549"/>
      <c r="AC56" s="1549"/>
      <c r="AD56" s="1549"/>
      <c r="AE56" s="1549"/>
      <c r="AF56" s="1549"/>
      <c r="AG56" s="1549"/>
      <c r="AH56" s="1549"/>
      <c r="AI56" s="1548">
        <f>SUM(H56:J59)</f>
        <v>4</v>
      </c>
      <c r="AJ56" s="1548">
        <f>SUM(K56:M59)</f>
        <v>4</v>
      </c>
      <c r="AK56" s="1549" t="str">
        <f>IF(AI56=AJ56,"","不一致")</f>
        <v/>
      </c>
    </row>
    <row r="57" spans="1:37" s="196" customFormat="1" ht="11.85" customHeight="1" x14ac:dyDescent="0.15">
      <c r="A57" s="1859"/>
      <c r="B57" s="679"/>
      <c r="C57" s="3304"/>
      <c r="D57" s="322"/>
      <c r="E57" s="513" t="s">
        <v>529</v>
      </c>
      <c r="F57" s="3307"/>
      <c r="G57" s="3493"/>
      <c r="H57" s="3487"/>
      <c r="I57" s="3489"/>
      <c r="J57" s="3491"/>
      <c r="K57" s="3487"/>
      <c r="L57" s="3489"/>
      <c r="M57" s="3491"/>
      <c r="N57" s="3493"/>
      <c r="O57" s="3326"/>
      <c r="P57" s="3330"/>
      <c r="Q57" s="3331"/>
      <c r="R57" s="3334"/>
      <c r="S57" s="3335"/>
      <c r="T57" s="3336"/>
      <c r="U57" s="3337"/>
      <c r="V57" s="3339"/>
      <c r="W57" s="39"/>
      <c r="X57" s="1549"/>
      <c r="Y57" s="1549"/>
      <c r="Z57" s="1549"/>
      <c r="AA57" s="1549"/>
      <c r="AB57" s="1549"/>
      <c r="AC57" s="1549"/>
      <c r="AD57" s="1549"/>
      <c r="AE57" s="1549"/>
      <c r="AF57" s="1549"/>
      <c r="AG57" s="1549"/>
      <c r="AH57" s="1549"/>
      <c r="AI57" s="1549"/>
      <c r="AJ57" s="1549"/>
      <c r="AK57" s="1549"/>
    </row>
    <row r="58" spans="1:37" s="196" customFormat="1" ht="11.85" customHeight="1" x14ac:dyDescent="0.15">
      <c r="A58" s="1859"/>
      <c r="B58" s="679"/>
      <c r="C58" s="3304"/>
      <c r="D58" s="320" t="s">
        <v>70</v>
      </c>
      <c r="E58" s="321" t="s">
        <v>530</v>
      </c>
      <c r="F58" s="3319" t="s">
        <v>531</v>
      </c>
      <c r="G58" s="3493"/>
      <c r="H58" s="3487"/>
      <c r="I58" s="3489"/>
      <c r="J58" s="3491"/>
      <c r="K58" s="3487"/>
      <c r="L58" s="3489"/>
      <c r="M58" s="3491"/>
      <c r="N58" s="3493"/>
      <c r="O58" s="3326"/>
      <c r="P58" s="3340"/>
      <c r="Q58" s="3342">
        <v>9551</v>
      </c>
      <c r="R58" s="3344">
        <v>10244</v>
      </c>
      <c r="S58" s="3345">
        <v>21293</v>
      </c>
      <c r="T58" s="3344" t="s">
        <v>3583</v>
      </c>
      <c r="U58" s="3347">
        <v>292</v>
      </c>
      <c r="V58" s="3397" t="s">
        <v>3341</v>
      </c>
      <c r="W58" s="39"/>
      <c r="X58" s="1549"/>
      <c r="Y58" s="1549"/>
      <c r="Z58" s="1549"/>
      <c r="AA58" s="1549"/>
      <c r="AB58" s="1549"/>
      <c r="AC58" s="1549"/>
      <c r="AD58" s="1549"/>
      <c r="AE58" s="1549"/>
      <c r="AF58" s="1549"/>
      <c r="AG58" s="1549"/>
      <c r="AH58" s="1549"/>
      <c r="AI58" s="1549"/>
      <c r="AJ58" s="1549"/>
      <c r="AK58" s="1549"/>
    </row>
    <row r="59" spans="1:37" s="196" customFormat="1" ht="11.85" customHeight="1" x14ac:dyDescent="0.15">
      <c r="A59" s="1859"/>
      <c r="B59" s="679"/>
      <c r="C59" s="3305"/>
      <c r="D59" s="320" t="s">
        <v>71</v>
      </c>
      <c r="E59" s="321" t="s">
        <v>530</v>
      </c>
      <c r="F59" s="3558"/>
      <c r="G59" s="3503"/>
      <c r="H59" s="3499"/>
      <c r="I59" s="3501"/>
      <c r="J59" s="3497"/>
      <c r="K59" s="3499"/>
      <c r="L59" s="3501"/>
      <c r="M59" s="3497"/>
      <c r="N59" s="3503"/>
      <c r="O59" s="3358"/>
      <c r="P59" s="3359"/>
      <c r="Q59" s="3360"/>
      <c r="R59" s="3359"/>
      <c r="S59" s="3361"/>
      <c r="T59" s="3359"/>
      <c r="U59" s="3362"/>
      <c r="V59" s="3398"/>
      <c r="W59" s="39"/>
      <c r="X59" s="1549"/>
      <c r="Y59" s="1549"/>
      <c r="Z59" s="1549"/>
      <c r="AA59" s="1549"/>
      <c r="AB59" s="1549"/>
      <c r="AC59" s="1549"/>
      <c r="AD59" s="1549"/>
      <c r="AE59" s="1549"/>
      <c r="AF59" s="1549"/>
      <c r="AG59" s="1549"/>
      <c r="AH59" s="1549"/>
      <c r="AI59" s="1549"/>
      <c r="AJ59" s="1549"/>
      <c r="AK59" s="1549"/>
    </row>
    <row r="60" spans="1:37" s="196" customFormat="1" ht="11.85" customHeight="1" x14ac:dyDescent="0.15">
      <c r="A60" s="1859"/>
      <c r="B60" s="1313"/>
      <c r="C60" s="3303" t="s">
        <v>4275</v>
      </c>
      <c r="D60" s="515" t="s">
        <v>72</v>
      </c>
      <c r="E60" s="516" t="s">
        <v>4683</v>
      </c>
      <c r="F60" s="3306" t="s">
        <v>532</v>
      </c>
      <c r="G60" s="3502">
        <v>4</v>
      </c>
      <c r="H60" s="3498">
        <v>3</v>
      </c>
      <c r="I60" s="3500">
        <v>0</v>
      </c>
      <c r="J60" s="3496">
        <v>1</v>
      </c>
      <c r="K60" s="3498">
        <v>1</v>
      </c>
      <c r="L60" s="3500">
        <v>0</v>
      </c>
      <c r="M60" s="3496">
        <v>3</v>
      </c>
      <c r="N60" s="3502">
        <v>1</v>
      </c>
      <c r="O60" s="3325">
        <v>50</v>
      </c>
      <c r="P60" s="3328">
        <v>76181</v>
      </c>
      <c r="Q60" s="3329"/>
      <c r="R60" s="3332" t="s">
        <v>3596</v>
      </c>
      <c r="S60" s="3333"/>
      <c r="T60" s="3328" t="s">
        <v>4679</v>
      </c>
      <c r="U60" s="3329"/>
      <c r="V60" s="3338" t="s">
        <v>3309</v>
      </c>
      <c r="W60" s="39"/>
      <c r="X60" s="1549"/>
      <c r="Y60" s="1549"/>
      <c r="Z60" s="1549"/>
      <c r="AA60" s="1549"/>
      <c r="AB60" s="1549"/>
      <c r="AC60" s="1549"/>
      <c r="AD60" s="1549"/>
      <c r="AE60" s="1549"/>
      <c r="AF60" s="1549"/>
      <c r="AG60" s="1549"/>
      <c r="AH60" s="1549"/>
      <c r="AI60" s="1548">
        <f>SUM(H60:J63)</f>
        <v>4</v>
      </c>
      <c r="AJ60" s="1548">
        <f>SUM(K60:M63)</f>
        <v>4</v>
      </c>
      <c r="AK60" s="1549" t="str">
        <f>IF(AI60=AJ60,"","不一致")</f>
        <v/>
      </c>
    </row>
    <row r="61" spans="1:37" s="196" customFormat="1" ht="11.85" customHeight="1" x14ac:dyDescent="0.15">
      <c r="A61" s="1859"/>
      <c r="B61" s="1313"/>
      <c r="C61" s="3304"/>
      <c r="D61" s="322"/>
      <c r="E61" s="513" t="s">
        <v>533</v>
      </c>
      <c r="F61" s="3307"/>
      <c r="G61" s="3493"/>
      <c r="H61" s="3487"/>
      <c r="I61" s="3489"/>
      <c r="J61" s="3491"/>
      <c r="K61" s="3487"/>
      <c r="L61" s="3489"/>
      <c r="M61" s="3491"/>
      <c r="N61" s="3493"/>
      <c r="O61" s="3326"/>
      <c r="P61" s="3330"/>
      <c r="Q61" s="3331"/>
      <c r="R61" s="3334"/>
      <c r="S61" s="3335"/>
      <c r="T61" s="3336"/>
      <c r="U61" s="3337"/>
      <c r="V61" s="3339"/>
      <c r="W61" s="39"/>
      <c r="X61" s="1549"/>
      <c r="Y61" s="1549"/>
      <c r="Z61" s="1549"/>
      <c r="AA61" s="1549"/>
      <c r="AB61" s="1549"/>
      <c r="AC61" s="1549"/>
      <c r="AD61" s="1549"/>
      <c r="AE61" s="1549"/>
      <c r="AF61" s="1549"/>
      <c r="AG61" s="1549"/>
      <c r="AH61" s="1549"/>
      <c r="AI61" s="1549"/>
      <c r="AJ61" s="1549"/>
      <c r="AK61" s="1549"/>
    </row>
    <row r="62" spans="1:37" s="196" customFormat="1" ht="11.85" customHeight="1" x14ac:dyDescent="0.15">
      <c r="A62" s="1859"/>
      <c r="B62" s="1313"/>
      <c r="C62" s="3304"/>
      <c r="D62" s="320" t="s">
        <v>70</v>
      </c>
      <c r="E62" s="321" t="s">
        <v>534</v>
      </c>
      <c r="F62" s="3557" t="s">
        <v>4684</v>
      </c>
      <c r="G62" s="3493"/>
      <c r="H62" s="3487"/>
      <c r="I62" s="3489"/>
      <c r="J62" s="3491"/>
      <c r="K62" s="3487"/>
      <c r="L62" s="3489"/>
      <c r="M62" s="3491"/>
      <c r="N62" s="3493"/>
      <c r="O62" s="3326"/>
      <c r="P62" s="3340"/>
      <c r="Q62" s="3342">
        <v>19299</v>
      </c>
      <c r="R62" s="3344">
        <v>16948</v>
      </c>
      <c r="S62" s="3345">
        <v>32155</v>
      </c>
      <c r="T62" s="3344" t="s">
        <v>3583</v>
      </c>
      <c r="U62" s="3347">
        <v>292</v>
      </c>
      <c r="V62" s="3397" t="s">
        <v>3341</v>
      </c>
      <c r="W62" s="39"/>
      <c r="X62" s="1549"/>
      <c r="Y62" s="1549"/>
      <c r="Z62" s="1549"/>
      <c r="AA62" s="1549"/>
      <c r="AB62" s="1549"/>
      <c r="AC62" s="1549"/>
      <c r="AD62" s="1549"/>
      <c r="AE62" s="1549"/>
      <c r="AF62" s="1549"/>
      <c r="AG62" s="1549"/>
      <c r="AH62" s="1549"/>
      <c r="AI62" s="1549"/>
      <c r="AJ62" s="1549"/>
      <c r="AK62" s="1549"/>
    </row>
    <row r="63" spans="1:37" s="196" customFormat="1" ht="11.85" customHeight="1" thickBot="1" x14ac:dyDescent="0.2">
      <c r="A63" s="1859"/>
      <c r="B63" s="1314"/>
      <c r="C63" s="3562"/>
      <c r="D63" s="948" t="s">
        <v>71</v>
      </c>
      <c r="E63" s="737" t="s">
        <v>534</v>
      </c>
      <c r="F63" s="3561"/>
      <c r="G63" s="3516"/>
      <c r="H63" s="3515"/>
      <c r="I63" s="3513"/>
      <c r="J63" s="3514"/>
      <c r="K63" s="3515"/>
      <c r="L63" s="3513"/>
      <c r="M63" s="3514"/>
      <c r="N63" s="3516"/>
      <c r="O63" s="3327"/>
      <c r="P63" s="3341"/>
      <c r="Q63" s="3343"/>
      <c r="R63" s="3341"/>
      <c r="S63" s="3346"/>
      <c r="T63" s="3341"/>
      <c r="U63" s="3348"/>
      <c r="V63" s="3399"/>
      <c r="W63" s="39"/>
      <c r="X63" s="1549"/>
      <c r="Y63" s="1549"/>
      <c r="Z63" s="1549"/>
      <c r="AA63" s="1549"/>
      <c r="AB63" s="1549"/>
      <c r="AC63" s="1549"/>
      <c r="AD63" s="1549"/>
      <c r="AE63" s="1549"/>
      <c r="AF63" s="1549"/>
      <c r="AG63" s="1549"/>
      <c r="AH63" s="1549"/>
      <c r="AI63" s="1549"/>
      <c r="AJ63" s="1549"/>
      <c r="AK63" s="1549"/>
    </row>
    <row r="64" spans="1:37" s="196" customFormat="1" ht="11.85" customHeight="1" x14ac:dyDescent="0.15">
      <c r="A64" s="1859"/>
      <c r="B64" s="3298" t="s">
        <v>4685</v>
      </c>
      <c r="C64" s="3304" t="s">
        <v>4276</v>
      </c>
      <c r="D64" s="320" t="s">
        <v>72</v>
      </c>
      <c r="E64" s="321" t="s">
        <v>535</v>
      </c>
      <c r="F64" s="3318" t="s">
        <v>536</v>
      </c>
      <c r="G64" s="3493">
        <v>4</v>
      </c>
      <c r="H64" s="3487">
        <v>3</v>
      </c>
      <c r="I64" s="3489">
        <v>0</v>
      </c>
      <c r="J64" s="3491">
        <v>1</v>
      </c>
      <c r="K64" s="3487">
        <v>1</v>
      </c>
      <c r="L64" s="3489">
        <v>1</v>
      </c>
      <c r="M64" s="3491">
        <v>2</v>
      </c>
      <c r="N64" s="3493">
        <v>2</v>
      </c>
      <c r="O64" s="3326">
        <v>44</v>
      </c>
      <c r="P64" s="3330">
        <v>48240</v>
      </c>
      <c r="Q64" s="3331"/>
      <c r="R64" s="3363" t="s">
        <v>3597</v>
      </c>
      <c r="S64" s="3364"/>
      <c r="T64" s="3330" t="s">
        <v>4679</v>
      </c>
      <c r="U64" s="3331"/>
      <c r="V64" s="3365" t="s">
        <v>3309</v>
      </c>
      <c r="W64" s="39"/>
      <c r="X64" s="1549"/>
      <c r="Y64" s="1549"/>
      <c r="Z64" s="1549"/>
      <c r="AA64" s="1549"/>
      <c r="AB64" s="1549"/>
      <c r="AC64" s="1549"/>
      <c r="AD64" s="1549"/>
      <c r="AE64" s="1549"/>
      <c r="AF64" s="1549"/>
      <c r="AG64" s="1549"/>
      <c r="AH64" s="1549"/>
      <c r="AI64" s="1548">
        <f>SUM(H64:J67)</f>
        <v>4</v>
      </c>
      <c r="AJ64" s="1548">
        <f>SUM(K64:M67)</f>
        <v>4</v>
      </c>
      <c r="AK64" s="1549" t="str">
        <f>IF(AI64=AJ64,"","不一致")</f>
        <v/>
      </c>
    </row>
    <row r="65" spans="1:37" s="196" customFormat="1" ht="11.85" customHeight="1" x14ac:dyDescent="0.15">
      <c r="A65" s="1859"/>
      <c r="B65" s="3298"/>
      <c r="C65" s="3304"/>
      <c r="D65" s="322"/>
      <c r="E65" s="513" t="s">
        <v>537</v>
      </c>
      <c r="F65" s="3307"/>
      <c r="G65" s="3493"/>
      <c r="H65" s="3487"/>
      <c r="I65" s="3489"/>
      <c r="J65" s="3491"/>
      <c r="K65" s="3487"/>
      <c r="L65" s="3489"/>
      <c r="M65" s="3491"/>
      <c r="N65" s="3493"/>
      <c r="O65" s="3326"/>
      <c r="P65" s="3330"/>
      <c r="Q65" s="3331"/>
      <c r="R65" s="3334"/>
      <c r="S65" s="3335"/>
      <c r="T65" s="3336"/>
      <c r="U65" s="3337"/>
      <c r="V65" s="3339"/>
      <c r="W65" s="39"/>
      <c r="X65" s="1549"/>
      <c r="Y65" s="1549"/>
      <c r="Z65" s="1549"/>
      <c r="AA65" s="1549"/>
      <c r="AB65" s="1549"/>
      <c r="AC65" s="1549"/>
      <c r="AD65" s="1549"/>
      <c r="AE65" s="1549"/>
      <c r="AF65" s="1549"/>
      <c r="AG65" s="1549"/>
      <c r="AH65" s="1549"/>
      <c r="AI65" s="1549"/>
      <c r="AJ65" s="1549"/>
      <c r="AK65" s="1549"/>
    </row>
    <row r="66" spans="1:37" s="196" customFormat="1" ht="11.85" customHeight="1" x14ac:dyDescent="0.15">
      <c r="A66" s="1859"/>
      <c r="B66" s="3298"/>
      <c r="C66" s="3304"/>
      <c r="D66" s="320" t="s">
        <v>70</v>
      </c>
      <c r="E66" s="321" t="s">
        <v>538</v>
      </c>
      <c r="F66" s="3308" t="s">
        <v>539</v>
      </c>
      <c r="G66" s="3493"/>
      <c r="H66" s="3487"/>
      <c r="I66" s="3489"/>
      <c r="J66" s="3491"/>
      <c r="K66" s="3487"/>
      <c r="L66" s="3489"/>
      <c r="M66" s="3491"/>
      <c r="N66" s="3493"/>
      <c r="O66" s="3326"/>
      <c r="P66" s="3340"/>
      <c r="Q66" s="3342">
        <v>11013</v>
      </c>
      <c r="R66" s="3344">
        <v>14696</v>
      </c>
      <c r="S66" s="3345">
        <v>30474</v>
      </c>
      <c r="T66" s="3344" t="s">
        <v>3583</v>
      </c>
      <c r="U66" s="3347">
        <v>292</v>
      </c>
      <c r="V66" s="3397" t="s">
        <v>3341</v>
      </c>
      <c r="W66" s="39"/>
      <c r="X66" s="1549"/>
      <c r="Y66" s="1549"/>
      <c r="Z66" s="1549"/>
      <c r="AA66" s="1549"/>
      <c r="AB66" s="1549"/>
      <c r="AC66" s="1549"/>
      <c r="AD66" s="1549"/>
      <c r="AE66" s="1549"/>
      <c r="AF66" s="1549"/>
      <c r="AG66" s="1549"/>
      <c r="AH66" s="1549"/>
      <c r="AI66" s="1549"/>
      <c r="AJ66" s="1549"/>
      <c r="AK66" s="1549"/>
    </row>
    <row r="67" spans="1:37" s="196" customFormat="1" ht="11.85" customHeight="1" x14ac:dyDescent="0.15">
      <c r="A67" s="1859"/>
      <c r="B67" s="3298"/>
      <c r="C67" s="3304"/>
      <c r="D67" s="320" t="s">
        <v>71</v>
      </c>
      <c r="E67" s="321" t="s">
        <v>538</v>
      </c>
      <c r="F67" s="3316"/>
      <c r="G67" s="3493"/>
      <c r="H67" s="3487"/>
      <c r="I67" s="3489"/>
      <c r="J67" s="3491"/>
      <c r="K67" s="3487"/>
      <c r="L67" s="3489"/>
      <c r="M67" s="3491"/>
      <c r="N67" s="3493"/>
      <c r="O67" s="3326"/>
      <c r="P67" s="3340"/>
      <c r="Q67" s="3366"/>
      <c r="R67" s="3340"/>
      <c r="S67" s="3367"/>
      <c r="T67" s="3340"/>
      <c r="U67" s="3370"/>
      <c r="V67" s="3400"/>
      <c r="W67" s="39"/>
      <c r="X67" s="1549"/>
      <c r="Y67" s="1549"/>
      <c r="Z67" s="1549"/>
      <c r="AA67" s="1549"/>
      <c r="AB67" s="1549"/>
      <c r="AC67" s="1549"/>
      <c r="AD67" s="1549"/>
      <c r="AE67" s="1549"/>
      <c r="AF67" s="1549"/>
      <c r="AG67" s="1549"/>
      <c r="AH67" s="1549"/>
      <c r="AI67" s="1549"/>
      <c r="AJ67" s="1549"/>
      <c r="AK67" s="1549"/>
    </row>
    <row r="68" spans="1:37" s="196" customFormat="1" ht="11.85" customHeight="1" x14ac:dyDescent="0.15">
      <c r="A68" s="1859"/>
      <c r="B68" s="3298"/>
      <c r="C68" s="3303" t="s">
        <v>4277</v>
      </c>
      <c r="D68" s="515" t="s">
        <v>72</v>
      </c>
      <c r="E68" s="516" t="s">
        <v>540</v>
      </c>
      <c r="F68" s="3306" t="s">
        <v>541</v>
      </c>
      <c r="G68" s="3502">
        <v>4</v>
      </c>
      <c r="H68" s="3498">
        <v>2</v>
      </c>
      <c r="I68" s="3500">
        <v>0</v>
      </c>
      <c r="J68" s="3496">
        <v>2</v>
      </c>
      <c r="K68" s="3498">
        <v>0</v>
      </c>
      <c r="L68" s="3500">
        <v>2</v>
      </c>
      <c r="M68" s="3496">
        <v>2</v>
      </c>
      <c r="N68" s="3502">
        <v>2</v>
      </c>
      <c r="O68" s="3325">
        <v>47</v>
      </c>
      <c r="P68" s="3328">
        <v>36370</v>
      </c>
      <c r="Q68" s="3329"/>
      <c r="R68" s="3332" t="s">
        <v>3598</v>
      </c>
      <c r="S68" s="3333"/>
      <c r="T68" s="3328" t="s">
        <v>4679</v>
      </c>
      <c r="U68" s="3329"/>
      <c r="V68" s="3338" t="s">
        <v>3309</v>
      </c>
      <c r="W68" s="39"/>
      <c r="X68" s="1549"/>
      <c r="Y68" s="1549"/>
      <c r="Z68" s="1549"/>
      <c r="AA68" s="1549"/>
      <c r="AB68" s="1549"/>
      <c r="AC68" s="1549"/>
      <c r="AD68" s="1549"/>
      <c r="AE68" s="1549"/>
      <c r="AF68" s="1549"/>
      <c r="AG68" s="1549"/>
      <c r="AH68" s="1549"/>
      <c r="AI68" s="1548">
        <f>SUM(H68:J71)</f>
        <v>4</v>
      </c>
      <c r="AJ68" s="1548">
        <f>SUM(K68:M71)</f>
        <v>4</v>
      </c>
      <c r="AK68" s="1549" t="str">
        <f>IF(AI68=AJ68,"","不一致")</f>
        <v/>
      </c>
    </row>
    <row r="69" spans="1:37" s="196" customFormat="1" ht="11.85" customHeight="1" x14ac:dyDescent="0.15">
      <c r="A69" s="1859"/>
      <c r="B69" s="3298"/>
      <c r="C69" s="3304"/>
      <c r="D69" s="322"/>
      <c r="E69" s="513" t="s">
        <v>542</v>
      </c>
      <c r="F69" s="3307"/>
      <c r="G69" s="3493"/>
      <c r="H69" s="3487"/>
      <c r="I69" s="3489"/>
      <c r="J69" s="3491"/>
      <c r="K69" s="3487"/>
      <c r="L69" s="3489"/>
      <c r="M69" s="3491"/>
      <c r="N69" s="3493"/>
      <c r="O69" s="3326"/>
      <c r="P69" s="3330"/>
      <c r="Q69" s="3331"/>
      <c r="R69" s="3334"/>
      <c r="S69" s="3335"/>
      <c r="T69" s="3336"/>
      <c r="U69" s="3337"/>
      <c r="V69" s="3339"/>
      <c r="W69" s="39"/>
      <c r="X69" s="1549"/>
      <c r="Y69" s="1549"/>
      <c r="Z69" s="1549"/>
      <c r="AA69" s="1549"/>
      <c r="AB69" s="1549"/>
      <c r="AC69" s="1549"/>
      <c r="AD69" s="1549"/>
      <c r="AE69" s="1549"/>
      <c r="AF69" s="1549"/>
      <c r="AG69" s="1549"/>
      <c r="AH69" s="1549"/>
      <c r="AI69" s="1549"/>
      <c r="AJ69" s="1549"/>
      <c r="AK69" s="1549"/>
    </row>
    <row r="70" spans="1:37" s="196" customFormat="1" ht="11.85" customHeight="1" x14ac:dyDescent="0.15">
      <c r="A70" s="1859"/>
      <c r="B70" s="3298"/>
      <c r="C70" s="3304"/>
      <c r="D70" s="320" t="s">
        <v>70</v>
      </c>
      <c r="E70" s="321" t="s">
        <v>543</v>
      </c>
      <c r="F70" s="3308" t="s">
        <v>544</v>
      </c>
      <c r="G70" s="3493"/>
      <c r="H70" s="3487"/>
      <c r="I70" s="3489"/>
      <c r="J70" s="3491"/>
      <c r="K70" s="3487"/>
      <c r="L70" s="3489"/>
      <c r="M70" s="3491"/>
      <c r="N70" s="3493"/>
      <c r="O70" s="3326"/>
      <c r="P70" s="3340"/>
      <c r="Q70" s="3342">
        <v>13560</v>
      </c>
      <c r="R70" s="3344">
        <v>2575</v>
      </c>
      <c r="S70" s="3345">
        <v>5716</v>
      </c>
      <c r="T70" s="3344" t="s">
        <v>3583</v>
      </c>
      <c r="U70" s="3347">
        <v>292</v>
      </c>
      <c r="V70" s="3397" t="s">
        <v>3341</v>
      </c>
      <c r="X70" s="1549"/>
      <c r="Y70" s="1549"/>
      <c r="Z70" s="1549"/>
      <c r="AA70" s="1549"/>
      <c r="AB70" s="1549"/>
      <c r="AC70" s="1549"/>
      <c r="AD70" s="1549"/>
      <c r="AE70" s="1549"/>
      <c r="AF70" s="1549"/>
      <c r="AG70" s="1549"/>
      <c r="AH70" s="1549"/>
      <c r="AI70" s="1549"/>
      <c r="AJ70" s="1549"/>
      <c r="AK70" s="1549"/>
    </row>
    <row r="71" spans="1:37" s="196" customFormat="1" ht="11.85" customHeight="1" x14ac:dyDescent="0.15">
      <c r="A71" s="1859"/>
      <c r="B71" s="3298"/>
      <c r="C71" s="3305"/>
      <c r="D71" s="514" t="s">
        <v>71</v>
      </c>
      <c r="E71" s="323" t="s">
        <v>543</v>
      </c>
      <c r="F71" s="3309"/>
      <c r="G71" s="3503"/>
      <c r="H71" s="3499"/>
      <c r="I71" s="3501"/>
      <c r="J71" s="3497"/>
      <c r="K71" s="3499"/>
      <c r="L71" s="3501"/>
      <c r="M71" s="3497"/>
      <c r="N71" s="3503"/>
      <c r="O71" s="3358"/>
      <c r="P71" s="3359"/>
      <c r="Q71" s="3360"/>
      <c r="R71" s="3359"/>
      <c r="S71" s="3361"/>
      <c r="T71" s="3359"/>
      <c r="U71" s="3362"/>
      <c r="V71" s="3398"/>
      <c r="X71" s="1549"/>
      <c r="Y71" s="1549"/>
      <c r="Z71" s="1549"/>
      <c r="AA71" s="1549"/>
      <c r="AB71" s="1549"/>
      <c r="AC71" s="1549"/>
      <c r="AD71" s="1549"/>
      <c r="AE71" s="1549"/>
      <c r="AF71" s="1549"/>
      <c r="AG71" s="1549"/>
      <c r="AH71" s="1549"/>
      <c r="AI71" s="1549"/>
      <c r="AJ71" s="1549"/>
      <c r="AK71" s="1549"/>
    </row>
    <row r="72" spans="1:37" s="196" customFormat="1" ht="11.85" customHeight="1" x14ac:dyDescent="0.15">
      <c r="A72" s="1859"/>
      <c r="B72" s="679"/>
      <c r="C72" s="3303" t="s">
        <v>4278</v>
      </c>
      <c r="D72" s="320" t="s">
        <v>72</v>
      </c>
      <c r="E72" s="321" t="s">
        <v>149</v>
      </c>
      <c r="F72" s="3306" t="s">
        <v>545</v>
      </c>
      <c r="G72" s="3502">
        <v>4</v>
      </c>
      <c r="H72" s="3498">
        <v>3</v>
      </c>
      <c r="I72" s="3500">
        <v>0</v>
      </c>
      <c r="J72" s="3496">
        <v>1</v>
      </c>
      <c r="K72" s="3498">
        <v>1</v>
      </c>
      <c r="L72" s="3500">
        <v>2</v>
      </c>
      <c r="M72" s="3496">
        <v>1</v>
      </c>
      <c r="N72" s="3502">
        <v>1</v>
      </c>
      <c r="O72" s="3325">
        <v>47</v>
      </c>
      <c r="P72" s="3328">
        <v>91745</v>
      </c>
      <c r="Q72" s="3329"/>
      <c r="R72" s="3332" t="s">
        <v>3599</v>
      </c>
      <c r="S72" s="3333"/>
      <c r="T72" s="3328" t="s">
        <v>4679</v>
      </c>
      <c r="U72" s="3329"/>
      <c r="V72" s="3338" t="s">
        <v>3309</v>
      </c>
      <c r="X72" s="1549"/>
      <c r="Y72" s="1549"/>
      <c r="Z72" s="1549"/>
      <c r="AA72" s="1549"/>
      <c r="AB72" s="1549"/>
      <c r="AC72" s="1549"/>
      <c r="AD72" s="1549"/>
      <c r="AE72" s="1549"/>
      <c r="AF72" s="1549"/>
      <c r="AG72" s="1549"/>
      <c r="AH72" s="1549"/>
      <c r="AI72" s="1548">
        <f>SUM(H72:J75)</f>
        <v>4</v>
      </c>
      <c r="AJ72" s="1548">
        <f>SUM(K72:M75)</f>
        <v>4</v>
      </c>
      <c r="AK72" s="1549" t="str">
        <f>IF(AI72=AJ72,"","不一致")</f>
        <v/>
      </c>
    </row>
    <row r="73" spans="1:37" s="196" customFormat="1" ht="11.85" customHeight="1" x14ac:dyDescent="0.15">
      <c r="A73" s="1859"/>
      <c r="B73" s="679"/>
      <c r="C73" s="3304"/>
      <c r="D73" s="322"/>
      <c r="E73" s="513" t="s">
        <v>546</v>
      </c>
      <c r="F73" s="3307"/>
      <c r="G73" s="3493"/>
      <c r="H73" s="3487"/>
      <c r="I73" s="3489"/>
      <c r="J73" s="3491"/>
      <c r="K73" s="3487"/>
      <c r="L73" s="3489"/>
      <c r="M73" s="3491"/>
      <c r="N73" s="3493"/>
      <c r="O73" s="3326"/>
      <c r="P73" s="3330"/>
      <c r="Q73" s="3331"/>
      <c r="R73" s="3334"/>
      <c r="S73" s="3335"/>
      <c r="T73" s="3336"/>
      <c r="U73" s="3337"/>
      <c r="V73" s="3339"/>
      <c r="X73" s="1549"/>
      <c r="Y73" s="1549"/>
      <c r="Z73" s="1549"/>
      <c r="AA73" s="1549"/>
      <c r="AB73" s="1549"/>
      <c r="AC73" s="1549"/>
      <c r="AD73" s="1549"/>
      <c r="AE73" s="1549"/>
      <c r="AF73" s="1549"/>
      <c r="AG73" s="1549"/>
      <c r="AH73" s="1549"/>
      <c r="AI73" s="1549"/>
      <c r="AJ73" s="1549"/>
      <c r="AK73" s="1549"/>
    </row>
    <row r="74" spans="1:37" s="196" customFormat="1" ht="11.85" customHeight="1" x14ac:dyDescent="0.15">
      <c r="A74" s="1859"/>
      <c r="B74" s="679"/>
      <c r="C74" s="3304"/>
      <c r="D74" s="320" t="s">
        <v>70</v>
      </c>
      <c r="E74" s="321" t="s">
        <v>547</v>
      </c>
      <c r="F74" s="3308" t="s">
        <v>548</v>
      </c>
      <c r="G74" s="3493"/>
      <c r="H74" s="3487"/>
      <c r="I74" s="3489"/>
      <c r="J74" s="3491"/>
      <c r="K74" s="3487"/>
      <c r="L74" s="3489"/>
      <c r="M74" s="3491"/>
      <c r="N74" s="3493"/>
      <c r="O74" s="3326"/>
      <c r="P74" s="3340"/>
      <c r="Q74" s="3342">
        <v>38619</v>
      </c>
      <c r="R74" s="3344">
        <v>15629</v>
      </c>
      <c r="S74" s="3345">
        <v>32746</v>
      </c>
      <c r="T74" s="3344" t="s">
        <v>3583</v>
      </c>
      <c r="U74" s="3347">
        <v>292</v>
      </c>
      <c r="V74" s="3397" t="s">
        <v>3341</v>
      </c>
      <c r="X74" s="1549"/>
      <c r="Y74" s="1549"/>
      <c r="Z74" s="1549"/>
      <c r="AA74" s="1549"/>
      <c r="AB74" s="1549"/>
      <c r="AC74" s="1549"/>
      <c r="AD74" s="1549"/>
      <c r="AE74" s="1549"/>
      <c r="AF74" s="1549"/>
      <c r="AG74" s="1549"/>
      <c r="AH74" s="1549"/>
      <c r="AI74" s="1549"/>
      <c r="AJ74" s="1549"/>
      <c r="AK74" s="1549"/>
    </row>
    <row r="75" spans="1:37" s="196" customFormat="1" ht="11.85" customHeight="1" x14ac:dyDescent="0.15">
      <c r="A75" s="1859"/>
      <c r="B75" s="679"/>
      <c r="C75" s="3305"/>
      <c r="D75" s="320" t="s">
        <v>71</v>
      </c>
      <c r="E75" s="321" t="s">
        <v>547</v>
      </c>
      <c r="F75" s="3309"/>
      <c r="G75" s="3503"/>
      <c r="H75" s="3499"/>
      <c r="I75" s="3501"/>
      <c r="J75" s="3497"/>
      <c r="K75" s="3499"/>
      <c r="L75" s="3501"/>
      <c r="M75" s="3497"/>
      <c r="N75" s="3503"/>
      <c r="O75" s="3358"/>
      <c r="P75" s="3359"/>
      <c r="Q75" s="3360"/>
      <c r="R75" s="3359"/>
      <c r="S75" s="3361"/>
      <c r="T75" s="3359"/>
      <c r="U75" s="3362"/>
      <c r="V75" s="3398"/>
      <c r="X75" s="1549"/>
      <c r="Y75" s="1549"/>
      <c r="Z75" s="1549"/>
      <c r="AA75" s="1549"/>
      <c r="AB75" s="1549"/>
      <c r="AC75" s="1549"/>
      <c r="AD75" s="1549"/>
      <c r="AE75" s="1549"/>
      <c r="AF75" s="1549"/>
      <c r="AG75" s="1549"/>
      <c r="AH75" s="1549"/>
      <c r="AI75" s="1549"/>
      <c r="AJ75" s="1549"/>
      <c r="AK75" s="1549"/>
    </row>
    <row r="76" spans="1:37" s="196" customFormat="1" ht="11.85" customHeight="1" x14ac:dyDescent="0.15">
      <c r="A76" s="1859"/>
      <c r="B76" s="679"/>
      <c r="C76" s="3303" t="s">
        <v>4279</v>
      </c>
      <c r="D76" s="515" t="s">
        <v>72</v>
      </c>
      <c r="E76" s="516" t="s">
        <v>549</v>
      </c>
      <c r="F76" s="3306" t="s">
        <v>550</v>
      </c>
      <c r="G76" s="3502">
        <v>3</v>
      </c>
      <c r="H76" s="3498">
        <v>3</v>
      </c>
      <c r="I76" s="3500">
        <v>0</v>
      </c>
      <c r="J76" s="3496">
        <v>0</v>
      </c>
      <c r="K76" s="3498">
        <v>0</v>
      </c>
      <c r="L76" s="3500">
        <v>0</v>
      </c>
      <c r="M76" s="3496">
        <v>3</v>
      </c>
      <c r="N76" s="3502">
        <v>2</v>
      </c>
      <c r="O76" s="3325">
        <v>43</v>
      </c>
      <c r="P76" s="3328">
        <v>25432</v>
      </c>
      <c r="Q76" s="3329"/>
      <c r="R76" s="3332" t="s">
        <v>3600</v>
      </c>
      <c r="S76" s="3333"/>
      <c r="T76" s="3328" t="s">
        <v>4679</v>
      </c>
      <c r="U76" s="3329"/>
      <c r="V76" s="3338" t="s">
        <v>3309</v>
      </c>
      <c r="X76" s="1549"/>
      <c r="Y76" s="1549"/>
      <c r="Z76" s="1549"/>
      <c r="AA76" s="1549"/>
      <c r="AB76" s="1549"/>
      <c r="AC76" s="1549"/>
      <c r="AD76" s="1549"/>
      <c r="AE76" s="1549"/>
      <c r="AF76" s="1549"/>
      <c r="AG76" s="1549"/>
      <c r="AH76" s="1549"/>
      <c r="AI76" s="1548">
        <f>SUM(H76:J79)</f>
        <v>3</v>
      </c>
      <c r="AJ76" s="1548">
        <f>SUM(K76:M79)</f>
        <v>3</v>
      </c>
      <c r="AK76" s="1549" t="str">
        <f>IF(AI76=AJ76,"","不一致")</f>
        <v/>
      </c>
    </row>
    <row r="77" spans="1:37" s="196" customFormat="1" ht="11.85" customHeight="1" x14ac:dyDescent="0.15">
      <c r="A77" s="1859"/>
      <c r="B77" s="679"/>
      <c r="C77" s="3304"/>
      <c r="D77" s="322"/>
      <c r="E77" s="513" t="s">
        <v>551</v>
      </c>
      <c r="F77" s="3307"/>
      <c r="G77" s="3493"/>
      <c r="H77" s="3487"/>
      <c r="I77" s="3489"/>
      <c r="J77" s="3491"/>
      <c r="K77" s="3487"/>
      <c r="L77" s="3489"/>
      <c r="M77" s="3491"/>
      <c r="N77" s="3493"/>
      <c r="O77" s="3326"/>
      <c r="P77" s="3330"/>
      <c r="Q77" s="3331"/>
      <c r="R77" s="3334"/>
      <c r="S77" s="3335"/>
      <c r="T77" s="3336"/>
      <c r="U77" s="3337"/>
      <c r="V77" s="3339"/>
      <c r="X77" s="1549"/>
      <c r="Y77" s="1549"/>
      <c r="Z77" s="1549"/>
      <c r="AA77" s="1549"/>
      <c r="AB77" s="1549"/>
      <c r="AC77" s="1549"/>
      <c r="AD77" s="1549"/>
      <c r="AE77" s="1549"/>
      <c r="AF77" s="1549"/>
      <c r="AG77" s="1549"/>
      <c r="AH77" s="1549"/>
      <c r="AI77" s="1549"/>
      <c r="AJ77" s="1549"/>
      <c r="AK77" s="1549"/>
    </row>
    <row r="78" spans="1:37" s="196" customFormat="1" ht="11.85" customHeight="1" x14ac:dyDescent="0.15">
      <c r="A78" s="1859"/>
      <c r="B78" s="679"/>
      <c r="C78" s="3304"/>
      <c r="D78" s="320" t="s">
        <v>70</v>
      </c>
      <c r="E78" s="321" t="s">
        <v>552</v>
      </c>
      <c r="F78" s="3308" t="s">
        <v>553</v>
      </c>
      <c r="G78" s="3493"/>
      <c r="H78" s="3487"/>
      <c r="I78" s="3489"/>
      <c r="J78" s="3491"/>
      <c r="K78" s="3487"/>
      <c r="L78" s="3489"/>
      <c r="M78" s="3491"/>
      <c r="N78" s="3493"/>
      <c r="O78" s="3326"/>
      <c r="P78" s="3340"/>
      <c r="Q78" s="3342">
        <v>7723</v>
      </c>
      <c r="R78" s="3344">
        <v>508</v>
      </c>
      <c r="S78" s="3345">
        <v>814</v>
      </c>
      <c r="T78" s="3344" t="s">
        <v>3583</v>
      </c>
      <c r="U78" s="3347">
        <v>292</v>
      </c>
      <c r="V78" s="3397" t="s">
        <v>3341</v>
      </c>
      <c r="X78" s="1549"/>
      <c r="Y78" s="1549"/>
      <c r="Z78" s="1549"/>
      <c r="AA78" s="1549"/>
      <c r="AB78" s="1549"/>
      <c r="AC78" s="1549"/>
      <c r="AD78" s="1549"/>
      <c r="AE78" s="1549"/>
      <c r="AF78" s="1549"/>
      <c r="AG78" s="1549"/>
      <c r="AH78" s="1549"/>
      <c r="AI78" s="1549"/>
      <c r="AJ78" s="1549"/>
      <c r="AK78" s="1549"/>
    </row>
    <row r="79" spans="1:37" s="196" customFormat="1" ht="11.85" customHeight="1" x14ac:dyDescent="0.15">
      <c r="A79" s="1859"/>
      <c r="B79" s="679"/>
      <c r="C79" s="3305"/>
      <c r="D79" s="514" t="s">
        <v>71</v>
      </c>
      <c r="E79" s="323" t="s">
        <v>552</v>
      </c>
      <c r="F79" s="3309"/>
      <c r="G79" s="3503"/>
      <c r="H79" s="3499"/>
      <c r="I79" s="3501"/>
      <c r="J79" s="3497"/>
      <c r="K79" s="3499"/>
      <c r="L79" s="3501"/>
      <c r="M79" s="3497"/>
      <c r="N79" s="3503"/>
      <c r="O79" s="3358"/>
      <c r="P79" s="3359"/>
      <c r="Q79" s="3360"/>
      <c r="R79" s="3359"/>
      <c r="S79" s="3361"/>
      <c r="T79" s="3359"/>
      <c r="U79" s="3362"/>
      <c r="V79" s="3398"/>
      <c r="X79" s="1549"/>
      <c r="Y79" s="1549"/>
      <c r="Z79" s="1549"/>
      <c r="AA79" s="1549"/>
      <c r="AB79" s="1549"/>
      <c r="AC79" s="1549"/>
      <c r="AD79" s="1549"/>
      <c r="AE79" s="1549"/>
      <c r="AF79" s="1549"/>
      <c r="AG79" s="1549"/>
      <c r="AH79" s="1549"/>
      <c r="AI79" s="1549"/>
      <c r="AJ79" s="1549"/>
      <c r="AK79" s="1549"/>
    </row>
    <row r="80" spans="1:37" s="196" customFormat="1" ht="11.85" customHeight="1" x14ac:dyDescent="0.15">
      <c r="A80" s="1859"/>
      <c r="B80" s="679"/>
      <c r="C80" s="3303" t="s">
        <v>4280</v>
      </c>
      <c r="D80" s="320" t="s">
        <v>72</v>
      </c>
      <c r="E80" s="321" t="s">
        <v>554</v>
      </c>
      <c r="F80" s="3306" t="s">
        <v>555</v>
      </c>
      <c r="G80" s="3502">
        <v>5</v>
      </c>
      <c r="H80" s="3498">
        <v>2</v>
      </c>
      <c r="I80" s="3500">
        <v>2</v>
      </c>
      <c r="J80" s="3496">
        <v>1</v>
      </c>
      <c r="K80" s="3498">
        <v>1</v>
      </c>
      <c r="L80" s="3500">
        <v>1</v>
      </c>
      <c r="M80" s="3496">
        <v>3</v>
      </c>
      <c r="N80" s="3502">
        <v>3</v>
      </c>
      <c r="O80" s="3325">
        <v>48</v>
      </c>
      <c r="P80" s="3328">
        <v>53609</v>
      </c>
      <c r="Q80" s="3329"/>
      <c r="R80" s="3332" t="s">
        <v>3601</v>
      </c>
      <c r="S80" s="3333"/>
      <c r="T80" s="3328" t="s">
        <v>4679</v>
      </c>
      <c r="U80" s="3329"/>
      <c r="V80" s="3338" t="s">
        <v>3309</v>
      </c>
      <c r="X80" s="1549"/>
      <c r="Y80" s="1549"/>
      <c r="Z80" s="1549"/>
      <c r="AA80" s="1549"/>
      <c r="AB80" s="1549"/>
      <c r="AC80" s="1549"/>
      <c r="AD80" s="1549"/>
      <c r="AE80" s="1549"/>
      <c r="AF80" s="1549"/>
      <c r="AG80" s="1549"/>
      <c r="AH80" s="1549"/>
      <c r="AI80" s="1548">
        <f>SUM(H80:J83)</f>
        <v>5</v>
      </c>
      <c r="AJ80" s="1548">
        <f>SUM(K80:M83)</f>
        <v>5</v>
      </c>
      <c r="AK80" s="1549" t="str">
        <f>IF(AI80=AJ80,"","不一致")</f>
        <v/>
      </c>
    </row>
    <row r="81" spans="1:37" s="196" customFormat="1" ht="11.85" customHeight="1" x14ac:dyDescent="0.15">
      <c r="A81" s="1859"/>
      <c r="B81" s="679"/>
      <c r="C81" s="3304"/>
      <c r="D81" s="322"/>
      <c r="E81" s="513" t="s">
        <v>556</v>
      </c>
      <c r="F81" s="3307"/>
      <c r="G81" s="3493"/>
      <c r="H81" s="3487"/>
      <c r="I81" s="3489"/>
      <c r="J81" s="3491"/>
      <c r="K81" s="3487"/>
      <c r="L81" s="3489"/>
      <c r="M81" s="3491"/>
      <c r="N81" s="3493"/>
      <c r="O81" s="3326"/>
      <c r="P81" s="3330"/>
      <c r="Q81" s="3331"/>
      <c r="R81" s="3334"/>
      <c r="S81" s="3335"/>
      <c r="T81" s="3336"/>
      <c r="U81" s="3337"/>
      <c r="V81" s="3339"/>
      <c r="X81" s="1549"/>
      <c r="Y81" s="1549"/>
      <c r="Z81" s="1549"/>
      <c r="AA81" s="1549"/>
      <c r="AB81" s="1549"/>
      <c r="AC81" s="1549"/>
      <c r="AD81" s="1549"/>
      <c r="AE81" s="1549"/>
      <c r="AF81" s="1549"/>
      <c r="AG81" s="1549"/>
      <c r="AH81" s="1549"/>
      <c r="AI81" s="1549"/>
      <c r="AJ81" s="1549"/>
      <c r="AK81" s="1549"/>
    </row>
    <row r="82" spans="1:37" s="196" customFormat="1" ht="11.85" customHeight="1" x14ac:dyDescent="0.15">
      <c r="A82" s="1859"/>
      <c r="B82" s="679"/>
      <c r="C82" s="3304"/>
      <c r="D82" s="320" t="s">
        <v>70</v>
      </c>
      <c r="E82" s="321" t="s">
        <v>557</v>
      </c>
      <c r="F82" s="3308" t="s">
        <v>558</v>
      </c>
      <c r="G82" s="3493"/>
      <c r="H82" s="3487"/>
      <c r="I82" s="3489"/>
      <c r="J82" s="3491"/>
      <c r="K82" s="3487"/>
      <c r="L82" s="3489"/>
      <c r="M82" s="3491"/>
      <c r="N82" s="3493"/>
      <c r="O82" s="3326"/>
      <c r="P82" s="3340"/>
      <c r="Q82" s="3342">
        <v>21605</v>
      </c>
      <c r="R82" s="3344">
        <v>13964</v>
      </c>
      <c r="S82" s="3345">
        <v>29238</v>
      </c>
      <c r="T82" s="3344" t="s">
        <v>3583</v>
      </c>
      <c r="U82" s="3347">
        <v>292</v>
      </c>
      <c r="V82" s="3397" t="s">
        <v>3341</v>
      </c>
      <c r="X82" s="1549"/>
      <c r="Y82" s="1549"/>
      <c r="Z82" s="1549"/>
      <c r="AA82" s="1549"/>
      <c r="AB82" s="1549"/>
      <c r="AC82" s="1549"/>
      <c r="AD82" s="1549"/>
      <c r="AE82" s="1549"/>
      <c r="AF82" s="1549"/>
      <c r="AG82" s="1549"/>
      <c r="AH82" s="1549"/>
      <c r="AI82" s="1549"/>
      <c r="AJ82" s="1549"/>
      <c r="AK82" s="1549"/>
    </row>
    <row r="83" spans="1:37" s="196" customFormat="1" ht="11.85" customHeight="1" x14ac:dyDescent="0.15">
      <c r="A83" s="1859"/>
      <c r="B83" s="679"/>
      <c r="C83" s="3305"/>
      <c r="D83" s="320" t="s">
        <v>71</v>
      </c>
      <c r="E83" s="321" t="s">
        <v>559</v>
      </c>
      <c r="F83" s="3309"/>
      <c r="G83" s="3503"/>
      <c r="H83" s="3499"/>
      <c r="I83" s="3501"/>
      <c r="J83" s="3497"/>
      <c r="K83" s="3499"/>
      <c r="L83" s="3501"/>
      <c r="M83" s="3497"/>
      <c r="N83" s="3503"/>
      <c r="O83" s="3358"/>
      <c r="P83" s="3359"/>
      <c r="Q83" s="3360"/>
      <c r="R83" s="3359"/>
      <c r="S83" s="3361"/>
      <c r="T83" s="3359"/>
      <c r="U83" s="3362"/>
      <c r="V83" s="3398"/>
      <c r="X83" s="1549"/>
      <c r="Y83" s="1549"/>
      <c r="Z83" s="1549"/>
      <c r="AA83" s="1549"/>
      <c r="AB83" s="1549"/>
      <c r="AC83" s="1549"/>
      <c r="AD83" s="1549"/>
      <c r="AE83" s="1549"/>
      <c r="AF83" s="1549"/>
      <c r="AG83" s="1549"/>
      <c r="AH83" s="1549"/>
      <c r="AI83" s="1549"/>
      <c r="AJ83" s="1549"/>
      <c r="AK83" s="1549"/>
    </row>
    <row r="84" spans="1:37" s="196" customFormat="1" ht="11.85" customHeight="1" x14ac:dyDescent="0.15">
      <c r="A84" s="1859"/>
      <c r="B84" s="679"/>
      <c r="C84" s="3303" t="s">
        <v>4281</v>
      </c>
      <c r="D84" s="515" t="s">
        <v>72</v>
      </c>
      <c r="E84" s="516" t="s">
        <v>560</v>
      </c>
      <c r="F84" s="3306" t="s">
        <v>561</v>
      </c>
      <c r="G84" s="3502">
        <v>4</v>
      </c>
      <c r="H84" s="3498">
        <v>3</v>
      </c>
      <c r="I84" s="3500">
        <v>0</v>
      </c>
      <c r="J84" s="3496">
        <v>1</v>
      </c>
      <c r="K84" s="3498">
        <v>0</v>
      </c>
      <c r="L84" s="3500">
        <v>0</v>
      </c>
      <c r="M84" s="3496">
        <v>4</v>
      </c>
      <c r="N84" s="3502">
        <v>2</v>
      </c>
      <c r="O84" s="3325">
        <v>57</v>
      </c>
      <c r="P84" s="3328">
        <v>125480</v>
      </c>
      <c r="Q84" s="3329"/>
      <c r="R84" s="3332" t="s">
        <v>3602</v>
      </c>
      <c r="S84" s="3333"/>
      <c r="T84" s="3328" t="s">
        <v>4679</v>
      </c>
      <c r="U84" s="3329"/>
      <c r="V84" s="3338" t="s">
        <v>3309</v>
      </c>
      <c r="X84" s="1549"/>
      <c r="Y84" s="1549"/>
      <c r="Z84" s="1549"/>
      <c r="AA84" s="1549"/>
      <c r="AB84" s="1549"/>
      <c r="AC84" s="1549"/>
      <c r="AD84" s="1549"/>
      <c r="AE84" s="1549"/>
      <c r="AF84" s="1549"/>
      <c r="AG84" s="1549"/>
      <c r="AH84" s="1549"/>
      <c r="AI84" s="1548">
        <f>SUM(H84:J87)</f>
        <v>4</v>
      </c>
      <c r="AJ84" s="1548">
        <f>SUM(K84:M87)</f>
        <v>4</v>
      </c>
      <c r="AK84" s="1549" t="str">
        <f>IF(AI84=AJ84,"","不一致")</f>
        <v/>
      </c>
    </row>
    <row r="85" spans="1:37" s="196" customFormat="1" ht="11.85" customHeight="1" x14ac:dyDescent="0.15">
      <c r="A85" s="1859"/>
      <c r="B85" s="679"/>
      <c r="C85" s="3304"/>
      <c r="D85" s="322"/>
      <c r="E85" s="513" t="s">
        <v>562</v>
      </c>
      <c r="F85" s="3307"/>
      <c r="G85" s="3493"/>
      <c r="H85" s="3487"/>
      <c r="I85" s="3489"/>
      <c r="J85" s="3491"/>
      <c r="K85" s="3487"/>
      <c r="L85" s="3489"/>
      <c r="M85" s="3491"/>
      <c r="N85" s="3493"/>
      <c r="O85" s="3326"/>
      <c r="P85" s="3330"/>
      <c r="Q85" s="3331"/>
      <c r="R85" s="3334"/>
      <c r="S85" s="3335"/>
      <c r="T85" s="3336"/>
      <c r="U85" s="3337"/>
      <c r="V85" s="3339"/>
      <c r="X85" s="1549"/>
      <c r="Y85" s="1549"/>
      <c r="Z85" s="1549"/>
      <c r="AA85" s="1549"/>
      <c r="AB85" s="1549"/>
      <c r="AC85" s="1549"/>
      <c r="AD85" s="1549"/>
      <c r="AE85" s="1549"/>
      <c r="AF85" s="1549"/>
      <c r="AG85" s="1549"/>
      <c r="AH85" s="1549"/>
      <c r="AI85" s="1549"/>
      <c r="AJ85" s="1549"/>
      <c r="AK85" s="1549"/>
    </row>
    <row r="86" spans="1:37" s="196" customFormat="1" ht="11.85" customHeight="1" x14ac:dyDescent="0.15">
      <c r="A86" s="1859"/>
      <c r="B86" s="679"/>
      <c r="C86" s="3304"/>
      <c r="D86" s="320" t="s">
        <v>70</v>
      </c>
      <c r="E86" s="321" t="s">
        <v>563</v>
      </c>
      <c r="F86" s="3308" t="s">
        <v>564</v>
      </c>
      <c r="G86" s="3493"/>
      <c r="H86" s="3487"/>
      <c r="I86" s="3489"/>
      <c r="J86" s="3491"/>
      <c r="K86" s="3487"/>
      <c r="L86" s="3489"/>
      <c r="M86" s="3491"/>
      <c r="N86" s="3493"/>
      <c r="O86" s="3326"/>
      <c r="P86" s="3340"/>
      <c r="Q86" s="3342">
        <v>45340</v>
      </c>
      <c r="R86" s="3344">
        <v>24685</v>
      </c>
      <c r="S86" s="3345">
        <v>42461</v>
      </c>
      <c r="T86" s="3344" t="s">
        <v>3583</v>
      </c>
      <c r="U86" s="3347">
        <v>292</v>
      </c>
      <c r="V86" s="3397" t="s">
        <v>3341</v>
      </c>
      <c r="X86" s="1549"/>
      <c r="Y86" s="1549"/>
      <c r="Z86" s="1549"/>
      <c r="AA86" s="1549"/>
      <c r="AB86" s="1549"/>
      <c r="AC86" s="1549"/>
      <c r="AD86" s="1549"/>
      <c r="AE86" s="1549"/>
      <c r="AF86" s="1549"/>
      <c r="AG86" s="1549"/>
      <c r="AH86" s="1549"/>
      <c r="AI86" s="1549"/>
      <c r="AJ86" s="1549"/>
      <c r="AK86" s="1549"/>
    </row>
    <row r="87" spans="1:37" s="196" customFormat="1" ht="11.85" customHeight="1" x14ac:dyDescent="0.15">
      <c r="A87" s="1859"/>
      <c r="B87" s="679"/>
      <c r="C87" s="3305"/>
      <c r="D87" s="514" t="s">
        <v>71</v>
      </c>
      <c r="E87" s="323" t="s">
        <v>563</v>
      </c>
      <c r="F87" s="3309"/>
      <c r="G87" s="3503"/>
      <c r="H87" s="3499"/>
      <c r="I87" s="3501"/>
      <c r="J87" s="3497"/>
      <c r="K87" s="3499"/>
      <c r="L87" s="3501"/>
      <c r="M87" s="3497"/>
      <c r="N87" s="3503"/>
      <c r="O87" s="3358"/>
      <c r="P87" s="3359"/>
      <c r="Q87" s="3360"/>
      <c r="R87" s="3359"/>
      <c r="S87" s="3361"/>
      <c r="T87" s="3359"/>
      <c r="U87" s="3362"/>
      <c r="V87" s="3398"/>
      <c r="X87" s="1549"/>
      <c r="Y87" s="1549"/>
      <c r="Z87" s="1549"/>
      <c r="AA87" s="1549"/>
      <c r="AB87" s="1549"/>
      <c r="AC87" s="1549"/>
      <c r="AD87" s="1549"/>
      <c r="AE87" s="1549"/>
      <c r="AF87" s="1549"/>
      <c r="AG87" s="1549"/>
      <c r="AH87" s="1549"/>
      <c r="AI87" s="1549"/>
      <c r="AJ87" s="1549"/>
      <c r="AK87" s="1549"/>
    </row>
    <row r="88" spans="1:37" s="196" customFormat="1" ht="11.85" customHeight="1" x14ac:dyDescent="0.15">
      <c r="A88" s="1859"/>
      <c r="B88" s="679"/>
      <c r="C88" s="3303" t="s">
        <v>4282</v>
      </c>
      <c r="D88" s="320" t="s">
        <v>72</v>
      </c>
      <c r="E88" s="321" t="s">
        <v>565</v>
      </c>
      <c r="F88" s="3565" t="s">
        <v>4686</v>
      </c>
      <c r="G88" s="3502">
        <v>4</v>
      </c>
      <c r="H88" s="3498">
        <v>3</v>
      </c>
      <c r="I88" s="3500">
        <v>0</v>
      </c>
      <c r="J88" s="3496">
        <v>1</v>
      </c>
      <c r="K88" s="3498">
        <v>0</v>
      </c>
      <c r="L88" s="3500">
        <v>0</v>
      </c>
      <c r="M88" s="3496">
        <v>4</v>
      </c>
      <c r="N88" s="3502">
        <v>2</v>
      </c>
      <c r="O88" s="3325">
        <v>47</v>
      </c>
      <c r="P88" s="3328">
        <v>78812</v>
      </c>
      <c r="Q88" s="3329"/>
      <c r="R88" s="3332" t="s">
        <v>3603</v>
      </c>
      <c r="S88" s="3333"/>
      <c r="T88" s="3328" t="s">
        <v>4679</v>
      </c>
      <c r="U88" s="3329"/>
      <c r="V88" s="3338" t="s">
        <v>3309</v>
      </c>
      <c r="X88" s="1549"/>
      <c r="Y88" s="1549"/>
      <c r="Z88" s="1549"/>
      <c r="AA88" s="1549"/>
      <c r="AB88" s="1549"/>
      <c r="AC88" s="1549"/>
      <c r="AD88" s="1549"/>
      <c r="AE88" s="1549"/>
      <c r="AF88" s="1549"/>
      <c r="AG88" s="1549"/>
      <c r="AH88" s="1549"/>
      <c r="AI88" s="1548">
        <f>SUM(H88:J91)</f>
        <v>4</v>
      </c>
      <c r="AJ88" s="1548">
        <f>SUM(K88:M91)</f>
        <v>4</v>
      </c>
      <c r="AK88" s="1549" t="str">
        <f>IF(AI88=AJ88,"","不一致")</f>
        <v/>
      </c>
    </row>
    <row r="89" spans="1:37" s="196" customFormat="1" ht="11.85" customHeight="1" x14ac:dyDescent="0.15">
      <c r="A89" s="1859"/>
      <c r="B89" s="679"/>
      <c r="C89" s="3304"/>
      <c r="D89" s="322"/>
      <c r="E89" s="513" t="s">
        <v>566</v>
      </c>
      <c r="F89" s="3566"/>
      <c r="G89" s="3493"/>
      <c r="H89" s="3487"/>
      <c r="I89" s="3489"/>
      <c r="J89" s="3491"/>
      <c r="K89" s="3487"/>
      <c r="L89" s="3489"/>
      <c r="M89" s="3491"/>
      <c r="N89" s="3493"/>
      <c r="O89" s="3326"/>
      <c r="P89" s="3330"/>
      <c r="Q89" s="3331"/>
      <c r="R89" s="3334"/>
      <c r="S89" s="3335"/>
      <c r="T89" s="3336"/>
      <c r="U89" s="3337"/>
      <c r="V89" s="3339"/>
      <c r="X89" s="1549"/>
      <c r="Y89" s="1549"/>
      <c r="Z89" s="1549"/>
      <c r="AA89" s="1549"/>
      <c r="AB89" s="1549"/>
      <c r="AC89" s="1549"/>
      <c r="AD89" s="1549"/>
      <c r="AE89" s="1549"/>
      <c r="AF89" s="1549"/>
      <c r="AG89" s="1549"/>
      <c r="AH89" s="1549"/>
      <c r="AI89" s="1549"/>
      <c r="AJ89" s="1549"/>
      <c r="AK89" s="1549"/>
    </row>
    <row r="90" spans="1:37" s="196" customFormat="1" ht="11.85" customHeight="1" x14ac:dyDescent="0.15">
      <c r="A90" s="1859"/>
      <c r="B90" s="679"/>
      <c r="C90" s="3304"/>
      <c r="D90" s="320" t="s">
        <v>70</v>
      </c>
      <c r="E90" s="321" t="s">
        <v>567</v>
      </c>
      <c r="F90" s="3563" t="s">
        <v>4687</v>
      </c>
      <c r="G90" s="3493"/>
      <c r="H90" s="3487"/>
      <c r="I90" s="3489"/>
      <c r="J90" s="3491"/>
      <c r="K90" s="3487"/>
      <c r="L90" s="3489"/>
      <c r="M90" s="3491"/>
      <c r="N90" s="3493"/>
      <c r="O90" s="3326"/>
      <c r="P90" s="3340"/>
      <c r="Q90" s="3342">
        <v>20386</v>
      </c>
      <c r="R90" s="3344">
        <v>11775</v>
      </c>
      <c r="S90" s="3345">
        <v>20088</v>
      </c>
      <c r="T90" s="3344" t="s">
        <v>3583</v>
      </c>
      <c r="U90" s="3347">
        <v>292</v>
      </c>
      <c r="V90" s="3397" t="s">
        <v>3341</v>
      </c>
      <c r="X90" s="1549"/>
      <c r="Y90" s="1549"/>
      <c r="Z90" s="1549"/>
      <c r="AA90" s="1549"/>
      <c r="AB90" s="1549"/>
      <c r="AC90" s="1549"/>
      <c r="AD90" s="1549"/>
      <c r="AE90" s="1549"/>
      <c r="AF90" s="1549"/>
      <c r="AG90" s="1549"/>
      <c r="AH90" s="1549"/>
      <c r="AI90" s="1549"/>
      <c r="AJ90" s="1549"/>
      <c r="AK90" s="1549"/>
    </row>
    <row r="91" spans="1:37" s="196" customFormat="1" ht="11.85" customHeight="1" x14ac:dyDescent="0.15">
      <c r="A91" s="1859"/>
      <c r="B91" s="679"/>
      <c r="C91" s="3305"/>
      <c r="D91" s="320" t="s">
        <v>71</v>
      </c>
      <c r="E91" s="321" t="s">
        <v>567</v>
      </c>
      <c r="F91" s="3564"/>
      <c r="G91" s="3503"/>
      <c r="H91" s="3499"/>
      <c r="I91" s="3501"/>
      <c r="J91" s="3497"/>
      <c r="K91" s="3499"/>
      <c r="L91" s="3501"/>
      <c r="M91" s="3497"/>
      <c r="N91" s="3503"/>
      <c r="O91" s="3358"/>
      <c r="P91" s="3359"/>
      <c r="Q91" s="3360"/>
      <c r="R91" s="3359"/>
      <c r="S91" s="3361"/>
      <c r="T91" s="3359"/>
      <c r="U91" s="3362"/>
      <c r="V91" s="3398"/>
      <c r="X91" s="1549"/>
      <c r="Y91" s="1549"/>
      <c r="Z91" s="1549"/>
      <c r="AA91" s="1549"/>
      <c r="AB91" s="1549"/>
      <c r="AC91" s="1549"/>
      <c r="AD91" s="1549"/>
      <c r="AE91" s="1549"/>
      <c r="AF91" s="1549"/>
      <c r="AG91" s="1549"/>
      <c r="AH91" s="1549"/>
      <c r="AI91" s="1549"/>
      <c r="AJ91" s="1549"/>
      <c r="AK91" s="1549"/>
    </row>
    <row r="92" spans="1:37" s="196" customFormat="1" ht="11.85" customHeight="1" x14ac:dyDescent="0.15">
      <c r="A92" s="1859"/>
      <c r="B92" s="679"/>
      <c r="C92" s="3303" t="s">
        <v>4688</v>
      </c>
      <c r="D92" s="515" t="s">
        <v>72</v>
      </c>
      <c r="E92" s="516" t="s">
        <v>568</v>
      </c>
      <c r="F92" s="3306" t="s">
        <v>569</v>
      </c>
      <c r="G92" s="3502">
        <v>4</v>
      </c>
      <c r="H92" s="3498">
        <v>2</v>
      </c>
      <c r="I92" s="3500">
        <v>0</v>
      </c>
      <c r="J92" s="3496">
        <v>2</v>
      </c>
      <c r="K92" s="3498">
        <v>1</v>
      </c>
      <c r="L92" s="3500">
        <v>0</v>
      </c>
      <c r="M92" s="3496">
        <v>3</v>
      </c>
      <c r="N92" s="3502">
        <v>1</v>
      </c>
      <c r="O92" s="3325">
        <v>29</v>
      </c>
      <c r="P92" s="3328">
        <v>66608</v>
      </c>
      <c r="Q92" s="3329"/>
      <c r="R92" s="3332" t="s">
        <v>3604</v>
      </c>
      <c r="S92" s="3333"/>
      <c r="T92" s="3328" t="s">
        <v>4679</v>
      </c>
      <c r="U92" s="3329"/>
      <c r="V92" s="3338" t="s">
        <v>3309</v>
      </c>
      <c r="X92" s="1549"/>
      <c r="Y92" s="1549"/>
      <c r="Z92" s="1549"/>
      <c r="AA92" s="1549"/>
      <c r="AB92" s="1549"/>
      <c r="AC92" s="1549"/>
      <c r="AD92" s="1549"/>
      <c r="AE92" s="1549"/>
      <c r="AF92" s="1549"/>
      <c r="AG92" s="1549"/>
      <c r="AH92" s="1549"/>
      <c r="AI92" s="1548">
        <f>SUM(H92:J95)</f>
        <v>4</v>
      </c>
      <c r="AJ92" s="1548">
        <f>SUM(K92:M95)</f>
        <v>4</v>
      </c>
      <c r="AK92" s="1549" t="str">
        <f>IF(AI92=AJ92,"","不一致")</f>
        <v/>
      </c>
    </row>
    <row r="93" spans="1:37" s="196" customFormat="1" ht="11.85" customHeight="1" x14ac:dyDescent="0.15">
      <c r="A93" s="1859"/>
      <c r="B93" s="679"/>
      <c r="C93" s="3304"/>
      <c r="D93" s="322"/>
      <c r="E93" s="513" t="s">
        <v>570</v>
      </c>
      <c r="F93" s="3307"/>
      <c r="G93" s="3493"/>
      <c r="H93" s="3487"/>
      <c r="I93" s="3489"/>
      <c r="J93" s="3491"/>
      <c r="K93" s="3487"/>
      <c r="L93" s="3489"/>
      <c r="M93" s="3491"/>
      <c r="N93" s="3493"/>
      <c r="O93" s="3326"/>
      <c r="P93" s="3330"/>
      <c r="Q93" s="3331"/>
      <c r="R93" s="3334"/>
      <c r="S93" s="3335"/>
      <c r="T93" s="3336"/>
      <c r="U93" s="3337"/>
      <c r="V93" s="3339"/>
      <c r="X93" s="1549"/>
      <c r="Y93" s="1549"/>
      <c r="Z93" s="1549"/>
      <c r="AA93" s="1549"/>
      <c r="AB93" s="1549"/>
      <c r="AC93" s="1549"/>
      <c r="AD93" s="1549"/>
      <c r="AE93" s="1549"/>
      <c r="AF93" s="1549"/>
      <c r="AG93" s="1549"/>
      <c r="AH93" s="1549"/>
      <c r="AI93" s="1549"/>
      <c r="AJ93" s="1549"/>
      <c r="AK93" s="1549"/>
    </row>
    <row r="94" spans="1:37" s="196" customFormat="1" ht="11.85" customHeight="1" x14ac:dyDescent="0.15">
      <c r="A94" s="1859"/>
      <c r="B94" s="679"/>
      <c r="C94" s="3304"/>
      <c r="D94" s="320" t="s">
        <v>70</v>
      </c>
      <c r="E94" s="321" t="s">
        <v>571</v>
      </c>
      <c r="F94" s="3308" t="s">
        <v>572</v>
      </c>
      <c r="G94" s="3493"/>
      <c r="H94" s="3487"/>
      <c r="I94" s="3489"/>
      <c r="J94" s="3491"/>
      <c r="K94" s="3487"/>
      <c r="L94" s="3489"/>
      <c r="M94" s="3491"/>
      <c r="N94" s="3493"/>
      <c r="O94" s="3326"/>
      <c r="P94" s="3340"/>
      <c r="Q94" s="3342">
        <v>26750</v>
      </c>
      <c r="R94" s="3344">
        <v>7450</v>
      </c>
      <c r="S94" s="3345">
        <v>15284</v>
      </c>
      <c r="T94" s="3344" t="s">
        <v>3583</v>
      </c>
      <c r="U94" s="3347">
        <v>292</v>
      </c>
      <c r="V94" s="3397" t="s">
        <v>3341</v>
      </c>
      <c r="X94" s="1549"/>
      <c r="Y94" s="1549"/>
      <c r="Z94" s="1549"/>
      <c r="AA94" s="1549"/>
      <c r="AB94" s="1549"/>
      <c r="AC94" s="1549"/>
      <c r="AD94" s="1549"/>
      <c r="AE94" s="1549"/>
      <c r="AF94" s="1549"/>
      <c r="AG94" s="1549"/>
      <c r="AH94" s="1549"/>
      <c r="AI94" s="1549"/>
      <c r="AJ94" s="1549"/>
      <c r="AK94" s="1549"/>
    </row>
    <row r="95" spans="1:37" s="196" customFormat="1" ht="11.85" customHeight="1" x14ac:dyDescent="0.15">
      <c r="A95" s="1859"/>
      <c r="B95" s="679"/>
      <c r="C95" s="3305"/>
      <c r="D95" s="514" t="s">
        <v>71</v>
      </c>
      <c r="E95" s="323" t="s">
        <v>571</v>
      </c>
      <c r="F95" s="3309"/>
      <c r="G95" s="3503"/>
      <c r="H95" s="3499"/>
      <c r="I95" s="3501"/>
      <c r="J95" s="3497"/>
      <c r="K95" s="3499"/>
      <c r="L95" s="3501"/>
      <c r="M95" s="3497"/>
      <c r="N95" s="3503"/>
      <c r="O95" s="3358"/>
      <c r="P95" s="3359"/>
      <c r="Q95" s="3360"/>
      <c r="R95" s="3359"/>
      <c r="S95" s="3361"/>
      <c r="T95" s="3359"/>
      <c r="U95" s="3362"/>
      <c r="V95" s="3398"/>
      <c r="X95" s="1549"/>
      <c r="Y95" s="1549"/>
      <c r="Z95" s="1549"/>
      <c r="AA95" s="1549"/>
      <c r="AB95" s="1549"/>
      <c r="AC95" s="1549"/>
      <c r="AD95" s="1549"/>
      <c r="AE95" s="1549"/>
      <c r="AF95" s="1549"/>
      <c r="AG95" s="1549"/>
      <c r="AH95" s="1549"/>
      <c r="AI95" s="1549"/>
      <c r="AJ95" s="1549"/>
      <c r="AK95" s="1549"/>
    </row>
    <row r="96" spans="1:37" s="196" customFormat="1" ht="11.85" customHeight="1" x14ac:dyDescent="0.15">
      <c r="A96" s="1859"/>
      <c r="B96" s="679"/>
      <c r="C96" s="3303" t="s">
        <v>4689</v>
      </c>
      <c r="D96" s="320" t="s">
        <v>72</v>
      </c>
      <c r="E96" s="321" t="s">
        <v>573</v>
      </c>
      <c r="F96" s="3306" t="s">
        <v>574</v>
      </c>
      <c r="G96" s="3502">
        <v>4</v>
      </c>
      <c r="H96" s="3498">
        <v>3</v>
      </c>
      <c r="I96" s="3500">
        <v>0</v>
      </c>
      <c r="J96" s="3496">
        <v>1</v>
      </c>
      <c r="K96" s="3498">
        <v>0</v>
      </c>
      <c r="L96" s="3500">
        <v>0</v>
      </c>
      <c r="M96" s="3496">
        <v>4</v>
      </c>
      <c r="N96" s="3502">
        <v>0</v>
      </c>
      <c r="O96" s="3325">
        <v>33</v>
      </c>
      <c r="P96" s="3328">
        <v>63362</v>
      </c>
      <c r="Q96" s="3329"/>
      <c r="R96" s="3332" t="s">
        <v>3605</v>
      </c>
      <c r="S96" s="3333"/>
      <c r="T96" s="3328" t="s">
        <v>4690</v>
      </c>
      <c r="U96" s="3329"/>
      <c r="V96" s="3338" t="s">
        <v>3309</v>
      </c>
      <c r="X96" s="1549"/>
      <c r="Y96" s="1549"/>
      <c r="Z96" s="1549"/>
      <c r="AA96" s="1549"/>
      <c r="AB96" s="1549"/>
      <c r="AC96" s="1549"/>
      <c r="AD96" s="1549"/>
      <c r="AE96" s="1549"/>
      <c r="AF96" s="1549"/>
      <c r="AG96" s="1549"/>
      <c r="AH96" s="1549"/>
      <c r="AI96" s="1548">
        <f>SUM(H96:J99)</f>
        <v>4</v>
      </c>
      <c r="AJ96" s="1548">
        <f>SUM(K96:M99)</f>
        <v>4</v>
      </c>
      <c r="AK96" s="1549" t="str">
        <f>IF(AI96=AJ96,"","不一致")</f>
        <v/>
      </c>
    </row>
    <row r="97" spans="1:37" s="196" customFormat="1" ht="11.85" customHeight="1" x14ac:dyDescent="0.15">
      <c r="A97" s="1859"/>
      <c r="B97" s="679"/>
      <c r="C97" s="3304"/>
      <c r="D97" s="322"/>
      <c r="E97" s="513" t="s">
        <v>575</v>
      </c>
      <c r="F97" s="3307"/>
      <c r="G97" s="3493"/>
      <c r="H97" s="3487"/>
      <c r="I97" s="3489"/>
      <c r="J97" s="3491"/>
      <c r="K97" s="3487"/>
      <c r="L97" s="3489"/>
      <c r="M97" s="3491"/>
      <c r="N97" s="3493"/>
      <c r="O97" s="3326"/>
      <c r="P97" s="3330"/>
      <c r="Q97" s="3331"/>
      <c r="R97" s="3334"/>
      <c r="S97" s="3335"/>
      <c r="T97" s="3336"/>
      <c r="U97" s="3337"/>
      <c r="V97" s="3339"/>
      <c r="X97" s="1549"/>
      <c r="Y97" s="1549"/>
      <c r="Z97" s="1549"/>
      <c r="AA97" s="1549"/>
      <c r="AB97" s="1549"/>
      <c r="AC97" s="1549"/>
      <c r="AD97" s="1549"/>
      <c r="AE97" s="1549"/>
      <c r="AF97" s="1549"/>
      <c r="AG97" s="1549"/>
      <c r="AH97" s="1549"/>
      <c r="AI97" s="1549"/>
      <c r="AJ97" s="1549"/>
      <c r="AK97" s="1549"/>
    </row>
    <row r="98" spans="1:37" s="196" customFormat="1" ht="11.85" customHeight="1" x14ac:dyDescent="0.15">
      <c r="A98" s="1859"/>
      <c r="B98" s="679"/>
      <c r="C98" s="3304"/>
      <c r="D98" s="320" t="s">
        <v>70</v>
      </c>
      <c r="E98" s="321" t="s">
        <v>576</v>
      </c>
      <c r="F98" s="3308" t="s">
        <v>577</v>
      </c>
      <c r="G98" s="3493"/>
      <c r="H98" s="3487"/>
      <c r="I98" s="3489"/>
      <c r="J98" s="3491"/>
      <c r="K98" s="3487"/>
      <c r="L98" s="3489"/>
      <c r="M98" s="3491"/>
      <c r="N98" s="3493"/>
      <c r="O98" s="3326"/>
      <c r="P98" s="3340"/>
      <c r="Q98" s="3342">
        <v>21173</v>
      </c>
      <c r="R98" s="3344">
        <v>4684</v>
      </c>
      <c r="S98" s="3345">
        <v>9974</v>
      </c>
      <c r="T98" s="3344" t="s">
        <v>3583</v>
      </c>
      <c r="U98" s="3347">
        <v>293</v>
      </c>
      <c r="V98" s="3397" t="s">
        <v>3341</v>
      </c>
      <c r="X98" s="1549"/>
      <c r="Y98" s="1549"/>
      <c r="Z98" s="1549"/>
      <c r="AA98" s="1549"/>
      <c r="AB98" s="1549"/>
      <c r="AC98" s="1549"/>
      <c r="AD98" s="1549"/>
      <c r="AE98" s="1549"/>
      <c r="AF98" s="1549"/>
      <c r="AG98" s="1549"/>
      <c r="AH98" s="1549"/>
      <c r="AI98" s="1549"/>
      <c r="AJ98" s="1549"/>
      <c r="AK98" s="1549"/>
    </row>
    <row r="99" spans="1:37" s="196" customFormat="1" ht="11.85" customHeight="1" x14ac:dyDescent="0.15">
      <c r="A99" s="1859"/>
      <c r="B99" s="679"/>
      <c r="C99" s="3305"/>
      <c r="D99" s="320" t="s">
        <v>71</v>
      </c>
      <c r="E99" s="321" t="s">
        <v>576</v>
      </c>
      <c r="F99" s="3309"/>
      <c r="G99" s="3503"/>
      <c r="H99" s="3499"/>
      <c r="I99" s="3501"/>
      <c r="J99" s="3497"/>
      <c r="K99" s="3499"/>
      <c r="L99" s="3501"/>
      <c r="M99" s="3497"/>
      <c r="N99" s="3503"/>
      <c r="O99" s="3358"/>
      <c r="P99" s="3359"/>
      <c r="Q99" s="3360"/>
      <c r="R99" s="3359"/>
      <c r="S99" s="3361"/>
      <c r="T99" s="3359"/>
      <c r="U99" s="3362"/>
      <c r="V99" s="3398"/>
      <c r="X99" s="1549"/>
      <c r="Y99" s="1549"/>
      <c r="Z99" s="1549"/>
      <c r="AA99" s="1549"/>
      <c r="AB99" s="1549"/>
      <c r="AC99" s="1549"/>
      <c r="AD99" s="1549"/>
      <c r="AE99" s="1549"/>
      <c r="AF99" s="1549"/>
      <c r="AG99" s="1549"/>
      <c r="AH99" s="1549"/>
      <c r="AI99" s="1549"/>
      <c r="AJ99" s="1549"/>
      <c r="AK99" s="1549"/>
    </row>
    <row r="100" spans="1:37" s="196" customFormat="1" ht="11.85" customHeight="1" x14ac:dyDescent="0.15">
      <c r="A100" s="1859"/>
      <c r="B100" s="679"/>
      <c r="C100" s="3303" t="s">
        <v>4283</v>
      </c>
      <c r="D100" s="515" t="s">
        <v>72</v>
      </c>
      <c r="E100" s="516" t="s">
        <v>578</v>
      </c>
      <c r="F100" s="3569" t="s">
        <v>579</v>
      </c>
      <c r="G100" s="3502">
        <v>4</v>
      </c>
      <c r="H100" s="3498">
        <v>3</v>
      </c>
      <c r="I100" s="3500">
        <v>0</v>
      </c>
      <c r="J100" s="3496">
        <v>1</v>
      </c>
      <c r="K100" s="3498">
        <v>0</v>
      </c>
      <c r="L100" s="3500">
        <v>0</v>
      </c>
      <c r="M100" s="3496">
        <v>4</v>
      </c>
      <c r="N100" s="3502">
        <v>1</v>
      </c>
      <c r="O100" s="3325">
        <v>33</v>
      </c>
      <c r="P100" s="3328">
        <v>64616</v>
      </c>
      <c r="Q100" s="3329"/>
      <c r="R100" s="3332" t="s">
        <v>3606</v>
      </c>
      <c r="S100" s="3333"/>
      <c r="T100" s="3328" t="s">
        <v>4690</v>
      </c>
      <c r="U100" s="3329"/>
      <c r="V100" s="3338" t="s">
        <v>3309</v>
      </c>
      <c r="X100" s="1549"/>
      <c r="Y100" s="1549"/>
      <c r="Z100" s="1549"/>
      <c r="AA100" s="1549"/>
      <c r="AB100" s="1549"/>
      <c r="AC100" s="1549"/>
      <c r="AD100" s="1549"/>
      <c r="AE100" s="1549"/>
      <c r="AF100" s="1549"/>
      <c r="AG100" s="1549"/>
      <c r="AH100" s="1549"/>
      <c r="AI100" s="1548">
        <f>SUM(H100:J103)</f>
        <v>4</v>
      </c>
      <c r="AJ100" s="1548">
        <f>SUM(K100:M103)</f>
        <v>4</v>
      </c>
      <c r="AK100" s="1549" t="str">
        <f>IF(AI100=AJ100,"","不一致")</f>
        <v/>
      </c>
    </row>
    <row r="101" spans="1:37" s="196" customFormat="1" ht="11.85" customHeight="1" x14ac:dyDescent="0.15">
      <c r="A101" s="1859"/>
      <c r="B101" s="679"/>
      <c r="C101" s="3304"/>
      <c r="D101" s="322"/>
      <c r="E101" s="513" t="s">
        <v>580</v>
      </c>
      <c r="F101" s="3570"/>
      <c r="G101" s="3493"/>
      <c r="H101" s="3487"/>
      <c r="I101" s="3489"/>
      <c r="J101" s="3491"/>
      <c r="K101" s="3487"/>
      <c r="L101" s="3489"/>
      <c r="M101" s="3491"/>
      <c r="N101" s="3493"/>
      <c r="O101" s="3326"/>
      <c r="P101" s="3330"/>
      <c r="Q101" s="3331"/>
      <c r="R101" s="3334"/>
      <c r="S101" s="3335"/>
      <c r="T101" s="3336"/>
      <c r="U101" s="3337"/>
      <c r="V101" s="3339"/>
      <c r="X101" s="1549"/>
      <c r="Y101" s="1549"/>
      <c r="Z101" s="1549"/>
      <c r="AA101" s="1549"/>
      <c r="AB101" s="1549"/>
      <c r="AC101" s="1549"/>
      <c r="AD101" s="1549"/>
      <c r="AE101" s="1549"/>
      <c r="AF101" s="1549"/>
      <c r="AG101" s="1549"/>
      <c r="AH101" s="1549"/>
      <c r="AI101" s="1549"/>
      <c r="AJ101" s="1549"/>
      <c r="AK101" s="1549"/>
    </row>
    <row r="102" spans="1:37" s="196" customFormat="1" ht="11.85" customHeight="1" x14ac:dyDescent="0.15">
      <c r="A102" s="1859"/>
      <c r="B102" s="679"/>
      <c r="C102" s="3304"/>
      <c r="D102" s="320" t="s">
        <v>70</v>
      </c>
      <c r="E102" s="321" t="s">
        <v>581</v>
      </c>
      <c r="F102" s="3567" t="s">
        <v>582</v>
      </c>
      <c r="G102" s="3493"/>
      <c r="H102" s="3487"/>
      <c r="I102" s="3489"/>
      <c r="J102" s="3491"/>
      <c r="K102" s="3487"/>
      <c r="L102" s="3489"/>
      <c r="M102" s="3491"/>
      <c r="N102" s="3493"/>
      <c r="O102" s="3326"/>
      <c r="P102" s="3340"/>
      <c r="Q102" s="3342">
        <v>27721</v>
      </c>
      <c r="R102" s="3344">
        <v>8289</v>
      </c>
      <c r="S102" s="3345">
        <v>16324</v>
      </c>
      <c r="T102" s="3344" t="s">
        <v>3583</v>
      </c>
      <c r="U102" s="3347">
        <v>292</v>
      </c>
      <c r="V102" s="3397" t="s">
        <v>3341</v>
      </c>
      <c r="X102" s="1549"/>
      <c r="Y102" s="1549"/>
      <c r="Z102" s="1549"/>
      <c r="AA102" s="1549"/>
      <c r="AB102" s="1549"/>
      <c r="AC102" s="1549"/>
      <c r="AD102" s="1549"/>
      <c r="AE102" s="1549"/>
      <c r="AF102" s="1549"/>
      <c r="AG102" s="1549"/>
      <c r="AH102" s="1549"/>
      <c r="AI102" s="1549"/>
      <c r="AJ102" s="1549"/>
      <c r="AK102" s="1549"/>
    </row>
    <row r="103" spans="1:37" s="196" customFormat="1" ht="11.85" customHeight="1" x14ac:dyDescent="0.15">
      <c r="A103" s="1859"/>
      <c r="B103" s="679"/>
      <c r="C103" s="3305"/>
      <c r="D103" s="514" t="s">
        <v>71</v>
      </c>
      <c r="E103" s="323" t="s">
        <v>581</v>
      </c>
      <c r="F103" s="3568"/>
      <c r="G103" s="3503"/>
      <c r="H103" s="3499"/>
      <c r="I103" s="3501"/>
      <c r="J103" s="3497"/>
      <c r="K103" s="3499"/>
      <c r="L103" s="3501"/>
      <c r="M103" s="3497"/>
      <c r="N103" s="3503"/>
      <c r="O103" s="3358"/>
      <c r="P103" s="3359"/>
      <c r="Q103" s="3360"/>
      <c r="R103" s="3359"/>
      <c r="S103" s="3361"/>
      <c r="T103" s="3359"/>
      <c r="U103" s="3362"/>
      <c r="V103" s="3398"/>
      <c r="X103" s="1549"/>
      <c r="Y103" s="1549"/>
      <c r="Z103" s="1549"/>
      <c r="AA103" s="1549"/>
      <c r="AB103" s="1549"/>
      <c r="AC103" s="1549"/>
      <c r="AD103" s="1549"/>
      <c r="AE103" s="1549"/>
      <c r="AF103" s="1549"/>
      <c r="AG103" s="1549"/>
      <c r="AH103" s="1549"/>
      <c r="AI103" s="1549"/>
      <c r="AJ103" s="1549"/>
      <c r="AK103" s="1549"/>
    </row>
    <row r="104" spans="1:37" s="196" customFormat="1" ht="11.85" customHeight="1" x14ac:dyDescent="0.15">
      <c r="A104" s="1859"/>
      <c r="B104" s="679"/>
      <c r="C104" s="3303" t="s">
        <v>4284</v>
      </c>
      <c r="D104" s="320" t="s">
        <v>72</v>
      </c>
      <c r="E104" s="321" t="s">
        <v>583</v>
      </c>
      <c r="F104" s="3306" t="s">
        <v>584</v>
      </c>
      <c r="G104" s="3502">
        <v>4</v>
      </c>
      <c r="H104" s="3498">
        <v>3</v>
      </c>
      <c r="I104" s="3500">
        <v>0</v>
      </c>
      <c r="J104" s="3496">
        <v>1</v>
      </c>
      <c r="K104" s="3498">
        <v>0</v>
      </c>
      <c r="L104" s="3500">
        <v>1</v>
      </c>
      <c r="M104" s="3496">
        <v>3</v>
      </c>
      <c r="N104" s="3502">
        <v>2</v>
      </c>
      <c r="O104" s="3325">
        <v>43</v>
      </c>
      <c r="P104" s="3328">
        <v>104082</v>
      </c>
      <c r="Q104" s="3329"/>
      <c r="R104" s="3332" t="s">
        <v>3607</v>
      </c>
      <c r="S104" s="3333"/>
      <c r="T104" s="3328" t="s">
        <v>4690</v>
      </c>
      <c r="U104" s="3329"/>
      <c r="V104" s="3338" t="s">
        <v>3309</v>
      </c>
      <c r="X104" s="1549"/>
      <c r="Y104" s="1549"/>
      <c r="Z104" s="1549"/>
      <c r="AA104" s="1549"/>
      <c r="AB104" s="1549"/>
      <c r="AC104" s="1549"/>
      <c r="AD104" s="1549"/>
      <c r="AE104" s="1549"/>
      <c r="AF104" s="1549"/>
      <c r="AG104" s="1549"/>
      <c r="AH104" s="1549"/>
      <c r="AI104" s="1548">
        <f>SUM(H104:J107)</f>
        <v>4</v>
      </c>
      <c r="AJ104" s="1548">
        <f>SUM(K104:M107)</f>
        <v>4</v>
      </c>
      <c r="AK104" s="1549" t="str">
        <f>IF(AI104=AJ104,"","不一致")</f>
        <v/>
      </c>
    </row>
    <row r="105" spans="1:37" s="196" customFormat="1" ht="11.85" customHeight="1" x14ac:dyDescent="0.15">
      <c r="A105" s="1859"/>
      <c r="B105" s="679"/>
      <c r="C105" s="3304"/>
      <c r="D105" s="322"/>
      <c r="E105" s="513" t="s">
        <v>585</v>
      </c>
      <c r="F105" s="3307"/>
      <c r="G105" s="3493"/>
      <c r="H105" s="3487"/>
      <c r="I105" s="3489"/>
      <c r="J105" s="3491"/>
      <c r="K105" s="3487"/>
      <c r="L105" s="3489"/>
      <c r="M105" s="3491"/>
      <c r="N105" s="3493"/>
      <c r="O105" s="3326"/>
      <c r="P105" s="3330"/>
      <c r="Q105" s="3331"/>
      <c r="R105" s="3334"/>
      <c r="S105" s="3335"/>
      <c r="T105" s="3336"/>
      <c r="U105" s="3337"/>
      <c r="V105" s="3339"/>
      <c r="X105" s="1549"/>
      <c r="Y105" s="1549"/>
      <c r="Z105" s="1549"/>
      <c r="AA105" s="1549"/>
      <c r="AB105" s="1549"/>
      <c r="AC105" s="1549"/>
      <c r="AD105" s="1549"/>
      <c r="AE105" s="1549"/>
      <c r="AF105" s="1549"/>
      <c r="AG105" s="1549"/>
      <c r="AH105" s="1549"/>
      <c r="AI105" s="1549"/>
      <c r="AJ105" s="1549"/>
      <c r="AK105" s="1549"/>
    </row>
    <row r="106" spans="1:37" s="196" customFormat="1" ht="11.85" customHeight="1" x14ac:dyDescent="0.15">
      <c r="A106" s="1859"/>
      <c r="B106" s="679"/>
      <c r="C106" s="3304"/>
      <c r="D106" s="320" t="s">
        <v>70</v>
      </c>
      <c r="E106" s="321" t="s">
        <v>586</v>
      </c>
      <c r="F106" s="3308" t="s">
        <v>587</v>
      </c>
      <c r="G106" s="3493"/>
      <c r="H106" s="3487"/>
      <c r="I106" s="3489"/>
      <c r="J106" s="3491"/>
      <c r="K106" s="3487"/>
      <c r="L106" s="3489"/>
      <c r="M106" s="3491"/>
      <c r="N106" s="3493"/>
      <c r="O106" s="3326"/>
      <c r="P106" s="3340"/>
      <c r="Q106" s="3342">
        <v>17276</v>
      </c>
      <c r="R106" s="3344">
        <v>11164</v>
      </c>
      <c r="S106" s="3345">
        <v>27014</v>
      </c>
      <c r="T106" s="3344" t="s">
        <v>3583</v>
      </c>
      <c r="U106" s="3347">
        <v>292</v>
      </c>
      <c r="V106" s="3397" t="s">
        <v>3341</v>
      </c>
      <c r="X106" s="1549"/>
      <c r="Y106" s="1549"/>
      <c r="Z106" s="1549"/>
      <c r="AA106" s="1549"/>
      <c r="AB106" s="1549"/>
      <c r="AC106" s="1549"/>
      <c r="AD106" s="1549"/>
      <c r="AE106" s="1549"/>
      <c r="AF106" s="1549"/>
      <c r="AG106" s="1549"/>
      <c r="AH106" s="1549"/>
      <c r="AI106" s="1549"/>
      <c r="AJ106" s="1549"/>
      <c r="AK106" s="1549"/>
    </row>
    <row r="107" spans="1:37" s="196" customFormat="1" ht="11.85" customHeight="1" x14ac:dyDescent="0.15">
      <c r="A107" s="1859"/>
      <c r="B107" s="679"/>
      <c r="C107" s="3305"/>
      <c r="D107" s="320" t="s">
        <v>71</v>
      </c>
      <c r="E107" s="321" t="s">
        <v>586</v>
      </c>
      <c r="F107" s="3309"/>
      <c r="G107" s="3503"/>
      <c r="H107" s="3499"/>
      <c r="I107" s="3501"/>
      <c r="J107" s="3497"/>
      <c r="K107" s="3499"/>
      <c r="L107" s="3501"/>
      <c r="M107" s="3497"/>
      <c r="N107" s="3503"/>
      <c r="O107" s="3358"/>
      <c r="P107" s="3359"/>
      <c r="Q107" s="3360"/>
      <c r="R107" s="3359"/>
      <c r="S107" s="3361"/>
      <c r="T107" s="3359"/>
      <c r="U107" s="3362"/>
      <c r="V107" s="3398"/>
      <c r="X107" s="1549"/>
      <c r="Y107" s="1549"/>
      <c r="Z107" s="1549"/>
      <c r="AA107" s="1549"/>
      <c r="AB107" s="1549"/>
      <c r="AC107" s="1549"/>
      <c r="AD107" s="1549"/>
      <c r="AE107" s="1549"/>
      <c r="AF107" s="1549"/>
      <c r="AG107" s="1549"/>
      <c r="AH107" s="1549"/>
      <c r="AI107" s="1549"/>
      <c r="AJ107" s="1549"/>
      <c r="AK107" s="1549"/>
    </row>
    <row r="108" spans="1:37" s="196" customFormat="1" ht="11.85" customHeight="1" x14ac:dyDescent="0.15">
      <c r="A108" s="1859"/>
      <c r="B108" s="679"/>
      <c r="C108" s="3303" t="s">
        <v>4691</v>
      </c>
      <c r="D108" s="515" t="s">
        <v>72</v>
      </c>
      <c r="E108" s="516" t="s">
        <v>588</v>
      </c>
      <c r="F108" s="3306" t="s">
        <v>589</v>
      </c>
      <c r="G108" s="3502">
        <v>4</v>
      </c>
      <c r="H108" s="3498">
        <v>2</v>
      </c>
      <c r="I108" s="3500">
        <v>0</v>
      </c>
      <c r="J108" s="3496">
        <v>2</v>
      </c>
      <c r="K108" s="3498">
        <v>0</v>
      </c>
      <c r="L108" s="3500">
        <v>0</v>
      </c>
      <c r="M108" s="3496">
        <v>4</v>
      </c>
      <c r="N108" s="3502">
        <v>1</v>
      </c>
      <c r="O108" s="3325">
        <v>51</v>
      </c>
      <c r="P108" s="3328">
        <v>72288</v>
      </c>
      <c r="Q108" s="3329"/>
      <c r="R108" s="3332" t="s">
        <v>3608</v>
      </c>
      <c r="S108" s="3333"/>
      <c r="T108" s="3328" t="s">
        <v>4690</v>
      </c>
      <c r="U108" s="3329"/>
      <c r="V108" s="3338" t="s">
        <v>3309</v>
      </c>
      <c r="X108" s="1549"/>
      <c r="Y108" s="1549"/>
      <c r="Z108" s="1549"/>
      <c r="AA108" s="1549"/>
      <c r="AB108" s="1549"/>
      <c r="AC108" s="1549"/>
      <c r="AD108" s="1549"/>
      <c r="AE108" s="1549"/>
      <c r="AF108" s="1549"/>
      <c r="AG108" s="1549"/>
      <c r="AH108" s="1549"/>
      <c r="AI108" s="1548">
        <f>SUM(H108:J111)</f>
        <v>4</v>
      </c>
      <c r="AJ108" s="1548">
        <f>SUM(K108:M111)</f>
        <v>4</v>
      </c>
      <c r="AK108" s="1549" t="str">
        <f>IF(AI108=AJ108,"","不一致")</f>
        <v/>
      </c>
    </row>
    <row r="109" spans="1:37" s="196" customFormat="1" ht="11.85" customHeight="1" x14ac:dyDescent="0.15">
      <c r="A109" s="1859"/>
      <c r="B109" s="679"/>
      <c r="C109" s="3304"/>
      <c r="D109" s="322"/>
      <c r="E109" s="513" t="s">
        <v>590</v>
      </c>
      <c r="F109" s="3307"/>
      <c r="G109" s="3493"/>
      <c r="H109" s="3487"/>
      <c r="I109" s="3489"/>
      <c r="J109" s="3491"/>
      <c r="K109" s="3487"/>
      <c r="L109" s="3489"/>
      <c r="M109" s="3491"/>
      <c r="N109" s="3493"/>
      <c r="O109" s="3326"/>
      <c r="P109" s="3330"/>
      <c r="Q109" s="3331"/>
      <c r="R109" s="3334"/>
      <c r="S109" s="3335"/>
      <c r="T109" s="3336"/>
      <c r="U109" s="3337"/>
      <c r="V109" s="3339"/>
      <c r="X109" s="1549"/>
      <c r="Y109" s="1549"/>
      <c r="Z109" s="1549"/>
      <c r="AA109" s="1549"/>
      <c r="AB109" s="1549"/>
      <c r="AC109" s="1549"/>
      <c r="AD109" s="1549"/>
      <c r="AE109" s="1549"/>
      <c r="AF109" s="1549"/>
      <c r="AG109" s="1549"/>
      <c r="AH109" s="1549"/>
      <c r="AI109" s="1549"/>
      <c r="AJ109" s="1549"/>
      <c r="AK109" s="1549"/>
    </row>
    <row r="110" spans="1:37" s="196" customFormat="1" ht="11.85" customHeight="1" x14ac:dyDescent="0.15">
      <c r="A110" s="1859"/>
      <c r="B110" s="679"/>
      <c r="C110" s="3304"/>
      <c r="D110" s="320" t="s">
        <v>70</v>
      </c>
      <c r="E110" s="321" t="s">
        <v>591</v>
      </c>
      <c r="F110" s="3571" t="s">
        <v>592</v>
      </c>
      <c r="G110" s="3493"/>
      <c r="H110" s="3487"/>
      <c r="I110" s="3489"/>
      <c r="J110" s="3491"/>
      <c r="K110" s="3487"/>
      <c r="L110" s="3489"/>
      <c r="M110" s="3491"/>
      <c r="N110" s="3493"/>
      <c r="O110" s="3326"/>
      <c r="P110" s="3340"/>
      <c r="Q110" s="3342">
        <v>39161</v>
      </c>
      <c r="R110" s="3344">
        <v>5553</v>
      </c>
      <c r="S110" s="3345">
        <v>12835</v>
      </c>
      <c r="T110" s="3344" t="s">
        <v>3583</v>
      </c>
      <c r="U110" s="3347">
        <v>292</v>
      </c>
      <c r="V110" s="3397" t="s">
        <v>3341</v>
      </c>
      <c r="X110" s="1549"/>
      <c r="Y110" s="1549"/>
      <c r="Z110" s="1549"/>
      <c r="AA110" s="1549"/>
      <c r="AB110" s="1549"/>
      <c r="AC110" s="1549"/>
      <c r="AD110" s="1549"/>
      <c r="AE110" s="1549"/>
      <c r="AF110" s="1549"/>
      <c r="AG110" s="1549"/>
      <c r="AH110" s="1549"/>
      <c r="AI110" s="1549"/>
      <c r="AJ110" s="1549"/>
      <c r="AK110" s="1549"/>
    </row>
    <row r="111" spans="1:37" s="196" customFormat="1" ht="11.85" customHeight="1" x14ac:dyDescent="0.15">
      <c r="A111" s="1859"/>
      <c r="B111" s="679"/>
      <c r="C111" s="3305"/>
      <c r="D111" s="514" t="s">
        <v>71</v>
      </c>
      <c r="E111" s="323" t="s">
        <v>591</v>
      </c>
      <c r="F111" s="3572"/>
      <c r="G111" s="3503"/>
      <c r="H111" s="3499"/>
      <c r="I111" s="3501"/>
      <c r="J111" s="3497"/>
      <c r="K111" s="3499"/>
      <c r="L111" s="3501"/>
      <c r="M111" s="3497"/>
      <c r="N111" s="3503"/>
      <c r="O111" s="3358"/>
      <c r="P111" s="3359"/>
      <c r="Q111" s="3360"/>
      <c r="R111" s="3359"/>
      <c r="S111" s="3361"/>
      <c r="T111" s="3359"/>
      <c r="U111" s="3362"/>
      <c r="V111" s="3398"/>
      <c r="X111" s="1549"/>
      <c r="Y111" s="1549"/>
      <c r="Z111" s="1549"/>
      <c r="AA111" s="1549"/>
      <c r="AB111" s="1549"/>
      <c r="AC111" s="1549"/>
      <c r="AD111" s="1549"/>
      <c r="AE111" s="1549"/>
      <c r="AF111" s="1549"/>
      <c r="AG111" s="1549"/>
      <c r="AH111" s="1549"/>
      <c r="AI111" s="1549"/>
      <c r="AJ111" s="1549"/>
      <c r="AK111" s="1549"/>
    </row>
    <row r="112" spans="1:37" s="196" customFormat="1" ht="11.85" customHeight="1" x14ac:dyDescent="0.15">
      <c r="A112" s="1859"/>
      <c r="B112" s="679"/>
      <c r="C112" s="3303" t="s">
        <v>4285</v>
      </c>
      <c r="D112" s="320" t="s">
        <v>72</v>
      </c>
      <c r="E112" s="321" t="s">
        <v>593</v>
      </c>
      <c r="F112" s="3306" t="s">
        <v>594</v>
      </c>
      <c r="G112" s="3502">
        <v>4</v>
      </c>
      <c r="H112" s="3498">
        <v>3</v>
      </c>
      <c r="I112" s="3500">
        <v>0</v>
      </c>
      <c r="J112" s="3496">
        <v>1</v>
      </c>
      <c r="K112" s="3498">
        <v>1</v>
      </c>
      <c r="L112" s="3500">
        <v>1</v>
      </c>
      <c r="M112" s="3496">
        <v>2</v>
      </c>
      <c r="N112" s="3502">
        <v>0</v>
      </c>
      <c r="O112" s="3325">
        <v>44</v>
      </c>
      <c r="P112" s="3328">
        <v>57199</v>
      </c>
      <c r="Q112" s="3329"/>
      <c r="R112" s="3332" t="s">
        <v>3609</v>
      </c>
      <c r="S112" s="3333"/>
      <c r="T112" s="3328" t="s">
        <v>4690</v>
      </c>
      <c r="U112" s="3329"/>
      <c r="V112" s="3338" t="s">
        <v>3309</v>
      </c>
      <c r="X112" s="1549"/>
      <c r="Y112" s="1549"/>
      <c r="Z112" s="1549"/>
      <c r="AA112" s="1549"/>
      <c r="AB112" s="1549"/>
      <c r="AC112" s="1549"/>
      <c r="AD112" s="1549"/>
      <c r="AE112" s="1549"/>
      <c r="AF112" s="1549"/>
      <c r="AG112" s="1549"/>
      <c r="AH112" s="1549"/>
      <c r="AI112" s="1548">
        <f>SUM(H112:J115)</f>
        <v>4</v>
      </c>
      <c r="AJ112" s="1548">
        <f>SUM(K112:M115)</f>
        <v>4</v>
      </c>
      <c r="AK112" s="1549" t="str">
        <f>IF(AI112=AJ112,"","不一致")</f>
        <v/>
      </c>
    </row>
    <row r="113" spans="1:37" s="196" customFormat="1" ht="11.85" customHeight="1" x14ac:dyDescent="0.15">
      <c r="A113" s="1859"/>
      <c r="B113" s="679"/>
      <c r="C113" s="3304"/>
      <c r="D113" s="322"/>
      <c r="E113" s="513" t="s">
        <v>595</v>
      </c>
      <c r="F113" s="3307"/>
      <c r="G113" s="3493"/>
      <c r="H113" s="3487"/>
      <c r="I113" s="3489"/>
      <c r="J113" s="3491"/>
      <c r="K113" s="3487"/>
      <c r="L113" s="3489"/>
      <c r="M113" s="3491"/>
      <c r="N113" s="3493"/>
      <c r="O113" s="3326"/>
      <c r="P113" s="3330"/>
      <c r="Q113" s="3331"/>
      <c r="R113" s="3334"/>
      <c r="S113" s="3335"/>
      <c r="T113" s="3336"/>
      <c r="U113" s="3337"/>
      <c r="V113" s="3339"/>
      <c r="X113" s="1549"/>
      <c r="Y113" s="1549"/>
      <c r="Z113" s="1549"/>
      <c r="AA113" s="1549"/>
      <c r="AB113" s="1549"/>
      <c r="AC113" s="1549"/>
      <c r="AD113" s="1549"/>
      <c r="AE113" s="1549"/>
      <c r="AF113" s="1549"/>
      <c r="AG113" s="1549"/>
      <c r="AH113" s="1549"/>
      <c r="AI113" s="1549"/>
      <c r="AJ113" s="1549"/>
      <c r="AK113" s="1549"/>
    </row>
    <row r="114" spans="1:37" s="196" customFormat="1" ht="11.85" customHeight="1" x14ac:dyDescent="0.15">
      <c r="A114" s="1859"/>
      <c r="B114" s="679"/>
      <c r="C114" s="3304"/>
      <c r="D114" s="320" t="s">
        <v>70</v>
      </c>
      <c r="E114" s="321" t="s">
        <v>596</v>
      </c>
      <c r="F114" s="3308" t="s">
        <v>597</v>
      </c>
      <c r="G114" s="3493"/>
      <c r="H114" s="3487"/>
      <c r="I114" s="3489"/>
      <c r="J114" s="3491"/>
      <c r="K114" s="3487"/>
      <c r="L114" s="3489"/>
      <c r="M114" s="3491"/>
      <c r="N114" s="3493"/>
      <c r="O114" s="3326"/>
      <c r="P114" s="3340"/>
      <c r="Q114" s="3342">
        <v>17605</v>
      </c>
      <c r="R114" s="3344">
        <v>8528</v>
      </c>
      <c r="S114" s="3345">
        <v>20396</v>
      </c>
      <c r="T114" s="3344" t="s">
        <v>3583</v>
      </c>
      <c r="U114" s="3347">
        <v>292</v>
      </c>
      <c r="V114" s="3397" t="s">
        <v>3341</v>
      </c>
      <c r="X114" s="1549"/>
      <c r="Y114" s="1549"/>
      <c r="Z114" s="1549"/>
      <c r="AA114" s="1549"/>
      <c r="AB114" s="1549"/>
      <c r="AC114" s="1549"/>
      <c r="AD114" s="1549"/>
      <c r="AE114" s="1549"/>
      <c r="AF114" s="1549"/>
      <c r="AG114" s="1549"/>
      <c r="AH114" s="1549"/>
      <c r="AI114" s="1549"/>
      <c r="AJ114" s="1549"/>
      <c r="AK114" s="1549"/>
    </row>
    <row r="115" spans="1:37" s="196" customFormat="1" ht="11.85" customHeight="1" x14ac:dyDescent="0.15">
      <c r="A115" s="1859"/>
      <c r="B115" s="679"/>
      <c r="C115" s="3305"/>
      <c r="D115" s="320" t="s">
        <v>71</v>
      </c>
      <c r="E115" s="321" t="s">
        <v>596</v>
      </c>
      <c r="F115" s="3309"/>
      <c r="G115" s="3503"/>
      <c r="H115" s="3499"/>
      <c r="I115" s="3501"/>
      <c r="J115" s="3497"/>
      <c r="K115" s="3499"/>
      <c r="L115" s="3501"/>
      <c r="M115" s="3497"/>
      <c r="N115" s="3503"/>
      <c r="O115" s="3358"/>
      <c r="P115" s="3359"/>
      <c r="Q115" s="3360"/>
      <c r="R115" s="3359"/>
      <c r="S115" s="3361"/>
      <c r="T115" s="3359"/>
      <c r="U115" s="3362"/>
      <c r="V115" s="3398"/>
      <c r="X115" s="1549"/>
      <c r="Y115" s="1549"/>
      <c r="Z115" s="1549"/>
      <c r="AA115" s="1549"/>
      <c r="AB115" s="1549"/>
      <c r="AC115" s="1549"/>
      <c r="AD115" s="1549"/>
      <c r="AE115" s="1549"/>
      <c r="AF115" s="1549"/>
      <c r="AG115" s="1549"/>
      <c r="AH115" s="1549"/>
      <c r="AI115" s="1549"/>
      <c r="AJ115" s="1549"/>
      <c r="AK115" s="1549"/>
    </row>
    <row r="116" spans="1:37" s="196" customFormat="1" ht="11.85" customHeight="1" x14ac:dyDescent="0.15">
      <c r="A116" s="1859"/>
      <c r="B116" s="1313"/>
      <c r="C116" s="3303" t="s">
        <v>4286</v>
      </c>
      <c r="D116" s="515" t="s">
        <v>72</v>
      </c>
      <c r="E116" s="516" t="s">
        <v>598</v>
      </c>
      <c r="F116" s="3306" t="s">
        <v>599</v>
      </c>
      <c r="G116" s="3502">
        <v>5</v>
      </c>
      <c r="H116" s="3498">
        <v>2</v>
      </c>
      <c r="I116" s="3500">
        <v>2</v>
      </c>
      <c r="J116" s="3496">
        <v>1</v>
      </c>
      <c r="K116" s="3498">
        <v>1</v>
      </c>
      <c r="L116" s="3500">
        <v>1</v>
      </c>
      <c r="M116" s="3496">
        <v>3</v>
      </c>
      <c r="N116" s="3502">
        <v>1</v>
      </c>
      <c r="O116" s="3325">
        <v>47</v>
      </c>
      <c r="P116" s="3328">
        <v>78540</v>
      </c>
      <c r="Q116" s="3329"/>
      <c r="R116" s="3332" t="s">
        <v>3610</v>
      </c>
      <c r="S116" s="3333"/>
      <c r="T116" s="3328" t="s">
        <v>4690</v>
      </c>
      <c r="U116" s="3329"/>
      <c r="V116" s="3338" t="s">
        <v>3309</v>
      </c>
      <c r="X116" s="1549"/>
      <c r="Y116" s="1549"/>
      <c r="Z116" s="1549"/>
      <c r="AA116" s="1549"/>
      <c r="AB116" s="1549"/>
      <c r="AC116" s="1549"/>
      <c r="AD116" s="1549"/>
      <c r="AE116" s="1549"/>
      <c r="AF116" s="1549"/>
      <c r="AG116" s="1549"/>
      <c r="AH116" s="1549"/>
      <c r="AI116" s="1548">
        <f>SUM(H116:J119)</f>
        <v>5</v>
      </c>
      <c r="AJ116" s="1548">
        <f>SUM(K116:M119)</f>
        <v>5</v>
      </c>
      <c r="AK116" s="1549" t="str">
        <f>IF(AI116=AJ116,"","不一致")</f>
        <v/>
      </c>
    </row>
    <row r="117" spans="1:37" s="196" customFormat="1" ht="11.85" customHeight="1" x14ac:dyDescent="0.15">
      <c r="A117" s="1859"/>
      <c r="B117" s="1313"/>
      <c r="C117" s="3304"/>
      <c r="D117" s="322"/>
      <c r="E117" s="513" t="s">
        <v>600</v>
      </c>
      <c r="F117" s="3307"/>
      <c r="G117" s="3493"/>
      <c r="H117" s="3487"/>
      <c r="I117" s="3489"/>
      <c r="J117" s="3491"/>
      <c r="K117" s="3487"/>
      <c r="L117" s="3489"/>
      <c r="M117" s="3491"/>
      <c r="N117" s="3493"/>
      <c r="O117" s="3326"/>
      <c r="P117" s="3330"/>
      <c r="Q117" s="3331"/>
      <c r="R117" s="3334"/>
      <c r="S117" s="3335"/>
      <c r="T117" s="3336"/>
      <c r="U117" s="3337"/>
      <c r="V117" s="3339"/>
      <c r="X117" s="1549"/>
      <c r="Y117" s="1549"/>
      <c r="Z117" s="1549"/>
      <c r="AA117" s="1549"/>
      <c r="AB117" s="1549"/>
      <c r="AC117" s="1549"/>
      <c r="AD117" s="1549"/>
      <c r="AE117" s="1549"/>
      <c r="AF117" s="1549"/>
      <c r="AG117" s="1549"/>
      <c r="AH117" s="1549"/>
      <c r="AI117" s="1549"/>
      <c r="AJ117" s="1549"/>
      <c r="AK117" s="1549"/>
    </row>
    <row r="118" spans="1:37" s="196" customFormat="1" ht="11.85" customHeight="1" x14ac:dyDescent="0.15">
      <c r="A118" s="1859"/>
      <c r="B118" s="1313"/>
      <c r="C118" s="3304"/>
      <c r="D118" s="320" t="s">
        <v>70</v>
      </c>
      <c r="E118" s="321" t="s">
        <v>601</v>
      </c>
      <c r="F118" s="3308" t="s">
        <v>602</v>
      </c>
      <c r="G118" s="3493"/>
      <c r="H118" s="3487"/>
      <c r="I118" s="3489"/>
      <c r="J118" s="3491"/>
      <c r="K118" s="3487"/>
      <c r="L118" s="3489"/>
      <c r="M118" s="3491"/>
      <c r="N118" s="3493"/>
      <c r="O118" s="3326"/>
      <c r="P118" s="3340"/>
      <c r="Q118" s="3342">
        <v>17841</v>
      </c>
      <c r="R118" s="3344">
        <v>9875</v>
      </c>
      <c r="S118" s="3345">
        <v>21615</v>
      </c>
      <c r="T118" s="3344" t="s">
        <v>3583</v>
      </c>
      <c r="U118" s="3347">
        <v>293</v>
      </c>
      <c r="V118" s="3397" t="s">
        <v>3341</v>
      </c>
      <c r="X118" s="1549"/>
      <c r="Y118" s="1549"/>
      <c r="Z118" s="1549"/>
      <c r="AA118" s="1549"/>
      <c r="AB118" s="1549"/>
      <c r="AC118" s="1549"/>
      <c r="AD118" s="1549"/>
      <c r="AE118" s="1549"/>
      <c r="AF118" s="1549"/>
      <c r="AG118" s="1549"/>
      <c r="AH118" s="1549"/>
      <c r="AI118" s="1549"/>
      <c r="AJ118" s="1549"/>
      <c r="AK118" s="1549"/>
    </row>
    <row r="119" spans="1:37" s="196" customFormat="1" ht="11.85" customHeight="1" thickBot="1" x14ac:dyDescent="0.2">
      <c r="A119" s="1859"/>
      <c r="B119" s="1314"/>
      <c r="C119" s="3562"/>
      <c r="D119" s="948" t="s">
        <v>71</v>
      </c>
      <c r="E119" s="737" t="s">
        <v>603</v>
      </c>
      <c r="F119" s="3317"/>
      <c r="G119" s="3516"/>
      <c r="H119" s="3515"/>
      <c r="I119" s="3513"/>
      <c r="J119" s="3514"/>
      <c r="K119" s="3515"/>
      <c r="L119" s="3513"/>
      <c r="M119" s="3514"/>
      <c r="N119" s="3516"/>
      <c r="O119" s="3327"/>
      <c r="P119" s="3341"/>
      <c r="Q119" s="3343"/>
      <c r="R119" s="3341"/>
      <c r="S119" s="3346"/>
      <c r="T119" s="3341"/>
      <c r="U119" s="3348"/>
      <c r="V119" s="3399"/>
      <c r="X119" s="1549"/>
      <c r="Y119" s="1549"/>
      <c r="Z119" s="1549"/>
      <c r="AA119" s="1549"/>
      <c r="AB119" s="1549"/>
      <c r="AC119" s="1549"/>
      <c r="AD119" s="1549"/>
      <c r="AE119" s="1549"/>
      <c r="AF119" s="1549"/>
      <c r="AG119" s="1549"/>
      <c r="AH119" s="1549"/>
      <c r="AI119" s="1549"/>
      <c r="AJ119" s="1549"/>
      <c r="AK119" s="1549"/>
    </row>
    <row r="120" spans="1:37" s="196" customFormat="1" ht="11.85" customHeight="1" x14ac:dyDescent="0.15">
      <c r="A120" s="1859"/>
      <c r="B120" s="3298" t="s">
        <v>4692</v>
      </c>
      <c r="C120" s="3304" t="s">
        <v>4287</v>
      </c>
      <c r="D120" s="320" t="s">
        <v>72</v>
      </c>
      <c r="E120" s="321" t="s">
        <v>604</v>
      </c>
      <c r="F120" s="3318" t="s">
        <v>605</v>
      </c>
      <c r="G120" s="3493">
        <v>5</v>
      </c>
      <c r="H120" s="3487">
        <v>3</v>
      </c>
      <c r="I120" s="3489">
        <v>0</v>
      </c>
      <c r="J120" s="3491">
        <v>2</v>
      </c>
      <c r="K120" s="3487">
        <v>1</v>
      </c>
      <c r="L120" s="3489">
        <v>0</v>
      </c>
      <c r="M120" s="3491">
        <v>4</v>
      </c>
      <c r="N120" s="3493">
        <v>3</v>
      </c>
      <c r="O120" s="3326">
        <v>47</v>
      </c>
      <c r="P120" s="3330">
        <v>124058</v>
      </c>
      <c r="Q120" s="3331"/>
      <c r="R120" s="3363" t="s">
        <v>3611</v>
      </c>
      <c r="S120" s="3364"/>
      <c r="T120" s="3330" t="s">
        <v>4690</v>
      </c>
      <c r="U120" s="3331"/>
      <c r="V120" s="3365" t="s">
        <v>3309</v>
      </c>
      <c r="X120" s="1549"/>
      <c r="Y120" s="1549"/>
      <c r="Z120" s="1549"/>
      <c r="AA120" s="1549"/>
      <c r="AB120" s="1549"/>
      <c r="AC120" s="1549"/>
      <c r="AD120" s="1549"/>
      <c r="AE120" s="1549"/>
      <c r="AF120" s="1549"/>
      <c r="AG120" s="1549"/>
      <c r="AH120" s="1549"/>
      <c r="AI120" s="1548">
        <f>SUM(H120:J123)</f>
        <v>5</v>
      </c>
      <c r="AJ120" s="1548">
        <f>SUM(K120:M123)</f>
        <v>5</v>
      </c>
      <c r="AK120" s="1549" t="str">
        <f>IF(AI120=AJ120,"","不一致")</f>
        <v/>
      </c>
    </row>
    <row r="121" spans="1:37" s="196" customFormat="1" ht="11.85" customHeight="1" x14ac:dyDescent="0.15">
      <c r="A121" s="1859"/>
      <c r="B121" s="3298"/>
      <c r="C121" s="3304"/>
      <c r="D121" s="322"/>
      <c r="E121" s="513" t="s">
        <v>606</v>
      </c>
      <c r="F121" s="3307"/>
      <c r="G121" s="3493"/>
      <c r="H121" s="3487"/>
      <c r="I121" s="3489"/>
      <c r="J121" s="3491"/>
      <c r="K121" s="3487"/>
      <c r="L121" s="3489"/>
      <c r="M121" s="3491"/>
      <c r="N121" s="3493"/>
      <c r="O121" s="3326"/>
      <c r="P121" s="3330"/>
      <c r="Q121" s="3331"/>
      <c r="R121" s="3334"/>
      <c r="S121" s="3335"/>
      <c r="T121" s="3336"/>
      <c r="U121" s="3337"/>
      <c r="V121" s="3339"/>
      <c r="X121" s="1549"/>
      <c r="Y121" s="1549"/>
      <c r="Z121" s="1549"/>
      <c r="AA121" s="1549"/>
      <c r="AB121" s="1549"/>
      <c r="AC121" s="1549"/>
      <c r="AD121" s="1549"/>
      <c r="AE121" s="1549"/>
      <c r="AF121" s="1549"/>
      <c r="AG121" s="1549"/>
      <c r="AH121" s="1549"/>
      <c r="AI121" s="1549"/>
      <c r="AJ121" s="1549"/>
      <c r="AK121" s="1549"/>
    </row>
    <row r="122" spans="1:37" s="196" customFormat="1" ht="11.85" customHeight="1" x14ac:dyDescent="0.15">
      <c r="A122" s="1859"/>
      <c r="B122" s="3298"/>
      <c r="C122" s="3304"/>
      <c r="D122" s="320" t="s">
        <v>70</v>
      </c>
      <c r="E122" s="321" t="s">
        <v>607</v>
      </c>
      <c r="F122" s="3308" t="s">
        <v>608</v>
      </c>
      <c r="G122" s="3493"/>
      <c r="H122" s="3487"/>
      <c r="I122" s="3489"/>
      <c r="J122" s="3491"/>
      <c r="K122" s="3487"/>
      <c r="L122" s="3489"/>
      <c r="M122" s="3491"/>
      <c r="N122" s="3493"/>
      <c r="O122" s="3326"/>
      <c r="P122" s="3340"/>
      <c r="Q122" s="3342">
        <v>23312</v>
      </c>
      <c r="R122" s="3344">
        <v>18339</v>
      </c>
      <c r="S122" s="3345">
        <v>43437</v>
      </c>
      <c r="T122" s="3344" t="s">
        <v>3583</v>
      </c>
      <c r="U122" s="3347">
        <v>293</v>
      </c>
      <c r="V122" s="3397" t="s">
        <v>3341</v>
      </c>
      <c r="X122" s="1549"/>
      <c r="Y122" s="1549"/>
      <c r="Z122" s="1549"/>
      <c r="AA122" s="1549"/>
      <c r="AB122" s="1549"/>
      <c r="AC122" s="1549"/>
      <c r="AD122" s="1549"/>
      <c r="AE122" s="1549"/>
      <c r="AF122" s="1549"/>
      <c r="AG122" s="1549"/>
      <c r="AH122" s="1549"/>
      <c r="AI122" s="1549"/>
      <c r="AJ122" s="1549"/>
      <c r="AK122" s="1549"/>
    </row>
    <row r="123" spans="1:37" s="196" customFormat="1" ht="11.85" customHeight="1" x14ac:dyDescent="0.15">
      <c r="A123" s="1859"/>
      <c r="B123" s="3298"/>
      <c r="C123" s="3305"/>
      <c r="D123" s="320" t="s">
        <v>71</v>
      </c>
      <c r="E123" s="321" t="s">
        <v>607</v>
      </c>
      <c r="F123" s="3309"/>
      <c r="G123" s="3503"/>
      <c r="H123" s="3499"/>
      <c r="I123" s="3501"/>
      <c r="J123" s="3497"/>
      <c r="K123" s="3499"/>
      <c r="L123" s="3501"/>
      <c r="M123" s="3497"/>
      <c r="N123" s="3503"/>
      <c r="O123" s="3358"/>
      <c r="P123" s="3359"/>
      <c r="Q123" s="3360"/>
      <c r="R123" s="3359"/>
      <c r="S123" s="3361"/>
      <c r="T123" s="3359"/>
      <c r="U123" s="3362"/>
      <c r="V123" s="3398"/>
      <c r="X123" s="1549"/>
      <c r="Y123" s="1549"/>
      <c r="Z123" s="1549"/>
      <c r="AA123" s="1549"/>
      <c r="AB123" s="1549"/>
      <c r="AC123" s="1549"/>
      <c r="AD123" s="1549"/>
      <c r="AE123" s="1549"/>
      <c r="AF123" s="1549"/>
      <c r="AG123" s="1549"/>
      <c r="AH123" s="1549"/>
      <c r="AI123" s="1549"/>
      <c r="AJ123" s="1549"/>
      <c r="AK123" s="1549"/>
    </row>
    <row r="124" spans="1:37" s="196" customFormat="1" ht="11.85" customHeight="1" x14ac:dyDescent="0.15">
      <c r="A124" s="1859"/>
      <c r="B124" s="679"/>
      <c r="C124" s="3303" t="s">
        <v>4288</v>
      </c>
      <c r="D124" s="515" t="s">
        <v>72</v>
      </c>
      <c r="E124" s="516" t="s">
        <v>609</v>
      </c>
      <c r="F124" s="3306" t="s">
        <v>610</v>
      </c>
      <c r="G124" s="3502">
        <v>4</v>
      </c>
      <c r="H124" s="3498">
        <v>3</v>
      </c>
      <c r="I124" s="3500">
        <v>0</v>
      </c>
      <c r="J124" s="3496">
        <v>1</v>
      </c>
      <c r="K124" s="3498">
        <v>1</v>
      </c>
      <c r="L124" s="3500">
        <v>0</v>
      </c>
      <c r="M124" s="3496">
        <v>3</v>
      </c>
      <c r="N124" s="3502">
        <v>1</v>
      </c>
      <c r="O124" s="3325">
        <v>46</v>
      </c>
      <c r="P124" s="3328">
        <v>75916</v>
      </c>
      <c r="Q124" s="3329"/>
      <c r="R124" s="3332" t="s">
        <v>3612</v>
      </c>
      <c r="S124" s="3333"/>
      <c r="T124" s="3328" t="s">
        <v>4690</v>
      </c>
      <c r="U124" s="3329"/>
      <c r="V124" s="3338" t="s">
        <v>3309</v>
      </c>
      <c r="X124" s="1549"/>
      <c r="Y124" s="1549"/>
      <c r="Z124" s="1549"/>
      <c r="AA124" s="1549"/>
      <c r="AB124" s="1549"/>
      <c r="AC124" s="1549"/>
      <c r="AD124" s="1549"/>
      <c r="AE124" s="1549"/>
      <c r="AF124" s="1549"/>
      <c r="AG124" s="1549"/>
      <c r="AH124" s="1549"/>
      <c r="AI124" s="1548">
        <f>SUM(H124:J127)</f>
        <v>4</v>
      </c>
      <c r="AJ124" s="1548">
        <f>SUM(K124:M127)</f>
        <v>4</v>
      </c>
      <c r="AK124" s="1549" t="str">
        <f>IF(AI124=AJ124,"","不一致")</f>
        <v/>
      </c>
    </row>
    <row r="125" spans="1:37" s="196" customFormat="1" ht="11.85" customHeight="1" x14ac:dyDescent="0.15">
      <c r="A125" s="1859"/>
      <c r="B125" s="679"/>
      <c r="C125" s="3304"/>
      <c r="D125" s="322"/>
      <c r="E125" s="513" t="s">
        <v>611</v>
      </c>
      <c r="F125" s="3307"/>
      <c r="G125" s="3493"/>
      <c r="H125" s="3487"/>
      <c r="I125" s="3489"/>
      <c r="J125" s="3491"/>
      <c r="K125" s="3487"/>
      <c r="L125" s="3489"/>
      <c r="M125" s="3491"/>
      <c r="N125" s="3493"/>
      <c r="O125" s="3326"/>
      <c r="P125" s="3330"/>
      <c r="Q125" s="3331"/>
      <c r="R125" s="3334"/>
      <c r="S125" s="3335"/>
      <c r="T125" s="3336"/>
      <c r="U125" s="3337"/>
      <c r="V125" s="3339"/>
      <c r="X125" s="1549"/>
      <c r="Y125" s="1549"/>
      <c r="Z125" s="1549"/>
      <c r="AA125" s="1549"/>
      <c r="AB125" s="1549"/>
      <c r="AC125" s="1549"/>
      <c r="AD125" s="1549"/>
      <c r="AE125" s="1549"/>
      <c r="AF125" s="1549"/>
      <c r="AG125" s="1549"/>
      <c r="AH125" s="1549"/>
      <c r="AI125" s="1549"/>
      <c r="AJ125" s="1549"/>
      <c r="AK125" s="1549"/>
    </row>
    <row r="126" spans="1:37" s="196" customFormat="1" ht="11.85" customHeight="1" x14ac:dyDescent="0.15">
      <c r="A126" s="1859"/>
      <c r="B126" s="679"/>
      <c r="C126" s="3304"/>
      <c r="D126" s="320" t="s">
        <v>70</v>
      </c>
      <c r="E126" s="321" t="s">
        <v>612</v>
      </c>
      <c r="F126" s="3308" t="s">
        <v>613</v>
      </c>
      <c r="G126" s="3493"/>
      <c r="H126" s="3487"/>
      <c r="I126" s="3489"/>
      <c r="J126" s="3491"/>
      <c r="K126" s="3487"/>
      <c r="L126" s="3489"/>
      <c r="M126" s="3491"/>
      <c r="N126" s="3493"/>
      <c r="O126" s="3326"/>
      <c r="P126" s="3340"/>
      <c r="Q126" s="3342">
        <v>16595</v>
      </c>
      <c r="R126" s="3344">
        <v>8446</v>
      </c>
      <c r="S126" s="3345">
        <v>20135</v>
      </c>
      <c r="T126" s="3344" t="s">
        <v>3583</v>
      </c>
      <c r="U126" s="3347">
        <v>293</v>
      </c>
      <c r="V126" s="3397" t="s">
        <v>3341</v>
      </c>
      <c r="X126" s="1549"/>
      <c r="Y126" s="1549"/>
      <c r="Z126" s="1549"/>
      <c r="AA126" s="1549"/>
      <c r="AB126" s="1549"/>
      <c r="AC126" s="1549"/>
      <c r="AD126" s="1549"/>
      <c r="AE126" s="1549"/>
      <c r="AF126" s="1549"/>
      <c r="AG126" s="1549"/>
      <c r="AH126" s="1549"/>
      <c r="AI126" s="1549"/>
      <c r="AJ126" s="1549"/>
      <c r="AK126" s="1549"/>
    </row>
    <row r="127" spans="1:37" s="196" customFormat="1" ht="11.85" customHeight="1" x14ac:dyDescent="0.15">
      <c r="A127" s="1859"/>
      <c r="B127" s="679"/>
      <c r="C127" s="3304"/>
      <c r="D127" s="320" t="s">
        <v>71</v>
      </c>
      <c r="E127" s="321" t="s">
        <v>612</v>
      </c>
      <c r="F127" s="3316"/>
      <c r="G127" s="3493"/>
      <c r="H127" s="3487"/>
      <c r="I127" s="3489"/>
      <c r="J127" s="3491"/>
      <c r="K127" s="3487"/>
      <c r="L127" s="3489"/>
      <c r="M127" s="3491"/>
      <c r="N127" s="3493"/>
      <c r="O127" s="3326"/>
      <c r="P127" s="3340"/>
      <c r="Q127" s="3366"/>
      <c r="R127" s="3340"/>
      <c r="S127" s="3367"/>
      <c r="T127" s="3340"/>
      <c r="U127" s="3370"/>
      <c r="V127" s="3400"/>
      <c r="X127" s="1549"/>
      <c r="Y127" s="1549"/>
      <c r="Z127" s="1549"/>
      <c r="AA127" s="1549"/>
      <c r="AB127" s="1549"/>
      <c r="AC127" s="1549"/>
      <c r="AD127" s="1549"/>
      <c r="AE127" s="1549"/>
      <c r="AF127" s="1549"/>
      <c r="AG127" s="1549"/>
      <c r="AH127" s="1549"/>
      <c r="AI127" s="1549"/>
      <c r="AJ127" s="1549"/>
      <c r="AK127" s="1549"/>
    </row>
    <row r="128" spans="1:37" s="196" customFormat="1" ht="11.85" customHeight="1" x14ac:dyDescent="0.15">
      <c r="A128" s="1859"/>
      <c r="B128" s="679"/>
      <c r="C128" s="3303" t="s">
        <v>4289</v>
      </c>
      <c r="D128" s="515" t="s">
        <v>72</v>
      </c>
      <c r="E128" s="516" t="s">
        <v>614</v>
      </c>
      <c r="F128" s="3306" t="s">
        <v>615</v>
      </c>
      <c r="G128" s="3502">
        <v>4</v>
      </c>
      <c r="H128" s="3498">
        <v>3</v>
      </c>
      <c r="I128" s="3500">
        <v>0</v>
      </c>
      <c r="J128" s="3496">
        <v>1</v>
      </c>
      <c r="K128" s="3498">
        <v>1</v>
      </c>
      <c r="L128" s="3500">
        <v>0</v>
      </c>
      <c r="M128" s="3496">
        <v>3</v>
      </c>
      <c r="N128" s="3502">
        <v>2</v>
      </c>
      <c r="O128" s="3325">
        <v>47</v>
      </c>
      <c r="P128" s="3328">
        <v>78354</v>
      </c>
      <c r="Q128" s="3329"/>
      <c r="R128" s="3332" t="s">
        <v>3613</v>
      </c>
      <c r="S128" s="3333"/>
      <c r="T128" s="3328" t="s">
        <v>4690</v>
      </c>
      <c r="U128" s="3329"/>
      <c r="V128" s="3338" t="s">
        <v>3309</v>
      </c>
      <c r="X128" s="1549"/>
      <c r="Y128" s="1549"/>
      <c r="Z128" s="1549"/>
      <c r="AA128" s="1549"/>
      <c r="AB128" s="1549"/>
      <c r="AC128" s="1549"/>
      <c r="AD128" s="1549"/>
      <c r="AE128" s="1549"/>
      <c r="AF128" s="1549"/>
      <c r="AG128" s="1549"/>
      <c r="AH128" s="1549"/>
      <c r="AI128" s="1548">
        <f>SUM(H128:J131)</f>
        <v>4</v>
      </c>
      <c r="AJ128" s="1548">
        <f>SUM(K128:M131)</f>
        <v>4</v>
      </c>
      <c r="AK128" s="1549" t="str">
        <f>IF(AI128=AJ128,"","不一致")</f>
        <v/>
      </c>
    </row>
    <row r="129" spans="1:37" s="196" customFormat="1" ht="11.85" customHeight="1" x14ac:dyDescent="0.15">
      <c r="A129" s="1859"/>
      <c r="B129" s="679"/>
      <c r="C129" s="3304"/>
      <c r="D129" s="322"/>
      <c r="E129" s="513" t="s">
        <v>616</v>
      </c>
      <c r="F129" s="3307"/>
      <c r="G129" s="3493"/>
      <c r="H129" s="3487"/>
      <c r="I129" s="3489"/>
      <c r="J129" s="3491"/>
      <c r="K129" s="3487"/>
      <c r="L129" s="3489"/>
      <c r="M129" s="3491"/>
      <c r="N129" s="3493"/>
      <c r="O129" s="3326"/>
      <c r="P129" s="3330"/>
      <c r="Q129" s="3331"/>
      <c r="R129" s="3334"/>
      <c r="S129" s="3335"/>
      <c r="T129" s="3336"/>
      <c r="U129" s="3337"/>
      <c r="V129" s="3339"/>
      <c r="X129" s="1549"/>
      <c r="Y129" s="1549"/>
      <c r="Z129" s="1549"/>
      <c r="AA129" s="1549"/>
      <c r="AB129" s="1549"/>
      <c r="AC129" s="1549"/>
      <c r="AD129" s="1549"/>
      <c r="AE129" s="1549"/>
      <c r="AF129" s="1549"/>
      <c r="AG129" s="1549"/>
      <c r="AH129" s="1549"/>
      <c r="AI129" s="1549"/>
      <c r="AJ129" s="1549"/>
      <c r="AK129" s="1549"/>
    </row>
    <row r="130" spans="1:37" s="196" customFormat="1" ht="11.85" customHeight="1" x14ac:dyDescent="0.15">
      <c r="A130" s="1859"/>
      <c r="B130" s="679"/>
      <c r="C130" s="3304"/>
      <c r="D130" s="320" t="s">
        <v>70</v>
      </c>
      <c r="E130" s="321" t="s">
        <v>617</v>
      </c>
      <c r="F130" s="3308" t="s">
        <v>618</v>
      </c>
      <c r="G130" s="3493"/>
      <c r="H130" s="3487"/>
      <c r="I130" s="3489"/>
      <c r="J130" s="3491"/>
      <c r="K130" s="3487"/>
      <c r="L130" s="3489"/>
      <c r="M130" s="3491"/>
      <c r="N130" s="3493"/>
      <c r="O130" s="3326"/>
      <c r="P130" s="3340"/>
      <c r="Q130" s="3342">
        <v>16542</v>
      </c>
      <c r="R130" s="3344">
        <v>7171</v>
      </c>
      <c r="S130" s="3345">
        <v>16852</v>
      </c>
      <c r="T130" s="3344" t="s">
        <v>3583</v>
      </c>
      <c r="U130" s="3347">
        <v>292</v>
      </c>
      <c r="V130" s="3397" t="s">
        <v>3341</v>
      </c>
      <c r="X130" s="1549"/>
      <c r="Y130" s="1549"/>
      <c r="Z130" s="1549"/>
      <c r="AA130" s="1549"/>
      <c r="AB130" s="1549"/>
      <c r="AC130" s="1549"/>
      <c r="AD130" s="1549"/>
      <c r="AE130" s="1549"/>
      <c r="AF130" s="1549"/>
      <c r="AG130" s="1549"/>
      <c r="AH130" s="1549"/>
      <c r="AI130" s="1549"/>
      <c r="AJ130" s="1549"/>
      <c r="AK130" s="1549"/>
    </row>
    <row r="131" spans="1:37" s="196" customFormat="1" ht="11.85" customHeight="1" x14ac:dyDescent="0.15">
      <c r="A131" s="1859"/>
      <c r="B131" s="679"/>
      <c r="C131" s="3305"/>
      <c r="D131" s="320" t="s">
        <v>71</v>
      </c>
      <c r="E131" s="321" t="s">
        <v>617</v>
      </c>
      <c r="F131" s="3309"/>
      <c r="G131" s="3503"/>
      <c r="H131" s="3499"/>
      <c r="I131" s="3501"/>
      <c r="J131" s="3497"/>
      <c r="K131" s="3499"/>
      <c r="L131" s="3501"/>
      <c r="M131" s="3497"/>
      <c r="N131" s="3503"/>
      <c r="O131" s="3358"/>
      <c r="P131" s="3359"/>
      <c r="Q131" s="3360"/>
      <c r="R131" s="3359"/>
      <c r="S131" s="3361"/>
      <c r="T131" s="3359"/>
      <c r="U131" s="3362"/>
      <c r="V131" s="3398"/>
      <c r="X131" s="1549"/>
      <c r="Y131" s="1549"/>
      <c r="Z131" s="1549"/>
      <c r="AA131" s="1549"/>
      <c r="AB131" s="1549"/>
      <c r="AC131" s="1549"/>
      <c r="AD131" s="1549"/>
      <c r="AE131" s="1549"/>
      <c r="AF131" s="1549"/>
      <c r="AG131" s="1549"/>
      <c r="AH131" s="1549"/>
      <c r="AI131" s="1549"/>
      <c r="AJ131" s="1549"/>
      <c r="AK131" s="1549"/>
    </row>
    <row r="132" spans="1:37" s="196" customFormat="1" ht="11.85" customHeight="1" x14ac:dyDescent="0.15">
      <c r="A132" s="1859"/>
      <c r="B132" s="679"/>
      <c r="C132" s="3303" t="s">
        <v>4290</v>
      </c>
      <c r="D132" s="515" t="s">
        <v>72</v>
      </c>
      <c r="E132" s="516" t="s">
        <v>619</v>
      </c>
      <c r="F132" s="3569" t="s">
        <v>620</v>
      </c>
      <c r="G132" s="3502">
        <v>5</v>
      </c>
      <c r="H132" s="3498">
        <v>3</v>
      </c>
      <c r="I132" s="3500">
        <v>0</v>
      </c>
      <c r="J132" s="3496">
        <v>2</v>
      </c>
      <c r="K132" s="3498">
        <v>0</v>
      </c>
      <c r="L132" s="3500">
        <v>0</v>
      </c>
      <c r="M132" s="3496">
        <v>5</v>
      </c>
      <c r="N132" s="3502">
        <v>2</v>
      </c>
      <c r="O132" s="3325">
        <v>55</v>
      </c>
      <c r="P132" s="3328">
        <v>130457</v>
      </c>
      <c r="Q132" s="3329"/>
      <c r="R132" s="3332" t="s">
        <v>3614</v>
      </c>
      <c r="S132" s="3333"/>
      <c r="T132" s="3328" t="s">
        <v>4690</v>
      </c>
      <c r="U132" s="3329"/>
      <c r="V132" s="3338" t="s">
        <v>3309</v>
      </c>
      <c r="X132" s="1549"/>
      <c r="Y132" s="1549"/>
      <c r="Z132" s="1549"/>
      <c r="AA132" s="1549"/>
      <c r="AB132" s="1549"/>
      <c r="AC132" s="1549"/>
      <c r="AD132" s="1549"/>
      <c r="AE132" s="1549"/>
      <c r="AF132" s="1549"/>
      <c r="AG132" s="1549"/>
      <c r="AH132" s="1549"/>
      <c r="AI132" s="1548">
        <f>SUM(H132:J135)</f>
        <v>5</v>
      </c>
      <c r="AJ132" s="1548">
        <f>SUM(K132:M135)</f>
        <v>5</v>
      </c>
      <c r="AK132" s="1549" t="str">
        <f>IF(AI132=AJ132,"","不一致")</f>
        <v/>
      </c>
    </row>
    <row r="133" spans="1:37" s="196" customFormat="1" ht="11.85" customHeight="1" x14ac:dyDescent="0.15">
      <c r="A133" s="1859"/>
      <c r="B133" s="679"/>
      <c r="C133" s="3304"/>
      <c r="D133" s="322"/>
      <c r="E133" s="513" t="s">
        <v>621</v>
      </c>
      <c r="F133" s="3570"/>
      <c r="G133" s="3493"/>
      <c r="H133" s="3487"/>
      <c r="I133" s="3489"/>
      <c r="J133" s="3491"/>
      <c r="K133" s="3487"/>
      <c r="L133" s="3489"/>
      <c r="M133" s="3491"/>
      <c r="N133" s="3493"/>
      <c r="O133" s="3326"/>
      <c r="P133" s="3330"/>
      <c r="Q133" s="3331"/>
      <c r="R133" s="3334"/>
      <c r="S133" s="3335"/>
      <c r="T133" s="3336"/>
      <c r="U133" s="3337"/>
      <c r="V133" s="3339"/>
      <c r="X133" s="1549"/>
      <c r="Y133" s="1549"/>
      <c r="Z133" s="1549"/>
      <c r="AA133" s="1549"/>
      <c r="AB133" s="1549"/>
      <c r="AC133" s="1549"/>
      <c r="AD133" s="1549"/>
      <c r="AE133" s="1549"/>
      <c r="AF133" s="1549"/>
      <c r="AG133" s="1549"/>
      <c r="AH133" s="1549"/>
      <c r="AI133" s="1549"/>
      <c r="AJ133" s="1549"/>
      <c r="AK133" s="1549"/>
    </row>
    <row r="134" spans="1:37" s="196" customFormat="1" ht="11.85" customHeight="1" x14ac:dyDescent="0.15">
      <c r="A134" s="1859"/>
      <c r="B134" s="679"/>
      <c r="C134" s="3304"/>
      <c r="D134" s="320" t="s">
        <v>70</v>
      </c>
      <c r="E134" s="321" t="s">
        <v>622</v>
      </c>
      <c r="F134" s="3567" t="s">
        <v>623</v>
      </c>
      <c r="G134" s="3493"/>
      <c r="H134" s="3487"/>
      <c r="I134" s="3489"/>
      <c r="J134" s="3491"/>
      <c r="K134" s="3487"/>
      <c r="L134" s="3489"/>
      <c r="M134" s="3491"/>
      <c r="N134" s="3493"/>
      <c r="O134" s="3326"/>
      <c r="P134" s="3340"/>
      <c r="Q134" s="3342">
        <v>35255</v>
      </c>
      <c r="R134" s="3344">
        <v>14447</v>
      </c>
      <c r="S134" s="3345">
        <v>32896</v>
      </c>
      <c r="T134" s="3344" t="s">
        <v>3583</v>
      </c>
      <c r="U134" s="3347">
        <v>292</v>
      </c>
      <c r="V134" s="3397" t="s">
        <v>3341</v>
      </c>
      <c r="X134" s="1549"/>
      <c r="Y134" s="1549"/>
      <c r="Z134" s="1549"/>
      <c r="AA134" s="1549"/>
      <c r="AB134" s="1549"/>
      <c r="AC134" s="1549"/>
      <c r="AD134" s="1549"/>
      <c r="AE134" s="1549"/>
      <c r="AF134" s="1549"/>
      <c r="AG134" s="1549"/>
      <c r="AH134" s="1549"/>
      <c r="AI134" s="1549"/>
      <c r="AJ134" s="1549"/>
      <c r="AK134" s="1549"/>
    </row>
    <row r="135" spans="1:37" s="196" customFormat="1" ht="11.85" customHeight="1" x14ac:dyDescent="0.15">
      <c r="A135" s="1859"/>
      <c r="B135" s="679"/>
      <c r="C135" s="3305"/>
      <c r="D135" s="514" t="s">
        <v>71</v>
      </c>
      <c r="E135" s="323" t="s">
        <v>624</v>
      </c>
      <c r="F135" s="3568"/>
      <c r="G135" s="3503"/>
      <c r="H135" s="3499"/>
      <c r="I135" s="3501"/>
      <c r="J135" s="3497"/>
      <c r="K135" s="3499"/>
      <c r="L135" s="3501"/>
      <c r="M135" s="3497"/>
      <c r="N135" s="3503"/>
      <c r="O135" s="3358"/>
      <c r="P135" s="3359"/>
      <c r="Q135" s="3360"/>
      <c r="R135" s="3359"/>
      <c r="S135" s="3361"/>
      <c r="T135" s="3359"/>
      <c r="U135" s="3362"/>
      <c r="V135" s="3398"/>
      <c r="X135" s="1549"/>
      <c r="Y135" s="1549"/>
      <c r="Z135" s="1549"/>
      <c r="AA135" s="1549"/>
      <c r="AB135" s="1549"/>
      <c r="AC135" s="1549"/>
      <c r="AD135" s="1549"/>
      <c r="AE135" s="1549"/>
      <c r="AF135" s="1549"/>
      <c r="AG135" s="1549"/>
      <c r="AH135" s="1549"/>
      <c r="AI135" s="1549"/>
      <c r="AJ135" s="1549"/>
      <c r="AK135" s="1549"/>
    </row>
    <row r="136" spans="1:37" s="196" customFormat="1" ht="11.85" customHeight="1" x14ac:dyDescent="0.15">
      <c r="A136" s="1859"/>
      <c r="B136" s="679"/>
      <c r="C136" s="3303" t="s">
        <v>4291</v>
      </c>
      <c r="D136" s="320" t="s">
        <v>72</v>
      </c>
      <c r="E136" s="321" t="s">
        <v>625</v>
      </c>
      <c r="F136" s="3306" t="s">
        <v>626</v>
      </c>
      <c r="G136" s="3502">
        <v>5</v>
      </c>
      <c r="H136" s="3498">
        <v>3</v>
      </c>
      <c r="I136" s="3500">
        <v>0</v>
      </c>
      <c r="J136" s="3496">
        <v>2</v>
      </c>
      <c r="K136" s="3498">
        <v>1</v>
      </c>
      <c r="L136" s="3500">
        <v>0</v>
      </c>
      <c r="M136" s="3496">
        <v>4</v>
      </c>
      <c r="N136" s="3502">
        <v>3</v>
      </c>
      <c r="O136" s="3325">
        <v>47</v>
      </c>
      <c r="P136" s="3328">
        <v>113278</v>
      </c>
      <c r="Q136" s="3329"/>
      <c r="R136" s="3332" t="s">
        <v>3615</v>
      </c>
      <c r="S136" s="3333"/>
      <c r="T136" s="3328" t="s">
        <v>4690</v>
      </c>
      <c r="U136" s="3329"/>
      <c r="V136" s="3338" t="s">
        <v>3309</v>
      </c>
      <c r="X136" s="1549"/>
      <c r="Y136" s="1549"/>
      <c r="Z136" s="1549"/>
      <c r="AA136" s="1549"/>
      <c r="AB136" s="1549"/>
      <c r="AC136" s="1549"/>
      <c r="AD136" s="1549"/>
      <c r="AE136" s="1549"/>
      <c r="AF136" s="1549"/>
      <c r="AG136" s="1549"/>
      <c r="AH136" s="1549"/>
      <c r="AI136" s="1548">
        <f>SUM(H136:J139)</f>
        <v>5</v>
      </c>
      <c r="AJ136" s="1548">
        <f>SUM(K136:M139)</f>
        <v>5</v>
      </c>
      <c r="AK136" s="1549" t="str">
        <f>IF(AI136=AJ136,"","不一致")</f>
        <v/>
      </c>
    </row>
    <row r="137" spans="1:37" s="196" customFormat="1" ht="11.85" customHeight="1" x14ac:dyDescent="0.15">
      <c r="A137" s="1859"/>
      <c r="B137" s="679"/>
      <c r="C137" s="3304"/>
      <c r="D137" s="322"/>
      <c r="E137" s="513" t="s">
        <v>627</v>
      </c>
      <c r="F137" s="3307"/>
      <c r="G137" s="3493"/>
      <c r="H137" s="3487"/>
      <c r="I137" s="3489"/>
      <c r="J137" s="3491"/>
      <c r="K137" s="3487"/>
      <c r="L137" s="3489"/>
      <c r="M137" s="3491"/>
      <c r="N137" s="3493"/>
      <c r="O137" s="3326"/>
      <c r="P137" s="3330"/>
      <c r="Q137" s="3331"/>
      <c r="R137" s="3334"/>
      <c r="S137" s="3335"/>
      <c r="T137" s="3336"/>
      <c r="U137" s="3337"/>
      <c r="V137" s="3339"/>
      <c r="X137" s="1549"/>
      <c r="Y137" s="1549"/>
      <c r="Z137" s="1549"/>
      <c r="AA137" s="1549"/>
      <c r="AB137" s="1549"/>
      <c r="AC137" s="1549"/>
      <c r="AD137" s="1549"/>
      <c r="AE137" s="1549"/>
      <c r="AF137" s="1549"/>
      <c r="AG137" s="1549"/>
      <c r="AH137" s="1549"/>
      <c r="AI137" s="1549"/>
      <c r="AJ137" s="1549"/>
      <c r="AK137" s="1549"/>
    </row>
    <row r="138" spans="1:37" s="196" customFormat="1" ht="11.85" customHeight="1" x14ac:dyDescent="0.15">
      <c r="A138" s="1859"/>
      <c r="B138" s="679"/>
      <c r="C138" s="3304"/>
      <c r="D138" s="320" t="s">
        <v>70</v>
      </c>
      <c r="E138" s="321" t="s">
        <v>628</v>
      </c>
      <c r="F138" s="3308" t="s">
        <v>629</v>
      </c>
      <c r="G138" s="3493"/>
      <c r="H138" s="3487"/>
      <c r="I138" s="3489"/>
      <c r="J138" s="3491"/>
      <c r="K138" s="3487"/>
      <c r="L138" s="3489"/>
      <c r="M138" s="3491"/>
      <c r="N138" s="3493"/>
      <c r="O138" s="3326"/>
      <c r="P138" s="3340"/>
      <c r="Q138" s="3342">
        <v>30958</v>
      </c>
      <c r="R138" s="3344">
        <v>16164</v>
      </c>
      <c r="S138" s="3345">
        <v>35079</v>
      </c>
      <c r="T138" s="3344" t="s">
        <v>3583</v>
      </c>
      <c r="U138" s="3347">
        <v>292</v>
      </c>
      <c r="V138" s="3397" t="s">
        <v>3341</v>
      </c>
      <c r="X138" s="1549"/>
      <c r="Y138" s="1549"/>
      <c r="Z138" s="1549"/>
      <c r="AA138" s="1549"/>
      <c r="AB138" s="1549"/>
      <c r="AC138" s="1549"/>
      <c r="AD138" s="1549"/>
      <c r="AE138" s="1549"/>
      <c r="AF138" s="1549"/>
      <c r="AG138" s="1549"/>
      <c r="AH138" s="1549"/>
      <c r="AI138" s="1549"/>
      <c r="AJ138" s="1549"/>
      <c r="AK138" s="1549"/>
    </row>
    <row r="139" spans="1:37" s="196" customFormat="1" ht="11.85" customHeight="1" x14ac:dyDescent="0.15">
      <c r="A139" s="1859"/>
      <c r="B139" s="679"/>
      <c r="C139" s="3305"/>
      <c r="D139" s="320" t="s">
        <v>71</v>
      </c>
      <c r="E139" s="321" t="s">
        <v>630</v>
      </c>
      <c r="F139" s="3309"/>
      <c r="G139" s="3503"/>
      <c r="H139" s="3499"/>
      <c r="I139" s="3501"/>
      <c r="J139" s="3497"/>
      <c r="K139" s="3499"/>
      <c r="L139" s="3501"/>
      <c r="M139" s="3497"/>
      <c r="N139" s="3503"/>
      <c r="O139" s="3358"/>
      <c r="P139" s="3359"/>
      <c r="Q139" s="3360"/>
      <c r="R139" s="3359"/>
      <c r="S139" s="3361"/>
      <c r="T139" s="3359"/>
      <c r="U139" s="3362"/>
      <c r="V139" s="3398"/>
      <c r="X139" s="1549"/>
      <c r="Y139" s="1549"/>
      <c r="Z139" s="1549"/>
      <c r="AA139" s="1549"/>
      <c r="AB139" s="1549"/>
      <c r="AC139" s="1549"/>
      <c r="AD139" s="1549"/>
      <c r="AE139" s="1549"/>
      <c r="AF139" s="1549"/>
      <c r="AG139" s="1549"/>
      <c r="AH139" s="1549"/>
      <c r="AI139" s="1549"/>
      <c r="AJ139" s="1549"/>
      <c r="AK139" s="1549"/>
    </row>
    <row r="140" spans="1:37" s="196" customFormat="1" ht="11.85" customHeight="1" x14ac:dyDescent="0.15">
      <c r="A140" s="1859"/>
      <c r="B140" s="679"/>
      <c r="C140" s="3303" t="s">
        <v>4693</v>
      </c>
      <c r="D140" s="515" t="s">
        <v>72</v>
      </c>
      <c r="E140" s="516" t="s">
        <v>631</v>
      </c>
      <c r="F140" s="3306" t="s">
        <v>626</v>
      </c>
      <c r="G140" s="3502">
        <v>4</v>
      </c>
      <c r="H140" s="3498">
        <v>3</v>
      </c>
      <c r="I140" s="3500">
        <v>0</v>
      </c>
      <c r="J140" s="3496">
        <v>1</v>
      </c>
      <c r="K140" s="3498">
        <v>0</v>
      </c>
      <c r="L140" s="3500">
        <v>0</v>
      </c>
      <c r="M140" s="3496">
        <v>4</v>
      </c>
      <c r="N140" s="3502">
        <v>1</v>
      </c>
      <c r="O140" s="3325">
        <v>52</v>
      </c>
      <c r="P140" s="3328">
        <v>76573</v>
      </c>
      <c r="Q140" s="3329"/>
      <c r="R140" s="3332" t="s">
        <v>3616</v>
      </c>
      <c r="S140" s="3333"/>
      <c r="T140" s="3328" t="s">
        <v>4690</v>
      </c>
      <c r="U140" s="3329"/>
      <c r="V140" s="3338" t="s">
        <v>3309</v>
      </c>
      <c r="X140" s="1549"/>
      <c r="Y140" s="1549"/>
      <c r="Z140" s="1549"/>
      <c r="AA140" s="1549"/>
      <c r="AB140" s="1549"/>
      <c r="AC140" s="1549"/>
      <c r="AD140" s="1549"/>
      <c r="AE140" s="1549"/>
      <c r="AF140" s="1549"/>
      <c r="AG140" s="1549"/>
      <c r="AH140" s="1549"/>
      <c r="AI140" s="1548">
        <f>SUM(H140:J143)</f>
        <v>4</v>
      </c>
      <c r="AJ140" s="1548">
        <f>SUM(K140:M143)</f>
        <v>4</v>
      </c>
      <c r="AK140" s="1549" t="str">
        <f>IF(AI140=AJ140,"","不一致")</f>
        <v/>
      </c>
    </row>
    <row r="141" spans="1:37" s="196" customFormat="1" ht="11.85" customHeight="1" x14ac:dyDescent="0.15">
      <c r="A141" s="1859"/>
      <c r="B141" s="679"/>
      <c r="C141" s="3304"/>
      <c r="D141" s="322"/>
      <c r="E141" s="513" t="s">
        <v>632</v>
      </c>
      <c r="F141" s="3307"/>
      <c r="G141" s="3493"/>
      <c r="H141" s="3487"/>
      <c r="I141" s="3489"/>
      <c r="J141" s="3491"/>
      <c r="K141" s="3487"/>
      <c r="L141" s="3489"/>
      <c r="M141" s="3491"/>
      <c r="N141" s="3493"/>
      <c r="O141" s="3326"/>
      <c r="P141" s="3330"/>
      <c r="Q141" s="3331"/>
      <c r="R141" s="3334"/>
      <c r="S141" s="3335"/>
      <c r="T141" s="3336"/>
      <c r="U141" s="3337"/>
      <c r="V141" s="3339"/>
      <c r="X141" s="1549"/>
      <c r="Y141" s="1549"/>
      <c r="Z141" s="1549"/>
      <c r="AA141" s="1549"/>
      <c r="AB141" s="1549"/>
      <c r="AC141" s="1549"/>
      <c r="AD141" s="1549"/>
      <c r="AE141" s="1549"/>
      <c r="AF141" s="1549"/>
      <c r="AG141" s="1549"/>
      <c r="AH141" s="1549"/>
      <c r="AI141" s="1549"/>
      <c r="AJ141" s="1549"/>
      <c r="AK141" s="1549"/>
    </row>
    <row r="142" spans="1:37" s="196" customFormat="1" ht="11.85" customHeight="1" x14ac:dyDescent="0.15">
      <c r="A142" s="1859"/>
      <c r="B142" s="679"/>
      <c r="C142" s="3304"/>
      <c r="D142" s="320" t="s">
        <v>70</v>
      </c>
      <c r="E142" s="321" t="s">
        <v>633</v>
      </c>
      <c r="F142" s="3308" t="s">
        <v>634</v>
      </c>
      <c r="G142" s="3493"/>
      <c r="H142" s="3487"/>
      <c r="I142" s="3489"/>
      <c r="J142" s="3491"/>
      <c r="K142" s="3487"/>
      <c r="L142" s="3489"/>
      <c r="M142" s="3491"/>
      <c r="N142" s="3493"/>
      <c r="O142" s="3326"/>
      <c r="P142" s="3340"/>
      <c r="Q142" s="3342">
        <v>24421</v>
      </c>
      <c r="R142" s="3344">
        <v>14110</v>
      </c>
      <c r="S142" s="3345">
        <v>34746</v>
      </c>
      <c r="T142" s="3344" t="s">
        <v>3583</v>
      </c>
      <c r="U142" s="3347">
        <v>292</v>
      </c>
      <c r="V142" s="3397" t="s">
        <v>3341</v>
      </c>
      <c r="X142" s="1549"/>
      <c r="Y142" s="1549"/>
      <c r="Z142" s="1549"/>
      <c r="AA142" s="1549"/>
      <c r="AB142" s="1549"/>
      <c r="AC142" s="1549"/>
      <c r="AD142" s="1549"/>
      <c r="AE142" s="1549"/>
      <c r="AF142" s="1549"/>
      <c r="AG142" s="1549"/>
      <c r="AH142" s="1549"/>
      <c r="AI142" s="1549"/>
      <c r="AJ142" s="1549"/>
      <c r="AK142" s="1549"/>
    </row>
    <row r="143" spans="1:37" s="196" customFormat="1" ht="11.85" customHeight="1" x14ac:dyDescent="0.15">
      <c r="A143" s="1859"/>
      <c r="B143" s="679"/>
      <c r="C143" s="3305"/>
      <c r="D143" s="514" t="s">
        <v>71</v>
      </c>
      <c r="E143" s="323" t="s">
        <v>633</v>
      </c>
      <c r="F143" s="3309"/>
      <c r="G143" s="3503"/>
      <c r="H143" s="3499"/>
      <c r="I143" s="3501"/>
      <c r="J143" s="3497"/>
      <c r="K143" s="3499"/>
      <c r="L143" s="3501"/>
      <c r="M143" s="3497"/>
      <c r="N143" s="3503"/>
      <c r="O143" s="3358"/>
      <c r="P143" s="3359"/>
      <c r="Q143" s="3360"/>
      <c r="R143" s="3359"/>
      <c r="S143" s="3361"/>
      <c r="T143" s="3359"/>
      <c r="U143" s="3362"/>
      <c r="V143" s="3398"/>
      <c r="X143" s="1549"/>
      <c r="Y143" s="1549"/>
      <c r="Z143" s="1549"/>
      <c r="AA143" s="1549"/>
      <c r="AB143" s="1549"/>
      <c r="AC143" s="1549"/>
      <c r="AD143" s="1549"/>
      <c r="AE143" s="1549"/>
      <c r="AF143" s="1549"/>
      <c r="AG143" s="1549"/>
      <c r="AH143" s="1549"/>
      <c r="AI143" s="1549"/>
      <c r="AJ143" s="1549"/>
      <c r="AK143" s="1549"/>
    </row>
    <row r="144" spans="1:37" s="196" customFormat="1" ht="11.85" customHeight="1" x14ac:dyDescent="0.15">
      <c r="A144" s="1859"/>
      <c r="B144" s="679"/>
      <c r="C144" s="3303" t="s">
        <v>4292</v>
      </c>
      <c r="D144" s="515" t="s">
        <v>72</v>
      </c>
      <c r="E144" s="516" t="s">
        <v>635</v>
      </c>
      <c r="F144" s="3306" t="s">
        <v>636</v>
      </c>
      <c r="G144" s="3502">
        <v>4</v>
      </c>
      <c r="H144" s="3498">
        <v>2</v>
      </c>
      <c r="I144" s="3500">
        <v>0</v>
      </c>
      <c r="J144" s="3496">
        <v>2</v>
      </c>
      <c r="K144" s="3498">
        <v>0</v>
      </c>
      <c r="L144" s="3500">
        <v>0</v>
      </c>
      <c r="M144" s="3496">
        <v>4</v>
      </c>
      <c r="N144" s="3502">
        <v>0</v>
      </c>
      <c r="O144" s="3325">
        <v>34</v>
      </c>
      <c r="P144" s="3328">
        <v>27315</v>
      </c>
      <c r="Q144" s="3329"/>
      <c r="R144" s="3332" t="s">
        <v>4694</v>
      </c>
      <c r="S144" s="3333"/>
      <c r="T144" s="3328" t="s">
        <v>4690</v>
      </c>
      <c r="U144" s="3329"/>
      <c r="V144" s="3338" t="s">
        <v>3309</v>
      </c>
      <c r="X144" s="1549"/>
      <c r="Y144" s="1549"/>
      <c r="Z144" s="1549"/>
      <c r="AA144" s="1549"/>
      <c r="AB144" s="1549"/>
      <c r="AC144" s="1549"/>
      <c r="AD144" s="1549"/>
      <c r="AE144" s="1549"/>
      <c r="AF144" s="1549"/>
      <c r="AG144" s="1549"/>
      <c r="AH144" s="1549"/>
      <c r="AI144" s="1548">
        <f>SUM(H144:J147)</f>
        <v>4</v>
      </c>
      <c r="AJ144" s="1548">
        <f>SUM(K144:M147)</f>
        <v>4</v>
      </c>
      <c r="AK144" s="1549" t="str">
        <f>IF(AI144=AJ144,"","不一致")</f>
        <v/>
      </c>
    </row>
    <row r="145" spans="1:37" s="196" customFormat="1" ht="11.85" customHeight="1" x14ac:dyDescent="0.15">
      <c r="A145" s="1859"/>
      <c r="B145" s="679"/>
      <c r="C145" s="3304"/>
      <c r="D145" s="322"/>
      <c r="E145" s="513" t="s">
        <v>637</v>
      </c>
      <c r="F145" s="3307"/>
      <c r="G145" s="3493"/>
      <c r="H145" s="3487"/>
      <c r="I145" s="3489"/>
      <c r="J145" s="3491"/>
      <c r="K145" s="3487"/>
      <c r="L145" s="3489"/>
      <c r="M145" s="3491"/>
      <c r="N145" s="3493"/>
      <c r="O145" s="3326"/>
      <c r="P145" s="3330"/>
      <c r="Q145" s="3331"/>
      <c r="R145" s="3334"/>
      <c r="S145" s="3335"/>
      <c r="T145" s="3336"/>
      <c r="U145" s="3337"/>
      <c r="V145" s="3339"/>
      <c r="X145" s="1549"/>
      <c r="Y145" s="1549"/>
      <c r="Z145" s="1549"/>
      <c r="AA145" s="1549"/>
      <c r="AB145" s="1549"/>
      <c r="AC145" s="1549"/>
      <c r="AD145" s="1549"/>
      <c r="AE145" s="1549"/>
      <c r="AF145" s="1549"/>
      <c r="AG145" s="1549"/>
      <c r="AH145" s="1549"/>
      <c r="AI145" s="1549"/>
      <c r="AJ145" s="1549"/>
      <c r="AK145" s="1549"/>
    </row>
    <row r="146" spans="1:37" s="196" customFormat="1" ht="11.85" customHeight="1" x14ac:dyDescent="0.15">
      <c r="A146" s="1859"/>
      <c r="B146" s="679"/>
      <c r="C146" s="3304"/>
      <c r="D146" s="320" t="s">
        <v>70</v>
      </c>
      <c r="E146" s="321" t="s">
        <v>638</v>
      </c>
      <c r="F146" s="3308" t="s">
        <v>639</v>
      </c>
      <c r="G146" s="3493"/>
      <c r="H146" s="3487"/>
      <c r="I146" s="3489"/>
      <c r="J146" s="3491"/>
      <c r="K146" s="3487"/>
      <c r="L146" s="3489"/>
      <c r="M146" s="3491"/>
      <c r="N146" s="3493"/>
      <c r="O146" s="3326"/>
      <c r="P146" s="3340"/>
      <c r="Q146" s="3342">
        <v>8472</v>
      </c>
      <c r="R146" s="3344">
        <v>885</v>
      </c>
      <c r="S146" s="3345">
        <v>1859</v>
      </c>
      <c r="T146" s="3344" t="s">
        <v>3583</v>
      </c>
      <c r="U146" s="3347">
        <v>292</v>
      </c>
      <c r="V146" s="3397" t="s">
        <v>3341</v>
      </c>
      <c r="X146" s="1549"/>
      <c r="Y146" s="1549"/>
      <c r="Z146" s="1549"/>
      <c r="AA146" s="1549"/>
      <c r="AB146" s="1549"/>
      <c r="AC146" s="1549"/>
      <c r="AD146" s="1549"/>
      <c r="AE146" s="1549"/>
      <c r="AF146" s="1549"/>
      <c r="AG146" s="1549"/>
      <c r="AH146" s="1549"/>
      <c r="AI146" s="1549"/>
      <c r="AJ146" s="1549"/>
      <c r="AK146" s="1549"/>
    </row>
    <row r="147" spans="1:37" s="196" customFormat="1" ht="11.85" customHeight="1" x14ac:dyDescent="0.15">
      <c r="A147" s="1859"/>
      <c r="B147" s="679"/>
      <c r="C147" s="3305"/>
      <c r="D147" s="517" t="s">
        <v>71</v>
      </c>
      <c r="E147" s="518" t="s">
        <v>638</v>
      </c>
      <c r="F147" s="3310"/>
      <c r="G147" s="3503"/>
      <c r="H147" s="3499"/>
      <c r="I147" s="3501"/>
      <c r="J147" s="3497"/>
      <c r="K147" s="3499"/>
      <c r="L147" s="3501"/>
      <c r="M147" s="3497"/>
      <c r="N147" s="3503"/>
      <c r="O147" s="3358"/>
      <c r="P147" s="3359"/>
      <c r="Q147" s="3360"/>
      <c r="R147" s="3359"/>
      <c r="S147" s="3361"/>
      <c r="T147" s="3359"/>
      <c r="U147" s="3362"/>
      <c r="V147" s="3398"/>
      <c r="X147" s="1549"/>
      <c r="Y147" s="1549"/>
      <c r="Z147" s="1549"/>
      <c r="AA147" s="1549"/>
      <c r="AB147" s="1549"/>
      <c r="AC147" s="1549"/>
      <c r="AD147" s="1549"/>
      <c r="AE147" s="1549"/>
      <c r="AF147" s="1549"/>
      <c r="AG147" s="1549"/>
      <c r="AH147" s="1549"/>
      <c r="AI147" s="1549"/>
      <c r="AJ147" s="1549"/>
      <c r="AK147" s="1549"/>
    </row>
    <row r="148" spans="1:37" s="196" customFormat="1" ht="11.85" customHeight="1" x14ac:dyDescent="0.15">
      <c r="A148" s="593"/>
      <c r="B148" s="679"/>
      <c r="C148" s="3311" t="s">
        <v>4293</v>
      </c>
      <c r="D148" s="1432" t="s">
        <v>72</v>
      </c>
      <c r="E148" s="520" t="s">
        <v>4695</v>
      </c>
      <c r="F148" s="3314" t="s">
        <v>4696</v>
      </c>
      <c r="G148" s="3502">
        <v>4</v>
      </c>
      <c r="H148" s="3498">
        <v>3</v>
      </c>
      <c r="I148" s="3500">
        <v>0</v>
      </c>
      <c r="J148" s="3496">
        <v>1</v>
      </c>
      <c r="K148" s="3498">
        <v>0</v>
      </c>
      <c r="L148" s="3500">
        <v>0</v>
      </c>
      <c r="M148" s="3496">
        <v>4</v>
      </c>
      <c r="N148" s="3502">
        <v>1</v>
      </c>
      <c r="O148" s="3325">
        <v>42</v>
      </c>
      <c r="P148" s="3328">
        <v>49480</v>
      </c>
      <c r="Q148" s="3329"/>
      <c r="R148" s="3332" t="s">
        <v>3617</v>
      </c>
      <c r="S148" s="3333"/>
      <c r="T148" s="3328" t="s">
        <v>4679</v>
      </c>
      <c r="U148" s="3329"/>
      <c r="V148" s="3338" t="s">
        <v>3309</v>
      </c>
      <c r="X148" s="1549"/>
      <c r="Y148" s="1549"/>
      <c r="Z148" s="1549"/>
      <c r="AA148" s="1549"/>
      <c r="AB148" s="1549"/>
      <c r="AC148" s="1549"/>
      <c r="AD148" s="1549"/>
      <c r="AE148" s="1549"/>
      <c r="AF148" s="1549"/>
      <c r="AG148" s="1549"/>
      <c r="AH148" s="1549"/>
      <c r="AI148" s="1548">
        <f>SUM(H148:J151)</f>
        <v>4</v>
      </c>
      <c r="AJ148" s="1548">
        <f>SUM(K148:M151)</f>
        <v>4</v>
      </c>
      <c r="AK148" s="1549" t="str">
        <f>IF(AI148=AJ148,"","不一致")</f>
        <v/>
      </c>
    </row>
    <row r="149" spans="1:37" s="196" customFormat="1" ht="11.85" customHeight="1" x14ac:dyDescent="0.15">
      <c r="A149" s="593"/>
      <c r="B149" s="679"/>
      <c r="C149" s="3312"/>
      <c r="D149" s="1028"/>
      <c r="E149" s="513" t="s">
        <v>640</v>
      </c>
      <c r="F149" s="3315"/>
      <c r="G149" s="3493"/>
      <c r="H149" s="3487"/>
      <c r="I149" s="3489"/>
      <c r="J149" s="3491"/>
      <c r="K149" s="3487"/>
      <c r="L149" s="3489"/>
      <c r="M149" s="3491"/>
      <c r="N149" s="3493"/>
      <c r="O149" s="3326"/>
      <c r="P149" s="3330"/>
      <c r="Q149" s="3331"/>
      <c r="R149" s="3334"/>
      <c r="S149" s="3335"/>
      <c r="T149" s="3336"/>
      <c r="U149" s="3337"/>
      <c r="V149" s="3339"/>
      <c r="X149" s="1549"/>
      <c r="Y149" s="1549"/>
      <c r="Z149" s="1549"/>
      <c r="AA149" s="1549"/>
      <c r="AB149" s="1549"/>
      <c r="AC149" s="1549"/>
      <c r="AD149" s="1549"/>
      <c r="AE149" s="1549"/>
      <c r="AF149" s="1549"/>
      <c r="AG149" s="1549"/>
      <c r="AH149" s="1549"/>
      <c r="AI149" s="1549"/>
      <c r="AJ149" s="1549"/>
      <c r="AK149" s="1549"/>
    </row>
    <row r="150" spans="1:37" s="196" customFormat="1" ht="11.85" customHeight="1" x14ac:dyDescent="0.15">
      <c r="A150" s="593"/>
      <c r="B150" s="679"/>
      <c r="C150" s="3312"/>
      <c r="D150" s="1432" t="s">
        <v>70</v>
      </c>
      <c r="E150" s="321" t="s">
        <v>4697</v>
      </c>
      <c r="F150" s="3321" t="s">
        <v>4698</v>
      </c>
      <c r="G150" s="3493"/>
      <c r="H150" s="3487"/>
      <c r="I150" s="3489"/>
      <c r="J150" s="3491"/>
      <c r="K150" s="3487"/>
      <c r="L150" s="3489"/>
      <c r="M150" s="3491"/>
      <c r="N150" s="3493"/>
      <c r="O150" s="3326"/>
      <c r="P150" s="3340"/>
      <c r="Q150" s="3342">
        <v>10790</v>
      </c>
      <c r="R150" s="3344">
        <v>5919</v>
      </c>
      <c r="S150" s="3345">
        <v>17667</v>
      </c>
      <c r="T150" s="3344" t="s">
        <v>3583</v>
      </c>
      <c r="U150" s="3347">
        <v>292</v>
      </c>
      <c r="V150" s="3397" t="s">
        <v>3341</v>
      </c>
      <c r="X150" s="1549"/>
      <c r="Y150" s="1549"/>
      <c r="Z150" s="1549"/>
      <c r="AA150" s="1549"/>
      <c r="AB150" s="1549"/>
      <c r="AC150" s="1549"/>
      <c r="AD150" s="1549"/>
      <c r="AE150" s="1549"/>
      <c r="AF150" s="1549"/>
      <c r="AG150" s="1549"/>
      <c r="AH150" s="1549"/>
      <c r="AI150" s="1549"/>
      <c r="AJ150" s="1549"/>
      <c r="AK150" s="1549"/>
    </row>
    <row r="151" spans="1:37" s="196" customFormat="1" ht="11.85" customHeight="1" x14ac:dyDescent="0.15">
      <c r="A151" s="593"/>
      <c r="B151" s="679"/>
      <c r="C151" s="3313"/>
      <c r="D151" s="1448" t="s">
        <v>71</v>
      </c>
      <c r="E151" s="323" t="s">
        <v>4699</v>
      </c>
      <c r="F151" s="3322"/>
      <c r="G151" s="3503"/>
      <c r="H151" s="3499"/>
      <c r="I151" s="3501"/>
      <c r="J151" s="3497"/>
      <c r="K151" s="3499"/>
      <c r="L151" s="3501"/>
      <c r="M151" s="3497"/>
      <c r="N151" s="3503"/>
      <c r="O151" s="3358"/>
      <c r="P151" s="3359"/>
      <c r="Q151" s="3360"/>
      <c r="R151" s="3359"/>
      <c r="S151" s="3361"/>
      <c r="T151" s="3359"/>
      <c r="U151" s="3362"/>
      <c r="V151" s="3398"/>
      <c r="X151" s="1549"/>
      <c r="Y151" s="1549"/>
      <c r="Z151" s="1549"/>
      <c r="AA151" s="1549"/>
      <c r="AB151" s="1549"/>
      <c r="AC151" s="1549"/>
      <c r="AD151" s="1549"/>
      <c r="AE151" s="1549"/>
      <c r="AF151" s="1549"/>
      <c r="AG151" s="1549"/>
      <c r="AH151" s="1549"/>
      <c r="AI151" s="1549"/>
      <c r="AJ151" s="1549"/>
      <c r="AK151" s="1549"/>
    </row>
    <row r="152" spans="1:37" s="196" customFormat="1" ht="11.85" customHeight="1" x14ac:dyDescent="0.15">
      <c r="A152" s="1859"/>
      <c r="B152" s="679"/>
      <c r="C152" s="3303" t="s">
        <v>4294</v>
      </c>
      <c r="D152" s="515" t="s">
        <v>72</v>
      </c>
      <c r="E152" s="516" t="s">
        <v>641</v>
      </c>
      <c r="F152" s="3306" t="s">
        <v>642</v>
      </c>
      <c r="G152" s="3502">
        <v>4</v>
      </c>
      <c r="H152" s="3498">
        <v>3</v>
      </c>
      <c r="I152" s="3500">
        <v>0</v>
      </c>
      <c r="J152" s="3496">
        <v>1</v>
      </c>
      <c r="K152" s="3498">
        <v>0</v>
      </c>
      <c r="L152" s="3500">
        <v>0</v>
      </c>
      <c r="M152" s="3496">
        <v>4</v>
      </c>
      <c r="N152" s="3502">
        <v>2</v>
      </c>
      <c r="O152" s="3325">
        <v>58</v>
      </c>
      <c r="P152" s="3328">
        <v>100834</v>
      </c>
      <c r="Q152" s="3329"/>
      <c r="R152" s="3332" t="s">
        <v>3843</v>
      </c>
      <c r="S152" s="3333"/>
      <c r="T152" s="3328" t="s">
        <v>4679</v>
      </c>
      <c r="U152" s="3329"/>
      <c r="V152" s="3338" t="s">
        <v>3309</v>
      </c>
      <c r="X152" s="1549"/>
      <c r="Y152" s="1549"/>
      <c r="Z152" s="1549"/>
      <c r="AA152" s="1549"/>
      <c r="AB152" s="1549"/>
      <c r="AC152" s="1549"/>
      <c r="AD152" s="1549"/>
      <c r="AE152" s="1549"/>
      <c r="AF152" s="1549"/>
      <c r="AG152" s="1549"/>
      <c r="AH152" s="1549"/>
      <c r="AI152" s="1548">
        <f>SUM(H152:J155)</f>
        <v>4</v>
      </c>
      <c r="AJ152" s="1548">
        <f>SUM(K152:M155)</f>
        <v>4</v>
      </c>
      <c r="AK152" s="1549" t="str">
        <f>IF(AI152=AJ152,"","不一致")</f>
        <v/>
      </c>
    </row>
    <row r="153" spans="1:37" s="196" customFormat="1" ht="11.85" customHeight="1" x14ac:dyDescent="0.15">
      <c r="A153" s="1859"/>
      <c r="B153" s="679"/>
      <c r="C153" s="3304"/>
      <c r="D153" s="322"/>
      <c r="E153" s="513" t="s">
        <v>4700</v>
      </c>
      <c r="F153" s="3307"/>
      <c r="G153" s="3493"/>
      <c r="H153" s="3487"/>
      <c r="I153" s="3489"/>
      <c r="J153" s="3491"/>
      <c r="K153" s="3487"/>
      <c r="L153" s="3489"/>
      <c r="M153" s="3491"/>
      <c r="N153" s="3493"/>
      <c r="O153" s="3326"/>
      <c r="P153" s="3330"/>
      <c r="Q153" s="3331"/>
      <c r="R153" s="3334"/>
      <c r="S153" s="3335"/>
      <c r="T153" s="3336"/>
      <c r="U153" s="3337"/>
      <c r="V153" s="3339"/>
      <c r="X153" s="1549"/>
      <c r="Y153" s="1549"/>
      <c r="Z153" s="1549"/>
      <c r="AA153" s="1549"/>
      <c r="AB153" s="1549"/>
      <c r="AC153" s="1549"/>
      <c r="AD153" s="1549"/>
      <c r="AE153" s="1549"/>
      <c r="AF153" s="1549"/>
      <c r="AG153" s="1549"/>
      <c r="AH153" s="1549"/>
      <c r="AI153" s="1549"/>
      <c r="AJ153" s="1549"/>
      <c r="AK153" s="1549"/>
    </row>
    <row r="154" spans="1:37" s="196" customFormat="1" ht="11.85" customHeight="1" x14ac:dyDescent="0.15">
      <c r="A154" s="1859"/>
      <c r="B154" s="679"/>
      <c r="C154" s="3304"/>
      <c r="D154" s="320" t="s">
        <v>70</v>
      </c>
      <c r="E154" s="321" t="s">
        <v>643</v>
      </c>
      <c r="F154" s="3308" t="s">
        <v>644</v>
      </c>
      <c r="G154" s="3493"/>
      <c r="H154" s="3487"/>
      <c r="I154" s="3489"/>
      <c r="J154" s="3491"/>
      <c r="K154" s="3487"/>
      <c r="L154" s="3489"/>
      <c r="M154" s="3491"/>
      <c r="N154" s="3493"/>
      <c r="O154" s="3326"/>
      <c r="P154" s="3340"/>
      <c r="Q154" s="3342">
        <v>42120</v>
      </c>
      <c r="R154" s="3344">
        <v>8843</v>
      </c>
      <c r="S154" s="3345">
        <v>21072</v>
      </c>
      <c r="T154" s="3344" t="s">
        <v>3583</v>
      </c>
      <c r="U154" s="3347">
        <v>293</v>
      </c>
      <c r="V154" s="3397" t="s">
        <v>3341</v>
      </c>
      <c r="X154" s="1549"/>
      <c r="Y154" s="1549"/>
      <c r="Z154" s="1549"/>
      <c r="AA154" s="1549"/>
      <c r="AB154" s="1549"/>
      <c r="AC154" s="1549"/>
      <c r="AD154" s="1549"/>
      <c r="AE154" s="1549"/>
      <c r="AF154" s="1549"/>
      <c r="AG154" s="1549"/>
      <c r="AH154" s="1549"/>
      <c r="AI154" s="1549"/>
      <c r="AJ154" s="1549"/>
      <c r="AK154" s="1549"/>
    </row>
    <row r="155" spans="1:37" s="196" customFormat="1" ht="11.85" customHeight="1" x14ac:dyDescent="0.15">
      <c r="A155" s="1859"/>
      <c r="B155" s="679"/>
      <c r="C155" s="3305"/>
      <c r="D155" s="514" t="s">
        <v>71</v>
      </c>
      <c r="E155" s="323" t="s">
        <v>643</v>
      </c>
      <c r="F155" s="3309"/>
      <c r="G155" s="3503"/>
      <c r="H155" s="3499"/>
      <c r="I155" s="3501"/>
      <c r="J155" s="3497"/>
      <c r="K155" s="3499"/>
      <c r="L155" s="3501"/>
      <c r="M155" s="3497"/>
      <c r="N155" s="3503"/>
      <c r="O155" s="3358"/>
      <c r="P155" s="3359"/>
      <c r="Q155" s="3360"/>
      <c r="R155" s="3359"/>
      <c r="S155" s="3361"/>
      <c r="T155" s="3359"/>
      <c r="U155" s="3362"/>
      <c r="V155" s="3398"/>
      <c r="X155" s="1549"/>
      <c r="Y155" s="1549"/>
      <c r="Z155" s="1549"/>
      <c r="AA155" s="1549"/>
      <c r="AB155" s="1549"/>
      <c r="AC155" s="1549"/>
      <c r="AD155" s="1549"/>
      <c r="AE155" s="1549"/>
      <c r="AF155" s="1549"/>
      <c r="AG155" s="1549"/>
      <c r="AH155" s="1549"/>
      <c r="AI155" s="1549"/>
      <c r="AJ155" s="1549"/>
      <c r="AK155" s="1549"/>
    </row>
    <row r="156" spans="1:37" s="196" customFormat="1" ht="11.85" customHeight="1" x14ac:dyDescent="0.15">
      <c r="A156" s="1859"/>
      <c r="B156" s="679"/>
      <c r="C156" s="3303" t="s">
        <v>4295</v>
      </c>
      <c r="D156" s="320" t="s">
        <v>72</v>
      </c>
      <c r="E156" s="321" t="s">
        <v>74</v>
      </c>
      <c r="F156" s="3306" t="s">
        <v>645</v>
      </c>
      <c r="G156" s="3502">
        <v>5</v>
      </c>
      <c r="H156" s="3498">
        <v>2</v>
      </c>
      <c r="I156" s="3500">
        <v>2</v>
      </c>
      <c r="J156" s="3496">
        <v>1</v>
      </c>
      <c r="K156" s="3498">
        <v>0</v>
      </c>
      <c r="L156" s="3500">
        <v>1</v>
      </c>
      <c r="M156" s="3496">
        <v>4</v>
      </c>
      <c r="N156" s="3502">
        <v>1</v>
      </c>
      <c r="O156" s="3325">
        <v>58</v>
      </c>
      <c r="P156" s="3328">
        <v>78698</v>
      </c>
      <c r="Q156" s="3329"/>
      <c r="R156" s="3332" t="s">
        <v>3618</v>
      </c>
      <c r="S156" s="3333"/>
      <c r="T156" s="3328" t="s">
        <v>4679</v>
      </c>
      <c r="U156" s="3329"/>
      <c r="V156" s="3338" t="s">
        <v>3309</v>
      </c>
      <c r="X156" s="1549"/>
      <c r="Y156" s="1549"/>
      <c r="Z156" s="1549"/>
      <c r="AA156" s="1549"/>
      <c r="AB156" s="1549"/>
      <c r="AC156" s="1549"/>
      <c r="AD156" s="1549"/>
      <c r="AE156" s="1549"/>
      <c r="AF156" s="1549"/>
      <c r="AG156" s="1549"/>
      <c r="AH156" s="1549"/>
      <c r="AI156" s="1548">
        <f>SUM(H156:J159)</f>
        <v>5</v>
      </c>
      <c r="AJ156" s="1548">
        <f>SUM(K156:M159)</f>
        <v>5</v>
      </c>
      <c r="AK156" s="1549" t="str">
        <f>IF(AI156=AJ156,"","不一致")</f>
        <v/>
      </c>
    </row>
    <row r="157" spans="1:37" s="196" customFormat="1" ht="11.85" customHeight="1" x14ac:dyDescent="0.15">
      <c r="A157" s="1859"/>
      <c r="B157" s="679"/>
      <c r="C157" s="3304"/>
      <c r="D157" s="322"/>
      <c r="E157" s="513" t="s">
        <v>646</v>
      </c>
      <c r="F157" s="3307"/>
      <c r="G157" s="3493"/>
      <c r="H157" s="3487"/>
      <c r="I157" s="3489"/>
      <c r="J157" s="3491"/>
      <c r="K157" s="3487"/>
      <c r="L157" s="3489"/>
      <c r="M157" s="3491"/>
      <c r="N157" s="3493"/>
      <c r="O157" s="3326"/>
      <c r="P157" s="3330"/>
      <c r="Q157" s="3331"/>
      <c r="R157" s="3334"/>
      <c r="S157" s="3335"/>
      <c r="T157" s="3336"/>
      <c r="U157" s="3337"/>
      <c r="V157" s="3339"/>
      <c r="X157" s="1549"/>
      <c r="Y157" s="1549"/>
      <c r="Z157" s="1549"/>
      <c r="AA157" s="1549"/>
      <c r="AB157" s="1549"/>
      <c r="AC157" s="1549"/>
      <c r="AD157" s="1549"/>
      <c r="AE157" s="1549"/>
      <c r="AF157" s="1549"/>
      <c r="AG157" s="1549"/>
      <c r="AH157" s="1549"/>
      <c r="AI157" s="1549"/>
      <c r="AJ157" s="1549"/>
      <c r="AK157" s="1549"/>
    </row>
    <row r="158" spans="1:37" s="196" customFormat="1" ht="11.85" customHeight="1" x14ac:dyDescent="0.15">
      <c r="A158" s="1859"/>
      <c r="B158" s="679"/>
      <c r="C158" s="3304"/>
      <c r="D158" s="320" t="s">
        <v>70</v>
      </c>
      <c r="E158" s="321" t="s">
        <v>647</v>
      </c>
      <c r="F158" s="3308" t="s">
        <v>4701</v>
      </c>
      <c r="G158" s="3493"/>
      <c r="H158" s="3487"/>
      <c r="I158" s="3489"/>
      <c r="J158" s="3491"/>
      <c r="K158" s="3487"/>
      <c r="L158" s="3489"/>
      <c r="M158" s="3491"/>
      <c r="N158" s="3493"/>
      <c r="O158" s="3326"/>
      <c r="P158" s="3340"/>
      <c r="Q158" s="3342">
        <v>35116</v>
      </c>
      <c r="R158" s="3344">
        <v>10455</v>
      </c>
      <c r="S158" s="3345">
        <v>22002</v>
      </c>
      <c r="T158" s="3344" t="s">
        <v>3583</v>
      </c>
      <c r="U158" s="3347">
        <v>292</v>
      </c>
      <c r="V158" s="3397" t="s">
        <v>3341</v>
      </c>
      <c r="X158" s="1549"/>
      <c r="Y158" s="1549"/>
      <c r="Z158" s="1549"/>
      <c r="AA158" s="1549"/>
      <c r="AB158" s="1549"/>
      <c r="AC158" s="1549"/>
      <c r="AD158" s="1549"/>
      <c r="AE158" s="1549"/>
      <c r="AF158" s="1549"/>
      <c r="AG158" s="1549"/>
      <c r="AH158" s="1549"/>
      <c r="AI158" s="1549"/>
      <c r="AJ158" s="1549"/>
      <c r="AK158" s="1549"/>
    </row>
    <row r="159" spans="1:37" s="196" customFormat="1" ht="11.85" customHeight="1" x14ac:dyDescent="0.15">
      <c r="A159" s="1859"/>
      <c r="B159" s="679"/>
      <c r="C159" s="3305"/>
      <c r="D159" s="320" t="s">
        <v>71</v>
      </c>
      <c r="E159" s="321" t="s">
        <v>648</v>
      </c>
      <c r="F159" s="3309"/>
      <c r="G159" s="3503"/>
      <c r="H159" s="3499"/>
      <c r="I159" s="3501"/>
      <c r="J159" s="3497"/>
      <c r="K159" s="3499"/>
      <c r="L159" s="3501"/>
      <c r="M159" s="3497"/>
      <c r="N159" s="3503"/>
      <c r="O159" s="3358"/>
      <c r="P159" s="3359"/>
      <c r="Q159" s="3360"/>
      <c r="R159" s="3359"/>
      <c r="S159" s="3361"/>
      <c r="T159" s="3359"/>
      <c r="U159" s="3362"/>
      <c r="V159" s="3398"/>
      <c r="X159" s="1549"/>
      <c r="Y159" s="1549"/>
      <c r="Z159" s="1549"/>
      <c r="AA159" s="1549"/>
      <c r="AB159" s="1549"/>
      <c r="AC159" s="1549"/>
      <c r="AD159" s="1549"/>
      <c r="AE159" s="1549"/>
      <c r="AF159" s="1549"/>
      <c r="AG159" s="1549"/>
      <c r="AH159" s="1549"/>
      <c r="AI159" s="1549"/>
      <c r="AJ159" s="1549"/>
      <c r="AK159" s="1549"/>
    </row>
    <row r="160" spans="1:37" s="196" customFormat="1" ht="11.85" customHeight="1" x14ac:dyDescent="0.15">
      <c r="A160" s="1859"/>
      <c r="B160" s="679"/>
      <c r="C160" s="3303" t="s">
        <v>4296</v>
      </c>
      <c r="D160" s="515" t="s">
        <v>72</v>
      </c>
      <c r="E160" s="516" t="s">
        <v>649</v>
      </c>
      <c r="F160" s="3306" t="s">
        <v>650</v>
      </c>
      <c r="G160" s="3502">
        <v>4</v>
      </c>
      <c r="H160" s="3498">
        <v>3</v>
      </c>
      <c r="I160" s="3500">
        <v>0</v>
      </c>
      <c r="J160" s="3496">
        <v>1</v>
      </c>
      <c r="K160" s="3498">
        <v>0</v>
      </c>
      <c r="L160" s="3500">
        <v>0</v>
      </c>
      <c r="M160" s="3496">
        <v>4</v>
      </c>
      <c r="N160" s="3502">
        <v>1</v>
      </c>
      <c r="O160" s="3325">
        <v>52</v>
      </c>
      <c r="P160" s="3328">
        <v>31721</v>
      </c>
      <c r="Q160" s="3329"/>
      <c r="R160" s="3332" t="s">
        <v>3619</v>
      </c>
      <c r="S160" s="3333"/>
      <c r="T160" s="3328" t="s">
        <v>4679</v>
      </c>
      <c r="U160" s="3329"/>
      <c r="V160" s="3338" t="s">
        <v>3309</v>
      </c>
      <c r="X160" s="1549"/>
      <c r="Y160" s="1549"/>
      <c r="Z160" s="1549"/>
      <c r="AA160" s="1549"/>
      <c r="AB160" s="1549"/>
      <c r="AC160" s="1549"/>
      <c r="AD160" s="1549"/>
      <c r="AE160" s="1549"/>
      <c r="AF160" s="1549"/>
      <c r="AG160" s="1549"/>
      <c r="AH160" s="1549"/>
      <c r="AI160" s="1548">
        <f>SUM(H160:J163)</f>
        <v>4</v>
      </c>
      <c r="AJ160" s="1548">
        <f>SUM(K160:M163)</f>
        <v>4</v>
      </c>
      <c r="AK160" s="1549" t="str">
        <f>IF(AI160=AJ160,"","不一致")</f>
        <v/>
      </c>
    </row>
    <row r="161" spans="1:37" s="196" customFormat="1" ht="11.85" customHeight="1" x14ac:dyDescent="0.15">
      <c r="A161" s="1859"/>
      <c r="B161" s="679"/>
      <c r="C161" s="3304"/>
      <c r="D161" s="322"/>
      <c r="E161" s="513" t="s">
        <v>651</v>
      </c>
      <c r="F161" s="3307"/>
      <c r="G161" s="3493"/>
      <c r="H161" s="3487"/>
      <c r="I161" s="3489"/>
      <c r="J161" s="3491"/>
      <c r="K161" s="3487"/>
      <c r="L161" s="3489"/>
      <c r="M161" s="3491"/>
      <c r="N161" s="3493"/>
      <c r="O161" s="3326"/>
      <c r="P161" s="3330"/>
      <c r="Q161" s="3331"/>
      <c r="R161" s="3334"/>
      <c r="S161" s="3335"/>
      <c r="T161" s="3336"/>
      <c r="U161" s="3337"/>
      <c r="V161" s="3339"/>
      <c r="X161" s="1549"/>
      <c r="Y161" s="1549"/>
      <c r="Z161" s="1549"/>
      <c r="AA161" s="1549"/>
      <c r="AB161" s="1549"/>
      <c r="AC161" s="1549"/>
      <c r="AD161" s="1549"/>
      <c r="AE161" s="1549"/>
      <c r="AF161" s="1549"/>
      <c r="AG161" s="1549"/>
      <c r="AH161" s="1549"/>
      <c r="AI161" s="1549"/>
      <c r="AJ161" s="1549"/>
      <c r="AK161" s="1549"/>
    </row>
    <row r="162" spans="1:37" s="196" customFormat="1" ht="11.85" customHeight="1" x14ac:dyDescent="0.15">
      <c r="A162" s="1859"/>
      <c r="B162" s="679"/>
      <c r="C162" s="3304"/>
      <c r="D162" s="320" t="s">
        <v>70</v>
      </c>
      <c r="E162" s="321" t="s">
        <v>652</v>
      </c>
      <c r="F162" s="3308" t="s">
        <v>653</v>
      </c>
      <c r="G162" s="3493"/>
      <c r="H162" s="3487"/>
      <c r="I162" s="3489"/>
      <c r="J162" s="3491"/>
      <c r="K162" s="3487"/>
      <c r="L162" s="3489"/>
      <c r="M162" s="3491"/>
      <c r="N162" s="3493"/>
      <c r="O162" s="3326"/>
      <c r="P162" s="3340"/>
      <c r="Q162" s="3342">
        <v>9919</v>
      </c>
      <c r="R162" s="3344">
        <v>3943</v>
      </c>
      <c r="S162" s="3345">
        <v>8112</v>
      </c>
      <c r="T162" s="3344" t="s">
        <v>3583</v>
      </c>
      <c r="U162" s="3347">
        <v>292</v>
      </c>
      <c r="V162" s="3397" t="s">
        <v>3341</v>
      </c>
      <c r="X162" s="1549"/>
      <c r="Y162" s="1549"/>
      <c r="Z162" s="1549"/>
      <c r="AA162" s="1549"/>
      <c r="AB162" s="1549"/>
      <c r="AC162" s="1549"/>
      <c r="AD162" s="1549"/>
      <c r="AE162" s="1549"/>
      <c r="AF162" s="1549"/>
      <c r="AG162" s="1549"/>
      <c r="AH162" s="1549"/>
      <c r="AI162" s="1549"/>
      <c r="AJ162" s="1549"/>
      <c r="AK162" s="1549"/>
    </row>
    <row r="163" spans="1:37" s="196" customFormat="1" ht="11.85" customHeight="1" x14ac:dyDescent="0.15">
      <c r="A163" s="1859"/>
      <c r="B163" s="679"/>
      <c r="C163" s="3305"/>
      <c r="D163" s="514" t="s">
        <v>71</v>
      </c>
      <c r="E163" s="323" t="s">
        <v>652</v>
      </c>
      <c r="F163" s="3309"/>
      <c r="G163" s="3503"/>
      <c r="H163" s="3499"/>
      <c r="I163" s="3501"/>
      <c r="J163" s="3497"/>
      <c r="K163" s="3499"/>
      <c r="L163" s="3501"/>
      <c r="M163" s="3497"/>
      <c r="N163" s="3503"/>
      <c r="O163" s="3358"/>
      <c r="P163" s="3359"/>
      <c r="Q163" s="3360"/>
      <c r="R163" s="3359"/>
      <c r="S163" s="3361"/>
      <c r="T163" s="3359"/>
      <c r="U163" s="3362"/>
      <c r="V163" s="3398"/>
      <c r="X163" s="1549"/>
      <c r="Y163" s="1549"/>
      <c r="Z163" s="1549"/>
      <c r="AA163" s="1549"/>
      <c r="AB163" s="1549"/>
      <c r="AC163" s="1549"/>
      <c r="AD163" s="1549"/>
      <c r="AE163" s="1549"/>
      <c r="AF163" s="1549"/>
      <c r="AG163" s="1549"/>
      <c r="AH163" s="1549"/>
      <c r="AI163" s="1549"/>
      <c r="AJ163" s="1549"/>
      <c r="AK163" s="1549"/>
    </row>
    <row r="164" spans="1:37" s="196" customFormat="1" ht="11.85" customHeight="1" x14ac:dyDescent="0.15">
      <c r="A164" s="1859"/>
      <c r="B164" s="679"/>
      <c r="C164" s="3303" t="s">
        <v>4297</v>
      </c>
      <c r="D164" s="320" t="s">
        <v>72</v>
      </c>
      <c r="E164" s="321" t="s">
        <v>654</v>
      </c>
      <c r="F164" s="3306" t="s">
        <v>655</v>
      </c>
      <c r="G164" s="3502">
        <v>4</v>
      </c>
      <c r="H164" s="3498">
        <v>3</v>
      </c>
      <c r="I164" s="3500">
        <v>0</v>
      </c>
      <c r="J164" s="3496">
        <v>1</v>
      </c>
      <c r="K164" s="3498">
        <v>1</v>
      </c>
      <c r="L164" s="3500">
        <v>0</v>
      </c>
      <c r="M164" s="3496">
        <v>3</v>
      </c>
      <c r="N164" s="3502">
        <v>2</v>
      </c>
      <c r="O164" s="3325">
        <v>36</v>
      </c>
      <c r="P164" s="3328">
        <v>50978</v>
      </c>
      <c r="Q164" s="3329"/>
      <c r="R164" s="3332" t="s">
        <v>3620</v>
      </c>
      <c r="S164" s="3333"/>
      <c r="T164" s="3328" t="s">
        <v>4679</v>
      </c>
      <c r="U164" s="3329"/>
      <c r="V164" s="3338" t="s">
        <v>3309</v>
      </c>
      <c r="X164" s="1549"/>
      <c r="Y164" s="1549"/>
      <c r="Z164" s="1549"/>
      <c r="AA164" s="1549"/>
      <c r="AB164" s="1549"/>
      <c r="AC164" s="1549"/>
      <c r="AD164" s="1549"/>
      <c r="AE164" s="1549"/>
      <c r="AF164" s="1549"/>
      <c r="AG164" s="1549"/>
      <c r="AH164" s="1549"/>
      <c r="AI164" s="1548">
        <f>SUM(H164:J167)</f>
        <v>4</v>
      </c>
      <c r="AJ164" s="1548">
        <f>SUM(K164:M167)</f>
        <v>4</v>
      </c>
      <c r="AK164" s="1549" t="str">
        <f>IF(AI164=AJ164,"","不一致")</f>
        <v/>
      </c>
    </row>
    <row r="165" spans="1:37" s="196" customFormat="1" ht="11.85" customHeight="1" x14ac:dyDescent="0.15">
      <c r="A165" s="1859"/>
      <c r="B165" s="679"/>
      <c r="C165" s="3304"/>
      <c r="D165" s="322"/>
      <c r="E165" s="513" t="s">
        <v>656</v>
      </c>
      <c r="F165" s="3307"/>
      <c r="G165" s="3493"/>
      <c r="H165" s="3487"/>
      <c r="I165" s="3489"/>
      <c r="J165" s="3491"/>
      <c r="K165" s="3487"/>
      <c r="L165" s="3489"/>
      <c r="M165" s="3491"/>
      <c r="N165" s="3493"/>
      <c r="O165" s="3326"/>
      <c r="P165" s="3330"/>
      <c r="Q165" s="3331"/>
      <c r="R165" s="3334"/>
      <c r="S165" s="3335"/>
      <c r="T165" s="3336"/>
      <c r="U165" s="3337"/>
      <c r="V165" s="3339"/>
      <c r="X165" s="1549"/>
      <c r="Y165" s="1549"/>
      <c r="Z165" s="1549"/>
      <c r="AA165" s="1549"/>
      <c r="AB165" s="1549"/>
      <c r="AC165" s="1549"/>
      <c r="AD165" s="1549"/>
      <c r="AE165" s="1549"/>
      <c r="AF165" s="1549"/>
      <c r="AG165" s="1549"/>
      <c r="AH165" s="1549"/>
      <c r="AI165" s="1549"/>
      <c r="AJ165" s="1549"/>
      <c r="AK165" s="1549"/>
    </row>
    <row r="166" spans="1:37" s="196" customFormat="1" ht="11.85" customHeight="1" x14ac:dyDescent="0.15">
      <c r="A166" s="1859"/>
      <c r="B166" s="679"/>
      <c r="C166" s="3304"/>
      <c r="D166" s="320" t="s">
        <v>70</v>
      </c>
      <c r="E166" s="321" t="s">
        <v>657</v>
      </c>
      <c r="F166" s="3308" t="s">
        <v>4702</v>
      </c>
      <c r="G166" s="3493"/>
      <c r="H166" s="3487"/>
      <c r="I166" s="3489"/>
      <c r="J166" s="3491"/>
      <c r="K166" s="3487"/>
      <c r="L166" s="3489"/>
      <c r="M166" s="3491"/>
      <c r="N166" s="3493"/>
      <c r="O166" s="3326"/>
      <c r="P166" s="3340"/>
      <c r="Q166" s="3342">
        <v>14447</v>
      </c>
      <c r="R166" s="3344">
        <v>5422</v>
      </c>
      <c r="S166" s="3345">
        <v>12609</v>
      </c>
      <c r="T166" s="3344" t="s">
        <v>3583</v>
      </c>
      <c r="U166" s="3347">
        <v>293</v>
      </c>
      <c r="V166" s="3397" t="s">
        <v>3341</v>
      </c>
      <c r="X166" s="1549"/>
      <c r="Y166" s="1549"/>
      <c r="Z166" s="1549"/>
      <c r="AA166" s="1549"/>
      <c r="AB166" s="1549"/>
      <c r="AC166" s="1549"/>
      <c r="AD166" s="1549"/>
      <c r="AE166" s="1549"/>
      <c r="AF166" s="1549"/>
      <c r="AG166" s="1549"/>
      <c r="AH166" s="1549"/>
      <c r="AI166" s="1549"/>
      <c r="AJ166" s="1549"/>
      <c r="AK166" s="1549"/>
    </row>
    <row r="167" spans="1:37" s="196" customFormat="1" ht="11.85" customHeight="1" x14ac:dyDescent="0.15">
      <c r="A167" s="1859"/>
      <c r="B167" s="679"/>
      <c r="C167" s="3305"/>
      <c r="D167" s="320" t="s">
        <v>71</v>
      </c>
      <c r="E167" s="321" t="s">
        <v>657</v>
      </c>
      <c r="F167" s="3309"/>
      <c r="G167" s="3503"/>
      <c r="H167" s="3499"/>
      <c r="I167" s="3501"/>
      <c r="J167" s="3497"/>
      <c r="K167" s="3499"/>
      <c r="L167" s="3501"/>
      <c r="M167" s="3497"/>
      <c r="N167" s="3503"/>
      <c r="O167" s="3358"/>
      <c r="P167" s="3359"/>
      <c r="Q167" s="3360"/>
      <c r="R167" s="3359"/>
      <c r="S167" s="3361"/>
      <c r="T167" s="3359"/>
      <c r="U167" s="3362"/>
      <c r="V167" s="3398"/>
      <c r="X167" s="1549"/>
      <c r="Y167" s="1549"/>
      <c r="Z167" s="1549"/>
      <c r="AA167" s="1549"/>
      <c r="AB167" s="1549"/>
      <c r="AC167" s="1549"/>
      <c r="AD167" s="1549"/>
      <c r="AE167" s="1549"/>
      <c r="AF167" s="1549"/>
      <c r="AG167" s="1549"/>
      <c r="AH167" s="1549"/>
      <c r="AI167" s="1549"/>
      <c r="AJ167" s="1549"/>
      <c r="AK167" s="1549"/>
    </row>
    <row r="168" spans="1:37" s="196" customFormat="1" ht="11.85" customHeight="1" x14ac:dyDescent="0.15">
      <c r="A168" s="1859"/>
      <c r="B168" s="679"/>
      <c r="C168" s="3303" t="s">
        <v>4298</v>
      </c>
      <c r="D168" s="515" t="s">
        <v>72</v>
      </c>
      <c r="E168" s="516" t="s">
        <v>658</v>
      </c>
      <c r="F168" s="3306" t="s">
        <v>659</v>
      </c>
      <c r="G168" s="3502">
        <v>4</v>
      </c>
      <c r="H168" s="3498">
        <v>3</v>
      </c>
      <c r="I168" s="3500">
        <v>0</v>
      </c>
      <c r="J168" s="3496">
        <v>1</v>
      </c>
      <c r="K168" s="3498">
        <v>0</v>
      </c>
      <c r="L168" s="3500">
        <v>0</v>
      </c>
      <c r="M168" s="3496">
        <v>4</v>
      </c>
      <c r="N168" s="3502">
        <v>1</v>
      </c>
      <c r="O168" s="3325">
        <v>50</v>
      </c>
      <c r="P168" s="3328">
        <v>95573</v>
      </c>
      <c r="Q168" s="3329"/>
      <c r="R168" s="3332" t="s">
        <v>3621</v>
      </c>
      <c r="S168" s="3333"/>
      <c r="T168" s="3328" t="s">
        <v>4679</v>
      </c>
      <c r="U168" s="3329"/>
      <c r="V168" s="3338" t="s">
        <v>3309</v>
      </c>
      <c r="X168" s="1549"/>
      <c r="Y168" s="1549"/>
      <c r="Z168" s="1549"/>
      <c r="AA168" s="1549"/>
      <c r="AB168" s="1549"/>
      <c r="AC168" s="1549"/>
      <c r="AD168" s="1549"/>
      <c r="AE168" s="1549"/>
      <c r="AF168" s="1549"/>
      <c r="AG168" s="1549"/>
      <c r="AH168" s="1549"/>
      <c r="AI168" s="1548">
        <f>SUM(H168:J171)</f>
        <v>4</v>
      </c>
      <c r="AJ168" s="1548">
        <f>SUM(K168:M171)</f>
        <v>4</v>
      </c>
      <c r="AK168" s="1549" t="str">
        <f>IF(AI168=AJ168,"","不一致")</f>
        <v/>
      </c>
    </row>
    <row r="169" spans="1:37" s="196" customFormat="1" ht="11.85" customHeight="1" x14ac:dyDescent="0.15">
      <c r="A169" s="1859"/>
      <c r="B169" s="679"/>
      <c r="C169" s="3304"/>
      <c r="D169" s="322"/>
      <c r="E169" s="513" t="s">
        <v>660</v>
      </c>
      <c r="F169" s="3307"/>
      <c r="G169" s="3493"/>
      <c r="H169" s="3487"/>
      <c r="I169" s="3489"/>
      <c r="J169" s="3491"/>
      <c r="K169" s="3487"/>
      <c r="L169" s="3489"/>
      <c r="M169" s="3491"/>
      <c r="N169" s="3493"/>
      <c r="O169" s="3326"/>
      <c r="P169" s="3330"/>
      <c r="Q169" s="3331"/>
      <c r="R169" s="3334"/>
      <c r="S169" s="3335"/>
      <c r="T169" s="3336"/>
      <c r="U169" s="3337"/>
      <c r="V169" s="3339"/>
      <c r="X169" s="1549"/>
      <c r="Y169" s="1549"/>
      <c r="Z169" s="1549"/>
      <c r="AA169" s="1549"/>
      <c r="AB169" s="1549"/>
      <c r="AC169" s="1549"/>
      <c r="AD169" s="1549"/>
      <c r="AE169" s="1549"/>
      <c r="AF169" s="1549"/>
      <c r="AG169" s="1549"/>
      <c r="AH169" s="1549"/>
      <c r="AI169" s="1549"/>
      <c r="AJ169" s="1549"/>
      <c r="AK169" s="1549"/>
    </row>
    <row r="170" spans="1:37" s="196" customFormat="1" ht="11.85" customHeight="1" x14ac:dyDescent="0.15">
      <c r="A170" s="1859"/>
      <c r="B170" s="679"/>
      <c r="C170" s="3304"/>
      <c r="D170" s="320" t="s">
        <v>70</v>
      </c>
      <c r="E170" s="321" t="s">
        <v>661</v>
      </c>
      <c r="F170" s="3308" t="s">
        <v>662</v>
      </c>
      <c r="G170" s="3493"/>
      <c r="H170" s="3487"/>
      <c r="I170" s="3489"/>
      <c r="J170" s="3491"/>
      <c r="K170" s="3487"/>
      <c r="L170" s="3489"/>
      <c r="M170" s="3491"/>
      <c r="N170" s="3493"/>
      <c r="O170" s="3326"/>
      <c r="P170" s="3340"/>
      <c r="Q170" s="3342">
        <v>27369</v>
      </c>
      <c r="R170" s="3344">
        <v>6513</v>
      </c>
      <c r="S170" s="3345">
        <v>14323</v>
      </c>
      <c r="T170" s="3344" t="s">
        <v>3583</v>
      </c>
      <c r="U170" s="3347">
        <v>292</v>
      </c>
      <c r="V170" s="3397" t="s">
        <v>3341</v>
      </c>
      <c r="X170" s="1549"/>
      <c r="Y170" s="1549"/>
      <c r="Z170" s="1549"/>
      <c r="AA170" s="1549"/>
      <c r="AB170" s="1549"/>
      <c r="AC170" s="1549"/>
      <c r="AD170" s="1549"/>
      <c r="AE170" s="1549"/>
      <c r="AF170" s="1549"/>
      <c r="AG170" s="1549"/>
      <c r="AH170" s="1549"/>
      <c r="AI170" s="1549"/>
      <c r="AJ170" s="1549"/>
      <c r="AK170" s="1549"/>
    </row>
    <row r="171" spans="1:37" s="196" customFormat="1" ht="11.85" customHeight="1" x14ac:dyDescent="0.15">
      <c r="A171" s="1859"/>
      <c r="B171" s="679"/>
      <c r="C171" s="3305"/>
      <c r="D171" s="514" t="s">
        <v>71</v>
      </c>
      <c r="E171" s="323" t="s">
        <v>661</v>
      </c>
      <c r="F171" s="3309"/>
      <c r="G171" s="3503"/>
      <c r="H171" s="3499"/>
      <c r="I171" s="3501"/>
      <c r="J171" s="3497"/>
      <c r="K171" s="3499"/>
      <c r="L171" s="3501"/>
      <c r="M171" s="3497"/>
      <c r="N171" s="3503"/>
      <c r="O171" s="3358"/>
      <c r="P171" s="3359"/>
      <c r="Q171" s="3360"/>
      <c r="R171" s="3359"/>
      <c r="S171" s="3361"/>
      <c r="T171" s="3359"/>
      <c r="U171" s="3362"/>
      <c r="V171" s="3398"/>
      <c r="X171" s="1549"/>
      <c r="Y171" s="1549"/>
      <c r="Z171" s="1549"/>
      <c r="AA171" s="1549"/>
      <c r="AB171" s="1549"/>
      <c r="AC171" s="1549"/>
      <c r="AD171" s="1549"/>
      <c r="AE171" s="1549"/>
      <c r="AF171" s="1549"/>
      <c r="AG171" s="1549"/>
      <c r="AH171" s="1549"/>
      <c r="AI171" s="1549"/>
      <c r="AJ171" s="1549"/>
      <c r="AK171" s="1549"/>
    </row>
    <row r="172" spans="1:37" s="196" customFormat="1" ht="11.85" customHeight="1" x14ac:dyDescent="0.15">
      <c r="A172" s="1859"/>
      <c r="B172" s="1313"/>
      <c r="C172" s="3303" t="s">
        <v>4299</v>
      </c>
      <c r="D172" s="320" t="s">
        <v>72</v>
      </c>
      <c r="E172" s="321" t="s">
        <v>663</v>
      </c>
      <c r="F172" s="3306" t="s">
        <v>664</v>
      </c>
      <c r="G172" s="3502">
        <v>4</v>
      </c>
      <c r="H172" s="3498">
        <v>3</v>
      </c>
      <c r="I172" s="3500">
        <v>0</v>
      </c>
      <c r="J172" s="3496">
        <v>1</v>
      </c>
      <c r="K172" s="3498">
        <v>1</v>
      </c>
      <c r="L172" s="3500">
        <v>0</v>
      </c>
      <c r="M172" s="3496">
        <v>3</v>
      </c>
      <c r="N172" s="3502">
        <v>1</v>
      </c>
      <c r="O172" s="3325">
        <v>36</v>
      </c>
      <c r="P172" s="3328">
        <v>61315</v>
      </c>
      <c r="Q172" s="3329"/>
      <c r="R172" s="3332" t="s">
        <v>3622</v>
      </c>
      <c r="S172" s="3333"/>
      <c r="T172" s="3328" t="s">
        <v>4679</v>
      </c>
      <c r="U172" s="3329"/>
      <c r="V172" s="3338" t="s">
        <v>3309</v>
      </c>
      <c r="X172" s="1549"/>
      <c r="Y172" s="1549"/>
      <c r="Z172" s="1549"/>
      <c r="AA172" s="1549"/>
      <c r="AB172" s="1549"/>
      <c r="AC172" s="1549"/>
      <c r="AD172" s="1549"/>
      <c r="AE172" s="1549"/>
      <c r="AF172" s="1549"/>
      <c r="AG172" s="1549"/>
      <c r="AH172" s="1549"/>
      <c r="AI172" s="1548">
        <f>SUM(H172:J175)</f>
        <v>4</v>
      </c>
      <c r="AJ172" s="1548">
        <f>SUM(K172:M175)</f>
        <v>4</v>
      </c>
      <c r="AK172" s="1549" t="str">
        <f>IF(AI172=AJ172,"","不一致")</f>
        <v/>
      </c>
    </row>
    <row r="173" spans="1:37" s="196" customFormat="1" ht="11.85" customHeight="1" x14ac:dyDescent="0.15">
      <c r="A173" s="1859"/>
      <c r="B173" s="1313"/>
      <c r="C173" s="3304"/>
      <c r="D173" s="322"/>
      <c r="E173" s="513" t="s">
        <v>665</v>
      </c>
      <c r="F173" s="3307"/>
      <c r="G173" s="3493"/>
      <c r="H173" s="3487"/>
      <c r="I173" s="3489"/>
      <c r="J173" s="3491"/>
      <c r="K173" s="3487"/>
      <c r="L173" s="3489"/>
      <c r="M173" s="3491"/>
      <c r="N173" s="3493"/>
      <c r="O173" s="3326"/>
      <c r="P173" s="3330"/>
      <c r="Q173" s="3331"/>
      <c r="R173" s="3334"/>
      <c r="S173" s="3335"/>
      <c r="T173" s="3336"/>
      <c r="U173" s="3337"/>
      <c r="V173" s="3339"/>
      <c r="X173" s="1549"/>
      <c r="Y173" s="1549"/>
      <c r="Z173" s="1549"/>
      <c r="AA173" s="1549"/>
      <c r="AB173" s="1549"/>
      <c r="AC173" s="1549"/>
      <c r="AD173" s="1549"/>
      <c r="AE173" s="1549"/>
      <c r="AF173" s="1549"/>
      <c r="AG173" s="1549"/>
      <c r="AH173" s="1549"/>
      <c r="AI173" s="1549"/>
      <c r="AJ173" s="1549"/>
      <c r="AK173" s="1549"/>
    </row>
    <row r="174" spans="1:37" s="196" customFormat="1" ht="11.85" customHeight="1" x14ac:dyDescent="0.15">
      <c r="A174" s="1859"/>
      <c r="B174" s="1313"/>
      <c r="C174" s="3304"/>
      <c r="D174" s="320" t="s">
        <v>70</v>
      </c>
      <c r="E174" s="321" t="s">
        <v>666</v>
      </c>
      <c r="F174" s="3308" t="s">
        <v>667</v>
      </c>
      <c r="G174" s="3493"/>
      <c r="H174" s="3487"/>
      <c r="I174" s="3489"/>
      <c r="J174" s="3491"/>
      <c r="K174" s="3487"/>
      <c r="L174" s="3489"/>
      <c r="M174" s="3491"/>
      <c r="N174" s="3493"/>
      <c r="O174" s="3326"/>
      <c r="P174" s="3340"/>
      <c r="Q174" s="3342">
        <v>20935</v>
      </c>
      <c r="R174" s="3344">
        <v>4307</v>
      </c>
      <c r="S174" s="3345">
        <v>9326</v>
      </c>
      <c r="T174" s="3344" t="s">
        <v>3583</v>
      </c>
      <c r="U174" s="3347">
        <v>293</v>
      </c>
      <c r="V174" s="3397" t="s">
        <v>3341</v>
      </c>
      <c r="X174" s="1549"/>
      <c r="Y174" s="1549"/>
      <c r="Z174" s="1549"/>
      <c r="AA174" s="1549"/>
      <c r="AB174" s="1549"/>
      <c r="AC174" s="1549"/>
      <c r="AD174" s="1549"/>
      <c r="AE174" s="1549"/>
      <c r="AF174" s="1549"/>
      <c r="AG174" s="1549"/>
      <c r="AH174" s="1549"/>
      <c r="AI174" s="1549"/>
      <c r="AJ174" s="1549"/>
      <c r="AK174" s="1549"/>
    </row>
    <row r="175" spans="1:37" s="196" customFormat="1" ht="11.85" customHeight="1" thickBot="1" x14ac:dyDescent="0.2">
      <c r="A175" s="1859"/>
      <c r="B175" s="1314"/>
      <c r="C175" s="3562"/>
      <c r="D175" s="948" t="s">
        <v>71</v>
      </c>
      <c r="E175" s="737" t="s">
        <v>666</v>
      </c>
      <c r="F175" s="3317"/>
      <c r="G175" s="3516"/>
      <c r="H175" s="3515"/>
      <c r="I175" s="3513"/>
      <c r="J175" s="3514"/>
      <c r="K175" s="3515"/>
      <c r="L175" s="3513"/>
      <c r="M175" s="3514"/>
      <c r="N175" s="3516"/>
      <c r="O175" s="3327"/>
      <c r="P175" s="3341"/>
      <c r="Q175" s="3343"/>
      <c r="R175" s="3341"/>
      <c r="S175" s="3346"/>
      <c r="T175" s="3341"/>
      <c r="U175" s="3348"/>
      <c r="V175" s="3399"/>
      <c r="X175" s="1549"/>
      <c r="Y175" s="1549"/>
      <c r="Z175" s="1549"/>
      <c r="AA175" s="1549"/>
      <c r="AB175" s="1549"/>
      <c r="AC175" s="1549"/>
      <c r="AD175" s="1549"/>
      <c r="AE175" s="1549"/>
      <c r="AF175" s="1549"/>
      <c r="AG175" s="1549"/>
      <c r="AH175" s="1549"/>
      <c r="AI175" s="1549"/>
      <c r="AJ175" s="1549"/>
      <c r="AK175" s="1549"/>
    </row>
    <row r="176" spans="1:37" s="196" customFormat="1" ht="11.85" customHeight="1" x14ac:dyDescent="0.15">
      <c r="A176" s="1859"/>
      <c r="B176" s="3298" t="s">
        <v>4685</v>
      </c>
      <c r="C176" s="3304" t="s">
        <v>4300</v>
      </c>
      <c r="D176" s="320" t="s">
        <v>72</v>
      </c>
      <c r="E176" s="321" t="s">
        <v>668</v>
      </c>
      <c r="F176" s="3318" t="s">
        <v>669</v>
      </c>
      <c r="G176" s="3493">
        <v>4</v>
      </c>
      <c r="H176" s="3487">
        <v>3</v>
      </c>
      <c r="I176" s="3489">
        <v>0</v>
      </c>
      <c r="J176" s="3491">
        <v>1</v>
      </c>
      <c r="K176" s="3487">
        <v>1</v>
      </c>
      <c r="L176" s="3489">
        <v>0</v>
      </c>
      <c r="M176" s="3491">
        <v>3</v>
      </c>
      <c r="N176" s="3493">
        <v>2</v>
      </c>
      <c r="O176" s="3326">
        <v>49</v>
      </c>
      <c r="P176" s="3330">
        <v>73102</v>
      </c>
      <c r="Q176" s="3331"/>
      <c r="R176" s="3363" t="s">
        <v>3623</v>
      </c>
      <c r="S176" s="3364"/>
      <c r="T176" s="3330" t="s">
        <v>4679</v>
      </c>
      <c r="U176" s="3331"/>
      <c r="V176" s="3365" t="s">
        <v>3309</v>
      </c>
      <c r="X176" s="1549"/>
      <c r="Y176" s="1549"/>
      <c r="Z176" s="1549"/>
      <c r="AA176" s="1549"/>
      <c r="AB176" s="1549"/>
      <c r="AC176" s="1549"/>
      <c r="AD176" s="1549"/>
      <c r="AE176" s="1549"/>
      <c r="AF176" s="1549"/>
      <c r="AG176" s="1549"/>
      <c r="AH176" s="1549"/>
      <c r="AI176" s="1548">
        <f>SUM(H176:J179)</f>
        <v>4</v>
      </c>
      <c r="AJ176" s="1548">
        <f>SUM(K176:M179)</f>
        <v>4</v>
      </c>
      <c r="AK176" s="1549" t="str">
        <f>IF(AI176=AJ176,"","不一致")</f>
        <v/>
      </c>
    </row>
    <row r="177" spans="1:37" s="196" customFormat="1" ht="11.85" customHeight="1" x14ac:dyDescent="0.15">
      <c r="A177" s="1859"/>
      <c r="B177" s="3298"/>
      <c r="C177" s="3304"/>
      <c r="D177" s="322"/>
      <c r="E177" s="513" t="s">
        <v>670</v>
      </c>
      <c r="F177" s="3307"/>
      <c r="G177" s="3493"/>
      <c r="H177" s="3487"/>
      <c r="I177" s="3489"/>
      <c r="J177" s="3491"/>
      <c r="K177" s="3487"/>
      <c r="L177" s="3489"/>
      <c r="M177" s="3491"/>
      <c r="N177" s="3493"/>
      <c r="O177" s="3326"/>
      <c r="P177" s="3330"/>
      <c r="Q177" s="3331"/>
      <c r="R177" s="3334"/>
      <c r="S177" s="3335"/>
      <c r="T177" s="3336"/>
      <c r="U177" s="3337"/>
      <c r="V177" s="3339"/>
      <c r="X177" s="1549"/>
      <c r="Y177" s="1549"/>
      <c r="Z177" s="1549"/>
      <c r="AA177" s="1549"/>
      <c r="AB177" s="1549"/>
      <c r="AC177" s="1549"/>
      <c r="AD177" s="1549"/>
      <c r="AE177" s="1549"/>
      <c r="AF177" s="1549"/>
      <c r="AG177" s="1549"/>
      <c r="AH177" s="1549"/>
      <c r="AI177" s="1549"/>
      <c r="AJ177" s="1549"/>
      <c r="AK177" s="1549"/>
    </row>
    <row r="178" spans="1:37" s="196" customFormat="1" ht="11.85" customHeight="1" x14ac:dyDescent="0.15">
      <c r="A178" s="1859"/>
      <c r="B178" s="3298"/>
      <c r="C178" s="3304"/>
      <c r="D178" s="320" t="s">
        <v>70</v>
      </c>
      <c r="E178" s="321" t="s">
        <v>671</v>
      </c>
      <c r="F178" s="3308" t="s">
        <v>672</v>
      </c>
      <c r="G178" s="3493"/>
      <c r="H178" s="3487"/>
      <c r="I178" s="3489"/>
      <c r="J178" s="3491"/>
      <c r="K178" s="3487"/>
      <c r="L178" s="3489"/>
      <c r="M178" s="3491"/>
      <c r="N178" s="3493"/>
      <c r="O178" s="3326"/>
      <c r="P178" s="3340"/>
      <c r="Q178" s="3342">
        <v>17265</v>
      </c>
      <c r="R178" s="3344">
        <v>11030</v>
      </c>
      <c r="S178" s="3345">
        <v>26186</v>
      </c>
      <c r="T178" s="3344" t="s">
        <v>3583</v>
      </c>
      <c r="U178" s="3347">
        <v>292</v>
      </c>
      <c r="V178" s="3397" t="s">
        <v>3341</v>
      </c>
      <c r="X178" s="1549"/>
      <c r="Y178" s="1549"/>
      <c r="Z178" s="1549"/>
      <c r="AA178" s="1549"/>
      <c r="AB178" s="1549"/>
      <c r="AC178" s="1549"/>
      <c r="AD178" s="1549"/>
      <c r="AE178" s="1549"/>
      <c r="AF178" s="1549"/>
      <c r="AG178" s="1549"/>
      <c r="AH178" s="1549"/>
      <c r="AI178" s="1549"/>
      <c r="AJ178" s="1549"/>
      <c r="AK178" s="1549"/>
    </row>
    <row r="179" spans="1:37" s="196" customFormat="1" ht="11.85" customHeight="1" x14ac:dyDescent="0.15">
      <c r="A179" s="1859"/>
      <c r="B179" s="3298"/>
      <c r="C179" s="3305"/>
      <c r="D179" s="514" t="s">
        <v>71</v>
      </c>
      <c r="E179" s="323" t="s">
        <v>671</v>
      </c>
      <c r="F179" s="3309"/>
      <c r="G179" s="3503"/>
      <c r="H179" s="3499"/>
      <c r="I179" s="3501"/>
      <c r="J179" s="3497"/>
      <c r="K179" s="3499"/>
      <c r="L179" s="3501"/>
      <c r="M179" s="3497"/>
      <c r="N179" s="3503"/>
      <c r="O179" s="3358"/>
      <c r="P179" s="3359"/>
      <c r="Q179" s="3360"/>
      <c r="R179" s="3359"/>
      <c r="S179" s="3361"/>
      <c r="T179" s="3359"/>
      <c r="U179" s="3362"/>
      <c r="V179" s="3398"/>
      <c r="X179" s="1549"/>
      <c r="Y179" s="1549"/>
      <c r="Z179" s="1549"/>
      <c r="AA179" s="1549"/>
      <c r="AB179" s="1549"/>
      <c r="AC179" s="1549"/>
      <c r="AD179" s="1549"/>
      <c r="AE179" s="1549"/>
      <c r="AF179" s="1549"/>
      <c r="AG179" s="1549"/>
      <c r="AH179" s="1549"/>
      <c r="AI179" s="1549"/>
      <c r="AJ179" s="1549"/>
      <c r="AK179" s="1549"/>
    </row>
    <row r="180" spans="1:37" s="196" customFormat="1" ht="11.85" customHeight="1" x14ac:dyDescent="0.15">
      <c r="A180" s="1859"/>
      <c r="B180" s="679"/>
      <c r="C180" s="3303" t="s">
        <v>4301</v>
      </c>
      <c r="D180" s="320" t="s">
        <v>72</v>
      </c>
      <c r="E180" s="321" t="s">
        <v>673</v>
      </c>
      <c r="F180" s="3306" t="s">
        <v>674</v>
      </c>
      <c r="G180" s="3502">
        <v>4</v>
      </c>
      <c r="H180" s="3498">
        <v>2</v>
      </c>
      <c r="I180" s="3500">
        <v>0</v>
      </c>
      <c r="J180" s="3496">
        <v>2</v>
      </c>
      <c r="K180" s="3498">
        <v>0</v>
      </c>
      <c r="L180" s="3500">
        <v>0</v>
      </c>
      <c r="M180" s="3496">
        <v>4</v>
      </c>
      <c r="N180" s="3502">
        <v>2</v>
      </c>
      <c r="O180" s="3325">
        <v>46</v>
      </c>
      <c r="P180" s="3328">
        <v>80168</v>
      </c>
      <c r="Q180" s="3329"/>
      <c r="R180" s="3332" t="s">
        <v>3624</v>
      </c>
      <c r="S180" s="3333"/>
      <c r="T180" s="3328" t="s">
        <v>4679</v>
      </c>
      <c r="U180" s="3329"/>
      <c r="V180" s="3338" t="s">
        <v>3309</v>
      </c>
      <c r="X180" s="1549"/>
      <c r="Y180" s="1549"/>
      <c r="Z180" s="1549"/>
      <c r="AA180" s="1549"/>
      <c r="AB180" s="1549"/>
      <c r="AC180" s="1549"/>
      <c r="AD180" s="1549"/>
      <c r="AE180" s="1549"/>
      <c r="AF180" s="1549"/>
      <c r="AG180" s="1549"/>
      <c r="AH180" s="1549"/>
      <c r="AI180" s="1548">
        <f>SUM(H180:J183)</f>
        <v>4</v>
      </c>
      <c r="AJ180" s="1548">
        <f>SUM(K180:M183)</f>
        <v>4</v>
      </c>
      <c r="AK180" s="1549" t="str">
        <f>IF(AI180=AJ180,"","不一致")</f>
        <v/>
      </c>
    </row>
    <row r="181" spans="1:37" s="196" customFormat="1" ht="11.85" customHeight="1" x14ac:dyDescent="0.15">
      <c r="A181" s="1859"/>
      <c r="B181" s="679"/>
      <c r="C181" s="3304"/>
      <c r="D181" s="322"/>
      <c r="E181" s="513" t="s">
        <v>675</v>
      </c>
      <c r="F181" s="3307"/>
      <c r="G181" s="3493"/>
      <c r="H181" s="3487"/>
      <c r="I181" s="3489"/>
      <c r="J181" s="3491"/>
      <c r="K181" s="3487"/>
      <c r="L181" s="3489"/>
      <c r="M181" s="3491"/>
      <c r="N181" s="3493"/>
      <c r="O181" s="3326"/>
      <c r="P181" s="3330"/>
      <c r="Q181" s="3331"/>
      <c r="R181" s="3334"/>
      <c r="S181" s="3335"/>
      <c r="T181" s="3336"/>
      <c r="U181" s="3337"/>
      <c r="V181" s="3339"/>
      <c r="X181" s="1549"/>
      <c r="Y181" s="1549"/>
      <c r="Z181" s="1549"/>
      <c r="AA181" s="1549"/>
      <c r="AB181" s="1549"/>
      <c r="AC181" s="1549"/>
      <c r="AD181" s="1549"/>
      <c r="AE181" s="1549"/>
      <c r="AF181" s="1549"/>
      <c r="AG181" s="1549"/>
      <c r="AH181" s="1549"/>
      <c r="AI181" s="1549"/>
      <c r="AJ181" s="1549"/>
      <c r="AK181" s="1549"/>
    </row>
    <row r="182" spans="1:37" s="196" customFormat="1" ht="11.85" customHeight="1" x14ac:dyDescent="0.15">
      <c r="A182" s="1859"/>
      <c r="B182" s="679"/>
      <c r="C182" s="3304"/>
      <c r="D182" s="320" t="s">
        <v>70</v>
      </c>
      <c r="E182" s="321" t="s">
        <v>676</v>
      </c>
      <c r="F182" s="3308" t="s">
        <v>677</v>
      </c>
      <c r="G182" s="3493"/>
      <c r="H182" s="3487"/>
      <c r="I182" s="3489"/>
      <c r="J182" s="3491"/>
      <c r="K182" s="3487"/>
      <c r="L182" s="3489"/>
      <c r="M182" s="3491"/>
      <c r="N182" s="3493"/>
      <c r="O182" s="3326"/>
      <c r="P182" s="3340"/>
      <c r="Q182" s="3342">
        <v>37445</v>
      </c>
      <c r="R182" s="3344">
        <v>6085</v>
      </c>
      <c r="S182" s="3345">
        <v>13905</v>
      </c>
      <c r="T182" s="3344" t="s">
        <v>3583</v>
      </c>
      <c r="U182" s="3347">
        <v>293</v>
      </c>
      <c r="V182" s="3397" t="s">
        <v>3341</v>
      </c>
      <c r="X182" s="1549"/>
      <c r="Y182" s="1549"/>
      <c r="Z182" s="1549"/>
      <c r="AA182" s="1549"/>
      <c r="AB182" s="1549"/>
      <c r="AC182" s="1549"/>
      <c r="AD182" s="1549"/>
      <c r="AE182" s="1549"/>
      <c r="AF182" s="1549"/>
      <c r="AG182" s="1549"/>
      <c r="AH182" s="1549"/>
      <c r="AI182" s="1549"/>
      <c r="AJ182" s="1549"/>
      <c r="AK182" s="1549"/>
    </row>
    <row r="183" spans="1:37" s="196" customFormat="1" ht="11.85" customHeight="1" x14ac:dyDescent="0.15">
      <c r="A183" s="1859"/>
      <c r="B183" s="679"/>
      <c r="C183" s="3305"/>
      <c r="D183" s="320" t="s">
        <v>71</v>
      </c>
      <c r="E183" s="321" t="s">
        <v>676</v>
      </c>
      <c r="F183" s="3309"/>
      <c r="G183" s="3503"/>
      <c r="H183" s="3499"/>
      <c r="I183" s="3501"/>
      <c r="J183" s="3497"/>
      <c r="K183" s="3499"/>
      <c r="L183" s="3501"/>
      <c r="M183" s="3497"/>
      <c r="N183" s="3503"/>
      <c r="O183" s="3358"/>
      <c r="P183" s="3359"/>
      <c r="Q183" s="3360"/>
      <c r="R183" s="3359"/>
      <c r="S183" s="3361"/>
      <c r="T183" s="3359"/>
      <c r="U183" s="3362"/>
      <c r="V183" s="3398"/>
      <c r="X183" s="1549"/>
      <c r="Y183" s="1549"/>
      <c r="Z183" s="1549"/>
      <c r="AA183" s="1549"/>
      <c r="AB183" s="1549"/>
      <c r="AC183" s="1549"/>
      <c r="AD183" s="1549"/>
      <c r="AE183" s="1549"/>
      <c r="AF183" s="1549"/>
      <c r="AG183" s="1549"/>
      <c r="AH183" s="1549"/>
      <c r="AI183" s="1549"/>
      <c r="AJ183" s="1549"/>
      <c r="AK183" s="1549"/>
    </row>
    <row r="184" spans="1:37" s="196" customFormat="1" ht="11.85" customHeight="1" x14ac:dyDescent="0.15">
      <c r="A184" s="1859"/>
      <c r="B184" s="679"/>
      <c r="C184" s="3303" t="s">
        <v>4302</v>
      </c>
      <c r="D184" s="515" t="s">
        <v>72</v>
      </c>
      <c r="E184" s="516" t="s">
        <v>678</v>
      </c>
      <c r="F184" s="3306" t="s">
        <v>679</v>
      </c>
      <c r="G184" s="3502">
        <v>4</v>
      </c>
      <c r="H184" s="3498">
        <v>3</v>
      </c>
      <c r="I184" s="3500">
        <v>0</v>
      </c>
      <c r="J184" s="3496">
        <v>1</v>
      </c>
      <c r="K184" s="3498">
        <v>0</v>
      </c>
      <c r="L184" s="3500">
        <v>0</v>
      </c>
      <c r="M184" s="3496">
        <v>4</v>
      </c>
      <c r="N184" s="3502">
        <v>2</v>
      </c>
      <c r="O184" s="3325">
        <v>37</v>
      </c>
      <c r="P184" s="3328">
        <v>68264</v>
      </c>
      <c r="Q184" s="3329"/>
      <c r="R184" s="3332" t="s">
        <v>3625</v>
      </c>
      <c r="S184" s="3333"/>
      <c r="T184" s="3328" t="s">
        <v>4679</v>
      </c>
      <c r="U184" s="3329"/>
      <c r="V184" s="3338" t="s">
        <v>3309</v>
      </c>
      <c r="X184" s="1549"/>
      <c r="Y184" s="1549"/>
      <c r="Z184" s="1549"/>
      <c r="AA184" s="1549"/>
      <c r="AB184" s="1549"/>
      <c r="AC184" s="1549"/>
      <c r="AD184" s="1549"/>
      <c r="AE184" s="1549"/>
      <c r="AF184" s="1549"/>
      <c r="AG184" s="1549"/>
      <c r="AH184" s="1549"/>
      <c r="AI184" s="1548">
        <f>SUM(H184:J187)</f>
        <v>4</v>
      </c>
      <c r="AJ184" s="1548">
        <f>SUM(K184:M187)</f>
        <v>4</v>
      </c>
      <c r="AK184" s="1549" t="str">
        <f>IF(AI184=AJ184,"","不一致")</f>
        <v/>
      </c>
    </row>
    <row r="185" spans="1:37" s="196" customFormat="1" ht="11.85" customHeight="1" x14ac:dyDescent="0.15">
      <c r="A185" s="1859"/>
      <c r="B185" s="679"/>
      <c r="C185" s="3304"/>
      <c r="D185" s="322"/>
      <c r="E185" s="513" t="s">
        <v>680</v>
      </c>
      <c r="F185" s="3307"/>
      <c r="G185" s="3493"/>
      <c r="H185" s="3487"/>
      <c r="I185" s="3489"/>
      <c r="J185" s="3491"/>
      <c r="K185" s="3487"/>
      <c r="L185" s="3489"/>
      <c r="M185" s="3491"/>
      <c r="N185" s="3493"/>
      <c r="O185" s="3326"/>
      <c r="P185" s="3330"/>
      <c r="Q185" s="3331"/>
      <c r="R185" s="3334"/>
      <c r="S185" s="3335"/>
      <c r="T185" s="3336"/>
      <c r="U185" s="3337"/>
      <c r="V185" s="3339"/>
      <c r="X185" s="1549"/>
      <c r="Y185" s="1549"/>
      <c r="Z185" s="1549"/>
      <c r="AA185" s="1549"/>
      <c r="AB185" s="1549"/>
      <c r="AC185" s="1549"/>
      <c r="AD185" s="1549"/>
      <c r="AE185" s="1549"/>
      <c r="AF185" s="1549"/>
      <c r="AG185" s="1549"/>
      <c r="AH185" s="1549"/>
      <c r="AI185" s="1549"/>
      <c r="AJ185" s="1549"/>
      <c r="AK185" s="1549"/>
    </row>
    <row r="186" spans="1:37" s="196" customFormat="1" ht="11.85" customHeight="1" x14ac:dyDescent="0.15">
      <c r="A186" s="1859"/>
      <c r="B186" s="679"/>
      <c r="C186" s="3304"/>
      <c r="D186" s="320" t="s">
        <v>70</v>
      </c>
      <c r="E186" s="321" t="s">
        <v>681</v>
      </c>
      <c r="F186" s="3308" t="s">
        <v>682</v>
      </c>
      <c r="G186" s="3493"/>
      <c r="H186" s="3487"/>
      <c r="I186" s="3489"/>
      <c r="J186" s="3491"/>
      <c r="K186" s="3487"/>
      <c r="L186" s="3489"/>
      <c r="M186" s="3491"/>
      <c r="N186" s="3493"/>
      <c r="O186" s="3326"/>
      <c r="P186" s="3340"/>
      <c r="Q186" s="3342">
        <v>19749</v>
      </c>
      <c r="R186" s="3344">
        <v>8941</v>
      </c>
      <c r="S186" s="3345">
        <v>20654</v>
      </c>
      <c r="T186" s="3344" t="s">
        <v>3583</v>
      </c>
      <c r="U186" s="3347">
        <v>292</v>
      </c>
      <c r="V186" s="3397" t="s">
        <v>3341</v>
      </c>
      <c r="X186" s="1549"/>
      <c r="Y186" s="1549"/>
      <c r="Z186" s="1549"/>
      <c r="AA186" s="1549"/>
      <c r="AB186" s="1549"/>
      <c r="AC186" s="1549"/>
      <c r="AD186" s="1549"/>
      <c r="AE186" s="1549"/>
      <c r="AF186" s="1549"/>
      <c r="AG186" s="1549"/>
      <c r="AH186" s="1549"/>
      <c r="AI186" s="1549"/>
      <c r="AJ186" s="1549"/>
      <c r="AK186" s="1549"/>
    </row>
    <row r="187" spans="1:37" s="196" customFormat="1" ht="11.85" customHeight="1" x14ac:dyDescent="0.15">
      <c r="A187" s="1859"/>
      <c r="B187" s="679"/>
      <c r="C187" s="3304"/>
      <c r="D187" s="320" t="s">
        <v>71</v>
      </c>
      <c r="E187" s="321" t="s">
        <v>681</v>
      </c>
      <c r="F187" s="3316"/>
      <c r="G187" s="3493"/>
      <c r="H187" s="3487"/>
      <c r="I187" s="3489"/>
      <c r="J187" s="3491"/>
      <c r="K187" s="3487"/>
      <c r="L187" s="3489"/>
      <c r="M187" s="3491"/>
      <c r="N187" s="3493"/>
      <c r="O187" s="3326"/>
      <c r="P187" s="3340"/>
      <c r="Q187" s="3366"/>
      <c r="R187" s="3340"/>
      <c r="S187" s="3367"/>
      <c r="T187" s="3340"/>
      <c r="U187" s="3370"/>
      <c r="V187" s="3400"/>
      <c r="X187" s="1549"/>
      <c r="Y187" s="1549"/>
      <c r="Z187" s="1549"/>
      <c r="AA187" s="1549"/>
      <c r="AB187" s="1549"/>
      <c r="AC187" s="1549"/>
      <c r="AD187" s="1549"/>
      <c r="AE187" s="1549"/>
      <c r="AF187" s="1549"/>
      <c r="AG187" s="1549"/>
      <c r="AH187" s="1549"/>
      <c r="AI187" s="1549"/>
      <c r="AJ187" s="1549"/>
      <c r="AK187" s="1549"/>
    </row>
    <row r="188" spans="1:37" s="196" customFormat="1" ht="11.85" customHeight="1" x14ac:dyDescent="0.15">
      <c r="A188" s="1859"/>
      <c r="B188" s="3298"/>
      <c r="C188" s="3303" t="s">
        <v>4303</v>
      </c>
      <c r="D188" s="515" t="s">
        <v>72</v>
      </c>
      <c r="E188" s="516" t="s">
        <v>683</v>
      </c>
      <c r="F188" s="3306" t="s">
        <v>684</v>
      </c>
      <c r="G188" s="3502">
        <v>4</v>
      </c>
      <c r="H188" s="3498">
        <v>2</v>
      </c>
      <c r="I188" s="3500">
        <v>0</v>
      </c>
      <c r="J188" s="3496">
        <v>2</v>
      </c>
      <c r="K188" s="3498">
        <v>0</v>
      </c>
      <c r="L188" s="3500">
        <v>1</v>
      </c>
      <c r="M188" s="3496">
        <v>3</v>
      </c>
      <c r="N188" s="3502">
        <v>1</v>
      </c>
      <c r="O188" s="3325">
        <v>43</v>
      </c>
      <c r="P188" s="3328">
        <v>45352</v>
      </c>
      <c r="Q188" s="3329"/>
      <c r="R188" s="3332" t="s">
        <v>3626</v>
      </c>
      <c r="S188" s="3333"/>
      <c r="T188" s="3328" t="s">
        <v>4679</v>
      </c>
      <c r="U188" s="3329"/>
      <c r="V188" s="3338" t="s">
        <v>3309</v>
      </c>
      <c r="X188" s="1549"/>
      <c r="Y188" s="1549"/>
      <c r="Z188" s="1549"/>
      <c r="AA188" s="1549"/>
      <c r="AB188" s="1549"/>
      <c r="AC188" s="1549"/>
      <c r="AD188" s="1549"/>
      <c r="AE188" s="1549"/>
      <c r="AF188" s="1549"/>
      <c r="AG188" s="1549"/>
      <c r="AH188" s="1549"/>
      <c r="AI188" s="1548">
        <f>SUM(H188:J191)</f>
        <v>4</v>
      </c>
      <c r="AJ188" s="1548">
        <f>SUM(K188:M191)</f>
        <v>4</v>
      </c>
      <c r="AK188" s="1549" t="str">
        <f>IF(AI188=AJ188,"","不一致")</f>
        <v/>
      </c>
    </row>
    <row r="189" spans="1:37" s="196" customFormat="1" ht="11.85" customHeight="1" x14ac:dyDescent="0.15">
      <c r="A189" s="1859"/>
      <c r="B189" s="3298"/>
      <c r="C189" s="3304"/>
      <c r="D189" s="322"/>
      <c r="E189" s="513" t="s">
        <v>685</v>
      </c>
      <c r="F189" s="3307"/>
      <c r="G189" s="3493"/>
      <c r="H189" s="3487"/>
      <c r="I189" s="3489"/>
      <c r="J189" s="3491"/>
      <c r="K189" s="3487"/>
      <c r="L189" s="3489"/>
      <c r="M189" s="3491"/>
      <c r="N189" s="3493"/>
      <c r="O189" s="3326"/>
      <c r="P189" s="3330"/>
      <c r="Q189" s="3331"/>
      <c r="R189" s="3334"/>
      <c r="S189" s="3335"/>
      <c r="T189" s="3336"/>
      <c r="U189" s="3337"/>
      <c r="V189" s="3339"/>
      <c r="X189" s="1549"/>
      <c r="Y189" s="1549"/>
      <c r="Z189" s="1549"/>
      <c r="AA189" s="1549"/>
      <c r="AB189" s="1549"/>
      <c r="AC189" s="1549"/>
      <c r="AD189" s="1549"/>
      <c r="AE189" s="1549"/>
      <c r="AF189" s="1549"/>
      <c r="AG189" s="1549"/>
      <c r="AH189" s="1549"/>
      <c r="AI189" s="1549"/>
      <c r="AJ189" s="1549"/>
      <c r="AK189" s="1549"/>
    </row>
    <row r="190" spans="1:37" s="196" customFormat="1" ht="11.85" customHeight="1" x14ac:dyDescent="0.15">
      <c r="A190" s="1859"/>
      <c r="B190" s="3298"/>
      <c r="C190" s="3304"/>
      <c r="D190" s="320" t="s">
        <v>70</v>
      </c>
      <c r="E190" s="321" t="s">
        <v>686</v>
      </c>
      <c r="F190" s="3308" t="s">
        <v>687</v>
      </c>
      <c r="G190" s="3493"/>
      <c r="H190" s="3487"/>
      <c r="I190" s="3489"/>
      <c r="J190" s="3491"/>
      <c r="K190" s="3487"/>
      <c r="L190" s="3489"/>
      <c r="M190" s="3491"/>
      <c r="N190" s="3493"/>
      <c r="O190" s="3326"/>
      <c r="P190" s="3340"/>
      <c r="Q190" s="3342">
        <v>20079</v>
      </c>
      <c r="R190" s="3344">
        <v>5239</v>
      </c>
      <c r="S190" s="3345">
        <v>11241</v>
      </c>
      <c r="T190" s="3344" t="s">
        <v>3583</v>
      </c>
      <c r="U190" s="3347">
        <v>292</v>
      </c>
      <c r="V190" s="3397" t="s">
        <v>3341</v>
      </c>
      <c r="X190" s="1549"/>
      <c r="Y190" s="1549"/>
      <c r="Z190" s="1549"/>
      <c r="AA190" s="1549"/>
      <c r="AB190" s="1549"/>
      <c r="AC190" s="1549"/>
      <c r="AD190" s="1549"/>
      <c r="AE190" s="1549"/>
      <c r="AF190" s="1549"/>
      <c r="AG190" s="1549"/>
      <c r="AH190" s="1549"/>
      <c r="AI190" s="1549"/>
      <c r="AJ190" s="1549"/>
      <c r="AK190" s="1549"/>
    </row>
    <row r="191" spans="1:37" s="196" customFormat="1" ht="11.85" customHeight="1" x14ac:dyDescent="0.15">
      <c r="A191" s="1859"/>
      <c r="B191" s="3298"/>
      <c r="C191" s="3305"/>
      <c r="D191" s="514" t="s">
        <v>71</v>
      </c>
      <c r="E191" s="323" t="s">
        <v>686</v>
      </c>
      <c r="F191" s="3309"/>
      <c r="G191" s="3503"/>
      <c r="H191" s="3499"/>
      <c r="I191" s="3501"/>
      <c r="J191" s="3497"/>
      <c r="K191" s="3499"/>
      <c r="L191" s="3501"/>
      <c r="M191" s="3497"/>
      <c r="N191" s="3503"/>
      <c r="O191" s="3358"/>
      <c r="P191" s="3359"/>
      <c r="Q191" s="3360"/>
      <c r="R191" s="3359"/>
      <c r="S191" s="3361"/>
      <c r="T191" s="3359"/>
      <c r="U191" s="3362"/>
      <c r="V191" s="3398"/>
      <c r="X191" s="1549"/>
      <c r="Y191" s="1549"/>
      <c r="Z191" s="1549"/>
      <c r="AA191" s="1549"/>
      <c r="AB191" s="1549"/>
      <c r="AC191" s="1549"/>
      <c r="AD191" s="1549"/>
      <c r="AE191" s="1549"/>
      <c r="AF191" s="1549"/>
      <c r="AG191" s="1549"/>
      <c r="AH191" s="1549"/>
      <c r="AI191" s="1549"/>
      <c r="AJ191" s="1549"/>
      <c r="AK191" s="1549"/>
    </row>
    <row r="192" spans="1:37" s="196" customFormat="1" ht="11.85" customHeight="1" x14ac:dyDescent="0.15">
      <c r="A192" s="1859"/>
      <c r="B192" s="679"/>
      <c r="C192" s="3303" t="s">
        <v>4304</v>
      </c>
      <c r="D192" s="320" t="s">
        <v>72</v>
      </c>
      <c r="E192" s="321" t="s">
        <v>688</v>
      </c>
      <c r="F192" s="3306" t="s">
        <v>689</v>
      </c>
      <c r="G192" s="3502">
        <v>4</v>
      </c>
      <c r="H192" s="3498">
        <v>2</v>
      </c>
      <c r="I192" s="3500">
        <v>0</v>
      </c>
      <c r="J192" s="3496">
        <v>2</v>
      </c>
      <c r="K192" s="3498">
        <v>0</v>
      </c>
      <c r="L192" s="3500">
        <v>2</v>
      </c>
      <c r="M192" s="3496">
        <v>2</v>
      </c>
      <c r="N192" s="3502">
        <v>1</v>
      </c>
      <c r="O192" s="3325">
        <v>52</v>
      </c>
      <c r="P192" s="3328">
        <v>45473</v>
      </c>
      <c r="Q192" s="3329"/>
      <c r="R192" s="3332" t="s">
        <v>3627</v>
      </c>
      <c r="S192" s="3333"/>
      <c r="T192" s="3328" t="s">
        <v>4679</v>
      </c>
      <c r="U192" s="3329"/>
      <c r="V192" s="3338" t="s">
        <v>3309</v>
      </c>
      <c r="X192" s="1549"/>
      <c r="Y192" s="1549"/>
      <c r="Z192" s="1549"/>
      <c r="AA192" s="1549"/>
      <c r="AB192" s="1549"/>
      <c r="AC192" s="1549"/>
      <c r="AD192" s="1549"/>
      <c r="AE192" s="1549"/>
      <c r="AF192" s="1549"/>
      <c r="AG192" s="1549"/>
      <c r="AH192" s="1549"/>
      <c r="AI192" s="1548">
        <f>SUM(H192:J195)</f>
        <v>4</v>
      </c>
      <c r="AJ192" s="1548">
        <f>SUM(K192:M195)</f>
        <v>4</v>
      </c>
      <c r="AK192" s="1549" t="str">
        <f>IF(AI192=AJ192,"","不一致")</f>
        <v/>
      </c>
    </row>
    <row r="193" spans="1:37" s="196" customFormat="1" ht="11.85" customHeight="1" x14ac:dyDescent="0.15">
      <c r="A193" s="1859"/>
      <c r="B193" s="679"/>
      <c r="C193" s="3304"/>
      <c r="D193" s="322"/>
      <c r="E193" s="513" t="s">
        <v>690</v>
      </c>
      <c r="F193" s="3307"/>
      <c r="G193" s="3493"/>
      <c r="H193" s="3487"/>
      <c r="I193" s="3489"/>
      <c r="J193" s="3491"/>
      <c r="K193" s="3487"/>
      <c r="L193" s="3489"/>
      <c r="M193" s="3491"/>
      <c r="N193" s="3493"/>
      <c r="O193" s="3326"/>
      <c r="P193" s="3330"/>
      <c r="Q193" s="3331"/>
      <c r="R193" s="3334"/>
      <c r="S193" s="3335"/>
      <c r="T193" s="3336"/>
      <c r="U193" s="3337"/>
      <c r="V193" s="3339"/>
      <c r="X193" s="1549"/>
      <c r="Y193" s="1549"/>
      <c r="Z193" s="1549"/>
      <c r="AA193" s="1549"/>
      <c r="AB193" s="1549"/>
      <c r="AC193" s="1549"/>
      <c r="AD193" s="1549"/>
      <c r="AE193" s="1549"/>
      <c r="AF193" s="1549"/>
      <c r="AG193" s="1549"/>
      <c r="AH193" s="1549"/>
      <c r="AI193" s="1549"/>
      <c r="AJ193" s="1549"/>
      <c r="AK193" s="1549"/>
    </row>
    <row r="194" spans="1:37" s="196" customFormat="1" ht="11.85" customHeight="1" x14ac:dyDescent="0.15">
      <c r="A194" s="1859"/>
      <c r="B194" s="679"/>
      <c r="C194" s="3304"/>
      <c r="D194" s="320" t="s">
        <v>70</v>
      </c>
      <c r="E194" s="321" t="s">
        <v>691</v>
      </c>
      <c r="F194" s="3308" t="s">
        <v>692</v>
      </c>
      <c r="G194" s="3493"/>
      <c r="H194" s="3487"/>
      <c r="I194" s="3489"/>
      <c r="J194" s="3491"/>
      <c r="K194" s="3487"/>
      <c r="L194" s="3489"/>
      <c r="M194" s="3491"/>
      <c r="N194" s="3493"/>
      <c r="O194" s="3326"/>
      <c r="P194" s="3340"/>
      <c r="Q194" s="3342">
        <v>13826</v>
      </c>
      <c r="R194" s="3344">
        <v>3519</v>
      </c>
      <c r="S194" s="3345">
        <v>7575</v>
      </c>
      <c r="T194" s="3344" t="s">
        <v>3583</v>
      </c>
      <c r="U194" s="3347">
        <v>293</v>
      </c>
      <c r="V194" s="3397" t="s">
        <v>3341</v>
      </c>
      <c r="X194" s="1549"/>
      <c r="Y194" s="1549"/>
      <c r="Z194" s="1549"/>
      <c r="AA194" s="1549"/>
      <c r="AB194" s="1549"/>
      <c r="AC194" s="1549"/>
      <c r="AD194" s="1549"/>
      <c r="AE194" s="1549"/>
      <c r="AF194" s="1549"/>
      <c r="AG194" s="1549"/>
      <c r="AH194" s="1549"/>
      <c r="AI194" s="1549"/>
      <c r="AJ194" s="1549"/>
      <c r="AK194" s="1549"/>
    </row>
    <row r="195" spans="1:37" s="196" customFormat="1" ht="11.85" customHeight="1" x14ac:dyDescent="0.15">
      <c r="A195" s="1859"/>
      <c r="B195" s="679"/>
      <c r="C195" s="3305"/>
      <c r="D195" s="514" t="s">
        <v>71</v>
      </c>
      <c r="E195" s="323" t="s">
        <v>691</v>
      </c>
      <c r="F195" s="3309"/>
      <c r="G195" s="3503"/>
      <c r="H195" s="3499"/>
      <c r="I195" s="3501"/>
      <c r="J195" s="3497"/>
      <c r="K195" s="3499"/>
      <c r="L195" s="3501"/>
      <c r="M195" s="3497"/>
      <c r="N195" s="3503"/>
      <c r="O195" s="3358"/>
      <c r="P195" s="3359"/>
      <c r="Q195" s="3360"/>
      <c r="R195" s="3359"/>
      <c r="S195" s="3361"/>
      <c r="T195" s="3359"/>
      <c r="U195" s="3362"/>
      <c r="V195" s="3398"/>
      <c r="X195" s="1549"/>
      <c r="Y195" s="1549"/>
      <c r="Z195" s="1549"/>
      <c r="AA195" s="1549"/>
      <c r="AB195" s="1549"/>
      <c r="AC195" s="1549"/>
      <c r="AD195" s="1549"/>
      <c r="AE195" s="1549"/>
      <c r="AF195" s="1549"/>
      <c r="AG195" s="1549"/>
      <c r="AH195" s="1549"/>
      <c r="AI195" s="1549"/>
      <c r="AJ195" s="1549"/>
      <c r="AK195" s="1549"/>
    </row>
    <row r="196" spans="1:37" s="196" customFormat="1" ht="11.85" customHeight="1" x14ac:dyDescent="0.15">
      <c r="A196" s="1859"/>
      <c r="B196" s="679"/>
      <c r="C196" s="3303" t="s">
        <v>4305</v>
      </c>
      <c r="D196" s="320" t="s">
        <v>72</v>
      </c>
      <c r="E196" s="321" t="s">
        <v>693</v>
      </c>
      <c r="F196" s="3306" t="s">
        <v>694</v>
      </c>
      <c r="G196" s="3502">
        <v>5</v>
      </c>
      <c r="H196" s="3498">
        <v>2</v>
      </c>
      <c r="I196" s="3500">
        <v>2</v>
      </c>
      <c r="J196" s="3496">
        <v>1</v>
      </c>
      <c r="K196" s="3498">
        <v>1</v>
      </c>
      <c r="L196" s="3500">
        <v>1</v>
      </c>
      <c r="M196" s="3496">
        <v>3</v>
      </c>
      <c r="N196" s="3502">
        <v>2</v>
      </c>
      <c r="O196" s="3325">
        <v>51</v>
      </c>
      <c r="P196" s="3328">
        <v>88844</v>
      </c>
      <c r="Q196" s="3329"/>
      <c r="R196" s="3332" t="s">
        <v>3628</v>
      </c>
      <c r="S196" s="3333"/>
      <c r="T196" s="3328" t="s">
        <v>4679</v>
      </c>
      <c r="U196" s="3329"/>
      <c r="V196" s="3338" t="s">
        <v>3309</v>
      </c>
      <c r="X196" s="1549"/>
      <c r="Y196" s="1549"/>
      <c r="Z196" s="1549"/>
      <c r="AA196" s="1549"/>
      <c r="AB196" s="1549"/>
      <c r="AC196" s="1549"/>
      <c r="AD196" s="1549"/>
      <c r="AE196" s="1549"/>
      <c r="AF196" s="1549"/>
      <c r="AG196" s="1549"/>
      <c r="AH196" s="1549"/>
      <c r="AI196" s="1548">
        <f>SUM(H196:J199)</f>
        <v>5</v>
      </c>
      <c r="AJ196" s="1548">
        <f>SUM(K196:M199)</f>
        <v>5</v>
      </c>
      <c r="AK196" s="1549" t="str">
        <f>IF(AI196=AJ196,"","不一致")</f>
        <v/>
      </c>
    </row>
    <row r="197" spans="1:37" s="196" customFormat="1" ht="11.85" customHeight="1" x14ac:dyDescent="0.15">
      <c r="A197" s="1859"/>
      <c r="B197" s="679"/>
      <c r="C197" s="3304"/>
      <c r="D197" s="322"/>
      <c r="E197" s="513" t="s">
        <v>695</v>
      </c>
      <c r="F197" s="3307"/>
      <c r="G197" s="3493"/>
      <c r="H197" s="3487"/>
      <c r="I197" s="3489"/>
      <c r="J197" s="3491"/>
      <c r="K197" s="3487"/>
      <c r="L197" s="3489"/>
      <c r="M197" s="3491"/>
      <c r="N197" s="3493"/>
      <c r="O197" s="3326"/>
      <c r="P197" s="3330"/>
      <c r="Q197" s="3331"/>
      <c r="R197" s="3334"/>
      <c r="S197" s="3335"/>
      <c r="T197" s="3336"/>
      <c r="U197" s="3337"/>
      <c r="V197" s="3339"/>
      <c r="X197" s="1549"/>
      <c r="Y197" s="1549"/>
      <c r="Z197" s="1549"/>
      <c r="AA197" s="1549"/>
      <c r="AB197" s="1549"/>
      <c r="AC197" s="1549"/>
      <c r="AD197" s="1549"/>
      <c r="AE197" s="1549"/>
      <c r="AF197" s="1549"/>
      <c r="AG197" s="1549"/>
      <c r="AH197" s="1549"/>
      <c r="AI197" s="1549"/>
      <c r="AJ197" s="1549"/>
      <c r="AK197" s="1549"/>
    </row>
    <row r="198" spans="1:37" s="196" customFormat="1" ht="11.85" customHeight="1" x14ac:dyDescent="0.15">
      <c r="A198" s="1859"/>
      <c r="B198" s="679"/>
      <c r="C198" s="3304"/>
      <c r="D198" s="320" t="s">
        <v>70</v>
      </c>
      <c r="E198" s="321" t="s">
        <v>696</v>
      </c>
      <c r="F198" s="3308" t="s">
        <v>697</v>
      </c>
      <c r="G198" s="3493"/>
      <c r="H198" s="3487"/>
      <c r="I198" s="3489"/>
      <c r="J198" s="3491"/>
      <c r="K198" s="3487"/>
      <c r="L198" s="3489"/>
      <c r="M198" s="3491"/>
      <c r="N198" s="3493"/>
      <c r="O198" s="3326"/>
      <c r="P198" s="3340"/>
      <c r="Q198" s="3342">
        <v>35210</v>
      </c>
      <c r="R198" s="3344">
        <v>5194</v>
      </c>
      <c r="S198" s="3345">
        <v>10705</v>
      </c>
      <c r="T198" s="3344" t="s">
        <v>3583</v>
      </c>
      <c r="U198" s="3347">
        <v>293</v>
      </c>
      <c r="V198" s="3397" t="s">
        <v>3341</v>
      </c>
      <c r="X198" s="1549"/>
      <c r="Y198" s="1549"/>
      <c r="Z198" s="1549"/>
      <c r="AA198" s="1549"/>
      <c r="AB198" s="1549"/>
      <c r="AC198" s="1549"/>
      <c r="AD198" s="1549"/>
      <c r="AE198" s="1549"/>
      <c r="AF198" s="1549"/>
      <c r="AG198" s="1549"/>
      <c r="AH198" s="1549"/>
      <c r="AI198" s="1549"/>
      <c r="AJ198" s="1549"/>
      <c r="AK198" s="1549"/>
    </row>
    <row r="199" spans="1:37" s="196" customFormat="1" ht="11.85" customHeight="1" x14ac:dyDescent="0.15">
      <c r="A199" s="1859"/>
      <c r="B199" s="679"/>
      <c r="C199" s="3305"/>
      <c r="D199" s="320" t="s">
        <v>71</v>
      </c>
      <c r="E199" s="321" t="s">
        <v>698</v>
      </c>
      <c r="F199" s="3309"/>
      <c r="G199" s="3503"/>
      <c r="H199" s="3499"/>
      <c r="I199" s="3501"/>
      <c r="J199" s="3497"/>
      <c r="K199" s="3499"/>
      <c r="L199" s="3501"/>
      <c r="M199" s="3497"/>
      <c r="N199" s="3503"/>
      <c r="O199" s="3358"/>
      <c r="P199" s="3359"/>
      <c r="Q199" s="3360"/>
      <c r="R199" s="3359"/>
      <c r="S199" s="3361"/>
      <c r="T199" s="3359"/>
      <c r="U199" s="3362"/>
      <c r="V199" s="3398"/>
      <c r="X199" s="1549"/>
      <c r="Y199" s="1549"/>
      <c r="Z199" s="1549"/>
      <c r="AA199" s="1549"/>
      <c r="AB199" s="1549"/>
      <c r="AC199" s="1549"/>
      <c r="AD199" s="1549"/>
      <c r="AE199" s="1549"/>
      <c r="AF199" s="1549"/>
      <c r="AG199" s="1549"/>
      <c r="AH199" s="1549"/>
      <c r="AI199" s="1549"/>
      <c r="AJ199" s="1549"/>
      <c r="AK199" s="1549"/>
    </row>
    <row r="200" spans="1:37" s="196" customFormat="1" ht="11.85" customHeight="1" x14ac:dyDescent="0.15">
      <c r="A200" s="1859"/>
      <c r="B200" s="679"/>
      <c r="C200" s="3303" t="s">
        <v>4306</v>
      </c>
      <c r="D200" s="515" t="s">
        <v>72</v>
      </c>
      <c r="E200" s="516" t="s">
        <v>699</v>
      </c>
      <c r="F200" s="3306" t="s">
        <v>700</v>
      </c>
      <c r="G200" s="3502">
        <v>4</v>
      </c>
      <c r="H200" s="3498">
        <v>2</v>
      </c>
      <c r="I200" s="3500">
        <v>0</v>
      </c>
      <c r="J200" s="3496">
        <v>2</v>
      </c>
      <c r="K200" s="3498">
        <v>0</v>
      </c>
      <c r="L200" s="3500">
        <v>1</v>
      </c>
      <c r="M200" s="3496">
        <v>3</v>
      </c>
      <c r="N200" s="3502">
        <v>2</v>
      </c>
      <c r="O200" s="3325">
        <v>38</v>
      </c>
      <c r="P200" s="3328">
        <v>47207</v>
      </c>
      <c r="Q200" s="3329"/>
      <c r="R200" s="3332" t="s">
        <v>3629</v>
      </c>
      <c r="S200" s="3333"/>
      <c r="T200" s="3328" t="s">
        <v>4679</v>
      </c>
      <c r="U200" s="3329"/>
      <c r="V200" s="3338" t="s">
        <v>3309</v>
      </c>
      <c r="X200" s="1549"/>
      <c r="Y200" s="1549"/>
      <c r="Z200" s="1549"/>
      <c r="AA200" s="1549"/>
      <c r="AB200" s="1549"/>
      <c r="AC200" s="1549"/>
      <c r="AD200" s="1549"/>
      <c r="AE200" s="1549"/>
      <c r="AF200" s="1549"/>
      <c r="AG200" s="1549"/>
      <c r="AH200" s="1549"/>
      <c r="AI200" s="1548">
        <f>SUM(H200:J203)</f>
        <v>4</v>
      </c>
      <c r="AJ200" s="1548">
        <f>SUM(K200:M203)</f>
        <v>4</v>
      </c>
      <c r="AK200" s="1549" t="str">
        <f>IF(AI200=AJ200,"","不一致")</f>
        <v/>
      </c>
    </row>
    <row r="201" spans="1:37" s="196" customFormat="1" ht="11.85" customHeight="1" x14ac:dyDescent="0.15">
      <c r="A201" s="1859"/>
      <c r="B201" s="679"/>
      <c r="C201" s="3304"/>
      <c r="D201" s="322"/>
      <c r="E201" s="513" t="s">
        <v>701</v>
      </c>
      <c r="F201" s="3307"/>
      <c r="G201" s="3493"/>
      <c r="H201" s="3487"/>
      <c r="I201" s="3489"/>
      <c r="J201" s="3491"/>
      <c r="K201" s="3487"/>
      <c r="L201" s="3489"/>
      <c r="M201" s="3491"/>
      <c r="N201" s="3493"/>
      <c r="O201" s="3326"/>
      <c r="P201" s="3330"/>
      <c r="Q201" s="3331"/>
      <c r="R201" s="3334"/>
      <c r="S201" s="3335"/>
      <c r="T201" s="3336"/>
      <c r="U201" s="3337"/>
      <c r="V201" s="3339"/>
      <c r="X201" s="1549"/>
      <c r="Y201" s="1549"/>
      <c r="Z201" s="1549"/>
      <c r="AA201" s="1549"/>
      <c r="AB201" s="1549"/>
      <c r="AC201" s="1549"/>
      <c r="AD201" s="1549"/>
      <c r="AE201" s="1549"/>
      <c r="AF201" s="1549"/>
      <c r="AG201" s="1549"/>
      <c r="AH201" s="1549"/>
      <c r="AI201" s="1549"/>
      <c r="AJ201" s="1549"/>
      <c r="AK201" s="1549"/>
    </row>
    <row r="202" spans="1:37" s="196" customFormat="1" ht="11.85" customHeight="1" x14ac:dyDescent="0.15">
      <c r="A202" s="1859"/>
      <c r="B202" s="679"/>
      <c r="C202" s="3304"/>
      <c r="D202" s="320" t="s">
        <v>70</v>
      </c>
      <c r="E202" s="321" t="s">
        <v>702</v>
      </c>
      <c r="F202" s="3308" t="s">
        <v>703</v>
      </c>
      <c r="G202" s="3493"/>
      <c r="H202" s="3487"/>
      <c r="I202" s="3489"/>
      <c r="J202" s="3491"/>
      <c r="K202" s="3487"/>
      <c r="L202" s="3489"/>
      <c r="M202" s="3491"/>
      <c r="N202" s="3493"/>
      <c r="O202" s="3326"/>
      <c r="P202" s="3340"/>
      <c r="Q202" s="3342">
        <v>16827</v>
      </c>
      <c r="R202" s="3344">
        <v>5652</v>
      </c>
      <c r="S202" s="3345">
        <v>14971</v>
      </c>
      <c r="T202" s="3344" t="s">
        <v>3583</v>
      </c>
      <c r="U202" s="3347">
        <v>292</v>
      </c>
      <c r="V202" s="3397" t="s">
        <v>3341</v>
      </c>
      <c r="X202" s="1549"/>
      <c r="Y202" s="1549"/>
      <c r="Z202" s="1549"/>
      <c r="AA202" s="1549"/>
      <c r="AB202" s="1549"/>
      <c r="AC202" s="1549"/>
      <c r="AD202" s="1549"/>
      <c r="AE202" s="1549"/>
      <c r="AF202" s="1549"/>
      <c r="AG202" s="1549"/>
      <c r="AH202" s="1549"/>
      <c r="AI202" s="1549"/>
      <c r="AJ202" s="1549"/>
      <c r="AK202" s="1549"/>
    </row>
    <row r="203" spans="1:37" s="196" customFormat="1" ht="11.85" customHeight="1" x14ac:dyDescent="0.15">
      <c r="A203" s="1859"/>
      <c r="B203" s="679"/>
      <c r="C203" s="3305"/>
      <c r="D203" s="514" t="s">
        <v>71</v>
      </c>
      <c r="E203" s="323" t="s">
        <v>702</v>
      </c>
      <c r="F203" s="3309"/>
      <c r="G203" s="3503"/>
      <c r="H203" s="3499"/>
      <c r="I203" s="3501"/>
      <c r="J203" s="3497"/>
      <c r="K203" s="3499"/>
      <c r="L203" s="3501"/>
      <c r="M203" s="3497"/>
      <c r="N203" s="3503"/>
      <c r="O203" s="3358"/>
      <c r="P203" s="3359"/>
      <c r="Q203" s="3360"/>
      <c r="R203" s="3359"/>
      <c r="S203" s="3361"/>
      <c r="T203" s="3359"/>
      <c r="U203" s="3362"/>
      <c r="V203" s="3398"/>
      <c r="X203" s="1549"/>
      <c r="Y203" s="1549"/>
      <c r="Z203" s="1549"/>
      <c r="AA203" s="1549"/>
      <c r="AB203" s="1549"/>
      <c r="AC203" s="1549"/>
      <c r="AD203" s="1549"/>
      <c r="AE203" s="1549"/>
      <c r="AF203" s="1549"/>
      <c r="AG203" s="1549"/>
      <c r="AH203" s="1549"/>
      <c r="AI203" s="1549"/>
      <c r="AJ203" s="1549"/>
      <c r="AK203" s="1549"/>
    </row>
    <row r="204" spans="1:37" s="196" customFormat="1" ht="11.85" customHeight="1" x14ac:dyDescent="0.15">
      <c r="A204" s="1859"/>
      <c r="B204" s="679"/>
      <c r="C204" s="3303" t="s">
        <v>4307</v>
      </c>
      <c r="D204" s="320" t="s">
        <v>72</v>
      </c>
      <c r="E204" s="321" t="s">
        <v>704</v>
      </c>
      <c r="F204" s="3306" t="s">
        <v>705</v>
      </c>
      <c r="G204" s="3502">
        <v>4</v>
      </c>
      <c r="H204" s="3498">
        <v>2</v>
      </c>
      <c r="I204" s="3500">
        <v>0</v>
      </c>
      <c r="J204" s="3496">
        <v>2</v>
      </c>
      <c r="K204" s="3498">
        <v>1</v>
      </c>
      <c r="L204" s="3500">
        <v>1</v>
      </c>
      <c r="M204" s="3496">
        <v>2</v>
      </c>
      <c r="N204" s="3502">
        <v>0</v>
      </c>
      <c r="O204" s="3325">
        <v>45</v>
      </c>
      <c r="P204" s="3328">
        <v>44710</v>
      </c>
      <c r="Q204" s="3329"/>
      <c r="R204" s="3332" t="s">
        <v>3630</v>
      </c>
      <c r="S204" s="3333"/>
      <c r="T204" s="3328" t="s">
        <v>4679</v>
      </c>
      <c r="U204" s="3329"/>
      <c r="V204" s="3338" t="s">
        <v>3309</v>
      </c>
      <c r="X204" s="1549"/>
      <c r="Y204" s="1549"/>
      <c r="Z204" s="1549"/>
      <c r="AA204" s="1549"/>
      <c r="AB204" s="1549"/>
      <c r="AC204" s="1549"/>
      <c r="AD204" s="1549"/>
      <c r="AE204" s="1549"/>
      <c r="AF204" s="1549"/>
      <c r="AG204" s="1549"/>
      <c r="AH204" s="1549"/>
      <c r="AI204" s="1548">
        <f>SUM(H204:J207)</f>
        <v>4</v>
      </c>
      <c r="AJ204" s="1548">
        <f>SUM(K204:M207)</f>
        <v>4</v>
      </c>
      <c r="AK204" s="1549" t="str">
        <f>IF(AI204=AJ204,"","不一致")</f>
        <v/>
      </c>
    </row>
    <row r="205" spans="1:37" s="196" customFormat="1" ht="11.85" customHeight="1" x14ac:dyDescent="0.15">
      <c r="A205" s="1859"/>
      <c r="B205" s="679"/>
      <c r="C205" s="3304"/>
      <c r="D205" s="322"/>
      <c r="E205" s="513" t="s">
        <v>706</v>
      </c>
      <c r="F205" s="3307"/>
      <c r="G205" s="3493"/>
      <c r="H205" s="3487"/>
      <c r="I205" s="3489"/>
      <c r="J205" s="3491"/>
      <c r="K205" s="3487"/>
      <c r="L205" s="3489"/>
      <c r="M205" s="3491"/>
      <c r="N205" s="3493"/>
      <c r="O205" s="3326"/>
      <c r="P205" s="3330"/>
      <c r="Q205" s="3331"/>
      <c r="R205" s="3334"/>
      <c r="S205" s="3335"/>
      <c r="T205" s="3336"/>
      <c r="U205" s="3337"/>
      <c r="V205" s="3339"/>
      <c r="X205" s="1549"/>
      <c r="Y205" s="1549"/>
      <c r="Z205" s="1549"/>
      <c r="AA205" s="1549"/>
      <c r="AB205" s="1549"/>
      <c r="AC205" s="1549"/>
      <c r="AD205" s="1549"/>
      <c r="AE205" s="1549"/>
      <c r="AF205" s="1549"/>
      <c r="AG205" s="1549"/>
      <c r="AH205" s="1549"/>
      <c r="AI205" s="1549"/>
      <c r="AJ205" s="1549"/>
      <c r="AK205" s="1549"/>
    </row>
    <row r="206" spans="1:37" s="196" customFormat="1" ht="11.85" customHeight="1" x14ac:dyDescent="0.15">
      <c r="A206" s="1859"/>
      <c r="B206" s="679"/>
      <c r="C206" s="3304"/>
      <c r="D206" s="320" t="s">
        <v>70</v>
      </c>
      <c r="E206" s="321" t="s">
        <v>707</v>
      </c>
      <c r="F206" s="3308" t="s">
        <v>708</v>
      </c>
      <c r="G206" s="3493"/>
      <c r="H206" s="3487"/>
      <c r="I206" s="3489"/>
      <c r="J206" s="3491"/>
      <c r="K206" s="3487"/>
      <c r="L206" s="3489"/>
      <c r="M206" s="3491"/>
      <c r="N206" s="3493"/>
      <c r="O206" s="3326"/>
      <c r="P206" s="3340"/>
      <c r="Q206" s="3342">
        <v>19434</v>
      </c>
      <c r="R206" s="3344">
        <v>10274</v>
      </c>
      <c r="S206" s="3345">
        <v>21824</v>
      </c>
      <c r="T206" s="3344" t="s">
        <v>3583</v>
      </c>
      <c r="U206" s="3347">
        <v>292</v>
      </c>
      <c r="V206" s="3397" t="s">
        <v>3341</v>
      </c>
      <c r="X206" s="1549"/>
      <c r="Y206" s="1549"/>
      <c r="Z206" s="1549"/>
      <c r="AA206" s="1549"/>
      <c r="AB206" s="1549"/>
      <c r="AC206" s="1549"/>
      <c r="AD206" s="1549"/>
      <c r="AE206" s="1549"/>
      <c r="AF206" s="1549"/>
      <c r="AG206" s="1549"/>
      <c r="AH206" s="1549"/>
      <c r="AI206" s="1549"/>
      <c r="AJ206" s="1549"/>
      <c r="AK206" s="1549"/>
    </row>
    <row r="207" spans="1:37" s="196" customFormat="1" ht="11.85" customHeight="1" x14ac:dyDescent="0.15">
      <c r="A207" s="1859"/>
      <c r="B207" s="679"/>
      <c r="C207" s="3305"/>
      <c r="D207" s="320" t="s">
        <v>71</v>
      </c>
      <c r="E207" s="321" t="s">
        <v>707</v>
      </c>
      <c r="F207" s="3309"/>
      <c r="G207" s="3503"/>
      <c r="H207" s="3499"/>
      <c r="I207" s="3501"/>
      <c r="J207" s="3497"/>
      <c r="K207" s="3499"/>
      <c r="L207" s="3501"/>
      <c r="M207" s="3497"/>
      <c r="N207" s="3503"/>
      <c r="O207" s="3358"/>
      <c r="P207" s="3359"/>
      <c r="Q207" s="3360"/>
      <c r="R207" s="3359"/>
      <c r="S207" s="3361"/>
      <c r="T207" s="3359"/>
      <c r="U207" s="3362"/>
      <c r="V207" s="3398"/>
      <c r="X207" s="1549"/>
      <c r="Y207" s="1549"/>
      <c r="Z207" s="1549"/>
      <c r="AA207" s="1549"/>
      <c r="AB207" s="1549"/>
      <c r="AC207" s="1549"/>
      <c r="AD207" s="1549"/>
      <c r="AE207" s="1549"/>
      <c r="AF207" s="1549"/>
      <c r="AG207" s="1549"/>
      <c r="AH207" s="1549"/>
      <c r="AI207" s="1549"/>
      <c r="AJ207" s="1549"/>
      <c r="AK207" s="1549"/>
    </row>
    <row r="208" spans="1:37" s="196" customFormat="1" ht="11.85" customHeight="1" x14ac:dyDescent="0.15">
      <c r="A208" s="1859"/>
      <c r="B208" s="679"/>
      <c r="C208" s="3303" t="s">
        <v>4308</v>
      </c>
      <c r="D208" s="515" t="s">
        <v>72</v>
      </c>
      <c r="E208" s="516" t="s">
        <v>709</v>
      </c>
      <c r="F208" s="3306" t="s">
        <v>710</v>
      </c>
      <c r="G208" s="3502">
        <v>3</v>
      </c>
      <c r="H208" s="3498">
        <v>2</v>
      </c>
      <c r="I208" s="3500">
        <v>0</v>
      </c>
      <c r="J208" s="3496">
        <v>1</v>
      </c>
      <c r="K208" s="3498">
        <v>1</v>
      </c>
      <c r="L208" s="3500">
        <v>0</v>
      </c>
      <c r="M208" s="3496">
        <v>2</v>
      </c>
      <c r="N208" s="3502">
        <v>0</v>
      </c>
      <c r="O208" s="3325">
        <v>33</v>
      </c>
      <c r="P208" s="3328">
        <v>25380</v>
      </c>
      <c r="Q208" s="3329"/>
      <c r="R208" s="3332" t="s">
        <v>3631</v>
      </c>
      <c r="S208" s="3333"/>
      <c r="T208" s="3328" t="s">
        <v>4679</v>
      </c>
      <c r="U208" s="3329"/>
      <c r="V208" s="3338" t="s">
        <v>3309</v>
      </c>
      <c r="X208" s="1549"/>
      <c r="Y208" s="1549"/>
      <c r="Z208" s="1549"/>
      <c r="AA208" s="1549"/>
      <c r="AB208" s="1549"/>
      <c r="AC208" s="1549"/>
      <c r="AD208" s="1549"/>
      <c r="AE208" s="1549"/>
      <c r="AF208" s="1549"/>
      <c r="AG208" s="1549"/>
      <c r="AH208" s="1549"/>
      <c r="AI208" s="1548">
        <f>SUM(H208:J211)</f>
        <v>3</v>
      </c>
      <c r="AJ208" s="1548">
        <f>SUM(K208:M211)</f>
        <v>3</v>
      </c>
      <c r="AK208" s="1549" t="str">
        <f>IF(AI208=AJ208,"","不一致")</f>
        <v/>
      </c>
    </row>
    <row r="209" spans="1:37" s="196" customFormat="1" ht="11.85" customHeight="1" x14ac:dyDescent="0.15">
      <c r="A209" s="1859"/>
      <c r="B209" s="679"/>
      <c r="C209" s="3304"/>
      <c r="D209" s="322"/>
      <c r="E209" s="513" t="s">
        <v>711</v>
      </c>
      <c r="F209" s="3307"/>
      <c r="G209" s="3493"/>
      <c r="H209" s="3487"/>
      <c r="I209" s="3489"/>
      <c r="J209" s="3491"/>
      <c r="K209" s="3487"/>
      <c r="L209" s="3489"/>
      <c r="M209" s="3491"/>
      <c r="N209" s="3493"/>
      <c r="O209" s="3326"/>
      <c r="P209" s="3330"/>
      <c r="Q209" s="3331"/>
      <c r="R209" s="3334"/>
      <c r="S209" s="3335"/>
      <c r="T209" s="3336"/>
      <c r="U209" s="3337"/>
      <c r="V209" s="3339"/>
      <c r="X209" s="1549"/>
      <c r="Y209" s="1549"/>
      <c r="Z209" s="1549"/>
      <c r="AA209" s="1549"/>
      <c r="AB209" s="1549"/>
      <c r="AC209" s="1549"/>
      <c r="AD209" s="1549"/>
      <c r="AE209" s="1549"/>
      <c r="AF209" s="1549"/>
      <c r="AG209" s="1549"/>
      <c r="AH209" s="1549"/>
      <c r="AI209" s="1549"/>
      <c r="AJ209" s="1549"/>
      <c r="AK209" s="1549"/>
    </row>
    <row r="210" spans="1:37" s="196" customFormat="1" ht="11.85" customHeight="1" x14ac:dyDescent="0.15">
      <c r="A210" s="1859"/>
      <c r="B210" s="679"/>
      <c r="C210" s="3304"/>
      <c r="D210" s="320" t="s">
        <v>70</v>
      </c>
      <c r="E210" s="321" t="s">
        <v>712</v>
      </c>
      <c r="F210" s="3308" t="s">
        <v>713</v>
      </c>
      <c r="G210" s="3493"/>
      <c r="H210" s="3487"/>
      <c r="I210" s="3489"/>
      <c r="J210" s="3491"/>
      <c r="K210" s="3487"/>
      <c r="L210" s="3489"/>
      <c r="M210" s="3491"/>
      <c r="N210" s="3493"/>
      <c r="O210" s="3326"/>
      <c r="P210" s="3340"/>
      <c r="Q210" s="3342">
        <v>10481</v>
      </c>
      <c r="R210" s="3344">
        <v>955</v>
      </c>
      <c r="S210" s="3345">
        <v>2122</v>
      </c>
      <c r="T210" s="3344" t="s">
        <v>3583</v>
      </c>
      <c r="U210" s="3347">
        <v>292</v>
      </c>
      <c r="V210" s="3397" t="s">
        <v>3341</v>
      </c>
      <c r="X210" s="1549"/>
      <c r="Y210" s="1549"/>
      <c r="Z210" s="1549"/>
      <c r="AA210" s="1549"/>
      <c r="AB210" s="1549"/>
      <c r="AC210" s="1549"/>
      <c r="AD210" s="1549"/>
      <c r="AE210" s="1549"/>
      <c r="AF210" s="1549"/>
      <c r="AG210" s="1549"/>
      <c r="AH210" s="1549"/>
      <c r="AI210" s="1549"/>
      <c r="AJ210" s="1549"/>
      <c r="AK210" s="1549"/>
    </row>
    <row r="211" spans="1:37" s="196" customFormat="1" ht="11.85" customHeight="1" x14ac:dyDescent="0.15">
      <c r="A211" s="1859"/>
      <c r="B211" s="679"/>
      <c r="C211" s="3305"/>
      <c r="D211" s="514" t="s">
        <v>71</v>
      </c>
      <c r="E211" s="323" t="s">
        <v>712</v>
      </c>
      <c r="F211" s="3309"/>
      <c r="G211" s="3503"/>
      <c r="H211" s="3499"/>
      <c r="I211" s="3501"/>
      <c r="J211" s="3497"/>
      <c r="K211" s="3499"/>
      <c r="L211" s="3501"/>
      <c r="M211" s="3497"/>
      <c r="N211" s="3503"/>
      <c r="O211" s="3358"/>
      <c r="P211" s="3359"/>
      <c r="Q211" s="3360"/>
      <c r="R211" s="3359"/>
      <c r="S211" s="3361"/>
      <c r="T211" s="3359"/>
      <c r="U211" s="3362"/>
      <c r="V211" s="3398"/>
      <c r="X211" s="1549"/>
      <c r="Y211" s="1549"/>
      <c r="Z211" s="1549"/>
      <c r="AA211" s="1549"/>
      <c r="AB211" s="1549"/>
      <c r="AC211" s="1549"/>
      <c r="AD211" s="1549"/>
      <c r="AE211" s="1549"/>
      <c r="AF211" s="1549"/>
      <c r="AG211" s="1549"/>
      <c r="AH211" s="1549"/>
      <c r="AI211" s="1549"/>
      <c r="AJ211" s="1549"/>
      <c r="AK211" s="1549"/>
    </row>
    <row r="212" spans="1:37" s="196" customFormat="1" ht="11.85" customHeight="1" x14ac:dyDescent="0.15">
      <c r="A212" s="1859"/>
      <c r="B212" s="679"/>
      <c r="C212" s="3303" t="s">
        <v>4309</v>
      </c>
      <c r="D212" s="320" t="s">
        <v>72</v>
      </c>
      <c r="E212" s="321" t="s">
        <v>714</v>
      </c>
      <c r="F212" s="3306" t="s">
        <v>715</v>
      </c>
      <c r="G212" s="3502">
        <v>4</v>
      </c>
      <c r="H212" s="3498">
        <v>2</v>
      </c>
      <c r="I212" s="3500">
        <v>0</v>
      </c>
      <c r="J212" s="3496">
        <v>2</v>
      </c>
      <c r="K212" s="3498">
        <v>0</v>
      </c>
      <c r="L212" s="3500">
        <v>1</v>
      </c>
      <c r="M212" s="3496">
        <v>3</v>
      </c>
      <c r="N212" s="3502">
        <v>0</v>
      </c>
      <c r="O212" s="3325">
        <v>48</v>
      </c>
      <c r="P212" s="3328">
        <v>68046</v>
      </c>
      <c r="Q212" s="3329"/>
      <c r="R212" s="3332" t="s">
        <v>3632</v>
      </c>
      <c r="S212" s="3333"/>
      <c r="T212" s="3328" t="s">
        <v>4679</v>
      </c>
      <c r="U212" s="3329"/>
      <c r="V212" s="3338" t="s">
        <v>3309</v>
      </c>
      <c r="X212" s="1549"/>
      <c r="Y212" s="1549"/>
      <c r="Z212" s="1549"/>
      <c r="AA212" s="1549"/>
      <c r="AB212" s="1549"/>
      <c r="AC212" s="1549"/>
      <c r="AD212" s="1549"/>
      <c r="AE212" s="1549"/>
      <c r="AF212" s="1549"/>
      <c r="AG212" s="1549"/>
      <c r="AH212" s="1549"/>
      <c r="AI212" s="1548">
        <f>SUM(H212:J215)</f>
        <v>4</v>
      </c>
      <c r="AJ212" s="1548">
        <f>SUM(K212:M215)</f>
        <v>4</v>
      </c>
      <c r="AK212" s="1549" t="str">
        <f>IF(AI212=AJ212,"","不一致")</f>
        <v/>
      </c>
    </row>
    <row r="213" spans="1:37" s="196" customFormat="1" ht="11.85" customHeight="1" x14ac:dyDescent="0.15">
      <c r="A213" s="1859"/>
      <c r="B213" s="679"/>
      <c r="C213" s="3304"/>
      <c r="D213" s="322"/>
      <c r="E213" s="513" t="s">
        <v>716</v>
      </c>
      <c r="F213" s="3307"/>
      <c r="G213" s="3493"/>
      <c r="H213" s="3487"/>
      <c r="I213" s="3489"/>
      <c r="J213" s="3491"/>
      <c r="K213" s="3487"/>
      <c r="L213" s="3489"/>
      <c r="M213" s="3491"/>
      <c r="N213" s="3493"/>
      <c r="O213" s="3326"/>
      <c r="P213" s="3330"/>
      <c r="Q213" s="3331"/>
      <c r="R213" s="3334"/>
      <c r="S213" s="3335"/>
      <c r="T213" s="3336"/>
      <c r="U213" s="3337"/>
      <c r="V213" s="3339"/>
      <c r="X213" s="1549"/>
      <c r="Y213" s="1549"/>
      <c r="Z213" s="1549"/>
      <c r="AA213" s="1549"/>
      <c r="AB213" s="1549"/>
      <c r="AC213" s="1549"/>
      <c r="AD213" s="1549"/>
      <c r="AE213" s="1549"/>
      <c r="AF213" s="1549"/>
      <c r="AG213" s="1549"/>
      <c r="AH213" s="1549"/>
      <c r="AI213" s="1549"/>
      <c r="AJ213" s="1549"/>
      <c r="AK213" s="1549"/>
    </row>
    <row r="214" spans="1:37" s="196" customFormat="1" ht="11.85" customHeight="1" x14ac:dyDescent="0.15">
      <c r="A214" s="1859"/>
      <c r="B214" s="679"/>
      <c r="C214" s="3304"/>
      <c r="D214" s="320" t="s">
        <v>70</v>
      </c>
      <c r="E214" s="321" t="s">
        <v>717</v>
      </c>
      <c r="F214" s="3308" t="s">
        <v>718</v>
      </c>
      <c r="G214" s="3493"/>
      <c r="H214" s="3487"/>
      <c r="I214" s="3489"/>
      <c r="J214" s="3491"/>
      <c r="K214" s="3487"/>
      <c r="L214" s="3489"/>
      <c r="M214" s="3491"/>
      <c r="N214" s="3493"/>
      <c r="O214" s="3326"/>
      <c r="P214" s="3340"/>
      <c r="Q214" s="3342">
        <v>35747</v>
      </c>
      <c r="R214" s="3344">
        <v>13351</v>
      </c>
      <c r="S214" s="3345">
        <v>30582</v>
      </c>
      <c r="T214" s="3344" t="s">
        <v>3583</v>
      </c>
      <c r="U214" s="3347">
        <v>292</v>
      </c>
      <c r="V214" s="3397" t="s">
        <v>3341</v>
      </c>
      <c r="X214" s="1549"/>
      <c r="Y214" s="1549"/>
      <c r="Z214" s="1549"/>
      <c r="AA214" s="1549"/>
      <c r="AB214" s="1549"/>
      <c r="AC214" s="1549"/>
      <c r="AD214" s="1549"/>
      <c r="AE214" s="1549"/>
      <c r="AF214" s="1549"/>
      <c r="AG214" s="1549"/>
      <c r="AH214" s="1549"/>
      <c r="AI214" s="1549"/>
      <c r="AJ214" s="1549"/>
      <c r="AK214" s="1549"/>
    </row>
    <row r="215" spans="1:37" s="196" customFormat="1" ht="11.85" customHeight="1" x14ac:dyDescent="0.15">
      <c r="A215" s="1859"/>
      <c r="B215" s="679"/>
      <c r="C215" s="3305"/>
      <c r="D215" s="320" t="s">
        <v>71</v>
      </c>
      <c r="E215" s="321" t="s">
        <v>717</v>
      </c>
      <c r="F215" s="3309"/>
      <c r="G215" s="3503"/>
      <c r="H215" s="3499"/>
      <c r="I215" s="3501"/>
      <c r="J215" s="3497"/>
      <c r="K215" s="3499"/>
      <c r="L215" s="3501"/>
      <c r="M215" s="3497"/>
      <c r="N215" s="3503"/>
      <c r="O215" s="3358"/>
      <c r="P215" s="3359"/>
      <c r="Q215" s="3360"/>
      <c r="R215" s="3359"/>
      <c r="S215" s="3361"/>
      <c r="T215" s="3359"/>
      <c r="U215" s="3362"/>
      <c r="V215" s="3398"/>
      <c r="X215" s="1549"/>
      <c r="Y215" s="1549"/>
      <c r="Z215" s="1549"/>
      <c r="AA215" s="1549"/>
      <c r="AB215" s="1549"/>
      <c r="AC215" s="1549"/>
      <c r="AD215" s="1549"/>
      <c r="AE215" s="1549"/>
      <c r="AF215" s="1549"/>
      <c r="AG215" s="1549"/>
      <c r="AH215" s="1549"/>
      <c r="AI215" s="1549"/>
      <c r="AJ215" s="1549"/>
      <c r="AK215" s="1549"/>
    </row>
    <row r="216" spans="1:37" s="196" customFormat="1" ht="11.85" customHeight="1" x14ac:dyDescent="0.15">
      <c r="A216" s="1859"/>
      <c r="B216" s="679"/>
      <c r="C216" s="3303" t="s">
        <v>4703</v>
      </c>
      <c r="D216" s="515" t="s">
        <v>72</v>
      </c>
      <c r="E216" s="516" t="s">
        <v>719</v>
      </c>
      <c r="F216" s="3306" t="s">
        <v>720</v>
      </c>
      <c r="G216" s="3502">
        <v>5</v>
      </c>
      <c r="H216" s="3498">
        <v>2</v>
      </c>
      <c r="I216" s="3500">
        <v>2</v>
      </c>
      <c r="J216" s="3496">
        <v>1</v>
      </c>
      <c r="K216" s="3498">
        <v>0</v>
      </c>
      <c r="L216" s="3500">
        <v>1</v>
      </c>
      <c r="M216" s="3496">
        <v>4</v>
      </c>
      <c r="N216" s="3502">
        <v>2</v>
      </c>
      <c r="O216" s="3325">
        <v>40</v>
      </c>
      <c r="P216" s="3328">
        <v>155666</v>
      </c>
      <c r="Q216" s="3329"/>
      <c r="R216" s="3332" t="s">
        <v>3633</v>
      </c>
      <c r="S216" s="3333"/>
      <c r="T216" s="3328" t="s">
        <v>4679</v>
      </c>
      <c r="U216" s="3329"/>
      <c r="V216" s="3338" t="s">
        <v>3309</v>
      </c>
      <c r="X216" s="1549"/>
      <c r="Y216" s="1549"/>
      <c r="Z216" s="1549"/>
      <c r="AA216" s="1549"/>
      <c r="AB216" s="1549"/>
      <c r="AC216" s="1549"/>
      <c r="AD216" s="1549"/>
      <c r="AE216" s="1549"/>
      <c r="AF216" s="1549"/>
      <c r="AG216" s="1549"/>
      <c r="AH216" s="1549"/>
      <c r="AI216" s="1548">
        <f>SUM(H216:J219)</f>
        <v>5</v>
      </c>
      <c r="AJ216" s="1548">
        <f>SUM(K216:M219)</f>
        <v>5</v>
      </c>
      <c r="AK216" s="1549" t="str">
        <f>IF(AI216=AJ216,"","不一致")</f>
        <v/>
      </c>
    </row>
    <row r="217" spans="1:37" s="196" customFormat="1" ht="11.85" customHeight="1" x14ac:dyDescent="0.15">
      <c r="A217" s="1859"/>
      <c r="B217" s="679"/>
      <c r="C217" s="3304"/>
      <c r="D217" s="322"/>
      <c r="E217" s="513" t="s">
        <v>721</v>
      </c>
      <c r="F217" s="3307"/>
      <c r="G217" s="3493"/>
      <c r="H217" s="3487"/>
      <c r="I217" s="3489"/>
      <c r="J217" s="3491"/>
      <c r="K217" s="3487"/>
      <c r="L217" s="3489"/>
      <c r="M217" s="3491"/>
      <c r="N217" s="3493"/>
      <c r="O217" s="3326"/>
      <c r="P217" s="3330"/>
      <c r="Q217" s="3331"/>
      <c r="R217" s="3334"/>
      <c r="S217" s="3335"/>
      <c r="T217" s="3336"/>
      <c r="U217" s="3337"/>
      <c r="V217" s="3339"/>
      <c r="X217" s="1549"/>
      <c r="Y217" s="1549"/>
      <c r="Z217" s="1549"/>
      <c r="AA217" s="1549"/>
      <c r="AB217" s="1549"/>
      <c r="AC217" s="1549"/>
      <c r="AD217" s="1549"/>
      <c r="AE217" s="1549"/>
      <c r="AF217" s="1549"/>
      <c r="AG217" s="1549"/>
      <c r="AH217" s="1549"/>
      <c r="AI217" s="1549"/>
      <c r="AJ217" s="1549"/>
      <c r="AK217" s="1549"/>
    </row>
    <row r="218" spans="1:37" s="196" customFormat="1" ht="11.85" customHeight="1" x14ac:dyDescent="0.15">
      <c r="A218" s="1859"/>
      <c r="B218" s="679"/>
      <c r="C218" s="3304"/>
      <c r="D218" s="320" t="s">
        <v>70</v>
      </c>
      <c r="E218" s="321" t="s">
        <v>722</v>
      </c>
      <c r="F218" s="3308" t="s">
        <v>723</v>
      </c>
      <c r="G218" s="3493"/>
      <c r="H218" s="3487"/>
      <c r="I218" s="3489"/>
      <c r="J218" s="3491"/>
      <c r="K218" s="3487"/>
      <c r="L218" s="3489"/>
      <c r="M218" s="3491"/>
      <c r="N218" s="3493"/>
      <c r="O218" s="3326"/>
      <c r="P218" s="3340"/>
      <c r="Q218" s="3342">
        <v>63857</v>
      </c>
      <c r="R218" s="3344">
        <v>6890</v>
      </c>
      <c r="S218" s="3345">
        <v>14944</v>
      </c>
      <c r="T218" s="3344" t="s">
        <v>3583</v>
      </c>
      <c r="U218" s="3347">
        <v>292</v>
      </c>
      <c r="V218" s="3397" t="s">
        <v>3341</v>
      </c>
      <c r="X218" s="1549"/>
      <c r="Y218" s="1549"/>
      <c r="Z218" s="1549"/>
      <c r="AA218" s="1549"/>
      <c r="AB218" s="1549"/>
      <c r="AC218" s="1549"/>
      <c r="AD218" s="1549"/>
      <c r="AE218" s="1549"/>
      <c r="AF218" s="1549"/>
      <c r="AG218" s="1549"/>
      <c r="AH218" s="1549"/>
      <c r="AI218" s="1549"/>
      <c r="AJ218" s="1549"/>
      <c r="AK218" s="1549"/>
    </row>
    <row r="219" spans="1:37" s="196" customFormat="1" ht="11.85" customHeight="1" x14ac:dyDescent="0.15">
      <c r="A219" s="1859"/>
      <c r="B219" s="679"/>
      <c r="C219" s="3305"/>
      <c r="D219" s="514" t="s">
        <v>71</v>
      </c>
      <c r="E219" s="323" t="s">
        <v>724</v>
      </c>
      <c r="F219" s="3309"/>
      <c r="G219" s="3503"/>
      <c r="H219" s="3499"/>
      <c r="I219" s="3501"/>
      <c r="J219" s="3497"/>
      <c r="K219" s="3499"/>
      <c r="L219" s="3501"/>
      <c r="M219" s="3497"/>
      <c r="N219" s="3503"/>
      <c r="O219" s="3358"/>
      <c r="P219" s="3359"/>
      <c r="Q219" s="3360"/>
      <c r="R219" s="3359"/>
      <c r="S219" s="3361"/>
      <c r="T219" s="3359"/>
      <c r="U219" s="3362"/>
      <c r="V219" s="3398"/>
      <c r="X219" s="1549"/>
      <c r="Y219" s="1549"/>
      <c r="Z219" s="1549"/>
      <c r="AA219" s="1549"/>
      <c r="AB219" s="1549"/>
      <c r="AC219" s="1549"/>
      <c r="AD219" s="1549"/>
      <c r="AE219" s="1549"/>
      <c r="AF219" s="1549"/>
      <c r="AG219" s="1549"/>
      <c r="AH219" s="1549"/>
      <c r="AI219" s="1549"/>
      <c r="AJ219" s="1549"/>
      <c r="AK219" s="1549"/>
    </row>
    <row r="220" spans="1:37" s="196" customFormat="1" ht="11.85" customHeight="1" x14ac:dyDescent="0.15">
      <c r="A220" s="1859"/>
      <c r="B220" s="679"/>
      <c r="C220" s="3303" t="s">
        <v>4704</v>
      </c>
      <c r="D220" s="320" t="s">
        <v>72</v>
      </c>
      <c r="E220" s="321" t="s">
        <v>725</v>
      </c>
      <c r="F220" s="3306" t="s">
        <v>726</v>
      </c>
      <c r="G220" s="3502">
        <v>4</v>
      </c>
      <c r="H220" s="3498">
        <v>2</v>
      </c>
      <c r="I220" s="3500">
        <v>0</v>
      </c>
      <c r="J220" s="3496">
        <v>2</v>
      </c>
      <c r="K220" s="3498">
        <v>0</v>
      </c>
      <c r="L220" s="3500">
        <v>1</v>
      </c>
      <c r="M220" s="3496">
        <v>3</v>
      </c>
      <c r="N220" s="3502">
        <v>1</v>
      </c>
      <c r="O220" s="3325">
        <v>36</v>
      </c>
      <c r="P220" s="3328">
        <v>27541</v>
      </c>
      <c r="Q220" s="3329"/>
      <c r="R220" s="3332" t="s">
        <v>3634</v>
      </c>
      <c r="S220" s="3333"/>
      <c r="T220" s="3328" t="s">
        <v>4679</v>
      </c>
      <c r="U220" s="3329"/>
      <c r="V220" s="3338" t="s">
        <v>3309</v>
      </c>
      <c r="X220" s="1549"/>
      <c r="Y220" s="1549"/>
      <c r="Z220" s="1549"/>
      <c r="AA220" s="1549"/>
      <c r="AB220" s="1549"/>
      <c r="AC220" s="1549"/>
      <c r="AD220" s="1549"/>
      <c r="AE220" s="1549"/>
      <c r="AF220" s="1549"/>
      <c r="AG220" s="1549"/>
      <c r="AH220" s="1549"/>
      <c r="AI220" s="1548">
        <f>SUM(H220:J223)</f>
        <v>4</v>
      </c>
      <c r="AJ220" s="1548">
        <f>SUM(K220:M223)</f>
        <v>4</v>
      </c>
      <c r="AK220" s="1549" t="str">
        <f>IF(AI220=AJ220,"","不一致")</f>
        <v/>
      </c>
    </row>
    <row r="221" spans="1:37" s="196" customFormat="1" ht="11.85" customHeight="1" x14ac:dyDescent="0.15">
      <c r="A221" s="1859"/>
      <c r="B221" s="679"/>
      <c r="C221" s="3304"/>
      <c r="D221" s="322"/>
      <c r="E221" s="513" t="s">
        <v>727</v>
      </c>
      <c r="F221" s="3307"/>
      <c r="G221" s="3493"/>
      <c r="H221" s="3487"/>
      <c r="I221" s="3489"/>
      <c r="J221" s="3491"/>
      <c r="K221" s="3487"/>
      <c r="L221" s="3489"/>
      <c r="M221" s="3491"/>
      <c r="N221" s="3493"/>
      <c r="O221" s="3326"/>
      <c r="P221" s="3330"/>
      <c r="Q221" s="3331"/>
      <c r="R221" s="3334"/>
      <c r="S221" s="3335"/>
      <c r="T221" s="3336"/>
      <c r="U221" s="3337"/>
      <c r="V221" s="3339"/>
      <c r="X221" s="1549"/>
      <c r="Y221" s="1549"/>
      <c r="Z221" s="1549"/>
      <c r="AA221" s="1549"/>
      <c r="AB221" s="1549"/>
      <c r="AC221" s="1549"/>
      <c r="AD221" s="1549"/>
      <c r="AE221" s="1549"/>
      <c r="AF221" s="1549"/>
      <c r="AG221" s="1549"/>
      <c r="AH221" s="1549"/>
      <c r="AI221" s="1549"/>
      <c r="AJ221" s="1549"/>
      <c r="AK221" s="1549"/>
    </row>
    <row r="222" spans="1:37" s="196" customFormat="1" ht="11.85" customHeight="1" x14ac:dyDescent="0.15">
      <c r="A222" s="1859"/>
      <c r="B222" s="679"/>
      <c r="C222" s="3304"/>
      <c r="D222" s="320" t="s">
        <v>70</v>
      </c>
      <c r="E222" s="321" t="s">
        <v>728</v>
      </c>
      <c r="F222" s="3308" t="s">
        <v>729</v>
      </c>
      <c r="G222" s="3493"/>
      <c r="H222" s="3487"/>
      <c r="I222" s="3489"/>
      <c r="J222" s="3491"/>
      <c r="K222" s="3487"/>
      <c r="L222" s="3489"/>
      <c r="M222" s="3491"/>
      <c r="N222" s="3493"/>
      <c r="O222" s="3326"/>
      <c r="P222" s="3340"/>
      <c r="Q222" s="3342">
        <v>20707</v>
      </c>
      <c r="R222" s="3344">
        <v>929</v>
      </c>
      <c r="S222" s="3345">
        <v>1800</v>
      </c>
      <c r="T222" s="3344" t="s">
        <v>3583</v>
      </c>
      <c r="U222" s="3347">
        <v>292</v>
      </c>
      <c r="V222" s="3397" t="s">
        <v>3341</v>
      </c>
      <c r="X222" s="1549"/>
      <c r="Y222" s="1549"/>
      <c r="Z222" s="1549"/>
      <c r="AA222" s="1549"/>
      <c r="AB222" s="1549"/>
      <c r="AC222" s="1549"/>
      <c r="AD222" s="1549"/>
      <c r="AE222" s="1549"/>
      <c r="AF222" s="1549"/>
      <c r="AG222" s="1549"/>
      <c r="AH222" s="1549"/>
      <c r="AI222" s="1549"/>
      <c r="AJ222" s="1549"/>
      <c r="AK222" s="1549"/>
    </row>
    <row r="223" spans="1:37" s="196" customFormat="1" ht="11.85" customHeight="1" x14ac:dyDescent="0.15">
      <c r="A223" s="1859"/>
      <c r="B223" s="679"/>
      <c r="C223" s="3305"/>
      <c r="D223" s="320" t="s">
        <v>71</v>
      </c>
      <c r="E223" s="321" t="s">
        <v>728</v>
      </c>
      <c r="F223" s="3309"/>
      <c r="G223" s="3503"/>
      <c r="H223" s="3499"/>
      <c r="I223" s="3501"/>
      <c r="J223" s="3497"/>
      <c r="K223" s="3499"/>
      <c r="L223" s="3501"/>
      <c r="M223" s="3497"/>
      <c r="N223" s="3503"/>
      <c r="O223" s="3358"/>
      <c r="P223" s="3359"/>
      <c r="Q223" s="3360"/>
      <c r="R223" s="3359"/>
      <c r="S223" s="3361"/>
      <c r="T223" s="3359"/>
      <c r="U223" s="3362"/>
      <c r="V223" s="3398"/>
      <c r="X223" s="1549"/>
      <c r="Y223" s="1549"/>
      <c r="Z223" s="1549"/>
      <c r="AA223" s="1549"/>
      <c r="AB223" s="1549"/>
      <c r="AC223" s="1549"/>
      <c r="AD223" s="1549"/>
      <c r="AE223" s="1549"/>
      <c r="AF223" s="1549"/>
      <c r="AG223" s="1549"/>
      <c r="AH223" s="1549"/>
      <c r="AI223" s="1549"/>
      <c r="AJ223" s="1549"/>
      <c r="AK223" s="1549"/>
    </row>
    <row r="224" spans="1:37" s="196" customFormat="1" ht="11.85" customHeight="1" x14ac:dyDescent="0.15">
      <c r="A224" s="1859"/>
      <c r="B224" s="679"/>
      <c r="C224" s="3303" t="s">
        <v>4705</v>
      </c>
      <c r="D224" s="515" t="s">
        <v>72</v>
      </c>
      <c r="E224" s="516" t="s">
        <v>730</v>
      </c>
      <c r="F224" s="3306" t="s">
        <v>731</v>
      </c>
      <c r="G224" s="3502">
        <v>4</v>
      </c>
      <c r="H224" s="3498">
        <v>2</v>
      </c>
      <c r="I224" s="3500">
        <v>0</v>
      </c>
      <c r="J224" s="3496">
        <v>2</v>
      </c>
      <c r="K224" s="3498">
        <v>0</v>
      </c>
      <c r="L224" s="3500">
        <v>0</v>
      </c>
      <c r="M224" s="3496">
        <v>4</v>
      </c>
      <c r="N224" s="3502">
        <v>2</v>
      </c>
      <c r="O224" s="3325">
        <v>28</v>
      </c>
      <c r="P224" s="3328">
        <v>24991</v>
      </c>
      <c r="Q224" s="3329"/>
      <c r="R224" s="3332" t="s">
        <v>3635</v>
      </c>
      <c r="S224" s="3333"/>
      <c r="T224" s="3328" t="s">
        <v>4690</v>
      </c>
      <c r="U224" s="3329"/>
      <c r="V224" s="3338" t="s">
        <v>3309</v>
      </c>
      <c r="X224" s="1549"/>
      <c r="Y224" s="1549"/>
      <c r="Z224" s="1549"/>
      <c r="AA224" s="1549"/>
      <c r="AB224" s="1549"/>
      <c r="AC224" s="1549"/>
      <c r="AD224" s="1549"/>
      <c r="AE224" s="1549"/>
      <c r="AF224" s="1549"/>
      <c r="AG224" s="1549"/>
      <c r="AH224" s="1549"/>
      <c r="AI224" s="1548">
        <f>SUM(H224:J227)</f>
        <v>4</v>
      </c>
      <c r="AJ224" s="1548">
        <f>SUM(K224:M227)</f>
        <v>4</v>
      </c>
      <c r="AK224" s="1549" t="str">
        <f>IF(AI224=AJ224,"","不一致")</f>
        <v/>
      </c>
    </row>
    <row r="225" spans="1:37" s="196" customFormat="1" ht="11.85" customHeight="1" x14ac:dyDescent="0.15">
      <c r="A225" s="1859"/>
      <c r="B225" s="679"/>
      <c r="C225" s="3304"/>
      <c r="D225" s="322"/>
      <c r="E225" s="513" t="s">
        <v>732</v>
      </c>
      <c r="F225" s="3307"/>
      <c r="G225" s="3493"/>
      <c r="H225" s="3487"/>
      <c r="I225" s="3489"/>
      <c r="J225" s="3491"/>
      <c r="K225" s="3487"/>
      <c r="L225" s="3489"/>
      <c r="M225" s="3491"/>
      <c r="N225" s="3493"/>
      <c r="O225" s="3326"/>
      <c r="P225" s="3330"/>
      <c r="Q225" s="3331"/>
      <c r="R225" s="3334"/>
      <c r="S225" s="3335"/>
      <c r="T225" s="3336"/>
      <c r="U225" s="3337"/>
      <c r="V225" s="3339"/>
      <c r="X225" s="1549"/>
      <c r="Y225" s="1549"/>
      <c r="Z225" s="1549"/>
      <c r="AA225" s="1549"/>
      <c r="AB225" s="1549"/>
      <c r="AC225" s="1549"/>
      <c r="AD225" s="1549"/>
      <c r="AE225" s="1549"/>
      <c r="AF225" s="1549"/>
      <c r="AG225" s="1549"/>
      <c r="AH225" s="1549"/>
      <c r="AI225" s="1549"/>
      <c r="AJ225" s="1549"/>
      <c r="AK225" s="1549"/>
    </row>
    <row r="226" spans="1:37" s="196" customFormat="1" ht="11.85" customHeight="1" x14ac:dyDescent="0.15">
      <c r="A226" s="1859"/>
      <c r="B226" s="679"/>
      <c r="C226" s="3304"/>
      <c r="D226" s="320" t="s">
        <v>70</v>
      </c>
      <c r="E226" s="321" t="s">
        <v>733</v>
      </c>
      <c r="F226" s="3308" t="s">
        <v>734</v>
      </c>
      <c r="G226" s="3493"/>
      <c r="H226" s="3487"/>
      <c r="I226" s="3489"/>
      <c r="J226" s="3491"/>
      <c r="K226" s="3487"/>
      <c r="L226" s="3489"/>
      <c r="M226" s="3491"/>
      <c r="N226" s="3493"/>
      <c r="O226" s="3326"/>
      <c r="P226" s="3340"/>
      <c r="Q226" s="3342">
        <v>13068</v>
      </c>
      <c r="R226" s="3344">
        <v>2035</v>
      </c>
      <c r="S226" s="3345">
        <v>4137</v>
      </c>
      <c r="T226" s="3344" t="s">
        <v>3583</v>
      </c>
      <c r="U226" s="3347">
        <v>292</v>
      </c>
      <c r="V226" s="3397" t="s">
        <v>3341</v>
      </c>
      <c r="X226" s="1549"/>
      <c r="Y226" s="1549"/>
      <c r="Z226" s="1549"/>
      <c r="AA226" s="1549"/>
      <c r="AB226" s="1549"/>
      <c r="AC226" s="1549"/>
      <c r="AD226" s="1549"/>
      <c r="AE226" s="1549"/>
      <c r="AF226" s="1549"/>
      <c r="AG226" s="1549"/>
      <c r="AH226" s="1549"/>
      <c r="AI226" s="1549"/>
      <c r="AJ226" s="1549"/>
      <c r="AK226" s="1549"/>
    </row>
    <row r="227" spans="1:37" s="196" customFormat="1" ht="11.85" customHeight="1" x14ac:dyDescent="0.15">
      <c r="A227" s="1859"/>
      <c r="B227" s="679"/>
      <c r="C227" s="3305"/>
      <c r="D227" s="514" t="s">
        <v>71</v>
      </c>
      <c r="E227" s="323" t="s">
        <v>733</v>
      </c>
      <c r="F227" s="3309"/>
      <c r="G227" s="3503"/>
      <c r="H227" s="3499"/>
      <c r="I227" s="3501"/>
      <c r="J227" s="3497"/>
      <c r="K227" s="3499"/>
      <c r="L227" s="3501"/>
      <c r="M227" s="3497"/>
      <c r="N227" s="3503"/>
      <c r="O227" s="3358"/>
      <c r="P227" s="3359"/>
      <c r="Q227" s="3360"/>
      <c r="R227" s="3359"/>
      <c r="S227" s="3361"/>
      <c r="T227" s="3359"/>
      <c r="U227" s="3362"/>
      <c r="V227" s="3398"/>
      <c r="X227" s="1549"/>
      <c r="Y227" s="1549"/>
      <c r="Z227" s="1549"/>
      <c r="AA227" s="1549"/>
      <c r="AB227" s="1549"/>
      <c r="AC227" s="1549"/>
      <c r="AD227" s="1549"/>
      <c r="AE227" s="1549"/>
      <c r="AF227" s="1549"/>
      <c r="AG227" s="1549"/>
      <c r="AH227" s="1549"/>
      <c r="AI227" s="1549"/>
      <c r="AJ227" s="1549"/>
      <c r="AK227" s="1549"/>
    </row>
    <row r="228" spans="1:37" s="196" customFormat="1" ht="11.85" customHeight="1" x14ac:dyDescent="0.15">
      <c r="A228" s="1859"/>
      <c r="B228" s="1313"/>
      <c r="C228" s="3303" t="s">
        <v>4310</v>
      </c>
      <c r="D228" s="320" t="s">
        <v>72</v>
      </c>
      <c r="E228" s="321" t="s">
        <v>735</v>
      </c>
      <c r="F228" s="3306" t="s">
        <v>736</v>
      </c>
      <c r="G228" s="3502">
        <v>4</v>
      </c>
      <c r="H228" s="3498">
        <v>2</v>
      </c>
      <c r="I228" s="3500">
        <v>0</v>
      </c>
      <c r="J228" s="3496">
        <v>2</v>
      </c>
      <c r="K228" s="3498">
        <v>1</v>
      </c>
      <c r="L228" s="3500">
        <v>0</v>
      </c>
      <c r="M228" s="3496">
        <v>3</v>
      </c>
      <c r="N228" s="3502">
        <v>0</v>
      </c>
      <c r="O228" s="3325">
        <v>39</v>
      </c>
      <c r="P228" s="3328">
        <v>39451</v>
      </c>
      <c r="Q228" s="3329"/>
      <c r="R228" s="3332" t="s">
        <v>3636</v>
      </c>
      <c r="S228" s="3333"/>
      <c r="T228" s="3328" t="s">
        <v>4690</v>
      </c>
      <c r="U228" s="3329"/>
      <c r="V228" s="3338" t="s">
        <v>3309</v>
      </c>
      <c r="X228" s="1549"/>
      <c r="Y228" s="1549"/>
      <c r="Z228" s="1549"/>
      <c r="AA228" s="1549"/>
      <c r="AB228" s="1549"/>
      <c r="AC228" s="1549"/>
      <c r="AD228" s="1549"/>
      <c r="AE228" s="1549"/>
      <c r="AF228" s="1549"/>
      <c r="AG228" s="1549"/>
      <c r="AH228" s="1549"/>
      <c r="AI228" s="1548">
        <f>SUM(H228:J231)</f>
        <v>4</v>
      </c>
      <c r="AJ228" s="1548">
        <f>SUM(K228:M231)</f>
        <v>4</v>
      </c>
      <c r="AK228" s="1549" t="str">
        <f>IF(AI228=AJ228,"","不一致")</f>
        <v/>
      </c>
    </row>
    <row r="229" spans="1:37" s="196" customFormat="1" ht="11.85" customHeight="1" x14ac:dyDescent="0.15">
      <c r="A229" s="1859"/>
      <c r="B229" s="1313"/>
      <c r="C229" s="3304"/>
      <c r="D229" s="322"/>
      <c r="E229" s="513" t="s">
        <v>737</v>
      </c>
      <c r="F229" s="3307"/>
      <c r="G229" s="3493"/>
      <c r="H229" s="3487"/>
      <c r="I229" s="3489"/>
      <c r="J229" s="3491"/>
      <c r="K229" s="3487"/>
      <c r="L229" s="3489"/>
      <c r="M229" s="3491"/>
      <c r="N229" s="3493"/>
      <c r="O229" s="3326"/>
      <c r="P229" s="3330"/>
      <c r="Q229" s="3331"/>
      <c r="R229" s="3334"/>
      <c r="S229" s="3335"/>
      <c r="T229" s="3336"/>
      <c r="U229" s="3337"/>
      <c r="V229" s="3339"/>
      <c r="X229" s="1549"/>
      <c r="Y229" s="1549"/>
      <c r="Z229" s="1549"/>
      <c r="AA229" s="1549"/>
      <c r="AB229" s="1549"/>
      <c r="AC229" s="1549"/>
      <c r="AD229" s="1549"/>
      <c r="AE229" s="1549"/>
      <c r="AF229" s="1549"/>
      <c r="AG229" s="1549"/>
      <c r="AH229" s="1549"/>
      <c r="AI229" s="1549"/>
      <c r="AJ229" s="1549"/>
      <c r="AK229" s="1549"/>
    </row>
    <row r="230" spans="1:37" s="196" customFormat="1" ht="11.85" customHeight="1" x14ac:dyDescent="0.15">
      <c r="A230" s="1859"/>
      <c r="B230" s="1313"/>
      <c r="C230" s="3304"/>
      <c r="D230" s="320" t="s">
        <v>70</v>
      </c>
      <c r="E230" s="321" t="s">
        <v>738</v>
      </c>
      <c r="F230" s="3308" t="s">
        <v>739</v>
      </c>
      <c r="G230" s="3493"/>
      <c r="H230" s="3487"/>
      <c r="I230" s="3489"/>
      <c r="J230" s="3491"/>
      <c r="K230" s="3487"/>
      <c r="L230" s="3489"/>
      <c r="M230" s="3491"/>
      <c r="N230" s="3493"/>
      <c r="O230" s="3326"/>
      <c r="P230" s="3340"/>
      <c r="Q230" s="3342">
        <v>22325</v>
      </c>
      <c r="R230" s="3344">
        <v>1581</v>
      </c>
      <c r="S230" s="3345">
        <v>4087</v>
      </c>
      <c r="T230" s="3344" t="s">
        <v>3583</v>
      </c>
      <c r="U230" s="3347">
        <v>292</v>
      </c>
      <c r="V230" s="3397" t="s">
        <v>3341</v>
      </c>
      <c r="X230" s="1549"/>
      <c r="Y230" s="1549"/>
      <c r="Z230" s="1549"/>
      <c r="AA230" s="1549"/>
      <c r="AB230" s="1549"/>
      <c r="AC230" s="1549"/>
      <c r="AD230" s="1549"/>
      <c r="AE230" s="1549"/>
      <c r="AF230" s="1549"/>
      <c r="AG230" s="1549"/>
      <c r="AH230" s="1549"/>
      <c r="AI230" s="1549"/>
      <c r="AJ230" s="1549"/>
      <c r="AK230" s="1549"/>
    </row>
    <row r="231" spans="1:37" s="196" customFormat="1" ht="11.85" customHeight="1" thickBot="1" x14ac:dyDescent="0.2">
      <c r="A231" s="1859"/>
      <c r="B231" s="1314"/>
      <c r="C231" s="3562"/>
      <c r="D231" s="948" t="s">
        <v>71</v>
      </c>
      <c r="E231" s="737" t="s">
        <v>738</v>
      </c>
      <c r="F231" s="3317"/>
      <c r="G231" s="3516"/>
      <c r="H231" s="3515"/>
      <c r="I231" s="3513"/>
      <c r="J231" s="3514"/>
      <c r="K231" s="3515"/>
      <c r="L231" s="3513"/>
      <c r="M231" s="3514"/>
      <c r="N231" s="3516"/>
      <c r="O231" s="3327"/>
      <c r="P231" s="3341"/>
      <c r="Q231" s="3343"/>
      <c r="R231" s="3341"/>
      <c r="S231" s="3346"/>
      <c r="T231" s="3341"/>
      <c r="U231" s="3348"/>
      <c r="V231" s="3399"/>
      <c r="X231" s="1549"/>
      <c r="Y231" s="1549"/>
      <c r="Z231" s="1549"/>
      <c r="AA231" s="1549"/>
      <c r="AB231" s="1549"/>
      <c r="AC231" s="1549"/>
      <c r="AD231" s="1549"/>
      <c r="AE231" s="1549"/>
      <c r="AF231" s="1549"/>
      <c r="AG231" s="1549"/>
      <c r="AH231" s="1549"/>
      <c r="AI231" s="1549"/>
      <c r="AJ231" s="1549"/>
      <c r="AK231" s="1549"/>
    </row>
    <row r="232" spans="1:37" s="196" customFormat="1" ht="11.85" customHeight="1" x14ac:dyDescent="0.15">
      <c r="A232" s="1859"/>
      <c r="B232" s="3298" t="s">
        <v>4692</v>
      </c>
      <c r="C232" s="3304" t="s">
        <v>4311</v>
      </c>
      <c r="D232" s="320" t="s">
        <v>72</v>
      </c>
      <c r="E232" s="321" t="s">
        <v>740</v>
      </c>
      <c r="F232" s="3573" t="s">
        <v>4706</v>
      </c>
      <c r="G232" s="3493">
        <v>4</v>
      </c>
      <c r="H232" s="3487">
        <v>2</v>
      </c>
      <c r="I232" s="3489">
        <v>0</v>
      </c>
      <c r="J232" s="3491">
        <v>2</v>
      </c>
      <c r="K232" s="3487">
        <v>1</v>
      </c>
      <c r="L232" s="3489">
        <v>0</v>
      </c>
      <c r="M232" s="3491">
        <v>3</v>
      </c>
      <c r="N232" s="3493">
        <v>1</v>
      </c>
      <c r="O232" s="3326">
        <v>31</v>
      </c>
      <c r="P232" s="3330">
        <v>31086</v>
      </c>
      <c r="Q232" s="3331"/>
      <c r="R232" s="3363" t="s">
        <v>3476</v>
      </c>
      <c r="S232" s="3364"/>
      <c r="T232" s="3330" t="s">
        <v>4679</v>
      </c>
      <c r="U232" s="3331"/>
      <c r="V232" s="3365" t="s">
        <v>3309</v>
      </c>
      <c r="X232" s="1549"/>
      <c r="Y232" s="1549"/>
      <c r="Z232" s="1549"/>
      <c r="AA232" s="1549"/>
      <c r="AB232" s="1549"/>
      <c r="AC232" s="1549"/>
      <c r="AD232" s="1549"/>
      <c r="AE232" s="1549"/>
      <c r="AF232" s="1549"/>
      <c r="AG232" s="1549"/>
      <c r="AH232" s="1549"/>
      <c r="AI232" s="1548">
        <f>SUM(H232:J235)</f>
        <v>4</v>
      </c>
      <c r="AJ232" s="1548">
        <f>SUM(K232:M235)</f>
        <v>4</v>
      </c>
      <c r="AK232" s="1549" t="str">
        <f>IF(AI232=AJ232,"","不一致")</f>
        <v/>
      </c>
    </row>
    <row r="233" spans="1:37" s="196" customFormat="1" ht="11.85" customHeight="1" x14ac:dyDescent="0.15">
      <c r="A233" s="1859"/>
      <c r="B233" s="3298"/>
      <c r="C233" s="3304"/>
      <c r="D233" s="322"/>
      <c r="E233" s="513" t="s">
        <v>741</v>
      </c>
      <c r="F233" s="3566"/>
      <c r="G233" s="3493"/>
      <c r="H233" s="3487"/>
      <c r="I233" s="3489"/>
      <c r="J233" s="3491"/>
      <c r="K233" s="3487"/>
      <c r="L233" s="3489"/>
      <c r="M233" s="3491"/>
      <c r="N233" s="3493"/>
      <c r="O233" s="3326"/>
      <c r="P233" s="3330"/>
      <c r="Q233" s="3331"/>
      <c r="R233" s="3334"/>
      <c r="S233" s="3335"/>
      <c r="T233" s="3336"/>
      <c r="U233" s="3337"/>
      <c r="V233" s="3339"/>
      <c r="X233" s="1549"/>
      <c r="Y233" s="1549"/>
      <c r="Z233" s="1549"/>
      <c r="AA233" s="1549"/>
      <c r="AB233" s="1549"/>
      <c r="AC233" s="1549"/>
      <c r="AD233" s="1549"/>
      <c r="AE233" s="1549"/>
      <c r="AF233" s="1549"/>
      <c r="AG233" s="1549"/>
      <c r="AH233" s="1549"/>
      <c r="AI233" s="1549"/>
      <c r="AJ233" s="1549"/>
      <c r="AK233" s="1549"/>
    </row>
    <row r="234" spans="1:37" s="196" customFormat="1" ht="11.85" customHeight="1" x14ac:dyDescent="0.15">
      <c r="A234" s="1859"/>
      <c r="B234" s="3298"/>
      <c r="C234" s="3304"/>
      <c r="D234" s="320" t="s">
        <v>70</v>
      </c>
      <c r="E234" s="321" t="s">
        <v>742</v>
      </c>
      <c r="F234" s="3308" t="s">
        <v>743</v>
      </c>
      <c r="G234" s="3493"/>
      <c r="H234" s="3487"/>
      <c r="I234" s="3489"/>
      <c r="J234" s="3491"/>
      <c r="K234" s="3487"/>
      <c r="L234" s="3489"/>
      <c r="M234" s="3491"/>
      <c r="N234" s="3493"/>
      <c r="O234" s="3326"/>
      <c r="P234" s="3340"/>
      <c r="Q234" s="3342">
        <v>13284</v>
      </c>
      <c r="R234" s="3344">
        <v>1764</v>
      </c>
      <c r="S234" s="3345">
        <v>3868</v>
      </c>
      <c r="T234" s="3344" t="s">
        <v>3583</v>
      </c>
      <c r="U234" s="3347">
        <v>292</v>
      </c>
      <c r="V234" s="3397" t="s">
        <v>3341</v>
      </c>
      <c r="X234" s="1549"/>
      <c r="Y234" s="1549"/>
      <c r="Z234" s="1549"/>
      <c r="AA234" s="1549"/>
      <c r="AB234" s="1549"/>
      <c r="AC234" s="1549"/>
      <c r="AD234" s="1549"/>
      <c r="AE234" s="1549"/>
      <c r="AF234" s="1549"/>
      <c r="AG234" s="1549"/>
      <c r="AH234" s="1549"/>
      <c r="AI234" s="1549"/>
      <c r="AJ234" s="1549"/>
      <c r="AK234" s="1549"/>
    </row>
    <row r="235" spans="1:37" s="196" customFormat="1" ht="11.85" customHeight="1" x14ac:dyDescent="0.15">
      <c r="A235" s="1859"/>
      <c r="B235" s="3298"/>
      <c r="C235" s="3305"/>
      <c r="D235" s="514" t="s">
        <v>71</v>
      </c>
      <c r="E235" s="323" t="s">
        <v>742</v>
      </c>
      <c r="F235" s="3309"/>
      <c r="G235" s="3503"/>
      <c r="H235" s="3499"/>
      <c r="I235" s="3501"/>
      <c r="J235" s="3497"/>
      <c r="K235" s="3499"/>
      <c r="L235" s="3501"/>
      <c r="M235" s="3497"/>
      <c r="N235" s="3503"/>
      <c r="O235" s="3358"/>
      <c r="P235" s="3359"/>
      <c r="Q235" s="3360"/>
      <c r="R235" s="3359"/>
      <c r="S235" s="3361"/>
      <c r="T235" s="3359"/>
      <c r="U235" s="3362"/>
      <c r="V235" s="3398"/>
      <c r="X235" s="1549"/>
      <c r="Y235" s="1549"/>
      <c r="Z235" s="1549"/>
      <c r="AA235" s="1549"/>
      <c r="AB235" s="1549"/>
      <c r="AC235" s="1549"/>
      <c r="AD235" s="1549"/>
      <c r="AE235" s="1549"/>
      <c r="AF235" s="1549"/>
      <c r="AG235" s="1549"/>
      <c r="AH235" s="1549"/>
      <c r="AI235" s="1549"/>
      <c r="AJ235" s="1549"/>
      <c r="AK235" s="1549"/>
    </row>
    <row r="236" spans="1:37" s="196" customFormat="1" ht="11.85" customHeight="1" x14ac:dyDescent="0.15">
      <c r="A236" s="1859"/>
      <c r="B236" s="679"/>
      <c r="C236" s="3303" t="s">
        <v>4312</v>
      </c>
      <c r="D236" s="320" t="s">
        <v>72</v>
      </c>
      <c r="E236" s="321" t="s">
        <v>744</v>
      </c>
      <c r="F236" s="3306" t="s">
        <v>745</v>
      </c>
      <c r="G236" s="3502">
        <v>4</v>
      </c>
      <c r="H236" s="3498">
        <v>2</v>
      </c>
      <c r="I236" s="3500">
        <v>0</v>
      </c>
      <c r="J236" s="3496">
        <v>2</v>
      </c>
      <c r="K236" s="3498">
        <v>0</v>
      </c>
      <c r="L236" s="3500">
        <v>1</v>
      </c>
      <c r="M236" s="3496">
        <v>3</v>
      </c>
      <c r="N236" s="3502">
        <v>1</v>
      </c>
      <c r="O236" s="3325">
        <v>26</v>
      </c>
      <c r="P236" s="3328">
        <v>30323</v>
      </c>
      <c r="Q236" s="3329"/>
      <c r="R236" s="3332" t="s">
        <v>3637</v>
      </c>
      <c r="S236" s="3333"/>
      <c r="T236" s="3328" t="s">
        <v>4679</v>
      </c>
      <c r="U236" s="3329"/>
      <c r="V236" s="3338" t="s">
        <v>3309</v>
      </c>
      <c r="X236" s="1549"/>
      <c r="Y236" s="1549"/>
      <c r="Z236" s="1549"/>
      <c r="AA236" s="1549"/>
      <c r="AB236" s="1549"/>
      <c r="AC236" s="1549"/>
      <c r="AD236" s="1549"/>
      <c r="AE236" s="1549"/>
      <c r="AF236" s="1549"/>
      <c r="AG236" s="1549"/>
      <c r="AH236" s="1549"/>
      <c r="AI236" s="1548">
        <f>SUM(H236:J239)</f>
        <v>4</v>
      </c>
      <c r="AJ236" s="1548">
        <f>SUM(K236:M239)</f>
        <v>4</v>
      </c>
      <c r="AK236" s="1549" t="str">
        <f>IF(AI236=AJ236,"","不一致")</f>
        <v/>
      </c>
    </row>
    <row r="237" spans="1:37" s="196" customFormat="1" ht="11.85" customHeight="1" x14ac:dyDescent="0.15">
      <c r="A237" s="1859"/>
      <c r="B237" s="679"/>
      <c r="C237" s="3304"/>
      <c r="D237" s="322"/>
      <c r="E237" s="513" t="s">
        <v>746</v>
      </c>
      <c r="F237" s="3307"/>
      <c r="G237" s="3493"/>
      <c r="H237" s="3487"/>
      <c r="I237" s="3489"/>
      <c r="J237" s="3491"/>
      <c r="K237" s="3487"/>
      <c r="L237" s="3489"/>
      <c r="M237" s="3491"/>
      <c r="N237" s="3493"/>
      <c r="O237" s="3326"/>
      <c r="P237" s="3330"/>
      <c r="Q237" s="3331"/>
      <c r="R237" s="3334"/>
      <c r="S237" s="3335"/>
      <c r="T237" s="3336"/>
      <c r="U237" s="3337"/>
      <c r="V237" s="3339"/>
      <c r="X237" s="1549"/>
      <c r="Y237" s="1549"/>
      <c r="Z237" s="1549"/>
      <c r="AA237" s="1549"/>
      <c r="AB237" s="1549"/>
      <c r="AC237" s="1549"/>
      <c r="AD237" s="1549"/>
      <c r="AE237" s="1549"/>
      <c r="AF237" s="1549"/>
      <c r="AG237" s="1549"/>
      <c r="AH237" s="1549"/>
      <c r="AI237" s="1549"/>
      <c r="AJ237" s="1549"/>
      <c r="AK237" s="1549"/>
    </row>
    <row r="238" spans="1:37" s="196" customFormat="1" ht="11.85" customHeight="1" x14ac:dyDescent="0.15">
      <c r="A238" s="1859"/>
      <c r="B238" s="679"/>
      <c r="C238" s="3304"/>
      <c r="D238" s="320" t="s">
        <v>70</v>
      </c>
      <c r="E238" s="321" t="s">
        <v>747</v>
      </c>
      <c r="F238" s="3308" t="s">
        <v>748</v>
      </c>
      <c r="G238" s="3493"/>
      <c r="H238" s="3487"/>
      <c r="I238" s="3489"/>
      <c r="J238" s="3491"/>
      <c r="K238" s="3487"/>
      <c r="L238" s="3489"/>
      <c r="M238" s="3491"/>
      <c r="N238" s="3493"/>
      <c r="O238" s="3326"/>
      <c r="P238" s="3340"/>
      <c r="Q238" s="3342">
        <v>11419</v>
      </c>
      <c r="R238" s="3344">
        <v>3611</v>
      </c>
      <c r="S238" s="3345">
        <v>8586</v>
      </c>
      <c r="T238" s="3344" t="s">
        <v>3583</v>
      </c>
      <c r="U238" s="3347">
        <v>292</v>
      </c>
      <c r="V238" s="3397" t="s">
        <v>3341</v>
      </c>
      <c r="X238" s="1549"/>
      <c r="Y238" s="1549"/>
      <c r="Z238" s="1549"/>
      <c r="AA238" s="1549"/>
      <c r="AB238" s="1549"/>
      <c r="AC238" s="1549"/>
      <c r="AD238" s="1549"/>
      <c r="AE238" s="1549"/>
      <c r="AF238" s="1549"/>
      <c r="AG238" s="1549"/>
      <c r="AH238" s="1549"/>
      <c r="AI238" s="1549"/>
      <c r="AJ238" s="1549"/>
      <c r="AK238" s="1549"/>
    </row>
    <row r="239" spans="1:37" s="196" customFormat="1" ht="11.85" customHeight="1" x14ac:dyDescent="0.15">
      <c r="A239" s="1859"/>
      <c r="B239" s="679"/>
      <c r="C239" s="3305"/>
      <c r="D239" s="320" t="s">
        <v>71</v>
      </c>
      <c r="E239" s="321" t="s">
        <v>749</v>
      </c>
      <c r="F239" s="3309"/>
      <c r="G239" s="3503"/>
      <c r="H239" s="3499"/>
      <c r="I239" s="3501"/>
      <c r="J239" s="3497"/>
      <c r="K239" s="3499"/>
      <c r="L239" s="3501"/>
      <c r="M239" s="3497"/>
      <c r="N239" s="3503"/>
      <c r="O239" s="3358"/>
      <c r="P239" s="3359"/>
      <c r="Q239" s="3360"/>
      <c r="R239" s="3359"/>
      <c r="S239" s="3361"/>
      <c r="T239" s="3359"/>
      <c r="U239" s="3362"/>
      <c r="V239" s="3398"/>
      <c r="X239" s="1549"/>
      <c r="Y239" s="1549"/>
      <c r="Z239" s="1549"/>
      <c r="AA239" s="1549"/>
      <c r="AB239" s="1549"/>
      <c r="AC239" s="1549"/>
      <c r="AD239" s="1549"/>
      <c r="AE239" s="1549"/>
      <c r="AF239" s="1549"/>
      <c r="AG239" s="1549"/>
      <c r="AH239" s="1549"/>
      <c r="AI239" s="1549"/>
      <c r="AJ239" s="1549"/>
      <c r="AK239" s="1549"/>
    </row>
    <row r="240" spans="1:37" s="196" customFormat="1" ht="11.85" customHeight="1" x14ac:dyDescent="0.15">
      <c r="A240" s="1859"/>
      <c r="B240" s="679"/>
      <c r="C240" s="3303" t="s">
        <v>4707</v>
      </c>
      <c r="D240" s="515" t="s">
        <v>72</v>
      </c>
      <c r="E240" s="516" t="s">
        <v>750</v>
      </c>
      <c r="F240" s="3306" t="s">
        <v>751</v>
      </c>
      <c r="G240" s="3502">
        <v>4</v>
      </c>
      <c r="H240" s="3498">
        <v>2</v>
      </c>
      <c r="I240" s="3500">
        <v>0</v>
      </c>
      <c r="J240" s="3496">
        <v>2</v>
      </c>
      <c r="K240" s="3498">
        <v>0</v>
      </c>
      <c r="L240" s="3500">
        <v>2</v>
      </c>
      <c r="M240" s="3496">
        <v>2</v>
      </c>
      <c r="N240" s="3502">
        <v>1</v>
      </c>
      <c r="O240" s="3325">
        <v>38</v>
      </c>
      <c r="P240" s="3328">
        <v>42055</v>
      </c>
      <c r="Q240" s="3329"/>
      <c r="R240" s="3332" t="s">
        <v>3638</v>
      </c>
      <c r="S240" s="3333"/>
      <c r="T240" s="3328" t="s">
        <v>4679</v>
      </c>
      <c r="U240" s="3329"/>
      <c r="V240" s="3338" t="s">
        <v>3309</v>
      </c>
      <c r="X240" s="1549"/>
      <c r="Y240" s="1549"/>
      <c r="Z240" s="1549"/>
      <c r="AA240" s="1549"/>
      <c r="AB240" s="1549"/>
      <c r="AC240" s="1549"/>
      <c r="AD240" s="1549"/>
      <c r="AE240" s="1549"/>
      <c r="AF240" s="1549"/>
      <c r="AG240" s="1549"/>
      <c r="AH240" s="1549"/>
      <c r="AI240" s="1548">
        <f>SUM(H240:J243)</f>
        <v>4</v>
      </c>
      <c r="AJ240" s="1548">
        <f>SUM(K240:M243)</f>
        <v>4</v>
      </c>
      <c r="AK240" s="1549" t="str">
        <f>IF(AI240=AJ240,"","不一致")</f>
        <v/>
      </c>
    </row>
    <row r="241" spans="1:37" s="196" customFormat="1" ht="11.85" customHeight="1" x14ac:dyDescent="0.15">
      <c r="A241" s="1859"/>
      <c r="B241" s="679"/>
      <c r="C241" s="3304"/>
      <c r="D241" s="322"/>
      <c r="E241" s="513" t="s">
        <v>752</v>
      </c>
      <c r="F241" s="3307"/>
      <c r="G241" s="3493"/>
      <c r="H241" s="3487"/>
      <c r="I241" s="3489"/>
      <c r="J241" s="3491"/>
      <c r="K241" s="3487"/>
      <c r="L241" s="3489"/>
      <c r="M241" s="3491"/>
      <c r="N241" s="3493"/>
      <c r="O241" s="3326"/>
      <c r="P241" s="3330"/>
      <c r="Q241" s="3331"/>
      <c r="R241" s="3334"/>
      <c r="S241" s="3335"/>
      <c r="T241" s="3336"/>
      <c r="U241" s="3337"/>
      <c r="V241" s="3339"/>
      <c r="X241" s="1549"/>
      <c r="Y241" s="1549"/>
      <c r="Z241" s="1549"/>
      <c r="AA241" s="1549"/>
      <c r="AB241" s="1549"/>
      <c r="AC241" s="1549"/>
      <c r="AD241" s="1549"/>
      <c r="AE241" s="1549"/>
      <c r="AF241" s="1549"/>
      <c r="AG241" s="1549"/>
      <c r="AH241" s="1549"/>
      <c r="AI241" s="1549"/>
      <c r="AJ241" s="1549"/>
      <c r="AK241" s="1549"/>
    </row>
    <row r="242" spans="1:37" s="196" customFormat="1" ht="11.85" customHeight="1" x14ac:dyDescent="0.15">
      <c r="A242" s="1859"/>
      <c r="B242" s="679"/>
      <c r="C242" s="3304"/>
      <c r="D242" s="320" t="s">
        <v>70</v>
      </c>
      <c r="E242" s="321" t="s">
        <v>753</v>
      </c>
      <c r="F242" s="3308" t="s">
        <v>754</v>
      </c>
      <c r="G242" s="3493"/>
      <c r="H242" s="3487"/>
      <c r="I242" s="3489"/>
      <c r="J242" s="3491"/>
      <c r="K242" s="3487"/>
      <c r="L242" s="3489"/>
      <c r="M242" s="3491"/>
      <c r="N242" s="3493"/>
      <c r="O242" s="3326"/>
      <c r="P242" s="3340"/>
      <c r="Q242" s="3342">
        <v>14590</v>
      </c>
      <c r="R242" s="3344">
        <v>3133</v>
      </c>
      <c r="S242" s="3345">
        <v>7181</v>
      </c>
      <c r="T242" s="3344" t="s">
        <v>3583</v>
      </c>
      <c r="U242" s="3347">
        <v>292</v>
      </c>
      <c r="V242" s="3397" t="s">
        <v>3341</v>
      </c>
      <c r="X242" s="1549"/>
      <c r="Y242" s="1549"/>
      <c r="Z242" s="1549"/>
      <c r="AA242" s="1549"/>
      <c r="AB242" s="1549"/>
      <c r="AC242" s="1549"/>
      <c r="AD242" s="1549"/>
      <c r="AE242" s="1549"/>
      <c r="AF242" s="1549"/>
      <c r="AG242" s="1549"/>
      <c r="AH242" s="1549"/>
      <c r="AI242" s="1549"/>
      <c r="AJ242" s="1549"/>
      <c r="AK242" s="1549"/>
    </row>
    <row r="243" spans="1:37" s="196" customFormat="1" ht="11.85" customHeight="1" x14ac:dyDescent="0.15">
      <c r="A243" s="1859"/>
      <c r="B243" s="679"/>
      <c r="C243" s="3305"/>
      <c r="D243" s="514" t="s">
        <v>71</v>
      </c>
      <c r="E243" s="323" t="s">
        <v>755</v>
      </c>
      <c r="F243" s="3309"/>
      <c r="G243" s="3503"/>
      <c r="H243" s="3499"/>
      <c r="I243" s="3501"/>
      <c r="J243" s="3497"/>
      <c r="K243" s="3499"/>
      <c r="L243" s="3501"/>
      <c r="M243" s="3497"/>
      <c r="N243" s="3503"/>
      <c r="O243" s="3358"/>
      <c r="P243" s="3359"/>
      <c r="Q243" s="3360"/>
      <c r="R243" s="3359"/>
      <c r="S243" s="3361"/>
      <c r="T243" s="3359"/>
      <c r="U243" s="3362"/>
      <c r="V243" s="3398"/>
      <c r="X243" s="1549"/>
      <c r="Y243" s="1549"/>
      <c r="Z243" s="1549"/>
      <c r="AA243" s="1549"/>
      <c r="AB243" s="1549"/>
      <c r="AC243" s="1549"/>
      <c r="AD243" s="1549"/>
      <c r="AE243" s="1549"/>
      <c r="AF243" s="1549"/>
      <c r="AG243" s="1549"/>
      <c r="AH243" s="1549"/>
      <c r="AI243" s="1549"/>
      <c r="AJ243" s="1549"/>
      <c r="AK243" s="1549"/>
    </row>
    <row r="244" spans="1:37" s="196" customFormat="1" ht="11.85" customHeight="1" x14ac:dyDescent="0.15">
      <c r="A244" s="1859"/>
      <c r="B244" s="679"/>
      <c r="C244" s="3303" t="s">
        <v>4708</v>
      </c>
      <c r="D244" s="320" t="s">
        <v>72</v>
      </c>
      <c r="E244" s="321" t="s">
        <v>756</v>
      </c>
      <c r="F244" s="3306" t="s">
        <v>757</v>
      </c>
      <c r="G244" s="3502">
        <v>4</v>
      </c>
      <c r="H244" s="3498">
        <v>2</v>
      </c>
      <c r="I244" s="3500">
        <v>0</v>
      </c>
      <c r="J244" s="3496">
        <v>2</v>
      </c>
      <c r="K244" s="3498">
        <v>0</v>
      </c>
      <c r="L244" s="3500">
        <v>1</v>
      </c>
      <c r="M244" s="3496">
        <v>3</v>
      </c>
      <c r="N244" s="3502">
        <v>1</v>
      </c>
      <c r="O244" s="3325">
        <v>35</v>
      </c>
      <c r="P244" s="3328">
        <v>26760</v>
      </c>
      <c r="Q244" s="3329"/>
      <c r="R244" s="3332" t="s">
        <v>3639</v>
      </c>
      <c r="S244" s="3333"/>
      <c r="T244" s="3328" t="s">
        <v>4679</v>
      </c>
      <c r="U244" s="3329"/>
      <c r="V244" s="3338" t="s">
        <v>3309</v>
      </c>
      <c r="X244" s="1549"/>
      <c r="Y244" s="1549"/>
      <c r="Z244" s="1549"/>
      <c r="AA244" s="1549"/>
      <c r="AB244" s="1549"/>
      <c r="AC244" s="1549"/>
      <c r="AD244" s="1549"/>
      <c r="AE244" s="1549"/>
      <c r="AF244" s="1549"/>
      <c r="AG244" s="1549"/>
      <c r="AH244" s="1549"/>
      <c r="AI244" s="1548">
        <f>SUM(H244:J247)</f>
        <v>4</v>
      </c>
      <c r="AJ244" s="1548">
        <f>SUM(K244:M247)</f>
        <v>4</v>
      </c>
      <c r="AK244" s="1549" t="str">
        <f>IF(AI244=AJ244,"","不一致")</f>
        <v/>
      </c>
    </row>
    <row r="245" spans="1:37" s="196" customFormat="1" ht="11.85" customHeight="1" x14ac:dyDescent="0.15">
      <c r="A245" s="1859"/>
      <c r="B245" s="679"/>
      <c r="C245" s="3304"/>
      <c r="D245" s="322"/>
      <c r="E245" s="513" t="s">
        <v>758</v>
      </c>
      <c r="F245" s="3307"/>
      <c r="G245" s="3493"/>
      <c r="H245" s="3487"/>
      <c r="I245" s="3489"/>
      <c r="J245" s="3491"/>
      <c r="K245" s="3487"/>
      <c r="L245" s="3489"/>
      <c r="M245" s="3491"/>
      <c r="N245" s="3493"/>
      <c r="O245" s="3326"/>
      <c r="P245" s="3330"/>
      <c r="Q245" s="3331"/>
      <c r="R245" s="3334"/>
      <c r="S245" s="3335"/>
      <c r="T245" s="3336"/>
      <c r="U245" s="3337"/>
      <c r="V245" s="3339"/>
      <c r="X245" s="1549"/>
      <c r="Y245" s="1549"/>
      <c r="Z245" s="1549"/>
      <c r="AA245" s="1549"/>
      <c r="AB245" s="1549"/>
      <c r="AC245" s="1549"/>
      <c r="AD245" s="1549"/>
      <c r="AE245" s="1549"/>
      <c r="AF245" s="1549"/>
      <c r="AG245" s="1549"/>
      <c r="AH245" s="1549"/>
      <c r="AI245" s="1549"/>
      <c r="AJ245" s="1549"/>
      <c r="AK245" s="1549"/>
    </row>
    <row r="246" spans="1:37" s="196" customFormat="1" ht="11.85" customHeight="1" x14ac:dyDescent="0.15">
      <c r="A246" s="1859"/>
      <c r="B246" s="679"/>
      <c r="C246" s="3304"/>
      <c r="D246" s="320" t="s">
        <v>70</v>
      </c>
      <c r="E246" s="321" t="s">
        <v>759</v>
      </c>
      <c r="F246" s="3308" t="s">
        <v>760</v>
      </c>
      <c r="G246" s="3493"/>
      <c r="H246" s="3487"/>
      <c r="I246" s="3489"/>
      <c r="J246" s="3491"/>
      <c r="K246" s="3487"/>
      <c r="L246" s="3489"/>
      <c r="M246" s="3491"/>
      <c r="N246" s="3493"/>
      <c r="O246" s="3326"/>
      <c r="P246" s="3340"/>
      <c r="Q246" s="3342">
        <v>10071</v>
      </c>
      <c r="R246" s="3344">
        <v>1887</v>
      </c>
      <c r="S246" s="3345">
        <v>4654</v>
      </c>
      <c r="T246" s="3344" t="s">
        <v>3583</v>
      </c>
      <c r="U246" s="3347">
        <v>292</v>
      </c>
      <c r="V246" s="3397" t="s">
        <v>3341</v>
      </c>
      <c r="X246" s="1549"/>
      <c r="Y246" s="1549"/>
      <c r="Z246" s="1549"/>
      <c r="AA246" s="1549"/>
      <c r="AB246" s="1549"/>
      <c r="AC246" s="1549"/>
      <c r="AD246" s="1549"/>
      <c r="AE246" s="1549"/>
      <c r="AF246" s="1549"/>
      <c r="AG246" s="1549"/>
      <c r="AH246" s="1549"/>
      <c r="AI246" s="1549"/>
      <c r="AJ246" s="1549"/>
      <c r="AK246" s="1549"/>
    </row>
    <row r="247" spans="1:37" s="196" customFormat="1" ht="11.85" customHeight="1" x14ac:dyDescent="0.15">
      <c r="A247" s="1859"/>
      <c r="B247" s="679"/>
      <c r="C247" s="3304"/>
      <c r="D247" s="320" t="s">
        <v>71</v>
      </c>
      <c r="E247" s="321" t="s">
        <v>759</v>
      </c>
      <c r="F247" s="3316"/>
      <c r="G247" s="3493"/>
      <c r="H247" s="3487"/>
      <c r="I247" s="3489"/>
      <c r="J247" s="3491"/>
      <c r="K247" s="3487"/>
      <c r="L247" s="3489"/>
      <c r="M247" s="3491"/>
      <c r="N247" s="3493"/>
      <c r="O247" s="3326"/>
      <c r="P247" s="3340"/>
      <c r="Q247" s="3366"/>
      <c r="R247" s="3340"/>
      <c r="S247" s="3367"/>
      <c r="T247" s="3340"/>
      <c r="U247" s="3370"/>
      <c r="V247" s="3400"/>
      <c r="X247" s="1549"/>
      <c r="Y247" s="1549"/>
      <c r="Z247" s="1549"/>
      <c r="AA247" s="1549"/>
      <c r="AB247" s="1549"/>
      <c r="AC247" s="1549"/>
      <c r="AD247" s="1549"/>
      <c r="AE247" s="1549"/>
      <c r="AF247" s="1549"/>
      <c r="AG247" s="1549"/>
      <c r="AH247" s="1549"/>
      <c r="AI247" s="1549"/>
      <c r="AJ247" s="1549"/>
      <c r="AK247" s="1549"/>
    </row>
    <row r="248" spans="1:37" s="196" customFormat="1" ht="11.85" customHeight="1" x14ac:dyDescent="0.15">
      <c r="A248" s="1859"/>
      <c r="B248" s="3298"/>
      <c r="C248" s="3303" t="s">
        <v>4709</v>
      </c>
      <c r="D248" s="515" t="s">
        <v>72</v>
      </c>
      <c r="E248" s="516" t="s">
        <v>761</v>
      </c>
      <c r="F248" s="3306" t="s">
        <v>762</v>
      </c>
      <c r="G248" s="3502">
        <v>4</v>
      </c>
      <c r="H248" s="3498">
        <v>2</v>
      </c>
      <c r="I248" s="3500">
        <v>0</v>
      </c>
      <c r="J248" s="3496">
        <v>2</v>
      </c>
      <c r="K248" s="3498">
        <v>0</v>
      </c>
      <c r="L248" s="3500">
        <v>0</v>
      </c>
      <c r="M248" s="3496">
        <v>4</v>
      </c>
      <c r="N248" s="3502">
        <v>1</v>
      </c>
      <c r="O248" s="3325">
        <v>40</v>
      </c>
      <c r="P248" s="3328">
        <v>30701</v>
      </c>
      <c r="Q248" s="3329"/>
      <c r="R248" s="3332" t="s">
        <v>3640</v>
      </c>
      <c r="S248" s="3333"/>
      <c r="T248" s="3328" t="s">
        <v>4679</v>
      </c>
      <c r="U248" s="3329"/>
      <c r="V248" s="3338" t="s">
        <v>3309</v>
      </c>
      <c r="X248" s="1549"/>
      <c r="Y248" s="1549"/>
      <c r="Z248" s="1549"/>
      <c r="AA248" s="1549"/>
      <c r="AB248" s="1549"/>
      <c r="AC248" s="1549"/>
      <c r="AD248" s="1549"/>
      <c r="AE248" s="1549"/>
      <c r="AF248" s="1549"/>
      <c r="AG248" s="1549"/>
      <c r="AH248" s="1549"/>
      <c r="AI248" s="1548">
        <f>SUM(H248:J251)</f>
        <v>4</v>
      </c>
      <c r="AJ248" s="1548">
        <f>SUM(K248:M251)</f>
        <v>4</v>
      </c>
      <c r="AK248" s="1549" t="str">
        <f>IF(AI248=AJ248,"","不一致")</f>
        <v/>
      </c>
    </row>
    <row r="249" spans="1:37" s="196" customFormat="1" ht="11.85" customHeight="1" x14ac:dyDescent="0.15">
      <c r="A249" s="1859"/>
      <c r="B249" s="3298"/>
      <c r="C249" s="3304"/>
      <c r="D249" s="322"/>
      <c r="E249" s="513" t="s">
        <v>763</v>
      </c>
      <c r="F249" s="3307"/>
      <c r="G249" s="3493"/>
      <c r="H249" s="3487"/>
      <c r="I249" s="3489"/>
      <c r="J249" s="3491"/>
      <c r="K249" s="3487"/>
      <c r="L249" s="3489"/>
      <c r="M249" s="3491"/>
      <c r="N249" s="3493"/>
      <c r="O249" s="3326"/>
      <c r="P249" s="3330"/>
      <c r="Q249" s="3331"/>
      <c r="R249" s="3334"/>
      <c r="S249" s="3335"/>
      <c r="T249" s="3336"/>
      <c r="U249" s="3337"/>
      <c r="V249" s="3339"/>
      <c r="X249" s="1549"/>
      <c r="Y249" s="1549"/>
      <c r="Z249" s="1549"/>
      <c r="AA249" s="1549"/>
      <c r="AB249" s="1549"/>
      <c r="AC249" s="1549"/>
      <c r="AD249" s="1549"/>
      <c r="AE249" s="1549"/>
      <c r="AF249" s="1549"/>
      <c r="AG249" s="1549"/>
      <c r="AH249" s="1549"/>
      <c r="AI249" s="1549"/>
      <c r="AJ249" s="1549"/>
      <c r="AK249" s="1549"/>
    </row>
    <row r="250" spans="1:37" s="196" customFormat="1" ht="11.85" customHeight="1" x14ac:dyDescent="0.15">
      <c r="A250" s="1859"/>
      <c r="B250" s="3298"/>
      <c r="C250" s="3304"/>
      <c r="D250" s="320" t="s">
        <v>70</v>
      </c>
      <c r="E250" s="321" t="s">
        <v>764</v>
      </c>
      <c r="F250" s="3574" t="s">
        <v>4710</v>
      </c>
      <c r="G250" s="3493"/>
      <c r="H250" s="3487"/>
      <c r="I250" s="3489"/>
      <c r="J250" s="3491"/>
      <c r="K250" s="3487"/>
      <c r="L250" s="3489"/>
      <c r="M250" s="3491"/>
      <c r="N250" s="3493"/>
      <c r="O250" s="3326"/>
      <c r="P250" s="3340"/>
      <c r="Q250" s="3342">
        <v>13717</v>
      </c>
      <c r="R250" s="3344">
        <v>1457</v>
      </c>
      <c r="S250" s="3345">
        <v>3893</v>
      </c>
      <c r="T250" s="3344" t="s">
        <v>3583</v>
      </c>
      <c r="U250" s="3347">
        <v>292</v>
      </c>
      <c r="V250" s="3397" t="s">
        <v>3341</v>
      </c>
      <c r="X250" s="1549"/>
      <c r="Y250" s="1549"/>
      <c r="Z250" s="1549"/>
      <c r="AA250" s="1549"/>
      <c r="AB250" s="1549"/>
      <c r="AC250" s="1549"/>
      <c r="AD250" s="1549"/>
      <c r="AE250" s="1549"/>
      <c r="AF250" s="1549"/>
      <c r="AG250" s="1549"/>
      <c r="AH250" s="1549"/>
      <c r="AI250" s="1549"/>
      <c r="AJ250" s="1549"/>
      <c r="AK250" s="1549"/>
    </row>
    <row r="251" spans="1:37" s="196" customFormat="1" ht="11.85" customHeight="1" x14ac:dyDescent="0.15">
      <c r="A251" s="1859"/>
      <c r="B251" s="3298"/>
      <c r="C251" s="3305"/>
      <c r="D251" s="514" t="s">
        <v>71</v>
      </c>
      <c r="E251" s="323" t="s">
        <v>764</v>
      </c>
      <c r="F251" s="3575"/>
      <c r="G251" s="3503"/>
      <c r="H251" s="3499"/>
      <c r="I251" s="3501"/>
      <c r="J251" s="3497"/>
      <c r="K251" s="3499"/>
      <c r="L251" s="3501"/>
      <c r="M251" s="3497"/>
      <c r="N251" s="3503"/>
      <c r="O251" s="3358"/>
      <c r="P251" s="3359"/>
      <c r="Q251" s="3360"/>
      <c r="R251" s="3359"/>
      <c r="S251" s="3361"/>
      <c r="T251" s="3359"/>
      <c r="U251" s="3362"/>
      <c r="V251" s="3398"/>
      <c r="X251" s="1549"/>
      <c r="Y251" s="1549"/>
      <c r="Z251" s="1549"/>
      <c r="AA251" s="1549"/>
      <c r="AB251" s="1549"/>
      <c r="AC251" s="1549"/>
      <c r="AD251" s="1549"/>
      <c r="AE251" s="1549"/>
      <c r="AF251" s="1549"/>
      <c r="AG251" s="1549"/>
      <c r="AH251" s="1549"/>
      <c r="AI251" s="1549"/>
      <c r="AJ251" s="1549"/>
      <c r="AK251" s="1549"/>
    </row>
    <row r="252" spans="1:37" s="196" customFormat="1" ht="11.85" customHeight="1" x14ac:dyDescent="0.15">
      <c r="A252" s="1859"/>
      <c r="B252" s="679"/>
      <c r="C252" s="3303" t="s">
        <v>4711</v>
      </c>
      <c r="D252" s="320" t="s">
        <v>72</v>
      </c>
      <c r="E252" s="321" t="s">
        <v>765</v>
      </c>
      <c r="F252" s="3306" t="s">
        <v>766</v>
      </c>
      <c r="G252" s="3502">
        <v>4</v>
      </c>
      <c r="H252" s="3498">
        <v>2</v>
      </c>
      <c r="I252" s="3500">
        <v>0</v>
      </c>
      <c r="J252" s="3496">
        <v>2</v>
      </c>
      <c r="K252" s="3498">
        <v>0</v>
      </c>
      <c r="L252" s="3500">
        <v>1</v>
      </c>
      <c r="M252" s="3496">
        <v>3</v>
      </c>
      <c r="N252" s="3502">
        <v>1</v>
      </c>
      <c r="O252" s="3325">
        <v>36</v>
      </c>
      <c r="P252" s="3328">
        <v>77251</v>
      </c>
      <c r="Q252" s="3329"/>
      <c r="R252" s="3332" t="s">
        <v>3641</v>
      </c>
      <c r="S252" s="3333"/>
      <c r="T252" s="3328" t="s">
        <v>4679</v>
      </c>
      <c r="U252" s="3329"/>
      <c r="V252" s="3338" t="s">
        <v>3309</v>
      </c>
      <c r="X252" s="1549"/>
      <c r="Y252" s="1549"/>
      <c r="Z252" s="1549"/>
      <c r="AA252" s="1549"/>
      <c r="AB252" s="1549"/>
      <c r="AC252" s="1549"/>
      <c r="AD252" s="1549"/>
      <c r="AE252" s="1549"/>
      <c r="AF252" s="1549"/>
      <c r="AG252" s="1549"/>
      <c r="AH252" s="1549"/>
      <c r="AI252" s="1548">
        <f>SUM(H252:J255)</f>
        <v>4</v>
      </c>
      <c r="AJ252" s="1548">
        <f>SUM(K252:M255)</f>
        <v>4</v>
      </c>
      <c r="AK252" s="1549" t="str">
        <f>IF(AI252=AJ252,"","不一致")</f>
        <v/>
      </c>
    </row>
    <row r="253" spans="1:37" s="196" customFormat="1" ht="11.85" customHeight="1" x14ac:dyDescent="0.15">
      <c r="A253" s="1859"/>
      <c r="B253" s="679"/>
      <c r="C253" s="3304"/>
      <c r="D253" s="322"/>
      <c r="E253" s="513" t="s">
        <v>767</v>
      </c>
      <c r="F253" s="3307"/>
      <c r="G253" s="3493"/>
      <c r="H253" s="3487"/>
      <c r="I253" s="3489"/>
      <c r="J253" s="3491"/>
      <c r="K253" s="3487"/>
      <c r="L253" s="3489"/>
      <c r="M253" s="3491"/>
      <c r="N253" s="3493"/>
      <c r="O253" s="3326"/>
      <c r="P253" s="3330"/>
      <c r="Q253" s="3331"/>
      <c r="R253" s="3334"/>
      <c r="S253" s="3335"/>
      <c r="T253" s="3336"/>
      <c r="U253" s="3337"/>
      <c r="V253" s="3339"/>
      <c r="X253" s="1549"/>
      <c r="Y253" s="1549"/>
      <c r="Z253" s="1549"/>
      <c r="AA253" s="1549"/>
      <c r="AB253" s="1549"/>
      <c r="AC253" s="1549"/>
      <c r="AD253" s="1549"/>
      <c r="AE253" s="1549"/>
      <c r="AF253" s="1549"/>
      <c r="AG253" s="1549"/>
      <c r="AH253" s="1549"/>
      <c r="AI253" s="1549"/>
      <c r="AJ253" s="1549"/>
      <c r="AK253" s="1549"/>
    </row>
    <row r="254" spans="1:37" s="196" customFormat="1" ht="11.85" customHeight="1" x14ac:dyDescent="0.15">
      <c r="A254" s="1859"/>
      <c r="B254" s="679"/>
      <c r="C254" s="3304"/>
      <c r="D254" s="320" t="s">
        <v>70</v>
      </c>
      <c r="E254" s="321" t="s">
        <v>768</v>
      </c>
      <c r="F254" s="3308" t="s">
        <v>769</v>
      </c>
      <c r="G254" s="3493"/>
      <c r="H254" s="3487"/>
      <c r="I254" s="3489"/>
      <c r="J254" s="3491"/>
      <c r="K254" s="3487"/>
      <c r="L254" s="3489"/>
      <c r="M254" s="3491"/>
      <c r="N254" s="3493"/>
      <c r="O254" s="3326"/>
      <c r="P254" s="3340"/>
      <c r="Q254" s="3342">
        <v>25248</v>
      </c>
      <c r="R254" s="3344">
        <v>4104</v>
      </c>
      <c r="S254" s="3345">
        <v>9768</v>
      </c>
      <c r="T254" s="3344" t="s">
        <v>3583</v>
      </c>
      <c r="U254" s="3347">
        <v>292</v>
      </c>
      <c r="V254" s="3397" t="s">
        <v>3341</v>
      </c>
      <c r="X254" s="1549"/>
      <c r="Y254" s="1549"/>
      <c r="Z254" s="1549"/>
      <c r="AA254" s="1549"/>
      <c r="AB254" s="1549"/>
      <c r="AC254" s="1549"/>
      <c r="AD254" s="1549"/>
      <c r="AE254" s="1549"/>
      <c r="AF254" s="1549"/>
      <c r="AG254" s="1549"/>
      <c r="AH254" s="1549"/>
      <c r="AI254" s="1549"/>
      <c r="AJ254" s="1549"/>
      <c r="AK254" s="1549"/>
    </row>
    <row r="255" spans="1:37" s="196" customFormat="1" ht="11.85" customHeight="1" x14ac:dyDescent="0.15">
      <c r="A255" s="1859"/>
      <c r="B255" s="679"/>
      <c r="C255" s="3305"/>
      <c r="D255" s="320" t="s">
        <v>71</v>
      </c>
      <c r="E255" s="321" t="s">
        <v>768</v>
      </c>
      <c r="F255" s="3309"/>
      <c r="G255" s="3503"/>
      <c r="H255" s="3499"/>
      <c r="I255" s="3501"/>
      <c r="J255" s="3497"/>
      <c r="K255" s="3499"/>
      <c r="L255" s="3501"/>
      <c r="M255" s="3497"/>
      <c r="N255" s="3503"/>
      <c r="O255" s="3358"/>
      <c r="P255" s="3359"/>
      <c r="Q255" s="3360"/>
      <c r="R255" s="3359"/>
      <c r="S255" s="3361"/>
      <c r="T255" s="3359"/>
      <c r="U255" s="3362"/>
      <c r="V255" s="3398"/>
      <c r="X255" s="1549"/>
      <c r="Y255" s="1549"/>
      <c r="Z255" s="1549"/>
      <c r="AA255" s="1549"/>
      <c r="AB255" s="1549"/>
      <c r="AC255" s="1549"/>
      <c r="AD255" s="1549"/>
      <c r="AE255" s="1549"/>
      <c r="AF255" s="1549"/>
      <c r="AG255" s="1549"/>
      <c r="AH255" s="1549"/>
      <c r="AI255" s="1549"/>
      <c r="AJ255" s="1549"/>
      <c r="AK255" s="1549"/>
    </row>
    <row r="256" spans="1:37" s="196" customFormat="1" ht="11.85" customHeight="1" x14ac:dyDescent="0.15">
      <c r="A256" s="1859"/>
      <c r="B256" s="679"/>
      <c r="C256" s="3303" t="s">
        <v>4313</v>
      </c>
      <c r="D256" s="515" t="s">
        <v>72</v>
      </c>
      <c r="E256" s="516" t="s">
        <v>770</v>
      </c>
      <c r="F256" s="3306" t="s">
        <v>771</v>
      </c>
      <c r="G256" s="3502">
        <v>4</v>
      </c>
      <c r="H256" s="3498">
        <v>2</v>
      </c>
      <c r="I256" s="3500">
        <v>0</v>
      </c>
      <c r="J256" s="3496">
        <v>2</v>
      </c>
      <c r="K256" s="3498">
        <v>1</v>
      </c>
      <c r="L256" s="3500">
        <v>0</v>
      </c>
      <c r="M256" s="3496">
        <v>3</v>
      </c>
      <c r="N256" s="3502">
        <v>1</v>
      </c>
      <c r="O256" s="3325">
        <v>40</v>
      </c>
      <c r="P256" s="3328">
        <v>28588</v>
      </c>
      <c r="Q256" s="3329"/>
      <c r="R256" s="3332" t="s">
        <v>3642</v>
      </c>
      <c r="S256" s="3333"/>
      <c r="T256" s="3328" t="s">
        <v>4679</v>
      </c>
      <c r="U256" s="3329"/>
      <c r="V256" s="3338" t="s">
        <v>3309</v>
      </c>
      <c r="X256" s="1549"/>
      <c r="Y256" s="1549"/>
      <c r="Z256" s="1549"/>
      <c r="AA256" s="1549"/>
      <c r="AB256" s="1549"/>
      <c r="AC256" s="1549"/>
      <c r="AD256" s="1549"/>
      <c r="AE256" s="1549"/>
      <c r="AF256" s="1549"/>
      <c r="AG256" s="1549"/>
      <c r="AH256" s="1549"/>
      <c r="AI256" s="1548">
        <f>SUM(H256:J259)</f>
        <v>4</v>
      </c>
      <c r="AJ256" s="1548">
        <f>SUM(K256:M259)</f>
        <v>4</v>
      </c>
      <c r="AK256" s="1549" t="str">
        <f>IF(AI256=AJ256,"","不一致")</f>
        <v/>
      </c>
    </row>
    <row r="257" spans="1:37" s="196" customFormat="1" ht="11.85" customHeight="1" x14ac:dyDescent="0.15">
      <c r="A257" s="1859"/>
      <c r="B257" s="679"/>
      <c r="C257" s="3304"/>
      <c r="D257" s="322"/>
      <c r="E257" s="513" t="s">
        <v>772</v>
      </c>
      <c r="F257" s="3307"/>
      <c r="G257" s="3493"/>
      <c r="H257" s="3487"/>
      <c r="I257" s="3489"/>
      <c r="J257" s="3491"/>
      <c r="K257" s="3487"/>
      <c r="L257" s="3489"/>
      <c r="M257" s="3491"/>
      <c r="N257" s="3493"/>
      <c r="O257" s="3326"/>
      <c r="P257" s="3330"/>
      <c r="Q257" s="3331"/>
      <c r="R257" s="3334"/>
      <c r="S257" s="3335"/>
      <c r="T257" s="3336"/>
      <c r="U257" s="3337"/>
      <c r="V257" s="3339"/>
      <c r="X257" s="1549"/>
      <c r="Y257" s="1549"/>
      <c r="Z257" s="1549"/>
      <c r="AA257" s="1549"/>
      <c r="AB257" s="1549"/>
      <c r="AC257" s="1549"/>
      <c r="AD257" s="1549"/>
      <c r="AE257" s="1549"/>
      <c r="AF257" s="1549"/>
      <c r="AG257" s="1549"/>
      <c r="AH257" s="1549"/>
      <c r="AI257" s="1549"/>
      <c r="AJ257" s="1549"/>
      <c r="AK257" s="1549"/>
    </row>
    <row r="258" spans="1:37" s="196" customFormat="1" ht="11.85" customHeight="1" x14ac:dyDescent="0.15">
      <c r="A258" s="1859"/>
      <c r="B258" s="679"/>
      <c r="C258" s="3304"/>
      <c r="D258" s="320" t="s">
        <v>70</v>
      </c>
      <c r="E258" s="321" t="s">
        <v>773</v>
      </c>
      <c r="F258" s="3308" t="s">
        <v>774</v>
      </c>
      <c r="G258" s="3493"/>
      <c r="H258" s="3487"/>
      <c r="I258" s="3489"/>
      <c r="J258" s="3491"/>
      <c r="K258" s="3487"/>
      <c r="L258" s="3489"/>
      <c r="M258" s="3491"/>
      <c r="N258" s="3493"/>
      <c r="O258" s="3326"/>
      <c r="P258" s="3340"/>
      <c r="Q258" s="3342">
        <v>17610</v>
      </c>
      <c r="R258" s="3344">
        <v>3870</v>
      </c>
      <c r="S258" s="3345">
        <v>9082</v>
      </c>
      <c r="T258" s="3344" t="s">
        <v>3583</v>
      </c>
      <c r="U258" s="3347">
        <v>292</v>
      </c>
      <c r="V258" s="3397" t="s">
        <v>3341</v>
      </c>
      <c r="X258" s="1549"/>
      <c r="Y258" s="1549"/>
      <c r="Z258" s="1549"/>
      <c r="AA258" s="1549"/>
      <c r="AB258" s="1549"/>
      <c r="AC258" s="1549"/>
      <c r="AD258" s="1549"/>
      <c r="AE258" s="1549"/>
      <c r="AF258" s="1549"/>
      <c r="AG258" s="1549"/>
      <c r="AH258" s="1549"/>
      <c r="AI258" s="1549"/>
      <c r="AJ258" s="1549"/>
      <c r="AK258" s="1549"/>
    </row>
    <row r="259" spans="1:37" s="196" customFormat="1" ht="11.85" customHeight="1" x14ac:dyDescent="0.15">
      <c r="A259" s="1859"/>
      <c r="B259" s="679"/>
      <c r="C259" s="3305"/>
      <c r="D259" s="514" t="s">
        <v>71</v>
      </c>
      <c r="E259" s="323" t="s">
        <v>775</v>
      </c>
      <c r="F259" s="3309"/>
      <c r="G259" s="3503"/>
      <c r="H259" s="3499"/>
      <c r="I259" s="3501"/>
      <c r="J259" s="3497"/>
      <c r="K259" s="3499"/>
      <c r="L259" s="3501"/>
      <c r="M259" s="3497"/>
      <c r="N259" s="3503"/>
      <c r="O259" s="3358"/>
      <c r="P259" s="3359"/>
      <c r="Q259" s="3360"/>
      <c r="R259" s="3359"/>
      <c r="S259" s="3361"/>
      <c r="T259" s="3359"/>
      <c r="U259" s="3362"/>
      <c r="V259" s="3398"/>
      <c r="X259" s="1549"/>
      <c r="Y259" s="1549"/>
      <c r="Z259" s="1549"/>
      <c r="AA259" s="1549"/>
      <c r="AB259" s="1549"/>
      <c r="AC259" s="1549"/>
      <c r="AD259" s="1549"/>
      <c r="AE259" s="1549"/>
      <c r="AF259" s="1549"/>
      <c r="AG259" s="1549"/>
      <c r="AH259" s="1549"/>
      <c r="AI259" s="1549"/>
      <c r="AJ259" s="1549"/>
      <c r="AK259" s="1549"/>
    </row>
    <row r="260" spans="1:37" s="196" customFormat="1" ht="11.85" customHeight="1" x14ac:dyDescent="0.15">
      <c r="A260" s="1859"/>
      <c r="B260" s="679"/>
      <c r="C260" s="3303" t="s">
        <v>4712</v>
      </c>
      <c r="D260" s="320" t="s">
        <v>72</v>
      </c>
      <c r="E260" s="321" t="s">
        <v>776</v>
      </c>
      <c r="F260" s="3306" t="s">
        <v>777</v>
      </c>
      <c r="G260" s="3502">
        <v>4</v>
      </c>
      <c r="H260" s="3498">
        <v>2</v>
      </c>
      <c r="I260" s="3500">
        <v>0</v>
      </c>
      <c r="J260" s="3496">
        <v>2</v>
      </c>
      <c r="K260" s="3498">
        <v>1</v>
      </c>
      <c r="L260" s="3500">
        <v>0</v>
      </c>
      <c r="M260" s="3496">
        <v>3</v>
      </c>
      <c r="N260" s="3502">
        <v>1</v>
      </c>
      <c r="O260" s="3325">
        <v>45</v>
      </c>
      <c r="P260" s="3328">
        <v>88497</v>
      </c>
      <c r="Q260" s="3329"/>
      <c r="R260" s="3332" t="s">
        <v>3642</v>
      </c>
      <c r="S260" s="3333"/>
      <c r="T260" s="3328" t="s">
        <v>4679</v>
      </c>
      <c r="U260" s="3329"/>
      <c r="V260" s="3338" t="s">
        <v>3309</v>
      </c>
      <c r="X260" s="1549"/>
      <c r="Y260" s="1549"/>
      <c r="Z260" s="1549"/>
      <c r="AA260" s="1549"/>
      <c r="AB260" s="1549"/>
      <c r="AC260" s="1549"/>
      <c r="AD260" s="1549"/>
      <c r="AE260" s="1549"/>
      <c r="AF260" s="1549"/>
      <c r="AG260" s="1549"/>
      <c r="AH260" s="1549"/>
      <c r="AI260" s="1548">
        <f>SUM(H260:J263)</f>
        <v>4</v>
      </c>
      <c r="AJ260" s="1548">
        <f>SUM(K260:M263)</f>
        <v>4</v>
      </c>
      <c r="AK260" s="1549" t="str">
        <f>IF(AI260=AJ260,"","不一致")</f>
        <v/>
      </c>
    </row>
    <row r="261" spans="1:37" s="196" customFormat="1" ht="11.85" customHeight="1" x14ac:dyDescent="0.15">
      <c r="A261" s="1859"/>
      <c r="B261" s="679"/>
      <c r="C261" s="3304"/>
      <c r="D261" s="322"/>
      <c r="E261" s="513" t="s">
        <v>778</v>
      </c>
      <c r="F261" s="3307"/>
      <c r="G261" s="3493"/>
      <c r="H261" s="3487"/>
      <c r="I261" s="3489"/>
      <c r="J261" s="3491"/>
      <c r="K261" s="3487"/>
      <c r="L261" s="3489"/>
      <c r="M261" s="3491"/>
      <c r="N261" s="3493"/>
      <c r="O261" s="3326"/>
      <c r="P261" s="3330"/>
      <c r="Q261" s="3331"/>
      <c r="R261" s="3334"/>
      <c r="S261" s="3335"/>
      <c r="T261" s="3336"/>
      <c r="U261" s="3337"/>
      <c r="V261" s="3339"/>
      <c r="X261" s="1549"/>
      <c r="Y261" s="1549"/>
      <c r="Z261" s="1549"/>
      <c r="AA261" s="1549"/>
      <c r="AB261" s="1549"/>
      <c r="AC261" s="1549"/>
      <c r="AD261" s="1549"/>
      <c r="AE261" s="1549"/>
      <c r="AF261" s="1549"/>
      <c r="AG261" s="1549"/>
      <c r="AH261" s="1549"/>
      <c r="AI261" s="1549"/>
      <c r="AJ261" s="1549"/>
      <c r="AK261" s="1549"/>
    </row>
    <row r="262" spans="1:37" s="196" customFormat="1" ht="11.85" customHeight="1" x14ac:dyDescent="0.15">
      <c r="A262" s="1859"/>
      <c r="B262" s="679"/>
      <c r="C262" s="3304"/>
      <c r="D262" s="320" t="s">
        <v>70</v>
      </c>
      <c r="E262" s="321" t="s">
        <v>779</v>
      </c>
      <c r="F262" s="3308" t="s">
        <v>780</v>
      </c>
      <c r="G262" s="3493"/>
      <c r="H262" s="3487"/>
      <c r="I262" s="3489"/>
      <c r="J262" s="3491"/>
      <c r="K262" s="3487"/>
      <c r="L262" s="3489"/>
      <c r="M262" s="3491"/>
      <c r="N262" s="3493"/>
      <c r="O262" s="3326"/>
      <c r="P262" s="3340"/>
      <c r="Q262" s="3342">
        <v>63053</v>
      </c>
      <c r="R262" s="3344">
        <v>3870</v>
      </c>
      <c r="S262" s="3345">
        <v>9082</v>
      </c>
      <c r="T262" s="3344" t="s">
        <v>3583</v>
      </c>
      <c r="U262" s="3347">
        <v>292</v>
      </c>
      <c r="V262" s="3397" t="s">
        <v>3341</v>
      </c>
      <c r="X262" s="1549"/>
      <c r="Y262" s="1549"/>
      <c r="Z262" s="1549"/>
      <c r="AA262" s="1549"/>
      <c r="AB262" s="1549"/>
      <c r="AC262" s="1549"/>
      <c r="AD262" s="1549"/>
      <c r="AE262" s="1549"/>
      <c r="AF262" s="1549"/>
      <c r="AG262" s="1549"/>
      <c r="AH262" s="1549"/>
      <c r="AI262" s="1549"/>
      <c r="AJ262" s="1549"/>
      <c r="AK262" s="1549"/>
    </row>
    <row r="263" spans="1:37" s="196" customFormat="1" ht="11.85" customHeight="1" x14ac:dyDescent="0.15">
      <c r="A263" s="1859"/>
      <c r="B263" s="679"/>
      <c r="C263" s="3305"/>
      <c r="D263" s="320" t="s">
        <v>71</v>
      </c>
      <c r="E263" s="321" t="s">
        <v>779</v>
      </c>
      <c r="F263" s="3309"/>
      <c r="G263" s="3503"/>
      <c r="H263" s="3499"/>
      <c r="I263" s="3501"/>
      <c r="J263" s="3497"/>
      <c r="K263" s="3499"/>
      <c r="L263" s="3501"/>
      <c r="M263" s="3497"/>
      <c r="N263" s="3503"/>
      <c r="O263" s="3358"/>
      <c r="P263" s="3359"/>
      <c r="Q263" s="3360"/>
      <c r="R263" s="3359"/>
      <c r="S263" s="3361"/>
      <c r="T263" s="3359"/>
      <c r="U263" s="3362"/>
      <c r="V263" s="3398"/>
      <c r="X263" s="1549"/>
      <c r="Y263" s="1549"/>
      <c r="Z263" s="1549"/>
      <c r="AA263" s="1549"/>
      <c r="AB263" s="1549"/>
      <c r="AC263" s="1549"/>
      <c r="AD263" s="1549"/>
      <c r="AE263" s="1549"/>
      <c r="AF263" s="1549"/>
      <c r="AG263" s="1549"/>
      <c r="AH263" s="1549"/>
      <c r="AI263" s="1549"/>
      <c r="AJ263" s="1549"/>
      <c r="AK263" s="1549"/>
    </row>
    <row r="264" spans="1:37" s="196" customFormat="1" ht="11.85" customHeight="1" x14ac:dyDescent="0.15">
      <c r="A264" s="1859"/>
      <c r="B264" s="679"/>
      <c r="C264" s="3303" t="s">
        <v>4314</v>
      </c>
      <c r="D264" s="515" t="s">
        <v>72</v>
      </c>
      <c r="E264" s="516" t="s">
        <v>781</v>
      </c>
      <c r="F264" s="3306" t="s">
        <v>782</v>
      </c>
      <c r="G264" s="3502">
        <v>4</v>
      </c>
      <c r="H264" s="3498">
        <v>3</v>
      </c>
      <c r="I264" s="3500">
        <v>0</v>
      </c>
      <c r="J264" s="3496">
        <v>1</v>
      </c>
      <c r="K264" s="3498">
        <v>0</v>
      </c>
      <c r="L264" s="3500">
        <v>0</v>
      </c>
      <c r="M264" s="3496">
        <v>4</v>
      </c>
      <c r="N264" s="3502">
        <v>2</v>
      </c>
      <c r="O264" s="3325">
        <v>38</v>
      </c>
      <c r="P264" s="3328">
        <v>58347</v>
      </c>
      <c r="Q264" s="3329"/>
      <c r="R264" s="3332" t="s">
        <v>3496</v>
      </c>
      <c r="S264" s="3333"/>
      <c r="T264" s="3328" t="s">
        <v>4679</v>
      </c>
      <c r="U264" s="3329"/>
      <c r="V264" s="3338" t="s">
        <v>3309</v>
      </c>
      <c r="X264" s="1549"/>
      <c r="Y264" s="1549"/>
      <c r="Z264" s="1549"/>
      <c r="AA264" s="1549"/>
      <c r="AB264" s="1549"/>
      <c r="AC264" s="1549"/>
      <c r="AD264" s="1549"/>
      <c r="AE264" s="1549"/>
      <c r="AF264" s="1549"/>
      <c r="AG264" s="1549"/>
      <c r="AH264" s="1549"/>
      <c r="AI264" s="1548">
        <f>SUM(H264:J267)</f>
        <v>4</v>
      </c>
      <c r="AJ264" s="1548">
        <f>SUM(K264:M267)</f>
        <v>4</v>
      </c>
      <c r="AK264" s="1549" t="str">
        <f>IF(AI264=AJ264,"","不一致")</f>
        <v/>
      </c>
    </row>
    <row r="265" spans="1:37" s="196" customFormat="1" ht="11.85" customHeight="1" x14ac:dyDescent="0.15">
      <c r="A265" s="1859"/>
      <c r="B265" s="679"/>
      <c r="C265" s="3304"/>
      <c r="D265" s="322"/>
      <c r="E265" s="513" t="s">
        <v>783</v>
      </c>
      <c r="F265" s="3307"/>
      <c r="G265" s="3493"/>
      <c r="H265" s="3487"/>
      <c r="I265" s="3489"/>
      <c r="J265" s="3491"/>
      <c r="K265" s="3487"/>
      <c r="L265" s="3489"/>
      <c r="M265" s="3491"/>
      <c r="N265" s="3493"/>
      <c r="O265" s="3326"/>
      <c r="P265" s="3330"/>
      <c r="Q265" s="3331"/>
      <c r="R265" s="3334"/>
      <c r="S265" s="3335"/>
      <c r="T265" s="3336"/>
      <c r="U265" s="3337"/>
      <c r="V265" s="3339"/>
      <c r="X265" s="1549"/>
      <c r="Y265" s="1549"/>
      <c r="Z265" s="1549"/>
      <c r="AA265" s="1549"/>
      <c r="AB265" s="1549"/>
      <c r="AC265" s="1549"/>
      <c r="AD265" s="1549"/>
      <c r="AE265" s="1549"/>
      <c r="AF265" s="1549"/>
      <c r="AG265" s="1549"/>
      <c r="AH265" s="1549"/>
      <c r="AI265" s="1549"/>
      <c r="AJ265" s="1549"/>
      <c r="AK265" s="1549"/>
    </row>
    <row r="266" spans="1:37" s="196" customFormat="1" ht="11.85" customHeight="1" x14ac:dyDescent="0.15">
      <c r="A266" s="1859"/>
      <c r="B266" s="679"/>
      <c r="C266" s="3304"/>
      <c r="D266" s="320" t="s">
        <v>70</v>
      </c>
      <c r="E266" s="321" t="s">
        <v>784</v>
      </c>
      <c r="F266" s="3308" t="s">
        <v>785</v>
      </c>
      <c r="G266" s="3493"/>
      <c r="H266" s="3487"/>
      <c r="I266" s="3489"/>
      <c r="J266" s="3491"/>
      <c r="K266" s="3487"/>
      <c r="L266" s="3489"/>
      <c r="M266" s="3491"/>
      <c r="N266" s="3493"/>
      <c r="O266" s="3326"/>
      <c r="P266" s="3340"/>
      <c r="Q266" s="3342">
        <v>24958</v>
      </c>
      <c r="R266" s="3344">
        <v>4908</v>
      </c>
      <c r="S266" s="3345">
        <v>11263</v>
      </c>
      <c r="T266" s="3344" t="s">
        <v>3583</v>
      </c>
      <c r="U266" s="3347">
        <v>292</v>
      </c>
      <c r="V266" s="3397" t="s">
        <v>3341</v>
      </c>
      <c r="X266" s="1549"/>
      <c r="Y266" s="1549"/>
      <c r="Z266" s="1549"/>
      <c r="AA266" s="1549"/>
      <c r="AB266" s="1549"/>
      <c r="AC266" s="1549"/>
      <c r="AD266" s="1549"/>
      <c r="AE266" s="1549"/>
      <c r="AF266" s="1549"/>
      <c r="AG266" s="1549"/>
      <c r="AH266" s="1549"/>
      <c r="AI266" s="1549"/>
      <c r="AJ266" s="1549"/>
      <c r="AK266" s="1549"/>
    </row>
    <row r="267" spans="1:37" s="196" customFormat="1" ht="11.85" customHeight="1" x14ac:dyDescent="0.15">
      <c r="A267" s="1859"/>
      <c r="B267" s="679"/>
      <c r="C267" s="3305"/>
      <c r="D267" s="514" t="s">
        <v>71</v>
      </c>
      <c r="E267" s="323" t="s">
        <v>784</v>
      </c>
      <c r="F267" s="3309"/>
      <c r="G267" s="3503"/>
      <c r="H267" s="3499"/>
      <c r="I267" s="3501"/>
      <c r="J267" s="3497"/>
      <c r="K267" s="3499"/>
      <c r="L267" s="3501"/>
      <c r="M267" s="3497"/>
      <c r="N267" s="3503"/>
      <c r="O267" s="3358"/>
      <c r="P267" s="3359"/>
      <c r="Q267" s="3360"/>
      <c r="R267" s="3359"/>
      <c r="S267" s="3361"/>
      <c r="T267" s="3359"/>
      <c r="U267" s="3362"/>
      <c r="V267" s="3398"/>
      <c r="X267" s="1549"/>
      <c r="Y267" s="1549"/>
      <c r="Z267" s="1549"/>
      <c r="AA267" s="1549"/>
      <c r="AB267" s="1549"/>
      <c r="AC267" s="1549"/>
      <c r="AD267" s="1549"/>
      <c r="AE267" s="1549"/>
      <c r="AF267" s="1549"/>
      <c r="AG267" s="1549"/>
      <c r="AH267" s="1549"/>
      <c r="AI267" s="1549"/>
      <c r="AJ267" s="1549"/>
      <c r="AK267" s="1549"/>
    </row>
    <row r="268" spans="1:37" s="196" customFormat="1" ht="11.85" customHeight="1" x14ac:dyDescent="0.15">
      <c r="A268" s="1859"/>
      <c r="B268" s="679"/>
      <c r="C268" s="3303" t="s">
        <v>4713</v>
      </c>
      <c r="D268" s="320" t="s">
        <v>72</v>
      </c>
      <c r="E268" s="321" t="s">
        <v>786</v>
      </c>
      <c r="F268" s="3306" t="s">
        <v>787</v>
      </c>
      <c r="G268" s="3502">
        <v>4</v>
      </c>
      <c r="H268" s="3498">
        <v>2</v>
      </c>
      <c r="I268" s="3500">
        <v>0</v>
      </c>
      <c r="J268" s="3496">
        <v>2</v>
      </c>
      <c r="K268" s="3498">
        <v>1</v>
      </c>
      <c r="L268" s="3500">
        <v>0</v>
      </c>
      <c r="M268" s="3496">
        <v>3</v>
      </c>
      <c r="N268" s="3502">
        <v>2</v>
      </c>
      <c r="O268" s="3325">
        <v>41</v>
      </c>
      <c r="P268" s="3328">
        <v>46357</v>
      </c>
      <c r="Q268" s="3329"/>
      <c r="R268" s="3332" t="s">
        <v>3643</v>
      </c>
      <c r="S268" s="3333"/>
      <c r="T268" s="3328" t="s">
        <v>4679</v>
      </c>
      <c r="U268" s="3329"/>
      <c r="V268" s="3338" t="s">
        <v>3309</v>
      </c>
      <c r="X268" s="1549"/>
      <c r="Y268" s="1549"/>
      <c r="Z268" s="1549"/>
      <c r="AA268" s="1549"/>
      <c r="AB268" s="1549"/>
      <c r="AC268" s="1549"/>
      <c r="AD268" s="1549"/>
      <c r="AE268" s="1549"/>
      <c r="AF268" s="1549"/>
      <c r="AG268" s="1549"/>
      <c r="AH268" s="1549"/>
      <c r="AI268" s="1548">
        <f>SUM(H268:J271)</f>
        <v>4</v>
      </c>
      <c r="AJ268" s="1548">
        <f>SUM(K268:M271)</f>
        <v>4</v>
      </c>
      <c r="AK268" s="1549" t="str">
        <f>IF(AI268=AJ268,"","不一致")</f>
        <v/>
      </c>
    </row>
    <row r="269" spans="1:37" s="196" customFormat="1" ht="11.85" customHeight="1" x14ac:dyDescent="0.15">
      <c r="A269" s="1859"/>
      <c r="B269" s="679"/>
      <c r="C269" s="3304"/>
      <c r="D269" s="322"/>
      <c r="E269" s="513" t="s">
        <v>788</v>
      </c>
      <c r="F269" s="3307"/>
      <c r="G269" s="3493"/>
      <c r="H269" s="3487"/>
      <c r="I269" s="3489"/>
      <c r="J269" s="3491"/>
      <c r="K269" s="3487"/>
      <c r="L269" s="3489"/>
      <c r="M269" s="3491"/>
      <c r="N269" s="3493"/>
      <c r="O269" s="3326"/>
      <c r="P269" s="3330"/>
      <c r="Q269" s="3331"/>
      <c r="R269" s="3334"/>
      <c r="S269" s="3335"/>
      <c r="T269" s="3336"/>
      <c r="U269" s="3337"/>
      <c r="V269" s="3339"/>
      <c r="X269" s="1549"/>
      <c r="Y269" s="1549"/>
      <c r="Z269" s="1549"/>
      <c r="AA269" s="1549"/>
      <c r="AB269" s="1549"/>
      <c r="AC269" s="1549"/>
      <c r="AD269" s="1549"/>
      <c r="AE269" s="1549"/>
      <c r="AF269" s="1549"/>
      <c r="AG269" s="1549"/>
      <c r="AH269" s="1549"/>
      <c r="AI269" s="1549"/>
      <c r="AJ269" s="1549"/>
      <c r="AK269" s="1549"/>
    </row>
    <row r="270" spans="1:37" s="196" customFormat="1" ht="11.85" customHeight="1" x14ac:dyDescent="0.15">
      <c r="A270" s="1859"/>
      <c r="B270" s="679"/>
      <c r="C270" s="3304"/>
      <c r="D270" s="320" t="s">
        <v>70</v>
      </c>
      <c r="E270" s="321" t="s">
        <v>789</v>
      </c>
      <c r="F270" s="3308" t="s">
        <v>790</v>
      </c>
      <c r="G270" s="3493"/>
      <c r="H270" s="3487"/>
      <c r="I270" s="3489"/>
      <c r="J270" s="3491"/>
      <c r="K270" s="3487"/>
      <c r="L270" s="3489"/>
      <c r="M270" s="3491"/>
      <c r="N270" s="3493"/>
      <c r="O270" s="3326"/>
      <c r="P270" s="3340"/>
      <c r="Q270" s="3342">
        <v>28181</v>
      </c>
      <c r="R270" s="3344">
        <v>3496</v>
      </c>
      <c r="S270" s="3345">
        <v>8391</v>
      </c>
      <c r="T270" s="3344" t="s">
        <v>3583</v>
      </c>
      <c r="U270" s="3347">
        <v>292</v>
      </c>
      <c r="V270" s="3397" t="s">
        <v>3341</v>
      </c>
      <c r="X270" s="1549"/>
      <c r="Y270" s="1549"/>
      <c r="Z270" s="1549"/>
      <c r="AA270" s="1549"/>
      <c r="AB270" s="1549"/>
      <c r="AC270" s="1549"/>
      <c r="AD270" s="1549"/>
      <c r="AE270" s="1549"/>
      <c r="AF270" s="1549"/>
      <c r="AG270" s="1549"/>
      <c r="AH270" s="1549"/>
      <c r="AI270" s="1549"/>
      <c r="AJ270" s="1549"/>
      <c r="AK270" s="1549"/>
    </row>
    <row r="271" spans="1:37" s="196" customFormat="1" ht="11.85" customHeight="1" x14ac:dyDescent="0.15">
      <c r="A271" s="1859"/>
      <c r="B271" s="679"/>
      <c r="C271" s="3305"/>
      <c r="D271" s="320" t="s">
        <v>71</v>
      </c>
      <c r="E271" s="321" t="s">
        <v>789</v>
      </c>
      <c r="F271" s="3309"/>
      <c r="G271" s="3503"/>
      <c r="H271" s="3499"/>
      <c r="I271" s="3501"/>
      <c r="J271" s="3497"/>
      <c r="K271" s="3499"/>
      <c r="L271" s="3501"/>
      <c r="M271" s="3497"/>
      <c r="N271" s="3503"/>
      <c r="O271" s="3358"/>
      <c r="P271" s="3359"/>
      <c r="Q271" s="3360"/>
      <c r="R271" s="3359"/>
      <c r="S271" s="3361"/>
      <c r="T271" s="3359"/>
      <c r="U271" s="3362"/>
      <c r="V271" s="3398"/>
      <c r="X271" s="1549"/>
      <c r="Y271" s="1549"/>
      <c r="Z271" s="1549"/>
      <c r="AA271" s="1549"/>
      <c r="AB271" s="1549"/>
      <c r="AC271" s="1549"/>
      <c r="AD271" s="1549"/>
      <c r="AE271" s="1549"/>
      <c r="AF271" s="1549"/>
      <c r="AG271" s="1549"/>
      <c r="AH271" s="1549"/>
      <c r="AI271" s="1549"/>
      <c r="AJ271" s="1549"/>
      <c r="AK271" s="1549"/>
    </row>
    <row r="272" spans="1:37" s="196" customFormat="1" ht="11.85" customHeight="1" x14ac:dyDescent="0.15">
      <c r="A272" s="1859"/>
      <c r="B272" s="679"/>
      <c r="C272" s="3303" t="s">
        <v>4315</v>
      </c>
      <c r="D272" s="515" t="s">
        <v>72</v>
      </c>
      <c r="E272" s="516" t="s">
        <v>791</v>
      </c>
      <c r="F272" s="3306" t="s">
        <v>792</v>
      </c>
      <c r="G272" s="3502">
        <v>4</v>
      </c>
      <c r="H272" s="3498">
        <v>2</v>
      </c>
      <c r="I272" s="3500">
        <v>0</v>
      </c>
      <c r="J272" s="3496">
        <v>2</v>
      </c>
      <c r="K272" s="3498">
        <v>0</v>
      </c>
      <c r="L272" s="3500">
        <v>1</v>
      </c>
      <c r="M272" s="3496">
        <v>3</v>
      </c>
      <c r="N272" s="3502">
        <v>0</v>
      </c>
      <c r="O272" s="3325">
        <v>35</v>
      </c>
      <c r="P272" s="3328">
        <v>55504</v>
      </c>
      <c r="Q272" s="3329"/>
      <c r="R272" s="3332" t="s">
        <v>3644</v>
      </c>
      <c r="S272" s="3333"/>
      <c r="T272" s="3328" t="s">
        <v>4679</v>
      </c>
      <c r="U272" s="3329"/>
      <c r="V272" s="3338" t="s">
        <v>3309</v>
      </c>
      <c r="X272" s="1549"/>
      <c r="Y272" s="1549"/>
      <c r="Z272" s="1549"/>
      <c r="AA272" s="1549"/>
      <c r="AB272" s="1549"/>
      <c r="AC272" s="1549"/>
      <c r="AD272" s="1549"/>
      <c r="AE272" s="1549"/>
      <c r="AF272" s="1549"/>
      <c r="AG272" s="1549"/>
      <c r="AH272" s="1549"/>
      <c r="AI272" s="1548">
        <f>SUM(H272:J275)</f>
        <v>4</v>
      </c>
      <c r="AJ272" s="1548">
        <f>SUM(K272:M275)</f>
        <v>4</v>
      </c>
      <c r="AK272" s="1549" t="str">
        <f>IF(AI272=AJ272,"","不一致")</f>
        <v/>
      </c>
    </row>
    <row r="273" spans="1:37" s="196" customFormat="1" ht="11.85" customHeight="1" x14ac:dyDescent="0.15">
      <c r="A273" s="1859"/>
      <c r="B273" s="679"/>
      <c r="C273" s="3304"/>
      <c r="D273" s="322"/>
      <c r="E273" s="513" t="s">
        <v>793</v>
      </c>
      <c r="F273" s="3307"/>
      <c r="G273" s="3493"/>
      <c r="H273" s="3487"/>
      <c r="I273" s="3489"/>
      <c r="J273" s="3491"/>
      <c r="K273" s="3487"/>
      <c r="L273" s="3489"/>
      <c r="M273" s="3491"/>
      <c r="N273" s="3493"/>
      <c r="O273" s="3326"/>
      <c r="P273" s="3330"/>
      <c r="Q273" s="3331"/>
      <c r="R273" s="3334"/>
      <c r="S273" s="3335"/>
      <c r="T273" s="3336"/>
      <c r="U273" s="3337"/>
      <c r="V273" s="3339"/>
      <c r="X273" s="1549"/>
      <c r="Y273" s="1549"/>
      <c r="Z273" s="1549"/>
      <c r="AA273" s="1549"/>
      <c r="AB273" s="1549"/>
      <c r="AC273" s="1549"/>
      <c r="AD273" s="1549"/>
      <c r="AE273" s="1549"/>
      <c r="AF273" s="1549"/>
      <c r="AG273" s="1549"/>
      <c r="AH273" s="1549"/>
      <c r="AI273" s="1549"/>
      <c r="AJ273" s="1549"/>
      <c r="AK273" s="1549"/>
    </row>
    <row r="274" spans="1:37" s="196" customFormat="1" ht="11.85" customHeight="1" x14ac:dyDescent="0.15">
      <c r="A274" s="1859"/>
      <c r="B274" s="679"/>
      <c r="C274" s="3304"/>
      <c r="D274" s="320" t="s">
        <v>70</v>
      </c>
      <c r="E274" s="321" t="s">
        <v>794</v>
      </c>
      <c r="F274" s="3308" t="s">
        <v>795</v>
      </c>
      <c r="G274" s="3493"/>
      <c r="H274" s="3487"/>
      <c r="I274" s="3489"/>
      <c r="J274" s="3491"/>
      <c r="K274" s="3487"/>
      <c r="L274" s="3489"/>
      <c r="M274" s="3491"/>
      <c r="N274" s="3493"/>
      <c r="O274" s="3326"/>
      <c r="P274" s="3340"/>
      <c r="Q274" s="3342">
        <v>18383</v>
      </c>
      <c r="R274" s="3344">
        <v>5800</v>
      </c>
      <c r="S274" s="3345">
        <v>12407</v>
      </c>
      <c r="T274" s="3344" t="s">
        <v>3583</v>
      </c>
      <c r="U274" s="3347">
        <v>292</v>
      </c>
      <c r="V274" s="3397" t="s">
        <v>3341</v>
      </c>
      <c r="X274" s="1549"/>
      <c r="Y274" s="1549"/>
      <c r="Z274" s="1549"/>
      <c r="AA274" s="1549"/>
      <c r="AB274" s="1549"/>
      <c r="AC274" s="1549"/>
      <c r="AD274" s="1549"/>
      <c r="AE274" s="1549"/>
      <c r="AF274" s="1549"/>
      <c r="AG274" s="1549"/>
      <c r="AH274" s="1549"/>
      <c r="AI274" s="1549"/>
      <c r="AJ274" s="1549"/>
      <c r="AK274" s="1549"/>
    </row>
    <row r="275" spans="1:37" s="196" customFormat="1" ht="11.85" customHeight="1" x14ac:dyDescent="0.15">
      <c r="A275" s="1859"/>
      <c r="B275" s="679"/>
      <c r="C275" s="3305"/>
      <c r="D275" s="514" t="s">
        <v>71</v>
      </c>
      <c r="E275" s="323" t="s">
        <v>796</v>
      </c>
      <c r="F275" s="3309"/>
      <c r="G275" s="3503"/>
      <c r="H275" s="3499"/>
      <c r="I275" s="3501"/>
      <c r="J275" s="3497"/>
      <c r="K275" s="3499"/>
      <c r="L275" s="3501"/>
      <c r="M275" s="3497"/>
      <c r="N275" s="3503"/>
      <c r="O275" s="3358"/>
      <c r="P275" s="3359"/>
      <c r="Q275" s="3360"/>
      <c r="R275" s="3359"/>
      <c r="S275" s="3361"/>
      <c r="T275" s="3359"/>
      <c r="U275" s="3362"/>
      <c r="V275" s="3398"/>
      <c r="X275" s="1549"/>
      <c r="Y275" s="1549"/>
      <c r="Z275" s="1549"/>
      <c r="AA275" s="1549"/>
      <c r="AB275" s="1549"/>
      <c r="AC275" s="1549"/>
      <c r="AD275" s="1549"/>
      <c r="AE275" s="1549"/>
      <c r="AF275" s="1549"/>
      <c r="AG275" s="1549"/>
      <c r="AH275" s="1549"/>
      <c r="AI275" s="1549"/>
      <c r="AJ275" s="1549"/>
      <c r="AK275" s="1549"/>
    </row>
    <row r="276" spans="1:37" s="196" customFormat="1" ht="11.85" customHeight="1" x14ac:dyDescent="0.15">
      <c r="A276" s="1859"/>
      <c r="B276" s="679"/>
      <c r="C276" s="3303" t="s">
        <v>4316</v>
      </c>
      <c r="D276" s="320" t="s">
        <v>72</v>
      </c>
      <c r="E276" s="321" t="s">
        <v>75</v>
      </c>
      <c r="F276" s="3306" t="s">
        <v>797</v>
      </c>
      <c r="G276" s="3502">
        <v>4</v>
      </c>
      <c r="H276" s="3498">
        <v>3</v>
      </c>
      <c r="I276" s="3500">
        <v>0</v>
      </c>
      <c r="J276" s="3496">
        <v>1</v>
      </c>
      <c r="K276" s="3498">
        <v>1</v>
      </c>
      <c r="L276" s="3500">
        <v>0</v>
      </c>
      <c r="M276" s="3496">
        <v>3</v>
      </c>
      <c r="N276" s="3502">
        <v>2</v>
      </c>
      <c r="O276" s="3325">
        <v>36</v>
      </c>
      <c r="P276" s="3328">
        <v>61669</v>
      </c>
      <c r="Q276" s="3329"/>
      <c r="R276" s="3332" t="s">
        <v>3645</v>
      </c>
      <c r="S276" s="3333"/>
      <c r="T276" s="3328" t="s">
        <v>4679</v>
      </c>
      <c r="U276" s="3329"/>
      <c r="V276" s="3338" t="s">
        <v>3309</v>
      </c>
      <c r="X276" s="1549"/>
      <c r="Y276" s="1549"/>
      <c r="Z276" s="1549"/>
      <c r="AA276" s="1549"/>
      <c r="AB276" s="1549"/>
      <c r="AC276" s="1549"/>
      <c r="AD276" s="1549"/>
      <c r="AE276" s="1549"/>
      <c r="AF276" s="1549"/>
      <c r="AG276" s="1549"/>
      <c r="AH276" s="1549"/>
      <c r="AI276" s="1548">
        <f>SUM(H276:J279)</f>
        <v>4</v>
      </c>
      <c r="AJ276" s="1548">
        <f>SUM(K276:M279)</f>
        <v>4</v>
      </c>
      <c r="AK276" s="1549" t="str">
        <f>IF(AI276=AJ276,"","不一致")</f>
        <v/>
      </c>
    </row>
    <row r="277" spans="1:37" s="196" customFormat="1" ht="11.85" customHeight="1" x14ac:dyDescent="0.15">
      <c r="A277" s="1859"/>
      <c r="B277" s="679"/>
      <c r="C277" s="3304"/>
      <c r="D277" s="322"/>
      <c r="E277" s="513" t="s">
        <v>798</v>
      </c>
      <c r="F277" s="3307"/>
      <c r="G277" s="3493"/>
      <c r="H277" s="3487"/>
      <c r="I277" s="3489"/>
      <c r="J277" s="3491"/>
      <c r="K277" s="3487"/>
      <c r="L277" s="3489"/>
      <c r="M277" s="3491"/>
      <c r="N277" s="3493"/>
      <c r="O277" s="3326"/>
      <c r="P277" s="3330"/>
      <c r="Q277" s="3331"/>
      <c r="R277" s="3334"/>
      <c r="S277" s="3335"/>
      <c r="T277" s="3336"/>
      <c r="U277" s="3337"/>
      <c r="V277" s="3339"/>
      <c r="X277" s="1549"/>
      <c r="Y277" s="1549"/>
      <c r="Z277" s="1549"/>
      <c r="AA277" s="1549"/>
      <c r="AB277" s="1549"/>
      <c r="AC277" s="1549"/>
      <c r="AD277" s="1549"/>
      <c r="AE277" s="1549"/>
      <c r="AF277" s="1549"/>
      <c r="AG277" s="1549"/>
      <c r="AH277" s="1549"/>
      <c r="AI277" s="1549"/>
      <c r="AJ277" s="1549"/>
      <c r="AK277" s="1549"/>
    </row>
    <row r="278" spans="1:37" s="196" customFormat="1" ht="11.85" customHeight="1" x14ac:dyDescent="0.15">
      <c r="A278" s="1859"/>
      <c r="B278" s="679"/>
      <c r="C278" s="3304"/>
      <c r="D278" s="320" t="s">
        <v>70</v>
      </c>
      <c r="E278" s="321" t="s">
        <v>799</v>
      </c>
      <c r="F278" s="3308" t="s">
        <v>800</v>
      </c>
      <c r="G278" s="3493"/>
      <c r="H278" s="3487"/>
      <c r="I278" s="3489"/>
      <c r="J278" s="3491"/>
      <c r="K278" s="3487"/>
      <c r="L278" s="3489"/>
      <c r="M278" s="3491"/>
      <c r="N278" s="3493"/>
      <c r="O278" s="3326"/>
      <c r="P278" s="3340"/>
      <c r="Q278" s="3342">
        <v>19253</v>
      </c>
      <c r="R278" s="3344">
        <v>4711</v>
      </c>
      <c r="S278" s="3345">
        <v>10105</v>
      </c>
      <c r="T278" s="3344" t="s">
        <v>3583</v>
      </c>
      <c r="U278" s="3347">
        <v>292</v>
      </c>
      <c r="V278" s="3397" t="s">
        <v>3341</v>
      </c>
      <c r="X278" s="1549"/>
      <c r="Y278" s="1549"/>
      <c r="Z278" s="1549"/>
      <c r="AA278" s="1549"/>
      <c r="AB278" s="1549"/>
      <c r="AC278" s="1549"/>
      <c r="AD278" s="1549"/>
      <c r="AE278" s="1549"/>
      <c r="AF278" s="1549"/>
      <c r="AG278" s="1549"/>
      <c r="AH278" s="1549"/>
      <c r="AI278" s="1549"/>
      <c r="AJ278" s="1549"/>
      <c r="AK278" s="1549"/>
    </row>
    <row r="279" spans="1:37" s="196" customFormat="1" ht="11.85" customHeight="1" x14ac:dyDescent="0.15">
      <c r="A279" s="1859"/>
      <c r="B279" s="679"/>
      <c r="C279" s="3305"/>
      <c r="D279" s="320" t="s">
        <v>71</v>
      </c>
      <c r="E279" s="321" t="s">
        <v>799</v>
      </c>
      <c r="F279" s="3309"/>
      <c r="G279" s="3503"/>
      <c r="H279" s="3499"/>
      <c r="I279" s="3501"/>
      <c r="J279" s="3497"/>
      <c r="K279" s="3499"/>
      <c r="L279" s="3501"/>
      <c r="M279" s="3497"/>
      <c r="N279" s="3503"/>
      <c r="O279" s="3358"/>
      <c r="P279" s="3359"/>
      <c r="Q279" s="3360"/>
      <c r="R279" s="3359"/>
      <c r="S279" s="3361"/>
      <c r="T279" s="3359"/>
      <c r="U279" s="3362"/>
      <c r="V279" s="3398"/>
      <c r="X279" s="1549"/>
      <c r="Y279" s="1549"/>
      <c r="Z279" s="1549"/>
      <c r="AA279" s="1549"/>
      <c r="AB279" s="1549"/>
      <c r="AC279" s="1549"/>
      <c r="AD279" s="1549"/>
      <c r="AE279" s="1549"/>
      <c r="AF279" s="1549"/>
      <c r="AG279" s="1549"/>
      <c r="AH279" s="1549"/>
      <c r="AI279" s="1549"/>
      <c r="AJ279" s="1549"/>
      <c r="AK279" s="1549"/>
    </row>
    <row r="280" spans="1:37" s="196" customFormat="1" ht="11.85" customHeight="1" x14ac:dyDescent="0.15">
      <c r="A280" s="1859"/>
      <c r="B280" s="679"/>
      <c r="C280" s="3303" t="s">
        <v>4714</v>
      </c>
      <c r="D280" s="515" t="s">
        <v>72</v>
      </c>
      <c r="E280" s="516" t="s">
        <v>801</v>
      </c>
      <c r="F280" s="3306" t="s">
        <v>802</v>
      </c>
      <c r="G280" s="3502">
        <v>4</v>
      </c>
      <c r="H280" s="3498">
        <v>3</v>
      </c>
      <c r="I280" s="3500">
        <v>0</v>
      </c>
      <c r="J280" s="3496">
        <v>1</v>
      </c>
      <c r="K280" s="3498">
        <v>0</v>
      </c>
      <c r="L280" s="3500">
        <v>0</v>
      </c>
      <c r="M280" s="3496">
        <v>4</v>
      </c>
      <c r="N280" s="3502">
        <v>2</v>
      </c>
      <c r="O280" s="3325">
        <v>48</v>
      </c>
      <c r="P280" s="3328">
        <v>34572</v>
      </c>
      <c r="Q280" s="3329"/>
      <c r="R280" s="3332" t="s">
        <v>3646</v>
      </c>
      <c r="S280" s="3333"/>
      <c r="T280" s="3328" t="s">
        <v>4679</v>
      </c>
      <c r="U280" s="3329"/>
      <c r="V280" s="3338" t="s">
        <v>3309</v>
      </c>
      <c r="X280" s="1549"/>
      <c r="Y280" s="1549"/>
      <c r="Z280" s="1549"/>
      <c r="AA280" s="1549"/>
      <c r="AB280" s="1549"/>
      <c r="AC280" s="1549"/>
      <c r="AD280" s="1549"/>
      <c r="AE280" s="1549"/>
      <c r="AF280" s="1549"/>
      <c r="AG280" s="1549"/>
      <c r="AH280" s="1549"/>
      <c r="AI280" s="1548">
        <f>SUM(H280:J283)</f>
        <v>4</v>
      </c>
      <c r="AJ280" s="1548">
        <f>SUM(K280:M283)</f>
        <v>4</v>
      </c>
      <c r="AK280" s="1549" t="str">
        <f>IF(AI280=AJ280,"","不一致")</f>
        <v/>
      </c>
    </row>
    <row r="281" spans="1:37" s="196" customFormat="1" ht="11.85" customHeight="1" x14ac:dyDescent="0.15">
      <c r="A281" s="1859"/>
      <c r="B281" s="679"/>
      <c r="C281" s="3304"/>
      <c r="D281" s="322"/>
      <c r="E281" s="513" t="s">
        <v>803</v>
      </c>
      <c r="F281" s="3307"/>
      <c r="G281" s="3493"/>
      <c r="H281" s="3487"/>
      <c r="I281" s="3489"/>
      <c r="J281" s="3491"/>
      <c r="K281" s="3487"/>
      <c r="L281" s="3489"/>
      <c r="M281" s="3491"/>
      <c r="N281" s="3493"/>
      <c r="O281" s="3326"/>
      <c r="P281" s="3330"/>
      <c r="Q281" s="3331"/>
      <c r="R281" s="3334"/>
      <c r="S281" s="3335"/>
      <c r="T281" s="3336"/>
      <c r="U281" s="3337"/>
      <c r="V281" s="3339"/>
      <c r="X281" s="1549"/>
      <c r="Y281" s="1549"/>
      <c r="Z281" s="1549"/>
      <c r="AA281" s="1549"/>
      <c r="AB281" s="1549"/>
      <c r="AC281" s="1549"/>
      <c r="AD281" s="1549"/>
      <c r="AE281" s="1549"/>
      <c r="AF281" s="1549"/>
      <c r="AG281" s="1549"/>
      <c r="AH281" s="1549"/>
      <c r="AI281" s="1549"/>
      <c r="AJ281" s="1549"/>
      <c r="AK281" s="1549"/>
    </row>
    <row r="282" spans="1:37" s="196" customFormat="1" ht="11.85" customHeight="1" x14ac:dyDescent="0.15">
      <c r="A282" s="1859"/>
      <c r="B282" s="679"/>
      <c r="C282" s="3304"/>
      <c r="D282" s="320" t="s">
        <v>70</v>
      </c>
      <c r="E282" s="321" t="s">
        <v>804</v>
      </c>
      <c r="F282" s="3308" t="s">
        <v>805</v>
      </c>
      <c r="G282" s="3493"/>
      <c r="H282" s="3487"/>
      <c r="I282" s="3489"/>
      <c r="J282" s="3491"/>
      <c r="K282" s="3487"/>
      <c r="L282" s="3489"/>
      <c r="M282" s="3491"/>
      <c r="N282" s="3493"/>
      <c r="O282" s="3326"/>
      <c r="P282" s="3340"/>
      <c r="Q282" s="3342">
        <v>12619</v>
      </c>
      <c r="R282" s="3344">
        <v>5280</v>
      </c>
      <c r="S282" s="3345">
        <v>12490</v>
      </c>
      <c r="T282" s="3344" t="s">
        <v>3583</v>
      </c>
      <c r="U282" s="3347">
        <v>293</v>
      </c>
      <c r="V282" s="3397" t="s">
        <v>3341</v>
      </c>
      <c r="X282" s="1549"/>
      <c r="Y282" s="1549"/>
      <c r="Z282" s="1549"/>
      <c r="AA282" s="1549"/>
      <c r="AB282" s="1549"/>
      <c r="AC282" s="1549"/>
      <c r="AD282" s="1549"/>
      <c r="AE282" s="1549"/>
      <c r="AF282" s="1549"/>
      <c r="AG282" s="1549"/>
      <c r="AH282" s="1549"/>
      <c r="AI282" s="1549"/>
      <c r="AJ282" s="1549"/>
      <c r="AK282" s="1549"/>
    </row>
    <row r="283" spans="1:37" s="196" customFormat="1" ht="11.85" customHeight="1" x14ac:dyDescent="0.15">
      <c r="A283" s="1859"/>
      <c r="B283" s="679"/>
      <c r="C283" s="3305"/>
      <c r="D283" s="514" t="s">
        <v>71</v>
      </c>
      <c r="E283" s="323" t="s">
        <v>804</v>
      </c>
      <c r="F283" s="3309"/>
      <c r="G283" s="3503"/>
      <c r="H283" s="3499"/>
      <c r="I283" s="3501"/>
      <c r="J283" s="3497"/>
      <c r="K283" s="3499"/>
      <c r="L283" s="3501"/>
      <c r="M283" s="3497"/>
      <c r="N283" s="3503"/>
      <c r="O283" s="3358"/>
      <c r="P283" s="3359"/>
      <c r="Q283" s="3360"/>
      <c r="R283" s="3359"/>
      <c r="S283" s="3361"/>
      <c r="T283" s="3359"/>
      <c r="U283" s="3362"/>
      <c r="V283" s="3398"/>
      <c r="X283" s="1549"/>
      <c r="Y283" s="1549"/>
      <c r="Z283" s="1549"/>
      <c r="AA283" s="1549"/>
      <c r="AB283" s="1549"/>
      <c r="AC283" s="1549"/>
      <c r="AD283" s="1549"/>
      <c r="AE283" s="1549"/>
      <c r="AF283" s="1549"/>
      <c r="AG283" s="1549"/>
      <c r="AH283" s="1549"/>
      <c r="AI283" s="1549"/>
      <c r="AJ283" s="1549"/>
      <c r="AK283" s="1549"/>
    </row>
    <row r="284" spans="1:37" s="196" customFormat="1" ht="11.85" customHeight="1" x14ac:dyDescent="0.15">
      <c r="A284" s="1859"/>
      <c r="B284" s="1313"/>
      <c r="C284" s="3303" t="s">
        <v>4715</v>
      </c>
      <c r="D284" s="320" t="s">
        <v>72</v>
      </c>
      <c r="E284" s="321" t="s">
        <v>806</v>
      </c>
      <c r="F284" s="3565" t="s">
        <v>4716</v>
      </c>
      <c r="G284" s="3502">
        <v>4</v>
      </c>
      <c r="H284" s="3498">
        <v>2</v>
      </c>
      <c r="I284" s="3500">
        <v>0</v>
      </c>
      <c r="J284" s="3496">
        <v>2</v>
      </c>
      <c r="K284" s="3498">
        <v>1</v>
      </c>
      <c r="L284" s="3500">
        <v>1</v>
      </c>
      <c r="M284" s="3496">
        <v>2</v>
      </c>
      <c r="N284" s="3502">
        <v>2</v>
      </c>
      <c r="O284" s="3325">
        <v>38</v>
      </c>
      <c r="P284" s="3328">
        <v>66622</v>
      </c>
      <c r="Q284" s="3329"/>
      <c r="R284" s="3332" t="s">
        <v>3647</v>
      </c>
      <c r="S284" s="3333"/>
      <c r="T284" s="3328" t="s">
        <v>4679</v>
      </c>
      <c r="U284" s="3329"/>
      <c r="V284" s="3338" t="s">
        <v>3309</v>
      </c>
      <c r="X284" s="1549"/>
      <c r="Y284" s="1549"/>
      <c r="Z284" s="1549"/>
      <c r="AA284" s="1549"/>
      <c r="AB284" s="1549"/>
      <c r="AC284" s="1549"/>
      <c r="AD284" s="1549"/>
      <c r="AE284" s="1549"/>
      <c r="AF284" s="1549"/>
      <c r="AG284" s="1549"/>
      <c r="AH284" s="1549"/>
      <c r="AI284" s="1548">
        <f>SUM(H284:J287)</f>
        <v>4</v>
      </c>
      <c r="AJ284" s="1548">
        <f>SUM(K284:M287)</f>
        <v>4</v>
      </c>
      <c r="AK284" s="1549" t="str">
        <f>IF(AI284=AJ284,"","不一致")</f>
        <v/>
      </c>
    </row>
    <row r="285" spans="1:37" s="196" customFormat="1" ht="11.85" customHeight="1" x14ac:dyDescent="0.15">
      <c r="A285" s="1859"/>
      <c r="B285" s="1313"/>
      <c r="C285" s="3304"/>
      <c r="D285" s="322"/>
      <c r="E285" s="513" t="s">
        <v>807</v>
      </c>
      <c r="F285" s="3566"/>
      <c r="G285" s="3493"/>
      <c r="H285" s="3487"/>
      <c r="I285" s="3489"/>
      <c r="J285" s="3491"/>
      <c r="K285" s="3487"/>
      <c r="L285" s="3489"/>
      <c r="M285" s="3491"/>
      <c r="N285" s="3493"/>
      <c r="O285" s="3326"/>
      <c r="P285" s="3330"/>
      <c r="Q285" s="3331"/>
      <c r="R285" s="3334"/>
      <c r="S285" s="3335"/>
      <c r="T285" s="3336"/>
      <c r="U285" s="3337"/>
      <c r="V285" s="3339"/>
      <c r="X285" s="1549"/>
      <c r="Y285" s="1549"/>
      <c r="Z285" s="1549"/>
      <c r="AA285" s="1549"/>
      <c r="AB285" s="1549"/>
      <c r="AC285" s="1549"/>
      <c r="AD285" s="1549"/>
      <c r="AE285" s="1549"/>
      <c r="AF285" s="1549"/>
      <c r="AG285" s="1549"/>
      <c r="AH285" s="1549"/>
      <c r="AI285" s="1549"/>
      <c r="AJ285" s="1549"/>
      <c r="AK285" s="1549"/>
    </row>
    <row r="286" spans="1:37" s="196" customFormat="1" ht="11.85" customHeight="1" x14ac:dyDescent="0.15">
      <c r="A286" s="1859"/>
      <c r="B286" s="1313"/>
      <c r="C286" s="3304"/>
      <c r="D286" s="320" t="s">
        <v>70</v>
      </c>
      <c r="E286" s="321" t="s">
        <v>808</v>
      </c>
      <c r="F286" s="3308" t="s">
        <v>4717</v>
      </c>
      <c r="G286" s="3493"/>
      <c r="H286" s="3487"/>
      <c r="I286" s="3489"/>
      <c r="J286" s="3491"/>
      <c r="K286" s="3487"/>
      <c r="L286" s="3489"/>
      <c r="M286" s="3491"/>
      <c r="N286" s="3493"/>
      <c r="O286" s="3326"/>
      <c r="P286" s="3340"/>
      <c r="Q286" s="3342">
        <v>24260</v>
      </c>
      <c r="R286" s="3344">
        <v>4561</v>
      </c>
      <c r="S286" s="3345">
        <v>9826</v>
      </c>
      <c r="T286" s="3344" t="s">
        <v>3583</v>
      </c>
      <c r="U286" s="3347">
        <v>292</v>
      </c>
      <c r="V286" s="3397" t="s">
        <v>3341</v>
      </c>
      <c r="X286" s="1549"/>
      <c r="Y286" s="1549"/>
      <c r="Z286" s="1549"/>
      <c r="AA286" s="1549"/>
      <c r="AB286" s="1549"/>
      <c r="AC286" s="1549"/>
      <c r="AD286" s="1549"/>
      <c r="AE286" s="1549"/>
      <c r="AF286" s="1549"/>
      <c r="AG286" s="1549"/>
      <c r="AH286" s="1549"/>
      <c r="AI286" s="1549"/>
      <c r="AJ286" s="1549"/>
      <c r="AK286" s="1549"/>
    </row>
    <row r="287" spans="1:37" s="196" customFormat="1" ht="11.85" customHeight="1" thickBot="1" x14ac:dyDescent="0.2">
      <c r="A287" s="1859"/>
      <c r="B287" s="1314"/>
      <c r="C287" s="3562"/>
      <c r="D287" s="948" t="s">
        <v>71</v>
      </c>
      <c r="E287" s="737" t="s">
        <v>808</v>
      </c>
      <c r="F287" s="3317"/>
      <c r="G287" s="3516"/>
      <c r="H287" s="3515"/>
      <c r="I287" s="3513"/>
      <c r="J287" s="3514"/>
      <c r="K287" s="3515"/>
      <c r="L287" s="3513"/>
      <c r="M287" s="3514"/>
      <c r="N287" s="3516"/>
      <c r="O287" s="3327"/>
      <c r="P287" s="3341"/>
      <c r="Q287" s="3343"/>
      <c r="R287" s="3341"/>
      <c r="S287" s="3346"/>
      <c r="T287" s="3341"/>
      <c r="U287" s="3348"/>
      <c r="V287" s="3399"/>
      <c r="X287" s="1549"/>
      <c r="Y287" s="1549"/>
      <c r="Z287" s="1549"/>
      <c r="AA287" s="1549"/>
      <c r="AB287" s="1549"/>
      <c r="AC287" s="1549"/>
      <c r="AD287" s="1549"/>
      <c r="AE287" s="1549"/>
      <c r="AF287" s="1549"/>
      <c r="AG287" s="1549"/>
      <c r="AH287" s="1549"/>
      <c r="AI287" s="1549"/>
      <c r="AJ287" s="1549"/>
      <c r="AK287" s="1549"/>
    </row>
    <row r="288" spans="1:37" s="196" customFormat="1" ht="11.85" customHeight="1" x14ac:dyDescent="0.15">
      <c r="A288" s="1859"/>
      <c r="B288" s="3298" t="s">
        <v>4685</v>
      </c>
      <c r="C288" s="3304" t="s">
        <v>4317</v>
      </c>
      <c r="D288" s="320" t="s">
        <v>72</v>
      </c>
      <c r="E288" s="321" t="s">
        <v>809</v>
      </c>
      <c r="F288" s="3318" t="s">
        <v>3844</v>
      </c>
      <c r="G288" s="3493">
        <v>4</v>
      </c>
      <c r="H288" s="3487">
        <v>2</v>
      </c>
      <c r="I288" s="3489">
        <v>0</v>
      </c>
      <c r="J288" s="3491">
        <v>2</v>
      </c>
      <c r="K288" s="3487">
        <v>0</v>
      </c>
      <c r="L288" s="3489">
        <v>1</v>
      </c>
      <c r="M288" s="3491">
        <v>3</v>
      </c>
      <c r="N288" s="3493">
        <v>2</v>
      </c>
      <c r="O288" s="3326">
        <v>34</v>
      </c>
      <c r="P288" s="3330">
        <v>16912</v>
      </c>
      <c r="Q288" s="3331"/>
      <c r="R288" s="3363" t="s">
        <v>3647</v>
      </c>
      <c r="S288" s="3364"/>
      <c r="T288" s="3330" t="s">
        <v>4690</v>
      </c>
      <c r="U288" s="3331"/>
      <c r="V288" s="3365" t="s">
        <v>3309</v>
      </c>
      <c r="X288" s="1549"/>
      <c r="Y288" s="1549"/>
      <c r="Z288" s="1549"/>
      <c r="AA288" s="1549"/>
      <c r="AB288" s="1549"/>
      <c r="AC288" s="1549"/>
      <c r="AD288" s="1549"/>
      <c r="AE288" s="1549"/>
      <c r="AF288" s="1549"/>
      <c r="AG288" s="1549"/>
      <c r="AH288" s="1549"/>
      <c r="AI288" s="1548">
        <f>SUM(H288:J291)</f>
        <v>4</v>
      </c>
      <c r="AJ288" s="1548">
        <f>SUM(K288:M291)</f>
        <v>4</v>
      </c>
      <c r="AK288" s="1549" t="str">
        <f>IF(AI288=AJ288,"","不一致")</f>
        <v/>
      </c>
    </row>
    <row r="289" spans="1:37" s="196" customFormat="1" ht="11.85" customHeight="1" x14ac:dyDescent="0.15">
      <c r="A289" s="1859"/>
      <c r="B289" s="3298"/>
      <c r="C289" s="3304"/>
      <c r="D289" s="322"/>
      <c r="E289" s="513" t="s">
        <v>810</v>
      </c>
      <c r="F289" s="3307"/>
      <c r="G289" s="3493"/>
      <c r="H289" s="3487"/>
      <c r="I289" s="3489"/>
      <c r="J289" s="3491"/>
      <c r="K289" s="3487"/>
      <c r="L289" s="3489"/>
      <c r="M289" s="3491"/>
      <c r="N289" s="3493"/>
      <c r="O289" s="3326"/>
      <c r="P289" s="3330"/>
      <c r="Q289" s="3331"/>
      <c r="R289" s="3334"/>
      <c r="S289" s="3335"/>
      <c r="T289" s="3336"/>
      <c r="U289" s="3337"/>
      <c r="V289" s="3339"/>
      <c r="X289" s="1549"/>
      <c r="Y289" s="1549"/>
      <c r="Z289" s="1549"/>
      <c r="AA289" s="1549"/>
      <c r="AB289" s="1549"/>
      <c r="AC289" s="1549"/>
      <c r="AD289" s="1549"/>
      <c r="AE289" s="1549"/>
      <c r="AF289" s="1549"/>
      <c r="AG289" s="1549"/>
      <c r="AH289" s="1549"/>
      <c r="AI289" s="1549"/>
      <c r="AJ289" s="1549"/>
      <c r="AK289" s="1549"/>
    </row>
    <row r="290" spans="1:37" s="196" customFormat="1" ht="11.85" customHeight="1" x14ac:dyDescent="0.15">
      <c r="A290" s="1859"/>
      <c r="B290" s="3298"/>
      <c r="C290" s="3304"/>
      <c r="D290" s="320" t="s">
        <v>70</v>
      </c>
      <c r="E290" s="321" t="s">
        <v>811</v>
      </c>
      <c r="F290" s="3308" t="s">
        <v>4718</v>
      </c>
      <c r="G290" s="3493"/>
      <c r="H290" s="3487"/>
      <c r="I290" s="3489"/>
      <c r="J290" s="3491"/>
      <c r="K290" s="3487"/>
      <c r="L290" s="3489"/>
      <c r="M290" s="3491"/>
      <c r="N290" s="3493"/>
      <c r="O290" s="3326"/>
      <c r="P290" s="3340"/>
      <c r="Q290" s="3342">
        <v>10663</v>
      </c>
      <c r="R290" s="3344">
        <v>4561</v>
      </c>
      <c r="S290" s="3345">
        <v>9826</v>
      </c>
      <c r="T290" s="3344" t="s">
        <v>3583</v>
      </c>
      <c r="U290" s="3347">
        <v>292</v>
      </c>
      <c r="V290" s="3397" t="s">
        <v>3341</v>
      </c>
      <c r="X290" s="1549"/>
      <c r="Y290" s="1549"/>
      <c r="Z290" s="1549"/>
      <c r="AA290" s="1549"/>
      <c r="AB290" s="1549"/>
      <c r="AC290" s="1549"/>
      <c r="AD290" s="1549"/>
      <c r="AE290" s="1549"/>
      <c r="AF290" s="1549"/>
      <c r="AG290" s="1549"/>
      <c r="AH290" s="1549"/>
      <c r="AI290" s="1549"/>
      <c r="AJ290" s="1549"/>
      <c r="AK290" s="1549"/>
    </row>
    <row r="291" spans="1:37" s="196" customFormat="1" ht="11.85" customHeight="1" thickBot="1" x14ac:dyDescent="0.2">
      <c r="A291" s="1859"/>
      <c r="B291" s="3298"/>
      <c r="C291" s="3562"/>
      <c r="D291" s="948" t="s">
        <v>71</v>
      </c>
      <c r="E291" s="737" t="s">
        <v>811</v>
      </c>
      <c r="F291" s="3317"/>
      <c r="G291" s="3542"/>
      <c r="H291" s="3539"/>
      <c r="I291" s="3540"/>
      <c r="J291" s="3541"/>
      <c r="K291" s="3539"/>
      <c r="L291" s="3540"/>
      <c r="M291" s="3541"/>
      <c r="N291" s="3542"/>
      <c r="O291" s="3464"/>
      <c r="P291" s="3465"/>
      <c r="Q291" s="3466"/>
      <c r="R291" s="3465"/>
      <c r="S291" s="3467"/>
      <c r="T291" s="3465"/>
      <c r="U291" s="3468"/>
      <c r="V291" s="3400"/>
      <c r="X291" s="1549"/>
      <c r="Y291" s="1549"/>
      <c r="Z291" s="1549"/>
      <c r="AA291" s="1549"/>
      <c r="AB291" s="1549"/>
      <c r="AC291" s="1549"/>
      <c r="AD291" s="1549"/>
      <c r="AE291" s="1549"/>
      <c r="AF291" s="1549"/>
      <c r="AG291" s="1549"/>
      <c r="AH291" s="1549"/>
      <c r="AI291" s="1549"/>
      <c r="AJ291" s="1549"/>
      <c r="AK291" s="1549"/>
    </row>
    <row r="292" spans="1:37" ht="11.25" customHeight="1" x14ac:dyDescent="0.15">
      <c r="A292" s="1859"/>
      <c r="B292" s="3576" t="s">
        <v>457</v>
      </c>
      <c r="C292" s="3549" t="s">
        <v>4817</v>
      </c>
      <c r="D292" s="521" t="s">
        <v>72</v>
      </c>
      <c r="E292" s="522" t="s">
        <v>812</v>
      </c>
      <c r="F292" s="3578" t="s">
        <v>4809</v>
      </c>
      <c r="G292" s="3492">
        <v>2</v>
      </c>
      <c r="H292" s="3486">
        <v>0</v>
      </c>
      <c r="I292" s="3488">
        <v>0</v>
      </c>
      <c r="J292" s="3490">
        <v>2</v>
      </c>
      <c r="K292" s="3486">
        <v>0</v>
      </c>
      <c r="L292" s="3488">
        <v>0</v>
      </c>
      <c r="M292" s="3490">
        <v>2</v>
      </c>
      <c r="N292" s="3492">
        <v>0</v>
      </c>
      <c r="O292" s="3351">
        <v>24</v>
      </c>
      <c r="P292" s="3352">
        <v>9178</v>
      </c>
      <c r="Q292" s="3353"/>
      <c r="R292" s="3354" t="s">
        <v>3648</v>
      </c>
      <c r="S292" s="3355"/>
      <c r="T292" s="3352" t="s">
        <v>4818</v>
      </c>
      <c r="U292" s="3353"/>
      <c r="V292" s="3356" t="s">
        <v>3420</v>
      </c>
      <c r="X292" s="1550">
        <f>SUM(O292:O343)</f>
        <v>257</v>
      </c>
      <c r="Y292" s="1550">
        <f>SUM(P292:P343)</f>
        <v>142074</v>
      </c>
      <c r="Z292" s="1550">
        <f>SUM(Q292:Q343)</f>
        <v>97162</v>
      </c>
      <c r="AA292" s="1550">
        <f>SUM(G292:G343)</f>
        <v>26</v>
      </c>
      <c r="AB292" s="1550">
        <f t="shared" ref="AB292:AH292" si="1">SUM(H292:H343)</f>
        <v>0</v>
      </c>
      <c r="AC292" s="1550">
        <f t="shared" si="1"/>
        <v>0</v>
      </c>
      <c r="AD292" s="1550">
        <f t="shared" si="1"/>
        <v>26</v>
      </c>
      <c r="AE292" s="1550">
        <f t="shared" si="1"/>
        <v>3</v>
      </c>
      <c r="AF292" s="1550">
        <f t="shared" si="1"/>
        <v>6</v>
      </c>
      <c r="AG292" s="1550">
        <f t="shared" si="1"/>
        <v>17</v>
      </c>
      <c r="AH292" s="1550">
        <f t="shared" si="1"/>
        <v>0</v>
      </c>
      <c r="AI292" s="1548">
        <f>SUM(H292:J295)</f>
        <v>2</v>
      </c>
      <c r="AJ292" s="1548">
        <f>SUM(K292:M295)</f>
        <v>2</v>
      </c>
      <c r="AK292" s="1549" t="str">
        <f>IF(AI292=AJ292,"","不一致")</f>
        <v/>
      </c>
    </row>
    <row r="293" spans="1:37" ht="11.25" customHeight="1" x14ac:dyDescent="0.15">
      <c r="A293" s="1859"/>
      <c r="B293" s="3577"/>
      <c r="C293" s="3304"/>
      <c r="D293" s="322"/>
      <c r="E293" s="513" t="s">
        <v>813</v>
      </c>
      <c r="F293" s="3579"/>
      <c r="G293" s="3493"/>
      <c r="H293" s="3487"/>
      <c r="I293" s="3489"/>
      <c r="J293" s="3491"/>
      <c r="K293" s="3487"/>
      <c r="L293" s="3489"/>
      <c r="M293" s="3491"/>
      <c r="N293" s="3493"/>
      <c r="O293" s="3326"/>
      <c r="P293" s="3330"/>
      <c r="Q293" s="3331"/>
      <c r="R293" s="3334"/>
      <c r="S293" s="3335"/>
      <c r="T293" s="3336"/>
      <c r="U293" s="3337"/>
      <c r="V293" s="3339"/>
    </row>
    <row r="294" spans="1:37" ht="11.25" customHeight="1" x14ac:dyDescent="0.15">
      <c r="A294" s="1859"/>
      <c r="B294" s="3577"/>
      <c r="C294" s="3304"/>
      <c r="D294" s="320" t="s">
        <v>70</v>
      </c>
      <c r="E294" s="321" t="s">
        <v>814</v>
      </c>
      <c r="F294" s="3323" t="s">
        <v>815</v>
      </c>
      <c r="G294" s="3493"/>
      <c r="H294" s="3487"/>
      <c r="I294" s="3489"/>
      <c r="J294" s="3491"/>
      <c r="K294" s="3487"/>
      <c r="L294" s="3489"/>
      <c r="M294" s="3491"/>
      <c r="N294" s="3493"/>
      <c r="O294" s="3326"/>
      <c r="P294" s="3340"/>
      <c r="Q294" s="3342">
        <v>7825</v>
      </c>
      <c r="R294" s="3344">
        <v>572</v>
      </c>
      <c r="S294" s="3345">
        <v>946</v>
      </c>
      <c r="T294" s="3344" t="s">
        <v>3314</v>
      </c>
      <c r="U294" s="3347">
        <v>244</v>
      </c>
      <c r="V294" s="3397" t="s">
        <v>3426</v>
      </c>
    </row>
    <row r="295" spans="1:37" ht="11.25" customHeight="1" x14ac:dyDescent="0.15">
      <c r="A295" s="1859"/>
      <c r="B295" s="3577"/>
      <c r="C295" s="3305"/>
      <c r="D295" s="514" t="s">
        <v>71</v>
      </c>
      <c r="E295" s="323" t="s">
        <v>814</v>
      </c>
      <c r="F295" s="3545"/>
      <c r="G295" s="3503"/>
      <c r="H295" s="3499"/>
      <c r="I295" s="3501"/>
      <c r="J295" s="3497"/>
      <c r="K295" s="3499"/>
      <c r="L295" s="3501"/>
      <c r="M295" s="3497"/>
      <c r="N295" s="3503"/>
      <c r="O295" s="3358"/>
      <c r="P295" s="3359"/>
      <c r="Q295" s="3360"/>
      <c r="R295" s="3359"/>
      <c r="S295" s="3361"/>
      <c r="T295" s="3359"/>
      <c r="U295" s="3362"/>
      <c r="V295" s="3398"/>
    </row>
    <row r="296" spans="1:37" ht="11.25" customHeight="1" x14ac:dyDescent="0.15">
      <c r="A296" s="1859"/>
      <c r="B296" s="679"/>
      <c r="C296" s="3303" t="s">
        <v>4318</v>
      </c>
      <c r="D296" s="320" t="s">
        <v>72</v>
      </c>
      <c r="E296" s="321" t="s">
        <v>816</v>
      </c>
      <c r="F296" s="3543" t="s">
        <v>4809</v>
      </c>
      <c r="G296" s="3502">
        <v>2</v>
      </c>
      <c r="H296" s="3498">
        <v>0</v>
      </c>
      <c r="I296" s="3500">
        <v>0</v>
      </c>
      <c r="J296" s="3496">
        <v>2</v>
      </c>
      <c r="K296" s="3498">
        <v>0</v>
      </c>
      <c r="L296" s="3500">
        <v>1</v>
      </c>
      <c r="M296" s="3496">
        <v>1</v>
      </c>
      <c r="N296" s="3502">
        <v>0</v>
      </c>
      <c r="O296" s="3325">
        <v>25</v>
      </c>
      <c r="P296" s="3328">
        <v>17512</v>
      </c>
      <c r="Q296" s="3329"/>
      <c r="R296" s="3332" t="s">
        <v>3649</v>
      </c>
      <c r="S296" s="3333"/>
      <c r="T296" s="3328" t="s">
        <v>4818</v>
      </c>
      <c r="U296" s="3329"/>
      <c r="V296" s="3338" t="s">
        <v>3420</v>
      </c>
      <c r="AI296" s="1548">
        <f>SUM(H296:J299)</f>
        <v>2</v>
      </c>
      <c r="AJ296" s="1548">
        <f>SUM(K296:M299)</f>
        <v>2</v>
      </c>
      <c r="AK296" s="1549" t="str">
        <f>IF(AI296=AJ296,"","不一致")</f>
        <v/>
      </c>
    </row>
    <row r="297" spans="1:37" ht="11.25" customHeight="1" x14ac:dyDescent="0.15">
      <c r="A297" s="1859"/>
      <c r="B297" s="679"/>
      <c r="C297" s="3304"/>
      <c r="D297" s="322"/>
      <c r="E297" s="513" t="s">
        <v>817</v>
      </c>
      <c r="F297" s="3544"/>
      <c r="G297" s="3493"/>
      <c r="H297" s="3487"/>
      <c r="I297" s="3489"/>
      <c r="J297" s="3491"/>
      <c r="K297" s="3487"/>
      <c r="L297" s="3489"/>
      <c r="M297" s="3491"/>
      <c r="N297" s="3493"/>
      <c r="O297" s="3326"/>
      <c r="P297" s="3330"/>
      <c r="Q297" s="3331"/>
      <c r="R297" s="3334"/>
      <c r="S297" s="3335"/>
      <c r="T297" s="3336"/>
      <c r="U297" s="3337"/>
      <c r="V297" s="3339"/>
    </row>
    <row r="298" spans="1:37" ht="11.25" customHeight="1" x14ac:dyDescent="0.15">
      <c r="A298" s="1859"/>
      <c r="B298" s="679"/>
      <c r="C298" s="3304"/>
      <c r="D298" s="320" t="s">
        <v>70</v>
      </c>
      <c r="E298" s="321" t="s">
        <v>818</v>
      </c>
      <c r="F298" s="3323" t="s">
        <v>819</v>
      </c>
      <c r="G298" s="3493"/>
      <c r="H298" s="3487"/>
      <c r="I298" s="3489"/>
      <c r="J298" s="3491"/>
      <c r="K298" s="3487"/>
      <c r="L298" s="3489"/>
      <c r="M298" s="3491"/>
      <c r="N298" s="3493"/>
      <c r="O298" s="3326"/>
      <c r="P298" s="3340"/>
      <c r="Q298" s="3342">
        <v>11074</v>
      </c>
      <c r="R298" s="3344">
        <v>1560</v>
      </c>
      <c r="S298" s="3345">
        <v>3157</v>
      </c>
      <c r="T298" s="3344" t="s">
        <v>3314</v>
      </c>
      <c r="U298" s="3347">
        <v>244</v>
      </c>
      <c r="V298" s="3397" t="s">
        <v>3426</v>
      </c>
    </row>
    <row r="299" spans="1:37" ht="11.25" customHeight="1" x14ac:dyDescent="0.15">
      <c r="A299" s="1859"/>
      <c r="B299" s="679"/>
      <c r="C299" s="3305"/>
      <c r="D299" s="320" t="s">
        <v>71</v>
      </c>
      <c r="E299" s="321" t="s">
        <v>818</v>
      </c>
      <c r="F299" s="3324"/>
      <c r="G299" s="3503"/>
      <c r="H299" s="3499"/>
      <c r="I299" s="3501"/>
      <c r="J299" s="3497"/>
      <c r="K299" s="3499"/>
      <c r="L299" s="3501"/>
      <c r="M299" s="3497"/>
      <c r="N299" s="3503"/>
      <c r="O299" s="3358"/>
      <c r="P299" s="3359"/>
      <c r="Q299" s="3360"/>
      <c r="R299" s="3359"/>
      <c r="S299" s="3361"/>
      <c r="T299" s="3359"/>
      <c r="U299" s="3362"/>
      <c r="V299" s="3398"/>
    </row>
    <row r="300" spans="1:37" ht="11.25" customHeight="1" x14ac:dyDescent="0.15">
      <c r="A300" s="1859"/>
      <c r="B300" s="679"/>
      <c r="C300" s="3303" t="s">
        <v>4319</v>
      </c>
      <c r="D300" s="515" t="s">
        <v>72</v>
      </c>
      <c r="E300" s="516" t="s">
        <v>820</v>
      </c>
      <c r="F300" s="3543" t="s">
        <v>4809</v>
      </c>
      <c r="G300" s="3502">
        <v>2</v>
      </c>
      <c r="H300" s="3498">
        <v>0</v>
      </c>
      <c r="I300" s="3500">
        <v>0</v>
      </c>
      <c r="J300" s="3496">
        <v>2</v>
      </c>
      <c r="K300" s="3498">
        <v>1</v>
      </c>
      <c r="L300" s="3500">
        <v>0</v>
      </c>
      <c r="M300" s="3496">
        <v>1</v>
      </c>
      <c r="N300" s="3502">
        <v>0</v>
      </c>
      <c r="O300" s="3325">
        <v>27</v>
      </c>
      <c r="P300" s="3328">
        <v>11590</v>
      </c>
      <c r="Q300" s="3329"/>
      <c r="R300" s="3332" t="s">
        <v>3650</v>
      </c>
      <c r="S300" s="3333"/>
      <c r="T300" s="3328" t="s">
        <v>4818</v>
      </c>
      <c r="U300" s="3329"/>
      <c r="V300" s="3338" t="s">
        <v>3420</v>
      </c>
      <c r="AI300" s="1548">
        <f>SUM(H300:J303)</f>
        <v>2</v>
      </c>
      <c r="AJ300" s="1548">
        <f>SUM(K300:M303)</f>
        <v>2</v>
      </c>
      <c r="AK300" s="1549" t="str">
        <f>IF(AI300=AJ300,"","不一致")</f>
        <v/>
      </c>
    </row>
    <row r="301" spans="1:37" ht="11.25" customHeight="1" x14ac:dyDescent="0.15">
      <c r="A301" s="1859"/>
      <c r="B301" s="679"/>
      <c r="C301" s="3304"/>
      <c r="D301" s="322"/>
      <c r="E301" s="513" t="s">
        <v>4819</v>
      </c>
      <c r="F301" s="3544"/>
      <c r="G301" s="3493"/>
      <c r="H301" s="3487"/>
      <c r="I301" s="3489"/>
      <c r="J301" s="3491"/>
      <c r="K301" s="3487"/>
      <c r="L301" s="3489"/>
      <c r="M301" s="3491"/>
      <c r="N301" s="3493"/>
      <c r="O301" s="3326"/>
      <c r="P301" s="3330"/>
      <c r="Q301" s="3331"/>
      <c r="R301" s="3334"/>
      <c r="S301" s="3335"/>
      <c r="T301" s="3336"/>
      <c r="U301" s="3337"/>
      <c r="V301" s="3339"/>
    </row>
    <row r="302" spans="1:37" ht="11.25" customHeight="1" x14ac:dyDescent="0.15">
      <c r="A302" s="1859"/>
      <c r="B302" s="679"/>
      <c r="C302" s="3304"/>
      <c r="D302" s="320" t="s">
        <v>70</v>
      </c>
      <c r="E302" s="321" t="s">
        <v>821</v>
      </c>
      <c r="F302" s="3323" t="s">
        <v>822</v>
      </c>
      <c r="G302" s="3493"/>
      <c r="H302" s="3487"/>
      <c r="I302" s="3489"/>
      <c r="J302" s="3491"/>
      <c r="K302" s="3487"/>
      <c r="L302" s="3489"/>
      <c r="M302" s="3491"/>
      <c r="N302" s="3493"/>
      <c r="O302" s="3326"/>
      <c r="P302" s="3340"/>
      <c r="Q302" s="3342">
        <v>9633</v>
      </c>
      <c r="R302" s="3344">
        <v>935</v>
      </c>
      <c r="S302" s="3345">
        <v>2039</v>
      </c>
      <c r="T302" s="3344" t="s">
        <v>3314</v>
      </c>
      <c r="U302" s="3347">
        <v>244</v>
      </c>
      <c r="V302" s="3397" t="s">
        <v>3426</v>
      </c>
    </row>
    <row r="303" spans="1:37" ht="11.25" customHeight="1" x14ac:dyDescent="0.15">
      <c r="A303" s="1859"/>
      <c r="B303" s="679"/>
      <c r="C303" s="3305"/>
      <c r="D303" s="514" t="s">
        <v>71</v>
      </c>
      <c r="E303" s="323" t="s">
        <v>821</v>
      </c>
      <c r="F303" s="3545"/>
      <c r="G303" s="3503"/>
      <c r="H303" s="3499"/>
      <c r="I303" s="3501"/>
      <c r="J303" s="3497"/>
      <c r="K303" s="3499"/>
      <c r="L303" s="3501"/>
      <c r="M303" s="3497"/>
      <c r="N303" s="3503"/>
      <c r="O303" s="3358"/>
      <c r="P303" s="3359"/>
      <c r="Q303" s="3360"/>
      <c r="R303" s="3359"/>
      <c r="S303" s="3361"/>
      <c r="T303" s="3359"/>
      <c r="U303" s="3362"/>
      <c r="V303" s="3398"/>
    </row>
    <row r="304" spans="1:37" ht="11.25" customHeight="1" x14ac:dyDescent="0.15">
      <c r="A304" s="1859"/>
      <c r="B304" s="679"/>
      <c r="C304" s="3303" t="s">
        <v>4820</v>
      </c>
      <c r="D304" s="515" t="s">
        <v>72</v>
      </c>
      <c r="E304" s="516" t="s">
        <v>823</v>
      </c>
      <c r="F304" s="3543" t="s">
        <v>4821</v>
      </c>
      <c r="G304" s="3502">
        <v>2</v>
      </c>
      <c r="H304" s="3498">
        <v>0</v>
      </c>
      <c r="I304" s="3500">
        <v>0</v>
      </c>
      <c r="J304" s="3496">
        <v>2</v>
      </c>
      <c r="K304" s="3498">
        <v>0</v>
      </c>
      <c r="L304" s="3500">
        <v>0</v>
      </c>
      <c r="M304" s="3496">
        <v>2</v>
      </c>
      <c r="N304" s="3502">
        <v>0</v>
      </c>
      <c r="O304" s="3325">
        <v>13</v>
      </c>
      <c r="P304" s="3328">
        <v>13230</v>
      </c>
      <c r="Q304" s="3329"/>
      <c r="R304" s="3431" t="s">
        <v>4822</v>
      </c>
      <c r="S304" s="3461"/>
      <c r="T304" s="3328" t="s">
        <v>4818</v>
      </c>
      <c r="U304" s="3329"/>
      <c r="V304" s="3338" t="s">
        <v>3420</v>
      </c>
      <c r="AI304" s="1548">
        <f>SUM(H304:J307)</f>
        <v>2</v>
      </c>
      <c r="AJ304" s="1548">
        <f>SUM(K304:M307)</f>
        <v>2</v>
      </c>
      <c r="AK304" s="1549" t="str">
        <f>IF(AI304=AJ304,"","不一致")</f>
        <v/>
      </c>
    </row>
    <row r="305" spans="1:37" ht="11.25" customHeight="1" x14ac:dyDescent="0.15">
      <c r="A305" s="1859"/>
      <c r="B305" s="679"/>
      <c r="C305" s="3304"/>
      <c r="D305" s="322"/>
      <c r="E305" s="513" t="s">
        <v>824</v>
      </c>
      <c r="F305" s="3544"/>
      <c r="G305" s="3493"/>
      <c r="H305" s="3487"/>
      <c r="I305" s="3489"/>
      <c r="J305" s="3491"/>
      <c r="K305" s="3487"/>
      <c r="L305" s="3489"/>
      <c r="M305" s="3491"/>
      <c r="N305" s="3493"/>
      <c r="O305" s="3326"/>
      <c r="P305" s="3330"/>
      <c r="Q305" s="3331"/>
      <c r="R305" s="3462"/>
      <c r="S305" s="3463"/>
      <c r="T305" s="3336"/>
      <c r="U305" s="3337"/>
      <c r="V305" s="3339"/>
    </row>
    <row r="306" spans="1:37" ht="11.25" customHeight="1" x14ac:dyDescent="0.15">
      <c r="A306" s="1859"/>
      <c r="B306" s="679"/>
      <c r="C306" s="3304"/>
      <c r="D306" s="320" t="s">
        <v>70</v>
      </c>
      <c r="E306" s="321" t="s">
        <v>4823</v>
      </c>
      <c r="F306" s="3323" t="s">
        <v>825</v>
      </c>
      <c r="G306" s="3493"/>
      <c r="H306" s="3487"/>
      <c r="I306" s="3489"/>
      <c r="J306" s="3491"/>
      <c r="K306" s="3487"/>
      <c r="L306" s="3489"/>
      <c r="M306" s="3491"/>
      <c r="N306" s="3493"/>
      <c r="O306" s="3326"/>
      <c r="P306" s="3340"/>
      <c r="Q306" s="3342">
        <v>12093</v>
      </c>
      <c r="R306" s="3344">
        <v>2482</v>
      </c>
      <c r="S306" s="3345">
        <v>4947</v>
      </c>
      <c r="T306" s="3344" t="s">
        <v>3314</v>
      </c>
      <c r="U306" s="3347">
        <v>244</v>
      </c>
      <c r="V306" s="3397" t="s">
        <v>3426</v>
      </c>
    </row>
    <row r="307" spans="1:37" ht="11.25" customHeight="1" x14ac:dyDescent="0.15">
      <c r="A307" s="1859"/>
      <c r="B307" s="679"/>
      <c r="C307" s="3304"/>
      <c r="D307" s="320" t="s">
        <v>71</v>
      </c>
      <c r="E307" s="321" t="s">
        <v>826</v>
      </c>
      <c r="F307" s="3324"/>
      <c r="G307" s="3493"/>
      <c r="H307" s="3487"/>
      <c r="I307" s="3489"/>
      <c r="J307" s="3491"/>
      <c r="K307" s="3487"/>
      <c r="L307" s="3489"/>
      <c r="M307" s="3491"/>
      <c r="N307" s="3493"/>
      <c r="O307" s="3326"/>
      <c r="P307" s="3340"/>
      <c r="Q307" s="3366"/>
      <c r="R307" s="3340"/>
      <c r="S307" s="3367"/>
      <c r="T307" s="3340"/>
      <c r="U307" s="3370"/>
      <c r="V307" s="3400"/>
    </row>
    <row r="308" spans="1:37" ht="11.25" customHeight="1" x14ac:dyDescent="0.15">
      <c r="A308" s="1859"/>
      <c r="B308" s="3298"/>
      <c r="C308" s="3303" t="s">
        <v>4320</v>
      </c>
      <c r="D308" s="515" t="s">
        <v>72</v>
      </c>
      <c r="E308" s="516" t="s">
        <v>827</v>
      </c>
      <c r="F308" s="3543" t="s">
        <v>4809</v>
      </c>
      <c r="G308" s="3502">
        <v>2</v>
      </c>
      <c r="H308" s="3498">
        <v>0</v>
      </c>
      <c r="I308" s="3500">
        <v>0</v>
      </c>
      <c r="J308" s="3496">
        <v>2</v>
      </c>
      <c r="K308" s="3498">
        <v>0</v>
      </c>
      <c r="L308" s="3500">
        <v>0</v>
      </c>
      <c r="M308" s="3496">
        <v>2</v>
      </c>
      <c r="N308" s="3502">
        <v>0</v>
      </c>
      <c r="O308" s="3325">
        <v>14</v>
      </c>
      <c r="P308" s="3328">
        <v>3133</v>
      </c>
      <c r="Q308" s="3329"/>
      <c r="R308" s="3332" t="s">
        <v>3651</v>
      </c>
      <c r="S308" s="3333"/>
      <c r="T308" s="3328" t="s">
        <v>4818</v>
      </c>
      <c r="U308" s="3329"/>
      <c r="V308" s="3338" t="s">
        <v>3420</v>
      </c>
      <c r="AI308" s="1548">
        <f>SUM(H308:J311)</f>
        <v>2</v>
      </c>
      <c r="AJ308" s="1548">
        <f>SUM(K308:M311)</f>
        <v>2</v>
      </c>
      <c r="AK308" s="1549" t="str">
        <f>IF(AI308=AJ308,"","不一致")</f>
        <v/>
      </c>
    </row>
    <row r="309" spans="1:37" ht="11.25" customHeight="1" x14ac:dyDescent="0.15">
      <c r="A309" s="1859"/>
      <c r="B309" s="3577"/>
      <c r="C309" s="3304"/>
      <c r="D309" s="322"/>
      <c r="E309" s="513" t="s">
        <v>828</v>
      </c>
      <c r="F309" s="3544"/>
      <c r="G309" s="3493"/>
      <c r="H309" s="3487"/>
      <c r="I309" s="3489"/>
      <c r="J309" s="3491"/>
      <c r="K309" s="3487"/>
      <c r="L309" s="3489"/>
      <c r="M309" s="3491"/>
      <c r="N309" s="3493"/>
      <c r="O309" s="3326"/>
      <c r="P309" s="3330"/>
      <c r="Q309" s="3331"/>
      <c r="R309" s="3334"/>
      <c r="S309" s="3335"/>
      <c r="T309" s="3336"/>
      <c r="U309" s="3337"/>
      <c r="V309" s="3339"/>
    </row>
    <row r="310" spans="1:37" ht="11.25" customHeight="1" x14ac:dyDescent="0.15">
      <c r="A310" s="1859"/>
      <c r="B310" s="3577"/>
      <c r="C310" s="3304"/>
      <c r="D310" s="320" t="s">
        <v>70</v>
      </c>
      <c r="E310" s="321" t="s">
        <v>829</v>
      </c>
      <c r="F310" s="3323" t="s">
        <v>830</v>
      </c>
      <c r="G310" s="3493"/>
      <c r="H310" s="3487"/>
      <c r="I310" s="3489"/>
      <c r="J310" s="3491"/>
      <c r="K310" s="3487"/>
      <c r="L310" s="3489"/>
      <c r="M310" s="3491"/>
      <c r="N310" s="3493"/>
      <c r="O310" s="3326"/>
      <c r="P310" s="3340"/>
      <c r="Q310" s="3342">
        <v>1283</v>
      </c>
      <c r="R310" s="3344">
        <v>62</v>
      </c>
      <c r="S310" s="3345">
        <v>130</v>
      </c>
      <c r="T310" s="3344" t="s">
        <v>3314</v>
      </c>
      <c r="U310" s="3347">
        <v>244</v>
      </c>
      <c r="V310" s="3397" t="s">
        <v>3426</v>
      </c>
    </row>
    <row r="311" spans="1:37" ht="11.25" customHeight="1" x14ac:dyDescent="0.15">
      <c r="A311" s="1859"/>
      <c r="B311" s="3577"/>
      <c r="C311" s="3305"/>
      <c r="D311" s="514" t="s">
        <v>71</v>
      </c>
      <c r="E311" s="323" t="s">
        <v>829</v>
      </c>
      <c r="F311" s="3545"/>
      <c r="G311" s="3503"/>
      <c r="H311" s="3499"/>
      <c r="I311" s="3501"/>
      <c r="J311" s="3497"/>
      <c r="K311" s="3499"/>
      <c r="L311" s="3501"/>
      <c r="M311" s="3497"/>
      <c r="N311" s="3503"/>
      <c r="O311" s="3358"/>
      <c r="P311" s="3359"/>
      <c r="Q311" s="3360"/>
      <c r="R311" s="3359"/>
      <c r="S311" s="3361"/>
      <c r="T311" s="3359"/>
      <c r="U311" s="3362"/>
      <c r="V311" s="3398"/>
    </row>
    <row r="312" spans="1:37" ht="11.25" customHeight="1" x14ac:dyDescent="0.15">
      <c r="A312" s="1859"/>
      <c r="B312" s="679"/>
      <c r="C312" s="3303" t="s">
        <v>4321</v>
      </c>
      <c r="D312" s="320" t="s">
        <v>72</v>
      </c>
      <c r="E312" s="321" t="s">
        <v>831</v>
      </c>
      <c r="F312" s="3543" t="s">
        <v>4809</v>
      </c>
      <c r="G312" s="3502">
        <v>2</v>
      </c>
      <c r="H312" s="3498">
        <v>0</v>
      </c>
      <c r="I312" s="3500">
        <v>0</v>
      </c>
      <c r="J312" s="3496">
        <v>2</v>
      </c>
      <c r="K312" s="3498">
        <v>0</v>
      </c>
      <c r="L312" s="3500">
        <v>2</v>
      </c>
      <c r="M312" s="3496">
        <v>0</v>
      </c>
      <c r="N312" s="3502">
        <v>0</v>
      </c>
      <c r="O312" s="3325">
        <v>20</v>
      </c>
      <c r="P312" s="3328">
        <v>9314</v>
      </c>
      <c r="Q312" s="3329"/>
      <c r="R312" s="3332" t="s">
        <v>3652</v>
      </c>
      <c r="S312" s="3333"/>
      <c r="T312" s="3328" t="s">
        <v>4818</v>
      </c>
      <c r="U312" s="3329"/>
      <c r="V312" s="3338" t="s">
        <v>3420</v>
      </c>
      <c r="AI312" s="1548">
        <f>SUM(H312:J315)</f>
        <v>2</v>
      </c>
      <c r="AJ312" s="1548">
        <f>SUM(K312:M315)</f>
        <v>2</v>
      </c>
      <c r="AK312" s="1549" t="str">
        <f>IF(AI312=AJ312,"","不一致")</f>
        <v/>
      </c>
    </row>
    <row r="313" spans="1:37" ht="11.25" customHeight="1" x14ac:dyDescent="0.15">
      <c r="A313" s="1859"/>
      <c r="B313" s="679"/>
      <c r="C313" s="3304"/>
      <c r="D313" s="322"/>
      <c r="E313" s="513" t="s">
        <v>832</v>
      </c>
      <c r="F313" s="3544"/>
      <c r="G313" s="3493"/>
      <c r="H313" s="3487"/>
      <c r="I313" s="3489"/>
      <c r="J313" s="3491"/>
      <c r="K313" s="3487"/>
      <c r="L313" s="3489"/>
      <c r="M313" s="3491"/>
      <c r="N313" s="3493"/>
      <c r="O313" s="3326"/>
      <c r="P313" s="3330"/>
      <c r="Q313" s="3331"/>
      <c r="R313" s="3334"/>
      <c r="S313" s="3335"/>
      <c r="T313" s="3336"/>
      <c r="U313" s="3337"/>
      <c r="V313" s="3339"/>
    </row>
    <row r="314" spans="1:37" ht="11.25" customHeight="1" x14ac:dyDescent="0.15">
      <c r="A314" s="1859"/>
      <c r="B314" s="679"/>
      <c r="C314" s="3304"/>
      <c r="D314" s="320" t="s">
        <v>70</v>
      </c>
      <c r="E314" s="321" t="s">
        <v>833</v>
      </c>
      <c r="F314" s="3323" t="s">
        <v>834</v>
      </c>
      <c r="G314" s="3493"/>
      <c r="H314" s="3487"/>
      <c r="I314" s="3489"/>
      <c r="J314" s="3491"/>
      <c r="K314" s="3487"/>
      <c r="L314" s="3489"/>
      <c r="M314" s="3491"/>
      <c r="N314" s="3493"/>
      <c r="O314" s="3326"/>
      <c r="P314" s="3340"/>
      <c r="Q314" s="3342">
        <v>5172</v>
      </c>
      <c r="R314" s="3344">
        <v>1104</v>
      </c>
      <c r="S314" s="3345">
        <v>2394</v>
      </c>
      <c r="T314" s="3344" t="s">
        <v>3314</v>
      </c>
      <c r="U314" s="3347">
        <v>244</v>
      </c>
      <c r="V314" s="3397" t="s">
        <v>3426</v>
      </c>
    </row>
    <row r="315" spans="1:37" ht="11.25" customHeight="1" x14ac:dyDescent="0.15">
      <c r="A315" s="1859"/>
      <c r="B315" s="679"/>
      <c r="C315" s="3305"/>
      <c r="D315" s="320" t="s">
        <v>71</v>
      </c>
      <c r="E315" s="321" t="s">
        <v>833</v>
      </c>
      <c r="F315" s="3324"/>
      <c r="G315" s="3503"/>
      <c r="H315" s="3499"/>
      <c r="I315" s="3501"/>
      <c r="J315" s="3497"/>
      <c r="K315" s="3499"/>
      <c r="L315" s="3501"/>
      <c r="M315" s="3497"/>
      <c r="N315" s="3503"/>
      <c r="O315" s="3358"/>
      <c r="P315" s="3359"/>
      <c r="Q315" s="3360"/>
      <c r="R315" s="3359"/>
      <c r="S315" s="3361"/>
      <c r="T315" s="3359"/>
      <c r="U315" s="3362"/>
      <c r="V315" s="3398"/>
    </row>
    <row r="316" spans="1:37" ht="11.25" customHeight="1" x14ac:dyDescent="0.15">
      <c r="A316" s="1859"/>
      <c r="B316" s="679"/>
      <c r="C316" s="3303" t="s">
        <v>4288</v>
      </c>
      <c r="D316" s="515" t="s">
        <v>72</v>
      </c>
      <c r="E316" s="516" t="s">
        <v>835</v>
      </c>
      <c r="F316" s="3543" t="s">
        <v>4809</v>
      </c>
      <c r="G316" s="3502">
        <v>2</v>
      </c>
      <c r="H316" s="3498">
        <v>0</v>
      </c>
      <c r="I316" s="3500">
        <v>0</v>
      </c>
      <c r="J316" s="3496">
        <v>2</v>
      </c>
      <c r="K316" s="3498">
        <v>0</v>
      </c>
      <c r="L316" s="3500">
        <v>1</v>
      </c>
      <c r="M316" s="3496">
        <v>1</v>
      </c>
      <c r="N316" s="3502">
        <v>0</v>
      </c>
      <c r="O316" s="3325">
        <v>26</v>
      </c>
      <c r="P316" s="3328">
        <v>15646</v>
      </c>
      <c r="Q316" s="3329"/>
      <c r="R316" s="3332" t="s">
        <v>3653</v>
      </c>
      <c r="S316" s="3333"/>
      <c r="T316" s="3328" t="s">
        <v>4818</v>
      </c>
      <c r="U316" s="3329"/>
      <c r="V316" s="3338" t="s">
        <v>3420</v>
      </c>
      <c r="AI316" s="1548">
        <f>SUM(H316:J319)</f>
        <v>2</v>
      </c>
      <c r="AJ316" s="1548">
        <f>SUM(K316:M319)</f>
        <v>2</v>
      </c>
      <c r="AK316" s="1549" t="str">
        <f>IF(AI316=AJ316,"","不一致")</f>
        <v/>
      </c>
    </row>
    <row r="317" spans="1:37" ht="11.25" customHeight="1" x14ac:dyDescent="0.15">
      <c r="A317" s="1859"/>
      <c r="B317" s="679"/>
      <c r="C317" s="3304"/>
      <c r="D317" s="322"/>
      <c r="E317" s="513" t="s">
        <v>836</v>
      </c>
      <c r="F317" s="3544"/>
      <c r="G317" s="3493"/>
      <c r="H317" s="3487"/>
      <c r="I317" s="3489"/>
      <c r="J317" s="3491"/>
      <c r="K317" s="3487"/>
      <c r="L317" s="3489"/>
      <c r="M317" s="3491"/>
      <c r="N317" s="3493"/>
      <c r="O317" s="3326"/>
      <c r="P317" s="3330"/>
      <c r="Q317" s="3331"/>
      <c r="R317" s="3334"/>
      <c r="S317" s="3335"/>
      <c r="T317" s="3336"/>
      <c r="U317" s="3337"/>
      <c r="V317" s="3339"/>
    </row>
    <row r="318" spans="1:37" ht="11.25" customHeight="1" x14ac:dyDescent="0.15">
      <c r="A318" s="1859"/>
      <c r="B318" s="679"/>
      <c r="C318" s="3304"/>
      <c r="D318" s="320" t="s">
        <v>70</v>
      </c>
      <c r="E318" s="321" t="s">
        <v>837</v>
      </c>
      <c r="F318" s="3323" t="s">
        <v>838</v>
      </c>
      <c r="G318" s="3493"/>
      <c r="H318" s="3487"/>
      <c r="I318" s="3489"/>
      <c r="J318" s="3491"/>
      <c r="K318" s="3487"/>
      <c r="L318" s="3489"/>
      <c r="M318" s="3491"/>
      <c r="N318" s="3493"/>
      <c r="O318" s="3326"/>
      <c r="P318" s="3340"/>
      <c r="Q318" s="3342">
        <v>11190</v>
      </c>
      <c r="R318" s="3344">
        <v>548</v>
      </c>
      <c r="S318" s="3345">
        <v>1205</v>
      </c>
      <c r="T318" s="3344" t="s">
        <v>3314</v>
      </c>
      <c r="U318" s="3347">
        <v>244</v>
      </c>
      <c r="V318" s="3397" t="s">
        <v>3426</v>
      </c>
    </row>
    <row r="319" spans="1:37" ht="11.25" customHeight="1" x14ac:dyDescent="0.15">
      <c r="A319" s="1859"/>
      <c r="B319" s="679"/>
      <c r="C319" s="3305"/>
      <c r="D319" s="514" t="s">
        <v>71</v>
      </c>
      <c r="E319" s="323" t="s">
        <v>837</v>
      </c>
      <c r="F319" s="3545"/>
      <c r="G319" s="3503"/>
      <c r="H319" s="3499"/>
      <c r="I319" s="3501"/>
      <c r="J319" s="3497"/>
      <c r="K319" s="3499"/>
      <c r="L319" s="3501"/>
      <c r="M319" s="3497"/>
      <c r="N319" s="3503"/>
      <c r="O319" s="3358"/>
      <c r="P319" s="3359"/>
      <c r="Q319" s="3360"/>
      <c r="R319" s="3359"/>
      <c r="S319" s="3361"/>
      <c r="T319" s="3359"/>
      <c r="U319" s="3362"/>
      <c r="V319" s="3398"/>
    </row>
    <row r="320" spans="1:37" ht="11.25" customHeight="1" x14ac:dyDescent="0.15">
      <c r="A320" s="1859"/>
      <c r="B320" s="679"/>
      <c r="C320" s="3303" t="s">
        <v>4322</v>
      </c>
      <c r="D320" s="320" t="s">
        <v>72</v>
      </c>
      <c r="E320" s="321" t="s">
        <v>839</v>
      </c>
      <c r="F320" s="3543" t="s">
        <v>4809</v>
      </c>
      <c r="G320" s="3502">
        <v>2</v>
      </c>
      <c r="H320" s="3498">
        <v>0</v>
      </c>
      <c r="I320" s="3500">
        <v>0</v>
      </c>
      <c r="J320" s="3496">
        <v>2</v>
      </c>
      <c r="K320" s="3498">
        <v>0</v>
      </c>
      <c r="L320" s="3500">
        <v>0</v>
      </c>
      <c r="M320" s="3496">
        <v>2</v>
      </c>
      <c r="N320" s="3502">
        <v>0</v>
      </c>
      <c r="O320" s="3325">
        <v>24</v>
      </c>
      <c r="P320" s="3328">
        <v>18991</v>
      </c>
      <c r="Q320" s="3329"/>
      <c r="R320" s="3332" t="s">
        <v>3654</v>
      </c>
      <c r="S320" s="3333"/>
      <c r="T320" s="3328" t="s">
        <v>4818</v>
      </c>
      <c r="U320" s="3329"/>
      <c r="V320" s="3338" t="s">
        <v>3420</v>
      </c>
      <c r="AI320" s="1548">
        <f>SUM(H320:J323)</f>
        <v>2</v>
      </c>
      <c r="AJ320" s="1548">
        <f>SUM(K320:M323)</f>
        <v>2</v>
      </c>
      <c r="AK320" s="1549" t="str">
        <f>IF(AI320=AJ320,"","不一致")</f>
        <v/>
      </c>
    </row>
    <row r="321" spans="1:37" ht="11.25" customHeight="1" x14ac:dyDescent="0.15">
      <c r="A321" s="1859"/>
      <c r="B321" s="679"/>
      <c r="C321" s="3304"/>
      <c r="D321" s="322"/>
      <c r="E321" s="513" t="s">
        <v>840</v>
      </c>
      <c r="F321" s="3544"/>
      <c r="G321" s="3493"/>
      <c r="H321" s="3487"/>
      <c r="I321" s="3489"/>
      <c r="J321" s="3491"/>
      <c r="K321" s="3487"/>
      <c r="L321" s="3489"/>
      <c r="M321" s="3491"/>
      <c r="N321" s="3493"/>
      <c r="O321" s="3326"/>
      <c r="P321" s="3330"/>
      <c r="Q321" s="3331"/>
      <c r="R321" s="3334"/>
      <c r="S321" s="3335"/>
      <c r="T321" s="3336"/>
      <c r="U321" s="3337"/>
      <c r="V321" s="3339"/>
    </row>
    <row r="322" spans="1:37" ht="11.25" customHeight="1" x14ac:dyDescent="0.15">
      <c r="A322" s="1859"/>
      <c r="B322" s="679"/>
      <c r="C322" s="3304"/>
      <c r="D322" s="320" t="s">
        <v>70</v>
      </c>
      <c r="E322" s="321" t="s">
        <v>841</v>
      </c>
      <c r="F322" s="3323" t="s">
        <v>842</v>
      </c>
      <c r="G322" s="3493"/>
      <c r="H322" s="3487"/>
      <c r="I322" s="3489"/>
      <c r="J322" s="3491"/>
      <c r="K322" s="3487"/>
      <c r="L322" s="3489"/>
      <c r="M322" s="3491"/>
      <c r="N322" s="3493"/>
      <c r="O322" s="3326"/>
      <c r="P322" s="3340"/>
      <c r="Q322" s="3342">
        <v>11252</v>
      </c>
      <c r="R322" s="3344">
        <v>710</v>
      </c>
      <c r="S322" s="3345">
        <v>1605</v>
      </c>
      <c r="T322" s="3344" t="s">
        <v>3314</v>
      </c>
      <c r="U322" s="3347">
        <v>244</v>
      </c>
      <c r="V322" s="3397" t="s">
        <v>3426</v>
      </c>
    </row>
    <row r="323" spans="1:37" ht="11.25" customHeight="1" x14ac:dyDescent="0.15">
      <c r="A323" s="1859"/>
      <c r="B323" s="679"/>
      <c r="C323" s="3305"/>
      <c r="D323" s="320" t="s">
        <v>71</v>
      </c>
      <c r="E323" s="321" t="s">
        <v>841</v>
      </c>
      <c r="F323" s="3324"/>
      <c r="G323" s="3503"/>
      <c r="H323" s="3499"/>
      <c r="I323" s="3501"/>
      <c r="J323" s="3497"/>
      <c r="K323" s="3499"/>
      <c r="L323" s="3501"/>
      <c r="M323" s="3497"/>
      <c r="N323" s="3503"/>
      <c r="O323" s="3358"/>
      <c r="P323" s="3359"/>
      <c r="Q323" s="3360"/>
      <c r="R323" s="3359"/>
      <c r="S323" s="3361"/>
      <c r="T323" s="3359"/>
      <c r="U323" s="3362"/>
      <c r="V323" s="3398"/>
    </row>
    <row r="324" spans="1:37" ht="11.25" customHeight="1" x14ac:dyDescent="0.15">
      <c r="A324" s="1859"/>
      <c r="B324" s="679"/>
      <c r="C324" s="3303" t="s">
        <v>4824</v>
      </c>
      <c r="D324" s="515" t="s">
        <v>72</v>
      </c>
      <c r="E324" s="516" t="s">
        <v>843</v>
      </c>
      <c r="F324" s="3543" t="s">
        <v>4809</v>
      </c>
      <c r="G324" s="3502">
        <v>2</v>
      </c>
      <c r="H324" s="3498">
        <v>0</v>
      </c>
      <c r="I324" s="3500">
        <v>0</v>
      </c>
      <c r="J324" s="3496">
        <v>2</v>
      </c>
      <c r="K324" s="3498">
        <v>0</v>
      </c>
      <c r="L324" s="3500">
        <v>0</v>
      </c>
      <c r="M324" s="3496">
        <v>2</v>
      </c>
      <c r="N324" s="3502">
        <v>0</v>
      </c>
      <c r="O324" s="3325">
        <v>23</v>
      </c>
      <c r="P324" s="3328">
        <v>7599</v>
      </c>
      <c r="Q324" s="3329"/>
      <c r="R324" s="3332" t="s">
        <v>3655</v>
      </c>
      <c r="S324" s="3333"/>
      <c r="T324" s="3328" t="s">
        <v>4825</v>
      </c>
      <c r="U324" s="3329"/>
      <c r="V324" s="3338" t="s">
        <v>3420</v>
      </c>
      <c r="AI324" s="1548">
        <f>SUM(H324:J327)</f>
        <v>2</v>
      </c>
      <c r="AJ324" s="1548">
        <f>SUM(K324:M327)</f>
        <v>2</v>
      </c>
      <c r="AK324" s="1549" t="str">
        <f>IF(AI324=AJ324,"","不一致")</f>
        <v/>
      </c>
    </row>
    <row r="325" spans="1:37" ht="11.25" customHeight="1" x14ac:dyDescent="0.15">
      <c r="A325" s="1859"/>
      <c r="B325" s="679"/>
      <c r="C325" s="3304"/>
      <c r="D325" s="322"/>
      <c r="E325" s="513" t="s">
        <v>844</v>
      </c>
      <c r="F325" s="3544"/>
      <c r="G325" s="3493"/>
      <c r="H325" s="3487"/>
      <c r="I325" s="3489"/>
      <c r="J325" s="3491"/>
      <c r="K325" s="3487"/>
      <c r="L325" s="3489"/>
      <c r="M325" s="3491"/>
      <c r="N325" s="3493"/>
      <c r="O325" s="3326"/>
      <c r="P325" s="3330"/>
      <c r="Q325" s="3331"/>
      <c r="R325" s="3334"/>
      <c r="S325" s="3335"/>
      <c r="T325" s="3336"/>
      <c r="U325" s="3337"/>
      <c r="V325" s="3339"/>
    </row>
    <row r="326" spans="1:37" ht="11.25" customHeight="1" x14ac:dyDescent="0.15">
      <c r="A326" s="1859"/>
      <c r="B326" s="679"/>
      <c r="C326" s="3304"/>
      <c r="D326" s="320" t="s">
        <v>70</v>
      </c>
      <c r="E326" s="321" t="s">
        <v>845</v>
      </c>
      <c r="F326" s="3323" t="s">
        <v>846</v>
      </c>
      <c r="G326" s="3493"/>
      <c r="H326" s="3487"/>
      <c r="I326" s="3489"/>
      <c r="J326" s="3491"/>
      <c r="K326" s="3487"/>
      <c r="L326" s="3489"/>
      <c r="M326" s="3491"/>
      <c r="N326" s="3493"/>
      <c r="O326" s="3326"/>
      <c r="P326" s="3340"/>
      <c r="Q326" s="3342">
        <v>3574</v>
      </c>
      <c r="R326" s="3344">
        <v>170</v>
      </c>
      <c r="S326" s="3345">
        <v>369</v>
      </c>
      <c r="T326" s="3344" t="s">
        <v>3314</v>
      </c>
      <c r="U326" s="3347">
        <v>244</v>
      </c>
      <c r="V326" s="3397" t="s">
        <v>3426</v>
      </c>
    </row>
    <row r="327" spans="1:37" ht="11.25" customHeight="1" x14ac:dyDescent="0.15">
      <c r="A327" s="1859"/>
      <c r="B327" s="679"/>
      <c r="C327" s="3305"/>
      <c r="D327" s="514" t="s">
        <v>71</v>
      </c>
      <c r="E327" s="323" t="s">
        <v>845</v>
      </c>
      <c r="F327" s="3545"/>
      <c r="G327" s="3503"/>
      <c r="H327" s="3499"/>
      <c r="I327" s="3501"/>
      <c r="J327" s="3497"/>
      <c r="K327" s="3499"/>
      <c r="L327" s="3501"/>
      <c r="M327" s="3497"/>
      <c r="N327" s="3503"/>
      <c r="O327" s="3358"/>
      <c r="P327" s="3359"/>
      <c r="Q327" s="3360"/>
      <c r="R327" s="3359"/>
      <c r="S327" s="3361"/>
      <c r="T327" s="3359"/>
      <c r="U327" s="3362"/>
      <c r="V327" s="3398"/>
    </row>
    <row r="328" spans="1:37" ht="11.25" customHeight="1" x14ac:dyDescent="0.15">
      <c r="A328" s="1859"/>
      <c r="B328" s="679"/>
      <c r="C328" s="3303" t="s">
        <v>4323</v>
      </c>
      <c r="D328" s="320" t="s">
        <v>72</v>
      </c>
      <c r="E328" s="321" t="s">
        <v>847</v>
      </c>
      <c r="F328" s="3543" t="s">
        <v>4809</v>
      </c>
      <c r="G328" s="3502">
        <v>2</v>
      </c>
      <c r="H328" s="3498">
        <v>0</v>
      </c>
      <c r="I328" s="3500">
        <v>0</v>
      </c>
      <c r="J328" s="3496">
        <v>2</v>
      </c>
      <c r="K328" s="3498">
        <v>0</v>
      </c>
      <c r="L328" s="3500">
        <v>1</v>
      </c>
      <c r="M328" s="3496">
        <v>1</v>
      </c>
      <c r="N328" s="3502">
        <v>0</v>
      </c>
      <c r="O328" s="3325">
        <v>16</v>
      </c>
      <c r="P328" s="3328">
        <v>3778</v>
      </c>
      <c r="Q328" s="3329"/>
      <c r="R328" s="3332" t="s">
        <v>3656</v>
      </c>
      <c r="S328" s="3333"/>
      <c r="T328" s="3328" t="s">
        <v>4818</v>
      </c>
      <c r="U328" s="3329"/>
      <c r="V328" s="3338" t="s">
        <v>3420</v>
      </c>
      <c r="AI328" s="1548">
        <f>SUM(H328:J331)</f>
        <v>2</v>
      </c>
      <c r="AJ328" s="1548">
        <f>SUM(K328:M331)</f>
        <v>2</v>
      </c>
      <c r="AK328" s="1549" t="str">
        <f>IF(AI328=AJ328,"","不一致")</f>
        <v/>
      </c>
    </row>
    <row r="329" spans="1:37" ht="11.25" customHeight="1" x14ac:dyDescent="0.15">
      <c r="A329" s="1859"/>
      <c r="B329" s="679"/>
      <c r="C329" s="3304"/>
      <c r="D329" s="322"/>
      <c r="E329" s="513" t="s">
        <v>4826</v>
      </c>
      <c r="F329" s="3544"/>
      <c r="G329" s="3493"/>
      <c r="H329" s="3487"/>
      <c r="I329" s="3489"/>
      <c r="J329" s="3491"/>
      <c r="K329" s="3487"/>
      <c r="L329" s="3489"/>
      <c r="M329" s="3491"/>
      <c r="N329" s="3493"/>
      <c r="O329" s="3326"/>
      <c r="P329" s="3330"/>
      <c r="Q329" s="3331"/>
      <c r="R329" s="3334"/>
      <c r="S329" s="3335"/>
      <c r="T329" s="3336"/>
      <c r="U329" s="3337"/>
      <c r="V329" s="3339"/>
    </row>
    <row r="330" spans="1:37" ht="11.25" customHeight="1" x14ac:dyDescent="0.15">
      <c r="A330" s="1859"/>
      <c r="B330" s="679"/>
      <c r="C330" s="3304"/>
      <c r="D330" s="320" t="s">
        <v>70</v>
      </c>
      <c r="E330" s="321" t="s">
        <v>848</v>
      </c>
      <c r="F330" s="3323" t="s">
        <v>849</v>
      </c>
      <c r="G330" s="3493"/>
      <c r="H330" s="3487"/>
      <c r="I330" s="3489"/>
      <c r="J330" s="3491"/>
      <c r="K330" s="3487"/>
      <c r="L330" s="3489"/>
      <c r="M330" s="3491"/>
      <c r="N330" s="3493"/>
      <c r="O330" s="3326"/>
      <c r="P330" s="3340"/>
      <c r="Q330" s="3342">
        <v>2832</v>
      </c>
      <c r="R330" s="3344">
        <v>133</v>
      </c>
      <c r="S330" s="3345">
        <v>269</v>
      </c>
      <c r="T330" s="3344" t="s">
        <v>3314</v>
      </c>
      <c r="U330" s="3347">
        <v>244</v>
      </c>
      <c r="V330" s="3397" t="s">
        <v>3426</v>
      </c>
    </row>
    <row r="331" spans="1:37" ht="11.25" customHeight="1" x14ac:dyDescent="0.15">
      <c r="A331" s="1859"/>
      <c r="B331" s="679"/>
      <c r="C331" s="3305"/>
      <c r="D331" s="320" t="s">
        <v>71</v>
      </c>
      <c r="E331" s="321" t="s">
        <v>848</v>
      </c>
      <c r="F331" s="3324"/>
      <c r="G331" s="3503"/>
      <c r="H331" s="3499"/>
      <c r="I331" s="3501"/>
      <c r="J331" s="3497"/>
      <c r="K331" s="3499"/>
      <c r="L331" s="3501"/>
      <c r="M331" s="3497"/>
      <c r="N331" s="3503"/>
      <c r="O331" s="3358"/>
      <c r="P331" s="3359"/>
      <c r="Q331" s="3360"/>
      <c r="R331" s="3359"/>
      <c r="S331" s="3361"/>
      <c r="T331" s="3359"/>
      <c r="U331" s="3362"/>
      <c r="V331" s="3398"/>
    </row>
    <row r="332" spans="1:37" ht="11.25" customHeight="1" x14ac:dyDescent="0.15">
      <c r="A332" s="1859"/>
      <c r="B332" s="679"/>
      <c r="C332" s="3303" t="s">
        <v>4827</v>
      </c>
      <c r="D332" s="515" t="s">
        <v>72</v>
      </c>
      <c r="E332" s="516" t="s">
        <v>850</v>
      </c>
      <c r="F332" s="3543" t="s">
        <v>4809</v>
      </c>
      <c r="G332" s="3502">
        <v>2</v>
      </c>
      <c r="H332" s="3498">
        <v>0</v>
      </c>
      <c r="I332" s="3500">
        <v>0</v>
      </c>
      <c r="J332" s="3496">
        <v>2</v>
      </c>
      <c r="K332" s="3498">
        <v>1</v>
      </c>
      <c r="L332" s="3500">
        <v>0</v>
      </c>
      <c r="M332" s="3496">
        <v>1</v>
      </c>
      <c r="N332" s="3502">
        <v>0</v>
      </c>
      <c r="O332" s="3325">
        <v>12</v>
      </c>
      <c r="P332" s="3328">
        <v>7245</v>
      </c>
      <c r="Q332" s="3329"/>
      <c r="R332" s="3457" t="s">
        <v>4828</v>
      </c>
      <c r="S332" s="3458"/>
      <c r="T332" s="3328" t="s">
        <v>4818</v>
      </c>
      <c r="U332" s="3329"/>
      <c r="V332" s="3338" t="s">
        <v>3420</v>
      </c>
      <c r="AI332" s="1548">
        <f>SUM(H332:J335)</f>
        <v>2</v>
      </c>
      <c r="AJ332" s="1548">
        <f>SUM(K332:M335)</f>
        <v>2</v>
      </c>
      <c r="AK332" s="1549" t="str">
        <f>IF(AI332=AJ332,"","不一致")</f>
        <v/>
      </c>
    </row>
    <row r="333" spans="1:37" ht="11.25" customHeight="1" x14ac:dyDescent="0.15">
      <c r="A333" s="1859"/>
      <c r="B333" s="679"/>
      <c r="C333" s="3304"/>
      <c r="D333" s="322"/>
      <c r="E333" s="513" t="s">
        <v>851</v>
      </c>
      <c r="F333" s="3544"/>
      <c r="G333" s="3493"/>
      <c r="H333" s="3487"/>
      <c r="I333" s="3489"/>
      <c r="J333" s="3491"/>
      <c r="K333" s="3487"/>
      <c r="L333" s="3489"/>
      <c r="M333" s="3491"/>
      <c r="N333" s="3493"/>
      <c r="O333" s="3326"/>
      <c r="P333" s="3330"/>
      <c r="Q333" s="3331"/>
      <c r="R333" s="3459"/>
      <c r="S333" s="3460"/>
      <c r="T333" s="3336"/>
      <c r="U333" s="3337"/>
      <c r="V333" s="3339"/>
    </row>
    <row r="334" spans="1:37" ht="11.25" customHeight="1" x14ac:dyDescent="0.15">
      <c r="A334" s="1859"/>
      <c r="B334" s="679"/>
      <c r="C334" s="3304"/>
      <c r="D334" s="320" t="s">
        <v>70</v>
      </c>
      <c r="E334" s="321" t="s">
        <v>852</v>
      </c>
      <c r="F334" s="3323" t="s">
        <v>853</v>
      </c>
      <c r="G334" s="3493"/>
      <c r="H334" s="3487"/>
      <c r="I334" s="3489"/>
      <c r="J334" s="3491"/>
      <c r="K334" s="3487"/>
      <c r="L334" s="3489"/>
      <c r="M334" s="3491"/>
      <c r="N334" s="3493"/>
      <c r="O334" s="3326"/>
      <c r="P334" s="3340"/>
      <c r="Q334" s="3342">
        <v>7245</v>
      </c>
      <c r="R334" s="3344">
        <v>2142</v>
      </c>
      <c r="S334" s="3345">
        <v>4716</v>
      </c>
      <c r="T334" s="3344" t="s">
        <v>3314</v>
      </c>
      <c r="U334" s="3347">
        <v>244</v>
      </c>
      <c r="V334" s="3397" t="s">
        <v>3426</v>
      </c>
    </row>
    <row r="335" spans="1:37" ht="11.25" customHeight="1" x14ac:dyDescent="0.15">
      <c r="A335" s="1859"/>
      <c r="B335" s="679"/>
      <c r="C335" s="3305"/>
      <c r="D335" s="514" t="s">
        <v>71</v>
      </c>
      <c r="E335" s="323" t="s">
        <v>852</v>
      </c>
      <c r="F335" s="3545"/>
      <c r="G335" s="3503"/>
      <c r="H335" s="3499"/>
      <c r="I335" s="3501"/>
      <c r="J335" s="3497"/>
      <c r="K335" s="3499"/>
      <c r="L335" s="3501"/>
      <c r="M335" s="3497"/>
      <c r="N335" s="3503"/>
      <c r="O335" s="3358"/>
      <c r="P335" s="3359"/>
      <c r="Q335" s="3360"/>
      <c r="R335" s="3359"/>
      <c r="S335" s="3361"/>
      <c r="T335" s="3359"/>
      <c r="U335" s="3362"/>
      <c r="V335" s="3398"/>
    </row>
    <row r="336" spans="1:37" ht="11.25" customHeight="1" x14ac:dyDescent="0.15">
      <c r="A336" s="1859"/>
      <c r="B336" s="679"/>
      <c r="C336" s="3303" t="s">
        <v>4324</v>
      </c>
      <c r="D336" s="320" t="s">
        <v>72</v>
      </c>
      <c r="E336" s="321" t="s">
        <v>831</v>
      </c>
      <c r="F336" s="3543" t="s">
        <v>4809</v>
      </c>
      <c r="G336" s="3502">
        <v>2</v>
      </c>
      <c r="H336" s="3498">
        <v>0</v>
      </c>
      <c r="I336" s="3500">
        <v>0</v>
      </c>
      <c r="J336" s="3496">
        <v>2</v>
      </c>
      <c r="K336" s="3498">
        <v>1</v>
      </c>
      <c r="L336" s="3500">
        <v>0</v>
      </c>
      <c r="M336" s="3496">
        <v>1</v>
      </c>
      <c r="N336" s="3502">
        <v>0</v>
      </c>
      <c r="O336" s="3325">
        <v>20</v>
      </c>
      <c r="P336" s="3328">
        <v>9836</v>
      </c>
      <c r="Q336" s="3329"/>
      <c r="R336" s="3457" t="s">
        <v>3657</v>
      </c>
      <c r="S336" s="3458"/>
      <c r="T336" s="3328" t="s">
        <v>4818</v>
      </c>
      <c r="U336" s="3329"/>
      <c r="V336" s="3338" t="s">
        <v>3420</v>
      </c>
      <c r="AI336" s="1548">
        <f>SUM(H336:J339)</f>
        <v>2</v>
      </c>
      <c r="AJ336" s="1548">
        <f>SUM(K336:M339)</f>
        <v>2</v>
      </c>
      <c r="AK336" s="1549" t="str">
        <f>IF(AI336=AJ336,"","不一致")</f>
        <v/>
      </c>
    </row>
    <row r="337" spans="1:37" ht="11.25" customHeight="1" x14ac:dyDescent="0.15">
      <c r="A337" s="1859"/>
      <c r="B337" s="679"/>
      <c r="C337" s="3304"/>
      <c r="D337" s="322"/>
      <c r="E337" s="513" t="s">
        <v>854</v>
      </c>
      <c r="F337" s="3544"/>
      <c r="G337" s="3493"/>
      <c r="H337" s="3487"/>
      <c r="I337" s="3489"/>
      <c r="J337" s="3491"/>
      <c r="K337" s="3487"/>
      <c r="L337" s="3489"/>
      <c r="M337" s="3491"/>
      <c r="N337" s="3493"/>
      <c r="O337" s="3326"/>
      <c r="P337" s="3330"/>
      <c r="Q337" s="3331"/>
      <c r="R337" s="3459"/>
      <c r="S337" s="3460"/>
      <c r="T337" s="3336"/>
      <c r="U337" s="3337"/>
      <c r="V337" s="3339"/>
    </row>
    <row r="338" spans="1:37" ht="11.25" customHeight="1" x14ac:dyDescent="0.15">
      <c r="A338" s="1859"/>
      <c r="B338" s="679"/>
      <c r="C338" s="3304"/>
      <c r="D338" s="320" t="s">
        <v>70</v>
      </c>
      <c r="E338" s="321" t="s">
        <v>855</v>
      </c>
      <c r="F338" s="3323" t="s">
        <v>856</v>
      </c>
      <c r="G338" s="3493"/>
      <c r="H338" s="3487"/>
      <c r="I338" s="3489"/>
      <c r="J338" s="3491"/>
      <c r="K338" s="3487"/>
      <c r="L338" s="3489"/>
      <c r="M338" s="3491"/>
      <c r="N338" s="3493"/>
      <c r="O338" s="3326"/>
      <c r="P338" s="3340"/>
      <c r="Q338" s="3342">
        <v>6513</v>
      </c>
      <c r="R338" s="3344">
        <v>392</v>
      </c>
      <c r="S338" s="3345">
        <v>858</v>
      </c>
      <c r="T338" s="3344" t="s">
        <v>3314</v>
      </c>
      <c r="U338" s="3347">
        <v>244</v>
      </c>
      <c r="V338" s="3397" t="s">
        <v>3426</v>
      </c>
    </row>
    <row r="339" spans="1:37" ht="11.25" customHeight="1" x14ac:dyDescent="0.15">
      <c r="A339" s="1859"/>
      <c r="B339" s="679"/>
      <c r="C339" s="3305"/>
      <c r="D339" s="320" t="s">
        <v>71</v>
      </c>
      <c r="E339" s="321" t="s">
        <v>855</v>
      </c>
      <c r="F339" s="3324"/>
      <c r="G339" s="3503"/>
      <c r="H339" s="3499"/>
      <c r="I339" s="3501"/>
      <c r="J339" s="3497"/>
      <c r="K339" s="3499"/>
      <c r="L339" s="3501"/>
      <c r="M339" s="3497"/>
      <c r="N339" s="3503"/>
      <c r="O339" s="3358"/>
      <c r="P339" s="3359"/>
      <c r="Q339" s="3360"/>
      <c r="R339" s="3359"/>
      <c r="S339" s="3361"/>
      <c r="T339" s="3359"/>
      <c r="U339" s="3362"/>
      <c r="V339" s="3398"/>
    </row>
    <row r="340" spans="1:37" ht="11.25" customHeight="1" x14ac:dyDescent="0.15">
      <c r="A340" s="1859"/>
      <c r="B340" s="679"/>
      <c r="C340" s="3303" t="s">
        <v>4325</v>
      </c>
      <c r="D340" s="515" t="s">
        <v>72</v>
      </c>
      <c r="E340" s="516" t="s">
        <v>857</v>
      </c>
      <c r="F340" s="3543" t="s">
        <v>4809</v>
      </c>
      <c r="G340" s="3502">
        <v>2</v>
      </c>
      <c r="H340" s="3498">
        <v>0</v>
      </c>
      <c r="I340" s="3500">
        <v>0</v>
      </c>
      <c r="J340" s="3496">
        <v>2</v>
      </c>
      <c r="K340" s="3498">
        <v>0</v>
      </c>
      <c r="L340" s="3500">
        <v>1</v>
      </c>
      <c r="M340" s="3496">
        <v>1</v>
      </c>
      <c r="N340" s="3502">
        <v>0</v>
      </c>
      <c r="O340" s="3325">
        <v>13</v>
      </c>
      <c r="P340" s="3328">
        <v>15022</v>
      </c>
      <c r="Q340" s="3329"/>
      <c r="R340" s="3332" t="s">
        <v>3658</v>
      </c>
      <c r="S340" s="3333"/>
      <c r="T340" s="3328" t="s">
        <v>4818</v>
      </c>
      <c r="U340" s="3329"/>
      <c r="V340" s="3338" t="s">
        <v>3420</v>
      </c>
      <c r="AI340" s="1548">
        <f>SUM(H340:J343)</f>
        <v>2</v>
      </c>
      <c r="AJ340" s="1548">
        <f>SUM(K340:M343)</f>
        <v>2</v>
      </c>
      <c r="AK340" s="1549" t="str">
        <f>IF(AI340=AJ340,"","不一致")</f>
        <v/>
      </c>
    </row>
    <row r="341" spans="1:37" ht="11.25" customHeight="1" x14ac:dyDescent="0.15">
      <c r="A341" s="1859"/>
      <c r="B341" s="679"/>
      <c r="C341" s="3304"/>
      <c r="D341" s="322"/>
      <c r="E341" s="513" t="s">
        <v>858</v>
      </c>
      <c r="F341" s="3544"/>
      <c r="G341" s="3493"/>
      <c r="H341" s="3487"/>
      <c r="I341" s="3489"/>
      <c r="J341" s="3491"/>
      <c r="K341" s="3487"/>
      <c r="L341" s="3489"/>
      <c r="M341" s="3491"/>
      <c r="N341" s="3493"/>
      <c r="O341" s="3326"/>
      <c r="P341" s="3330"/>
      <c r="Q341" s="3331"/>
      <c r="R341" s="3334"/>
      <c r="S341" s="3335"/>
      <c r="T341" s="3336"/>
      <c r="U341" s="3337"/>
      <c r="V341" s="3339"/>
    </row>
    <row r="342" spans="1:37" ht="11.25" customHeight="1" x14ac:dyDescent="0.15">
      <c r="A342" s="1859"/>
      <c r="B342" s="679"/>
      <c r="C342" s="3304"/>
      <c r="D342" s="320" t="s">
        <v>70</v>
      </c>
      <c r="E342" s="321" t="s">
        <v>859</v>
      </c>
      <c r="F342" s="3323" t="s">
        <v>860</v>
      </c>
      <c r="G342" s="3493"/>
      <c r="H342" s="3487"/>
      <c r="I342" s="3489"/>
      <c r="J342" s="3491"/>
      <c r="K342" s="3487"/>
      <c r="L342" s="3489"/>
      <c r="M342" s="3491"/>
      <c r="N342" s="3493"/>
      <c r="O342" s="3326"/>
      <c r="P342" s="3340"/>
      <c r="Q342" s="3342">
        <v>7476</v>
      </c>
      <c r="R342" s="3344">
        <v>1425</v>
      </c>
      <c r="S342" s="3345">
        <v>2939</v>
      </c>
      <c r="T342" s="3344" t="s">
        <v>3314</v>
      </c>
      <c r="U342" s="3347">
        <v>244</v>
      </c>
      <c r="V342" s="3397" t="s">
        <v>3426</v>
      </c>
    </row>
    <row r="343" spans="1:37" ht="11.25" customHeight="1" thickBot="1" x14ac:dyDescent="0.2">
      <c r="A343" s="1859"/>
      <c r="B343" s="680"/>
      <c r="C343" s="3562"/>
      <c r="D343" s="948" t="s">
        <v>71</v>
      </c>
      <c r="E343" s="737" t="s">
        <v>859</v>
      </c>
      <c r="F343" s="3581"/>
      <c r="G343" s="3493"/>
      <c r="H343" s="3487"/>
      <c r="I343" s="3489"/>
      <c r="J343" s="3491"/>
      <c r="K343" s="3487"/>
      <c r="L343" s="3489"/>
      <c r="M343" s="3491"/>
      <c r="N343" s="3493"/>
      <c r="O343" s="3326"/>
      <c r="P343" s="3340"/>
      <c r="Q343" s="3366"/>
      <c r="R343" s="3340"/>
      <c r="S343" s="3367"/>
      <c r="T343" s="3340"/>
      <c r="U343" s="3370"/>
      <c r="V343" s="3400"/>
    </row>
    <row r="344" spans="1:37" ht="11.25" customHeight="1" x14ac:dyDescent="0.15">
      <c r="A344" s="1859"/>
      <c r="B344" s="3297" t="s">
        <v>458</v>
      </c>
      <c r="C344" s="3549" t="s">
        <v>4326</v>
      </c>
      <c r="D344" s="521" t="s">
        <v>72</v>
      </c>
      <c r="E344" s="522" t="s">
        <v>82</v>
      </c>
      <c r="F344" s="3580" t="s">
        <v>5724</v>
      </c>
      <c r="G344" s="3492">
        <v>5</v>
      </c>
      <c r="H344" s="3486">
        <v>0</v>
      </c>
      <c r="I344" s="3488">
        <v>3</v>
      </c>
      <c r="J344" s="3490">
        <v>2</v>
      </c>
      <c r="K344" s="3486">
        <v>1</v>
      </c>
      <c r="L344" s="3488">
        <v>1</v>
      </c>
      <c r="M344" s="3490">
        <v>3</v>
      </c>
      <c r="N344" s="3492">
        <v>0</v>
      </c>
      <c r="O344" s="3351">
        <v>42</v>
      </c>
      <c r="P344" s="3352">
        <v>130388</v>
      </c>
      <c r="Q344" s="3353"/>
      <c r="R344" s="3354" t="s">
        <v>3659</v>
      </c>
      <c r="S344" s="3355"/>
      <c r="T344" s="3352" t="s">
        <v>5725</v>
      </c>
      <c r="U344" s="3353"/>
      <c r="V344" s="3455" t="s">
        <v>5726</v>
      </c>
      <c r="X344" s="1550">
        <f>SUM(O344:O367)</f>
        <v>100</v>
      </c>
      <c r="Y344" s="1550">
        <f>SUM(P344:P367)</f>
        <v>179241</v>
      </c>
      <c r="Z344" s="1550">
        <f>SUM(Q344:Q367)</f>
        <v>7818</v>
      </c>
      <c r="AA344" s="1550">
        <f>SUM(G344:G367)</f>
        <v>15</v>
      </c>
      <c r="AB344" s="1550">
        <f t="shared" ref="AB344:AH344" si="2">SUM(H344:H367)</f>
        <v>0</v>
      </c>
      <c r="AC344" s="1550">
        <f t="shared" si="2"/>
        <v>3</v>
      </c>
      <c r="AD344" s="1550">
        <f t="shared" si="2"/>
        <v>12</v>
      </c>
      <c r="AE344" s="1550">
        <f t="shared" si="2"/>
        <v>2</v>
      </c>
      <c r="AF344" s="1550">
        <f t="shared" si="2"/>
        <v>2</v>
      </c>
      <c r="AG344" s="1550">
        <f t="shared" si="2"/>
        <v>11</v>
      </c>
      <c r="AH344" s="1550">
        <f t="shared" si="2"/>
        <v>0</v>
      </c>
      <c r="AI344" s="1548">
        <f>SUM(H344:J347)</f>
        <v>5</v>
      </c>
      <c r="AJ344" s="1548">
        <f>SUM(K344:M347)</f>
        <v>5</v>
      </c>
      <c r="AK344" s="1549" t="str">
        <f>IF(AI344=AJ344,"","不一致")</f>
        <v/>
      </c>
    </row>
    <row r="345" spans="1:37" ht="11.25" customHeight="1" x14ac:dyDescent="0.15">
      <c r="A345" s="1859"/>
      <c r="B345" s="3298"/>
      <c r="C345" s="3304"/>
      <c r="D345" s="322"/>
      <c r="E345" s="513" t="s">
        <v>861</v>
      </c>
      <c r="F345" s="3307"/>
      <c r="G345" s="3493"/>
      <c r="H345" s="3487"/>
      <c r="I345" s="3489"/>
      <c r="J345" s="3491"/>
      <c r="K345" s="3487"/>
      <c r="L345" s="3489"/>
      <c r="M345" s="3491"/>
      <c r="N345" s="3493"/>
      <c r="O345" s="3326"/>
      <c r="P345" s="3330"/>
      <c r="Q345" s="3331"/>
      <c r="R345" s="3334"/>
      <c r="S345" s="3335"/>
      <c r="T345" s="3336"/>
      <c r="U345" s="3337"/>
      <c r="V345" s="3444"/>
    </row>
    <row r="346" spans="1:37" ht="11.25" customHeight="1" x14ac:dyDescent="0.15">
      <c r="A346" s="1859"/>
      <c r="B346" s="3298"/>
      <c r="C346" s="3304"/>
      <c r="D346" s="320" t="s">
        <v>70</v>
      </c>
      <c r="E346" s="321" t="s">
        <v>862</v>
      </c>
      <c r="F346" s="3582" t="s">
        <v>5727</v>
      </c>
      <c r="G346" s="3493"/>
      <c r="H346" s="3487"/>
      <c r="I346" s="3489"/>
      <c r="J346" s="3491"/>
      <c r="K346" s="3487"/>
      <c r="L346" s="3489"/>
      <c r="M346" s="3491"/>
      <c r="N346" s="3493"/>
      <c r="O346" s="3326"/>
      <c r="P346" s="3340"/>
      <c r="Q346" s="3342">
        <v>5551</v>
      </c>
      <c r="R346" s="3344">
        <v>6820</v>
      </c>
      <c r="S346" s="3345">
        <v>14810</v>
      </c>
      <c r="T346" s="3368" t="s">
        <v>5728</v>
      </c>
      <c r="U346" s="3347">
        <v>357</v>
      </c>
      <c r="V346" s="3397" t="s">
        <v>3345</v>
      </c>
    </row>
    <row r="347" spans="1:37" ht="11.25" customHeight="1" thickBot="1" x14ac:dyDescent="0.2">
      <c r="A347" s="1859"/>
      <c r="B347" s="3586"/>
      <c r="C347" s="3562"/>
      <c r="D347" s="948" t="s">
        <v>71</v>
      </c>
      <c r="E347" s="737" t="s">
        <v>863</v>
      </c>
      <c r="F347" s="3585"/>
      <c r="G347" s="3516"/>
      <c r="H347" s="3515"/>
      <c r="I347" s="3513"/>
      <c r="J347" s="3514"/>
      <c r="K347" s="3515"/>
      <c r="L347" s="3513"/>
      <c r="M347" s="3514"/>
      <c r="N347" s="3516"/>
      <c r="O347" s="3327"/>
      <c r="P347" s="3341"/>
      <c r="Q347" s="3343"/>
      <c r="R347" s="3341"/>
      <c r="S347" s="3346"/>
      <c r="T347" s="3456"/>
      <c r="U347" s="3348"/>
      <c r="V347" s="3399"/>
    </row>
    <row r="348" spans="1:37" ht="11.25" customHeight="1" x14ac:dyDescent="0.15">
      <c r="A348" s="1859"/>
      <c r="B348" s="3298" t="s">
        <v>458</v>
      </c>
      <c r="C348" s="3549" t="s">
        <v>4327</v>
      </c>
      <c r="D348" s="521" t="s">
        <v>72</v>
      </c>
      <c r="E348" s="522" t="s">
        <v>864</v>
      </c>
      <c r="F348" s="3318" t="s">
        <v>4841</v>
      </c>
      <c r="G348" s="3493">
        <v>2</v>
      </c>
      <c r="H348" s="3487">
        <v>0</v>
      </c>
      <c r="I348" s="3489">
        <v>0</v>
      </c>
      <c r="J348" s="3491">
        <v>2</v>
      </c>
      <c r="K348" s="3487">
        <v>0</v>
      </c>
      <c r="L348" s="3489">
        <v>0</v>
      </c>
      <c r="M348" s="3491">
        <v>2</v>
      </c>
      <c r="N348" s="3493">
        <v>0</v>
      </c>
      <c r="O348" s="3326">
        <v>11</v>
      </c>
      <c r="P348" s="3330">
        <v>20340</v>
      </c>
      <c r="Q348" s="3331"/>
      <c r="R348" s="3363" t="s">
        <v>3459</v>
      </c>
      <c r="S348" s="3364"/>
      <c r="T348" s="3330" t="s">
        <v>4842</v>
      </c>
      <c r="U348" s="3331"/>
      <c r="V348" s="3400" t="s">
        <v>4843</v>
      </c>
      <c r="AI348" s="1548">
        <f>SUM(H348:J351)</f>
        <v>2</v>
      </c>
      <c r="AJ348" s="1548">
        <f>SUM(K348:M351)</f>
        <v>2</v>
      </c>
      <c r="AK348" s="1549" t="str">
        <f>IF(AI348=AJ348,"","不一致")</f>
        <v/>
      </c>
    </row>
    <row r="349" spans="1:37" ht="11.25" customHeight="1" x14ac:dyDescent="0.15">
      <c r="A349" s="1859"/>
      <c r="B349" s="3298"/>
      <c r="C349" s="3304"/>
      <c r="D349" s="322"/>
      <c r="E349" s="513" t="s">
        <v>865</v>
      </c>
      <c r="F349" s="3307"/>
      <c r="G349" s="3493"/>
      <c r="H349" s="3487"/>
      <c r="I349" s="3489"/>
      <c r="J349" s="3491"/>
      <c r="K349" s="3487"/>
      <c r="L349" s="3489"/>
      <c r="M349" s="3491"/>
      <c r="N349" s="3493"/>
      <c r="O349" s="3326"/>
      <c r="P349" s="3330"/>
      <c r="Q349" s="3331"/>
      <c r="R349" s="3334"/>
      <c r="S349" s="3335"/>
      <c r="T349" s="3336"/>
      <c r="U349" s="3337"/>
      <c r="V349" s="3444"/>
    </row>
    <row r="350" spans="1:37" ht="11.25" customHeight="1" x14ac:dyDescent="0.15">
      <c r="A350" s="1859"/>
      <c r="B350" s="3298"/>
      <c r="C350" s="3304"/>
      <c r="D350" s="320" t="s">
        <v>70</v>
      </c>
      <c r="E350" s="321" t="s">
        <v>866</v>
      </c>
      <c r="F350" s="3582" t="s">
        <v>4844</v>
      </c>
      <c r="G350" s="3493"/>
      <c r="H350" s="3487"/>
      <c r="I350" s="3489"/>
      <c r="J350" s="3491"/>
      <c r="K350" s="3487"/>
      <c r="L350" s="3489"/>
      <c r="M350" s="3491"/>
      <c r="N350" s="3493"/>
      <c r="O350" s="3326"/>
      <c r="P350" s="3340"/>
      <c r="Q350" s="3342">
        <v>388</v>
      </c>
      <c r="R350" s="3344">
        <v>4804</v>
      </c>
      <c r="S350" s="3345">
        <v>11094</v>
      </c>
      <c r="T350" s="3368" t="s">
        <v>4845</v>
      </c>
      <c r="U350" s="3347">
        <v>357</v>
      </c>
      <c r="V350" s="3397" t="s">
        <v>3660</v>
      </c>
    </row>
    <row r="351" spans="1:37" ht="11.25" customHeight="1" x14ac:dyDescent="0.15">
      <c r="A351" s="1859"/>
      <c r="B351" s="3298"/>
      <c r="C351" s="3305"/>
      <c r="D351" s="514" t="s">
        <v>71</v>
      </c>
      <c r="E351" s="323" t="s">
        <v>866</v>
      </c>
      <c r="F351" s="3583"/>
      <c r="G351" s="3503"/>
      <c r="H351" s="3499"/>
      <c r="I351" s="3501"/>
      <c r="J351" s="3497"/>
      <c r="K351" s="3499"/>
      <c r="L351" s="3501"/>
      <c r="M351" s="3497"/>
      <c r="N351" s="3503"/>
      <c r="O351" s="3358"/>
      <c r="P351" s="3359"/>
      <c r="Q351" s="3360"/>
      <c r="R351" s="3359"/>
      <c r="S351" s="3361"/>
      <c r="T351" s="3374"/>
      <c r="U351" s="3362"/>
      <c r="V351" s="3398"/>
    </row>
    <row r="352" spans="1:37" ht="11.25" customHeight="1" x14ac:dyDescent="0.15">
      <c r="A352" s="1859"/>
      <c r="B352" s="3298"/>
      <c r="C352" s="3304" t="s">
        <v>4328</v>
      </c>
      <c r="D352" s="320" t="s">
        <v>72</v>
      </c>
      <c r="E352" s="321" t="s">
        <v>870</v>
      </c>
      <c r="F352" s="3306" t="s">
        <v>4846</v>
      </c>
      <c r="G352" s="3502">
        <v>2</v>
      </c>
      <c r="H352" s="3498">
        <v>0</v>
      </c>
      <c r="I352" s="3500">
        <v>0</v>
      </c>
      <c r="J352" s="3496">
        <v>2</v>
      </c>
      <c r="K352" s="3498">
        <v>0</v>
      </c>
      <c r="L352" s="3500">
        <v>0</v>
      </c>
      <c r="M352" s="3496">
        <v>2</v>
      </c>
      <c r="N352" s="3502">
        <v>0</v>
      </c>
      <c r="O352" s="3325">
        <v>12</v>
      </c>
      <c r="P352" s="3328">
        <v>11356</v>
      </c>
      <c r="Q352" s="3329"/>
      <c r="R352" s="3332" t="s">
        <v>3661</v>
      </c>
      <c r="S352" s="3333"/>
      <c r="T352" s="3328" t="s">
        <v>4842</v>
      </c>
      <c r="U352" s="3329"/>
      <c r="V352" s="3400" t="s">
        <v>4843</v>
      </c>
      <c r="AI352" s="1548">
        <f>SUM(H352:J355)</f>
        <v>2</v>
      </c>
      <c r="AJ352" s="1548">
        <f>SUM(K352:M355)</f>
        <v>2</v>
      </c>
      <c r="AK352" s="1549" t="str">
        <f>IF(AI352=AJ352,"","不一致")</f>
        <v/>
      </c>
    </row>
    <row r="353" spans="1:37" ht="11.25" customHeight="1" x14ac:dyDescent="0.15">
      <c r="A353" s="1859"/>
      <c r="B353" s="3298"/>
      <c r="C353" s="3304"/>
      <c r="D353" s="322"/>
      <c r="E353" s="513" t="s">
        <v>871</v>
      </c>
      <c r="F353" s="3307"/>
      <c r="G353" s="3493"/>
      <c r="H353" s="3487"/>
      <c r="I353" s="3489"/>
      <c r="J353" s="3491"/>
      <c r="K353" s="3487"/>
      <c r="L353" s="3489"/>
      <c r="M353" s="3491"/>
      <c r="N353" s="3493"/>
      <c r="O353" s="3326"/>
      <c r="P353" s="3330"/>
      <c r="Q353" s="3331"/>
      <c r="R353" s="3334"/>
      <c r="S353" s="3335"/>
      <c r="T353" s="3336"/>
      <c r="U353" s="3337"/>
      <c r="V353" s="3444"/>
    </row>
    <row r="354" spans="1:37" ht="11.25" customHeight="1" x14ac:dyDescent="0.15">
      <c r="A354" s="1859"/>
      <c r="B354" s="3298"/>
      <c r="C354" s="3304"/>
      <c r="D354" s="320" t="s">
        <v>70</v>
      </c>
      <c r="E354" s="321" t="s">
        <v>872</v>
      </c>
      <c r="F354" s="3582" t="s">
        <v>4844</v>
      </c>
      <c r="G354" s="3493"/>
      <c r="H354" s="3487"/>
      <c r="I354" s="3489"/>
      <c r="J354" s="3491"/>
      <c r="K354" s="3487"/>
      <c r="L354" s="3489"/>
      <c r="M354" s="3491"/>
      <c r="N354" s="3493"/>
      <c r="O354" s="3326"/>
      <c r="P354" s="3340"/>
      <c r="Q354" s="3342">
        <v>406</v>
      </c>
      <c r="R354" s="3344">
        <v>2447</v>
      </c>
      <c r="S354" s="3345">
        <v>5519</v>
      </c>
      <c r="T354" s="3368" t="s">
        <v>4845</v>
      </c>
      <c r="U354" s="3347">
        <v>357</v>
      </c>
      <c r="V354" s="3397" t="s">
        <v>3662</v>
      </c>
    </row>
    <row r="355" spans="1:37" ht="11.25" customHeight="1" x14ac:dyDescent="0.15">
      <c r="A355" s="1859"/>
      <c r="B355" s="3298"/>
      <c r="C355" s="3305"/>
      <c r="D355" s="514" t="s">
        <v>71</v>
      </c>
      <c r="E355" s="323" t="s">
        <v>873</v>
      </c>
      <c r="F355" s="3584"/>
      <c r="G355" s="3503"/>
      <c r="H355" s="3499"/>
      <c r="I355" s="3501"/>
      <c r="J355" s="3497"/>
      <c r="K355" s="3499"/>
      <c r="L355" s="3501"/>
      <c r="M355" s="3497"/>
      <c r="N355" s="3503"/>
      <c r="O355" s="3358"/>
      <c r="P355" s="3359"/>
      <c r="Q355" s="3360"/>
      <c r="R355" s="3359"/>
      <c r="S355" s="3361"/>
      <c r="T355" s="3374"/>
      <c r="U355" s="3362"/>
      <c r="V355" s="3398"/>
    </row>
    <row r="356" spans="1:37" ht="11.25" customHeight="1" x14ac:dyDescent="0.15">
      <c r="A356" s="1859"/>
      <c r="B356" s="679"/>
      <c r="C356" s="3303" t="s">
        <v>4329</v>
      </c>
      <c r="D356" s="320" t="s">
        <v>72</v>
      </c>
      <c r="E356" s="321" t="s">
        <v>874</v>
      </c>
      <c r="F356" s="3306" t="s">
        <v>4847</v>
      </c>
      <c r="G356" s="3502">
        <v>2</v>
      </c>
      <c r="H356" s="3498">
        <v>0</v>
      </c>
      <c r="I356" s="3500">
        <v>0</v>
      </c>
      <c r="J356" s="3496">
        <v>2</v>
      </c>
      <c r="K356" s="3498">
        <v>0</v>
      </c>
      <c r="L356" s="3500">
        <v>0</v>
      </c>
      <c r="M356" s="3496">
        <v>2</v>
      </c>
      <c r="N356" s="3502">
        <v>0</v>
      </c>
      <c r="O356" s="3325">
        <v>12</v>
      </c>
      <c r="P356" s="3328">
        <v>7175</v>
      </c>
      <c r="Q356" s="3329"/>
      <c r="R356" s="3332" t="s">
        <v>3661</v>
      </c>
      <c r="S356" s="3333"/>
      <c r="T356" s="3328" t="s">
        <v>4842</v>
      </c>
      <c r="U356" s="3329"/>
      <c r="V356" s="3400" t="s">
        <v>4843</v>
      </c>
      <c r="AI356" s="1548">
        <f>SUM(H356:J359)</f>
        <v>2</v>
      </c>
      <c r="AJ356" s="1548">
        <f>SUM(K356:M359)</f>
        <v>2</v>
      </c>
      <c r="AK356" s="1549" t="str">
        <f>IF(AI356=AJ356,"","不一致")</f>
        <v/>
      </c>
    </row>
    <row r="357" spans="1:37" ht="11.25" customHeight="1" x14ac:dyDescent="0.15">
      <c r="A357" s="1859"/>
      <c r="B357" s="679"/>
      <c r="C357" s="3304"/>
      <c r="D357" s="322"/>
      <c r="E357" s="513" t="s">
        <v>875</v>
      </c>
      <c r="F357" s="3307"/>
      <c r="G357" s="3493"/>
      <c r="H357" s="3487"/>
      <c r="I357" s="3489"/>
      <c r="J357" s="3491"/>
      <c r="K357" s="3487"/>
      <c r="L357" s="3489"/>
      <c r="M357" s="3491"/>
      <c r="N357" s="3493"/>
      <c r="O357" s="3326"/>
      <c r="P357" s="3330"/>
      <c r="Q357" s="3331"/>
      <c r="R357" s="3334"/>
      <c r="S357" s="3335"/>
      <c r="T357" s="3336"/>
      <c r="U357" s="3337"/>
      <c r="V357" s="3444"/>
    </row>
    <row r="358" spans="1:37" ht="11.25" customHeight="1" x14ac:dyDescent="0.15">
      <c r="A358" s="1859"/>
      <c r="B358" s="679"/>
      <c r="C358" s="3304"/>
      <c r="D358" s="320" t="s">
        <v>70</v>
      </c>
      <c r="E358" s="321" t="s">
        <v>876</v>
      </c>
      <c r="F358" s="3582" t="s">
        <v>4844</v>
      </c>
      <c r="G358" s="3493"/>
      <c r="H358" s="3487"/>
      <c r="I358" s="3489"/>
      <c r="J358" s="3491"/>
      <c r="K358" s="3487"/>
      <c r="L358" s="3489"/>
      <c r="M358" s="3491"/>
      <c r="N358" s="3493"/>
      <c r="O358" s="3326"/>
      <c r="P358" s="3340"/>
      <c r="Q358" s="3342">
        <v>369</v>
      </c>
      <c r="R358" s="3344">
        <v>2447</v>
      </c>
      <c r="S358" s="3345">
        <v>5519</v>
      </c>
      <c r="T358" s="3368" t="s">
        <v>4845</v>
      </c>
      <c r="U358" s="3347">
        <v>357</v>
      </c>
      <c r="V358" s="3397" t="s">
        <v>3663</v>
      </c>
    </row>
    <row r="359" spans="1:37" ht="11.25" customHeight="1" x14ac:dyDescent="0.15">
      <c r="A359" s="1859"/>
      <c r="B359" s="679"/>
      <c r="C359" s="3305"/>
      <c r="D359" s="320" t="s">
        <v>71</v>
      </c>
      <c r="E359" s="321" t="s">
        <v>876</v>
      </c>
      <c r="F359" s="3583"/>
      <c r="G359" s="3503"/>
      <c r="H359" s="3499"/>
      <c r="I359" s="3501"/>
      <c r="J359" s="3497"/>
      <c r="K359" s="3499"/>
      <c r="L359" s="3501"/>
      <c r="M359" s="3497"/>
      <c r="N359" s="3503"/>
      <c r="O359" s="3358"/>
      <c r="P359" s="3359"/>
      <c r="Q359" s="3360"/>
      <c r="R359" s="3359"/>
      <c r="S359" s="3361"/>
      <c r="T359" s="3374"/>
      <c r="U359" s="3362"/>
      <c r="V359" s="3398"/>
    </row>
    <row r="360" spans="1:37" ht="11.25" customHeight="1" x14ac:dyDescent="0.15">
      <c r="A360" s="1859"/>
      <c r="B360" s="679"/>
      <c r="C360" s="3303" t="s">
        <v>4330</v>
      </c>
      <c r="D360" s="515" t="s">
        <v>72</v>
      </c>
      <c r="E360" s="516" t="s">
        <v>877</v>
      </c>
      <c r="F360" s="3306" t="s">
        <v>4848</v>
      </c>
      <c r="G360" s="3502">
        <v>2</v>
      </c>
      <c r="H360" s="3498">
        <v>0</v>
      </c>
      <c r="I360" s="3500">
        <v>0</v>
      </c>
      <c r="J360" s="3496">
        <v>2</v>
      </c>
      <c r="K360" s="3498">
        <v>0</v>
      </c>
      <c r="L360" s="3500">
        <v>1</v>
      </c>
      <c r="M360" s="3496">
        <v>1</v>
      </c>
      <c r="N360" s="3502">
        <v>0</v>
      </c>
      <c r="O360" s="3325">
        <v>11</v>
      </c>
      <c r="P360" s="3328">
        <v>5217</v>
      </c>
      <c r="Q360" s="3329"/>
      <c r="R360" s="3332" t="s">
        <v>3661</v>
      </c>
      <c r="S360" s="3333"/>
      <c r="T360" s="3328" t="s">
        <v>4842</v>
      </c>
      <c r="U360" s="3329"/>
      <c r="V360" s="3400" t="s">
        <v>4843</v>
      </c>
      <c r="AI360" s="1548">
        <f>SUM(H360:J363)</f>
        <v>2</v>
      </c>
      <c r="AJ360" s="1548">
        <f>SUM(K360:M363)</f>
        <v>2</v>
      </c>
      <c r="AK360" s="1549" t="str">
        <f>IF(AI360=AJ360,"","不一致")</f>
        <v/>
      </c>
    </row>
    <row r="361" spans="1:37" ht="11.25" customHeight="1" x14ac:dyDescent="0.15">
      <c r="A361" s="1859"/>
      <c r="B361" s="679"/>
      <c r="C361" s="3304"/>
      <c r="D361" s="322"/>
      <c r="E361" s="513" t="s">
        <v>878</v>
      </c>
      <c r="F361" s="3307"/>
      <c r="G361" s="3493"/>
      <c r="H361" s="3487"/>
      <c r="I361" s="3489"/>
      <c r="J361" s="3491"/>
      <c r="K361" s="3487"/>
      <c r="L361" s="3489"/>
      <c r="M361" s="3491"/>
      <c r="N361" s="3493"/>
      <c r="O361" s="3326"/>
      <c r="P361" s="3330"/>
      <c r="Q361" s="3331"/>
      <c r="R361" s="3334"/>
      <c r="S361" s="3335"/>
      <c r="T361" s="3336"/>
      <c r="U361" s="3337"/>
      <c r="V361" s="3444"/>
    </row>
    <row r="362" spans="1:37" ht="11.25" customHeight="1" x14ac:dyDescent="0.15">
      <c r="A362" s="1859"/>
      <c r="B362" s="679"/>
      <c r="C362" s="3304"/>
      <c r="D362" s="320" t="s">
        <v>70</v>
      </c>
      <c r="E362" s="321" t="s">
        <v>879</v>
      </c>
      <c r="F362" s="3582" t="s">
        <v>4844</v>
      </c>
      <c r="G362" s="3493"/>
      <c r="H362" s="3487"/>
      <c r="I362" s="3489"/>
      <c r="J362" s="3491"/>
      <c r="K362" s="3487"/>
      <c r="L362" s="3489"/>
      <c r="M362" s="3491"/>
      <c r="N362" s="3493"/>
      <c r="O362" s="3326"/>
      <c r="P362" s="3340"/>
      <c r="Q362" s="3342">
        <v>553</v>
      </c>
      <c r="R362" s="3344">
        <v>2447</v>
      </c>
      <c r="S362" s="3345">
        <v>5519</v>
      </c>
      <c r="T362" s="3368" t="s">
        <v>4845</v>
      </c>
      <c r="U362" s="3347">
        <v>357</v>
      </c>
      <c r="V362" s="3397" t="s">
        <v>3664</v>
      </c>
    </row>
    <row r="363" spans="1:37" ht="11.25" customHeight="1" x14ac:dyDescent="0.15">
      <c r="A363" s="1859"/>
      <c r="B363" s="679"/>
      <c r="C363" s="3305"/>
      <c r="D363" s="514" t="s">
        <v>71</v>
      </c>
      <c r="E363" s="323" t="s">
        <v>879</v>
      </c>
      <c r="F363" s="3584"/>
      <c r="G363" s="3503"/>
      <c r="H363" s="3499"/>
      <c r="I363" s="3501"/>
      <c r="J363" s="3497"/>
      <c r="K363" s="3499"/>
      <c r="L363" s="3501"/>
      <c r="M363" s="3497"/>
      <c r="N363" s="3503"/>
      <c r="O363" s="3358"/>
      <c r="P363" s="3359"/>
      <c r="Q363" s="3360"/>
      <c r="R363" s="3359"/>
      <c r="S363" s="3361"/>
      <c r="T363" s="3374"/>
      <c r="U363" s="3362"/>
      <c r="V363" s="3398"/>
    </row>
    <row r="364" spans="1:37" ht="11.25" customHeight="1" x14ac:dyDescent="0.15">
      <c r="A364" s="1859"/>
      <c r="B364" s="679"/>
      <c r="C364" s="3303" t="s">
        <v>4331</v>
      </c>
      <c r="D364" s="320" t="s">
        <v>72</v>
      </c>
      <c r="E364" s="321" t="s">
        <v>880</v>
      </c>
      <c r="F364" s="3306" t="s">
        <v>4849</v>
      </c>
      <c r="G364" s="3502">
        <v>2</v>
      </c>
      <c r="H364" s="3498">
        <v>0</v>
      </c>
      <c r="I364" s="3500">
        <v>0</v>
      </c>
      <c r="J364" s="3496">
        <v>2</v>
      </c>
      <c r="K364" s="3498">
        <v>1</v>
      </c>
      <c r="L364" s="3500">
        <v>0</v>
      </c>
      <c r="M364" s="3496">
        <v>1</v>
      </c>
      <c r="N364" s="3502">
        <v>0</v>
      </c>
      <c r="O364" s="3325">
        <v>12</v>
      </c>
      <c r="P364" s="3328">
        <v>4765</v>
      </c>
      <c r="Q364" s="3329"/>
      <c r="R364" s="3332" t="s">
        <v>3661</v>
      </c>
      <c r="S364" s="3333"/>
      <c r="T364" s="3328" t="s">
        <v>4842</v>
      </c>
      <c r="U364" s="3329"/>
      <c r="V364" s="3400" t="s">
        <v>4843</v>
      </c>
      <c r="AI364" s="1548">
        <f>SUM(H364:J367)</f>
        <v>2</v>
      </c>
      <c r="AJ364" s="1548">
        <f>SUM(K364:M367)</f>
        <v>2</v>
      </c>
      <c r="AK364" s="1549" t="str">
        <f>IF(AI364=AJ364,"","不一致")</f>
        <v/>
      </c>
    </row>
    <row r="365" spans="1:37" ht="11.25" customHeight="1" x14ac:dyDescent="0.15">
      <c r="A365" s="1859"/>
      <c r="B365" s="679"/>
      <c r="C365" s="3304"/>
      <c r="D365" s="322"/>
      <c r="E365" s="513" t="s">
        <v>881</v>
      </c>
      <c r="F365" s="3307"/>
      <c r="G365" s="3493"/>
      <c r="H365" s="3487"/>
      <c r="I365" s="3489"/>
      <c r="J365" s="3491"/>
      <c r="K365" s="3487"/>
      <c r="L365" s="3489"/>
      <c r="M365" s="3491"/>
      <c r="N365" s="3493"/>
      <c r="O365" s="3326"/>
      <c r="P365" s="3330"/>
      <c r="Q365" s="3331"/>
      <c r="R365" s="3334"/>
      <c r="S365" s="3335"/>
      <c r="T365" s="3336"/>
      <c r="U365" s="3337"/>
      <c r="V365" s="3444"/>
    </row>
    <row r="366" spans="1:37" ht="11.25" customHeight="1" x14ac:dyDescent="0.15">
      <c r="A366" s="1859"/>
      <c r="B366" s="679"/>
      <c r="C366" s="3304"/>
      <c r="D366" s="320" t="s">
        <v>70</v>
      </c>
      <c r="E366" s="321" t="s">
        <v>882</v>
      </c>
      <c r="F366" s="3582" t="s">
        <v>4844</v>
      </c>
      <c r="G366" s="3493"/>
      <c r="H366" s="3487"/>
      <c r="I366" s="3489"/>
      <c r="J366" s="3491"/>
      <c r="K366" s="3487"/>
      <c r="L366" s="3489"/>
      <c r="M366" s="3491"/>
      <c r="N366" s="3493"/>
      <c r="O366" s="3326"/>
      <c r="P366" s="3340"/>
      <c r="Q366" s="3342">
        <v>551</v>
      </c>
      <c r="R366" s="3344">
        <v>2447</v>
      </c>
      <c r="S366" s="3345">
        <v>5519</v>
      </c>
      <c r="T366" s="3368" t="s">
        <v>4845</v>
      </c>
      <c r="U366" s="3347">
        <v>357</v>
      </c>
      <c r="V366" s="3397" t="s">
        <v>3665</v>
      </c>
    </row>
    <row r="367" spans="1:37" ht="11.25" customHeight="1" thickBot="1" x14ac:dyDescent="0.2">
      <c r="A367" s="1859"/>
      <c r="B367" s="680"/>
      <c r="C367" s="3562"/>
      <c r="D367" s="948" t="s">
        <v>71</v>
      </c>
      <c r="E367" s="737" t="s">
        <v>882</v>
      </c>
      <c r="F367" s="3585"/>
      <c r="G367" s="3493"/>
      <c r="H367" s="3487"/>
      <c r="I367" s="3489"/>
      <c r="J367" s="3491"/>
      <c r="K367" s="3487"/>
      <c r="L367" s="3489"/>
      <c r="M367" s="3491"/>
      <c r="N367" s="3493"/>
      <c r="O367" s="3326"/>
      <c r="P367" s="3340"/>
      <c r="Q367" s="3366"/>
      <c r="R367" s="3359"/>
      <c r="S367" s="3361"/>
      <c r="T367" s="3374"/>
      <c r="U367" s="3370"/>
      <c r="V367" s="3400"/>
    </row>
    <row r="368" spans="1:37" ht="11.25" customHeight="1" x14ac:dyDescent="0.15">
      <c r="A368" s="1859"/>
      <c r="B368" s="3297" t="s">
        <v>883</v>
      </c>
      <c r="C368" s="3549" t="s">
        <v>4332</v>
      </c>
      <c r="D368" s="521" t="s">
        <v>72</v>
      </c>
      <c r="E368" s="522" t="s">
        <v>884</v>
      </c>
      <c r="F368" s="3591" t="s">
        <v>4922</v>
      </c>
      <c r="G368" s="3445">
        <v>1</v>
      </c>
      <c r="H368" s="3538">
        <v>0</v>
      </c>
      <c r="I368" s="3534">
        <v>0</v>
      </c>
      <c r="J368" s="3537">
        <v>1</v>
      </c>
      <c r="K368" s="3538">
        <v>1</v>
      </c>
      <c r="L368" s="3534">
        <v>0</v>
      </c>
      <c r="M368" s="3537">
        <v>0</v>
      </c>
      <c r="N368" s="3445">
        <v>0</v>
      </c>
      <c r="O368" s="3445">
        <v>96</v>
      </c>
      <c r="P368" s="3354">
        <v>8370</v>
      </c>
      <c r="Q368" s="3355"/>
      <c r="R368" s="3354" t="s">
        <v>3666</v>
      </c>
      <c r="S368" s="3355"/>
      <c r="T368" s="3354" t="s">
        <v>4923</v>
      </c>
      <c r="U368" s="3355"/>
      <c r="V368" s="3356" t="s">
        <v>3420</v>
      </c>
      <c r="X368" s="1550">
        <f>SUM(O368:O507)</f>
        <v>2055</v>
      </c>
      <c r="Y368" s="1550">
        <f>SUM(P368:P507)</f>
        <v>530656</v>
      </c>
      <c r="Z368" s="1550">
        <f>SUM(Q368:Q507)</f>
        <v>28613</v>
      </c>
      <c r="AA368" s="1550">
        <f>SUM(G368:G507)</f>
        <v>35</v>
      </c>
      <c r="AB368" s="1550">
        <f t="shared" ref="AB368:AH368" si="3">SUM(H368:H507)</f>
        <v>0</v>
      </c>
      <c r="AC368" s="1550">
        <f t="shared" si="3"/>
        <v>6</v>
      </c>
      <c r="AD368" s="1550">
        <f t="shared" si="3"/>
        <v>29</v>
      </c>
      <c r="AE368" s="1550">
        <f t="shared" si="3"/>
        <v>9</v>
      </c>
      <c r="AF368" s="1550">
        <f t="shared" si="3"/>
        <v>4</v>
      </c>
      <c r="AG368" s="1550">
        <f t="shared" si="3"/>
        <v>22</v>
      </c>
      <c r="AH368" s="1550">
        <f t="shared" si="3"/>
        <v>9</v>
      </c>
      <c r="AI368" s="1548">
        <f>SUM(H368:J371)</f>
        <v>1</v>
      </c>
      <c r="AJ368" s="1548">
        <f>SUM(K368:M371)</f>
        <v>1</v>
      </c>
      <c r="AK368" s="1549" t="str">
        <f>IF(AI368=AJ368,"","不一致")</f>
        <v/>
      </c>
    </row>
    <row r="369" spans="1:37" ht="11.25" customHeight="1" x14ac:dyDescent="0.15">
      <c r="A369" s="1859"/>
      <c r="B369" s="3577"/>
      <c r="C369" s="3304"/>
      <c r="D369" s="322"/>
      <c r="E369" s="513" t="s">
        <v>885</v>
      </c>
      <c r="F369" s="3590"/>
      <c r="G369" s="3446"/>
      <c r="H369" s="3448"/>
      <c r="I369" s="3535"/>
      <c r="J369" s="3370"/>
      <c r="K369" s="3448"/>
      <c r="L369" s="3535"/>
      <c r="M369" s="3370"/>
      <c r="N369" s="3446"/>
      <c r="O369" s="3446"/>
      <c r="P369" s="3363"/>
      <c r="Q369" s="3364"/>
      <c r="R369" s="3334"/>
      <c r="S369" s="3335"/>
      <c r="T369" s="3334"/>
      <c r="U369" s="3335"/>
      <c r="V369" s="3339"/>
    </row>
    <row r="370" spans="1:37" ht="11.25" customHeight="1" x14ac:dyDescent="0.15">
      <c r="A370" s="1859"/>
      <c r="B370" s="3577"/>
      <c r="C370" s="3304"/>
      <c r="D370" s="320" t="s">
        <v>70</v>
      </c>
      <c r="E370" s="321" t="s">
        <v>4924</v>
      </c>
      <c r="F370" s="3587" t="s">
        <v>4925</v>
      </c>
      <c r="G370" s="3446"/>
      <c r="H370" s="3448"/>
      <c r="I370" s="3535"/>
      <c r="J370" s="3370"/>
      <c r="K370" s="3448"/>
      <c r="L370" s="3535"/>
      <c r="M370" s="3370"/>
      <c r="N370" s="3446"/>
      <c r="O370" s="3446"/>
      <c r="P370" s="3448"/>
      <c r="Q370" s="3347">
        <v>1522</v>
      </c>
      <c r="R370" s="3450">
        <v>2722</v>
      </c>
      <c r="S370" s="3451">
        <v>5831</v>
      </c>
      <c r="T370" s="3436" t="s">
        <v>4056</v>
      </c>
      <c r="U370" s="3347">
        <v>332</v>
      </c>
      <c r="V370" s="3453" t="s">
        <v>3426</v>
      </c>
    </row>
    <row r="371" spans="1:37" ht="11.25" customHeight="1" x14ac:dyDescent="0.15">
      <c r="A371" s="1859"/>
      <c r="B371" s="3577"/>
      <c r="C371" s="3305"/>
      <c r="D371" s="514" t="s">
        <v>71</v>
      </c>
      <c r="E371" s="323" t="s">
        <v>4926</v>
      </c>
      <c r="F371" s="3588"/>
      <c r="G371" s="3447"/>
      <c r="H371" s="3449"/>
      <c r="I371" s="3536"/>
      <c r="J371" s="3362"/>
      <c r="K371" s="3449"/>
      <c r="L371" s="3536"/>
      <c r="M371" s="3362"/>
      <c r="N371" s="3447"/>
      <c r="O371" s="3447"/>
      <c r="P371" s="3449"/>
      <c r="Q371" s="3362"/>
      <c r="R371" s="3449"/>
      <c r="S371" s="3452"/>
      <c r="T371" s="3437"/>
      <c r="U371" s="3362"/>
      <c r="V371" s="3454"/>
    </row>
    <row r="372" spans="1:37" ht="11.25" customHeight="1" x14ac:dyDescent="0.15">
      <c r="A372" s="1859"/>
      <c r="B372" s="679"/>
      <c r="C372" s="3303" t="s">
        <v>4333</v>
      </c>
      <c r="D372" s="320" t="s">
        <v>72</v>
      </c>
      <c r="E372" s="321" t="s">
        <v>886</v>
      </c>
      <c r="F372" s="3589" t="s">
        <v>4927</v>
      </c>
      <c r="G372" s="3502">
        <v>1</v>
      </c>
      <c r="H372" s="3498">
        <v>0</v>
      </c>
      <c r="I372" s="3500">
        <v>0</v>
      </c>
      <c r="J372" s="3496">
        <v>1</v>
      </c>
      <c r="K372" s="3498">
        <v>0</v>
      </c>
      <c r="L372" s="3500">
        <v>0</v>
      </c>
      <c r="M372" s="3496">
        <v>1</v>
      </c>
      <c r="N372" s="3502">
        <v>0</v>
      </c>
      <c r="O372" s="3325">
        <v>6</v>
      </c>
      <c r="P372" s="3328">
        <v>7474</v>
      </c>
      <c r="Q372" s="3329"/>
      <c r="R372" s="3332" t="s">
        <v>3667</v>
      </c>
      <c r="S372" s="3333"/>
      <c r="T372" s="3328" t="s">
        <v>4928</v>
      </c>
      <c r="U372" s="3329"/>
      <c r="V372" s="3338" t="s">
        <v>3420</v>
      </c>
      <c r="AI372" s="1548">
        <f>SUM(H372:J375)</f>
        <v>1</v>
      </c>
      <c r="AJ372" s="1548">
        <f>SUM(K372:M375)</f>
        <v>1</v>
      </c>
      <c r="AK372" s="1549" t="str">
        <f>IF(AI372=AJ372,"","不一致")</f>
        <v/>
      </c>
    </row>
    <row r="373" spans="1:37" ht="11.25" customHeight="1" x14ac:dyDescent="0.15">
      <c r="A373" s="1859"/>
      <c r="B373" s="679"/>
      <c r="C373" s="3304"/>
      <c r="D373" s="322"/>
      <c r="E373" s="513" t="s">
        <v>887</v>
      </c>
      <c r="F373" s="3590"/>
      <c r="G373" s="3493"/>
      <c r="H373" s="3487"/>
      <c r="I373" s="3489"/>
      <c r="J373" s="3491"/>
      <c r="K373" s="3487"/>
      <c r="L373" s="3489"/>
      <c r="M373" s="3491"/>
      <c r="N373" s="3493"/>
      <c r="O373" s="3326"/>
      <c r="P373" s="3330"/>
      <c r="Q373" s="3331"/>
      <c r="R373" s="3334"/>
      <c r="S373" s="3335"/>
      <c r="T373" s="3336"/>
      <c r="U373" s="3337"/>
      <c r="V373" s="3339"/>
    </row>
    <row r="374" spans="1:37" ht="11.25" customHeight="1" x14ac:dyDescent="0.15">
      <c r="A374" s="1859"/>
      <c r="B374" s="679"/>
      <c r="C374" s="3304"/>
      <c r="D374" s="320" t="s">
        <v>70</v>
      </c>
      <c r="E374" s="321" t="s">
        <v>4929</v>
      </c>
      <c r="F374" s="3587" t="s">
        <v>4930</v>
      </c>
      <c r="G374" s="3493"/>
      <c r="H374" s="3487"/>
      <c r="I374" s="3489"/>
      <c r="J374" s="3491"/>
      <c r="K374" s="3487"/>
      <c r="L374" s="3489"/>
      <c r="M374" s="3491"/>
      <c r="N374" s="3493"/>
      <c r="O374" s="3326"/>
      <c r="P374" s="3340"/>
      <c r="Q374" s="3342">
        <v>62</v>
      </c>
      <c r="R374" s="3344">
        <v>3805</v>
      </c>
      <c r="S374" s="3345">
        <v>7165</v>
      </c>
      <c r="T374" s="3436" t="s">
        <v>4056</v>
      </c>
      <c r="U374" s="3347">
        <v>332</v>
      </c>
      <c r="V374" s="3397" t="s">
        <v>3426</v>
      </c>
    </row>
    <row r="375" spans="1:37" ht="11.25" customHeight="1" x14ac:dyDescent="0.15">
      <c r="A375" s="1859"/>
      <c r="B375" s="679"/>
      <c r="C375" s="3305"/>
      <c r="D375" s="320" t="s">
        <v>71</v>
      </c>
      <c r="E375" s="321" t="s">
        <v>4929</v>
      </c>
      <c r="F375" s="3588"/>
      <c r="G375" s="3503"/>
      <c r="H375" s="3499"/>
      <c r="I375" s="3501"/>
      <c r="J375" s="3497"/>
      <c r="K375" s="3499"/>
      <c r="L375" s="3501"/>
      <c r="M375" s="3497"/>
      <c r="N375" s="3503"/>
      <c r="O375" s="3358"/>
      <c r="P375" s="3359"/>
      <c r="Q375" s="3360"/>
      <c r="R375" s="3359"/>
      <c r="S375" s="3361"/>
      <c r="T375" s="3437"/>
      <c r="U375" s="3362"/>
      <c r="V375" s="3398"/>
    </row>
    <row r="376" spans="1:37" ht="11.25" customHeight="1" x14ac:dyDescent="0.15">
      <c r="A376" s="1859"/>
      <c r="B376" s="679"/>
      <c r="C376" s="3303" t="s">
        <v>4334</v>
      </c>
      <c r="D376" s="515" t="s">
        <v>72</v>
      </c>
      <c r="E376" s="516" t="s">
        <v>888</v>
      </c>
      <c r="F376" s="3589" t="s">
        <v>4927</v>
      </c>
      <c r="G376" s="3502">
        <v>1</v>
      </c>
      <c r="H376" s="3498">
        <v>0</v>
      </c>
      <c r="I376" s="3500">
        <v>0</v>
      </c>
      <c r="J376" s="3496">
        <v>1</v>
      </c>
      <c r="K376" s="3498">
        <v>1</v>
      </c>
      <c r="L376" s="3500">
        <v>0</v>
      </c>
      <c r="M376" s="3496">
        <v>0</v>
      </c>
      <c r="N376" s="3502">
        <v>0</v>
      </c>
      <c r="O376" s="3325">
        <v>23</v>
      </c>
      <c r="P376" s="3328">
        <v>12071</v>
      </c>
      <c r="Q376" s="3329"/>
      <c r="R376" s="3332" t="s">
        <v>3668</v>
      </c>
      <c r="S376" s="3333"/>
      <c r="T376" s="3328" t="s">
        <v>4928</v>
      </c>
      <c r="U376" s="3329"/>
      <c r="V376" s="3338" t="s">
        <v>3420</v>
      </c>
      <c r="AI376" s="1548">
        <f>SUM(H376:J379)</f>
        <v>1</v>
      </c>
      <c r="AJ376" s="1548">
        <f>SUM(K376:M379)</f>
        <v>1</v>
      </c>
      <c r="AK376" s="1549" t="str">
        <f>IF(AI376=AJ376,"","不一致")</f>
        <v/>
      </c>
    </row>
    <row r="377" spans="1:37" ht="11.25" customHeight="1" x14ac:dyDescent="0.15">
      <c r="A377" s="1859"/>
      <c r="B377" s="679"/>
      <c r="C377" s="3304"/>
      <c r="D377" s="322"/>
      <c r="E377" s="513" t="s">
        <v>889</v>
      </c>
      <c r="F377" s="3590"/>
      <c r="G377" s="3493"/>
      <c r="H377" s="3487"/>
      <c r="I377" s="3489"/>
      <c r="J377" s="3491"/>
      <c r="K377" s="3487"/>
      <c r="L377" s="3489"/>
      <c r="M377" s="3491"/>
      <c r="N377" s="3493"/>
      <c r="O377" s="3326"/>
      <c r="P377" s="3330"/>
      <c r="Q377" s="3331"/>
      <c r="R377" s="3334"/>
      <c r="S377" s="3335"/>
      <c r="T377" s="3336"/>
      <c r="U377" s="3337"/>
      <c r="V377" s="3339"/>
    </row>
    <row r="378" spans="1:37" ht="11.25" customHeight="1" x14ac:dyDescent="0.15">
      <c r="A378" s="1859"/>
      <c r="B378" s="679"/>
      <c r="C378" s="3304"/>
      <c r="D378" s="320" t="s">
        <v>70</v>
      </c>
      <c r="E378" s="321" t="s">
        <v>4931</v>
      </c>
      <c r="F378" s="3587" t="s">
        <v>4932</v>
      </c>
      <c r="G378" s="3493"/>
      <c r="H378" s="3487"/>
      <c r="I378" s="3489"/>
      <c r="J378" s="3491"/>
      <c r="K378" s="3487"/>
      <c r="L378" s="3489"/>
      <c r="M378" s="3491"/>
      <c r="N378" s="3493"/>
      <c r="O378" s="3326"/>
      <c r="P378" s="3340"/>
      <c r="Q378" s="3342">
        <v>275</v>
      </c>
      <c r="R378" s="3344">
        <v>1171</v>
      </c>
      <c r="S378" s="3345">
        <v>2150</v>
      </c>
      <c r="T378" s="3436" t="s">
        <v>4056</v>
      </c>
      <c r="U378" s="3347">
        <v>332</v>
      </c>
      <c r="V378" s="3397" t="s">
        <v>3426</v>
      </c>
    </row>
    <row r="379" spans="1:37" ht="11.25" customHeight="1" x14ac:dyDescent="0.15">
      <c r="A379" s="1859"/>
      <c r="B379" s="679"/>
      <c r="C379" s="3305"/>
      <c r="D379" s="514" t="s">
        <v>71</v>
      </c>
      <c r="E379" s="323" t="s">
        <v>4931</v>
      </c>
      <c r="F379" s="3588"/>
      <c r="G379" s="3503"/>
      <c r="H379" s="3499"/>
      <c r="I379" s="3501"/>
      <c r="J379" s="3497"/>
      <c r="K379" s="3499"/>
      <c r="L379" s="3501"/>
      <c r="M379" s="3497"/>
      <c r="N379" s="3503"/>
      <c r="O379" s="3358"/>
      <c r="P379" s="3359"/>
      <c r="Q379" s="3360"/>
      <c r="R379" s="3359"/>
      <c r="S379" s="3361"/>
      <c r="T379" s="3437"/>
      <c r="U379" s="3362"/>
      <c r="V379" s="3398"/>
    </row>
    <row r="380" spans="1:37" ht="11.25" customHeight="1" x14ac:dyDescent="0.15">
      <c r="A380" s="1859"/>
      <c r="B380" s="679"/>
      <c r="C380" s="3303" t="s">
        <v>4335</v>
      </c>
      <c r="D380" s="320" t="s">
        <v>72</v>
      </c>
      <c r="E380" s="321" t="s">
        <v>890</v>
      </c>
      <c r="F380" s="3589" t="s">
        <v>4927</v>
      </c>
      <c r="G380" s="3502">
        <v>1</v>
      </c>
      <c r="H380" s="3498">
        <v>0</v>
      </c>
      <c r="I380" s="3500">
        <v>0</v>
      </c>
      <c r="J380" s="3496">
        <v>1</v>
      </c>
      <c r="K380" s="3498">
        <v>0</v>
      </c>
      <c r="L380" s="3500">
        <v>0</v>
      </c>
      <c r="M380" s="3496">
        <v>1</v>
      </c>
      <c r="N380" s="3502">
        <v>0</v>
      </c>
      <c r="O380" s="3325">
        <v>76</v>
      </c>
      <c r="P380" s="3328">
        <v>10428</v>
      </c>
      <c r="Q380" s="3329"/>
      <c r="R380" s="3332" t="s">
        <v>3669</v>
      </c>
      <c r="S380" s="3333"/>
      <c r="T380" s="3328" t="s">
        <v>4928</v>
      </c>
      <c r="U380" s="3329"/>
      <c r="V380" s="3338" t="s">
        <v>3420</v>
      </c>
      <c r="AI380" s="1548">
        <f>SUM(H380:J383)</f>
        <v>1</v>
      </c>
      <c r="AJ380" s="1548">
        <f>SUM(K380:M383)</f>
        <v>1</v>
      </c>
      <c r="AK380" s="1549" t="str">
        <f>IF(AI380=AJ380,"","不一致")</f>
        <v/>
      </c>
    </row>
    <row r="381" spans="1:37" ht="11.25" customHeight="1" x14ac:dyDescent="0.15">
      <c r="A381" s="1859"/>
      <c r="B381" s="679"/>
      <c r="C381" s="3304"/>
      <c r="D381" s="322"/>
      <c r="E381" s="513" t="s">
        <v>4933</v>
      </c>
      <c r="F381" s="3590"/>
      <c r="G381" s="3493"/>
      <c r="H381" s="3487"/>
      <c r="I381" s="3489"/>
      <c r="J381" s="3491"/>
      <c r="K381" s="3487"/>
      <c r="L381" s="3489"/>
      <c r="M381" s="3491"/>
      <c r="N381" s="3493"/>
      <c r="O381" s="3326"/>
      <c r="P381" s="3330"/>
      <c r="Q381" s="3331"/>
      <c r="R381" s="3334"/>
      <c r="S381" s="3335"/>
      <c r="T381" s="3336"/>
      <c r="U381" s="3337"/>
      <c r="V381" s="3339"/>
    </row>
    <row r="382" spans="1:37" ht="11.25" customHeight="1" x14ac:dyDescent="0.15">
      <c r="A382" s="1859"/>
      <c r="B382" s="679"/>
      <c r="C382" s="3304"/>
      <c r="D382" s="320" t="s">
        <v>70</v>
      </c>
      <c r="E382" s="321" t="s">
        <v>4934</v>
      </c>
      <c r="F382" s="3587" t="s">
        <v>4935</v>
      </c>
      <c r="G382" s="3493"/>
      <c r="H382" s="3487"/>
      <c r="I382" s="3489"/>
      <c r="J382" s="3491"/>
      <c r="K382" s="3487"/>
      <c r="L382" s="3489"/>
      <c r="M382" s="3491"/>
      <c r="N382" s="3493"/>
      <c r="O382" s="3326"/>
      <c r="P382" s="3340"/>
      <c r="Q382" s="3342">
        <v>385</v>
      </c>
      <c r="R382" s="3344">
        <v>3338</v>
      </c>
      <c r="S382" s="3345">
        <v>5647</v>
      </c>
      <c r="T382" s="3436" t="s">
        <v>4056</v>
      </c>
      <c r="U382" s="3347">
        <v>332</v>
      </c>
      <c r="V382" s="3397" t="s">
        <v>3426</v>
      </c>
    </row>
    <row r="383" spans="1:37" ht="11.25" customHeight="1" x14ac:dyDescent="0.15">
      <c r="A383" s="1859"/>
      <c r="B383" s="679"/>
      <c r="C383" s="3305"/>
      <c r="D383" s="320" t="s">
        <v>71</v>
      </c>
      <c r="E383" s="321" t="s">
        <v>4934</v>
      </c>
      <c r="F383" s="3588"/>
      <c r="G383" s="3503"/>
      <c r="H383" s="3499"/>
      <c r="I383" s="3501"/>
      <c r="J383" s="3497"/>
      <c r="K383" s="3499"/>
      <c r="L383" s="3501"/>
      <c r="M383" s="3497"/>
      <c r="N383" s="3503"/>
      <c r="O383" s="3358"/>
      <c r="P383" s="3359"/>
      <c r="Q383" s="3360"/>
      <c r="R383" s="3359"/>
      <c r="S383" s="3361"/>
      <c r="T383" s="3437"/>
      <c r="U383" s="3362"/>
      <c r="V383" s="3398"/>
    </row>
    <row r="384" spans="1:37" ht="11.25" customHeight="1" x14ac:dyDescent="0.15">
      <c r="A384" s="1859"/>
      <c r="B384" s="679"/>
      <c r="C384" s="3303" t="s">
        <v>4936</v>
      </c>
      <c r="D384" s="515" t="s">
        <v>72</v>
      </c>
      <c r="E384" s="516" t="s">
        <v>891</v>
      </c>
      <c r="F384" s="3589" t="s">
        <v>4927</v>
      </c>
      <c r="G384" s="3502">
        <v>1</v>
      </c>
      <c r="H384" s="3498">
        <v>0</v>
      </c>
      <c r="I384" s="3500">
        <v>0</v>
      </c>
      <c r="J384" s="3496">
        <v>1</v>
      </c>
      <c r="K384" s="3498">
        <v>0</v>
      </c>
      <c r="L384" s="3500">
        <v>1</v>
      </c>
      <c r="M384" s="3496">
        <v>0</v>
      </c>
      <c r="N384" s="3502">
        <v>0</v>
      </c>
      <c r="O384" s="3325">
        <v>42</v>
      </c>
      <c r="P384" s="3328">
        <v>18170</v>
      </c>
      <c r="Q384" s="3329"/>
      <c r="R384" s="3332" t="s">
        <v>3670</v>
      </c>
      <c r="S384" s="3333"/>
      <c r="T384" s="3328" t="s">
        <v>4928</v>
      </c>
      <c r="U384" s="3329"/>
      <c r="V384" s="3338" t="s">
        <v>3420</v>
      </c>
      <c r="AI384" s="1548">
        <f>SUM(H384:J387)</f>
        <v>1</v>
      </c>
      <c r="AJ384" s="1548">
        <f>SUM(K384:M387)</f>
        <v>1</v>
      </c>
      <c r="AK384" s="1549" t="str">
        <f>IF(AI384=AJ384,"","不一致")</f>
        <v/>
      </c>
    </row>
    <row r="385" spans="1:37" ht="11.25" customHeight="1" x14ac:dyDescent="0.15">
      <c r="A385" s="1859"/>
      <c r="B385" s="679"/>
      <c r="C385" s="3304"/>
      <c r="D385" s="322"/>
      <c r="E385" s="513" t="s">
        <v>892</v>
      </c>
      <c r="F385" s="3590"/>
      <c r="G385" s="3493"/>
      <c r="H385" s="3487"/>
      <c r="I385" s="3489"/>
      <c r="J385" s="3491"/>
      <c r="K385" s="3487"/>
      <c r="L385" s="3489"/>
      <c r="M385" s="3491"/>
      <c r="N385" s="3493"/>
      <c r="O385" s="3326"/>
      <c r="P385" s="3330"/>
      <c r="Q385" s="3331"/>
      <c r="R385" s="3334"/>
      <c r="S385" s="3335"/>
      <c r="T385" s="3336"/>
      <c r="U385" s="3337"/>
      <c r="V385" s="3339"/>
    </row>
    <row r="386" spans="1:37" ht="11.25" customHeight="1" x14ac:dyDescent="0.15">
      <c r="A386" s="1859"/>
      <c r="B386" s="679"/>
      <c r="C386" s="3304"/>
      <c r="D386" s="320" t="s">
        <v>70</v>
      </c>
      <c r="E386" s="321" t="s">
        <v>4937</v>
      </c>
      <c r="F386" s="3592" t="s">
        <v>4938</v>
      </c>
      <c r="G386" s="3493"/>
      <c r="H386" s="3487"/>
      <c r="I386" s="3489"/>
      <c r="J386" s="3491"/>
      <c r="K386" s="3487"/>
      <c r="L386" s="3489"/>
      <c r="M386" s="3491"/>
      <c r="N386" s="3493"/>
      <c r="O386" s="3326"/>
      <c r="P386" s="3340"/>
      <c r="Q386" s="3342">
        <v>558</v>
      </c>
      <c r="R386" s="3344">
        <v>3824</v>
      </c>
      <c r="S386" s="3345">
        <v>9428</v>
      </c>
      <c r="T386" s="3436" t="s">
        <v>4056</v>
      </c>
      <c r="U386" s="3347">
        <v>332</v>
      </c>
      <c r="V386" s="3397" t="s">
        <v>3426</v>
      </c>
    </row>
    <row r="387" spans="1:37" ht="11.25" customHeight="1" x14ac:dyDescent="0.15">
      <c r="A387" s="1859"/>
      <c r="B387" s="679"/>
      <c r="C387" s="3305"/>
      <c r="D387" s="514" t="s">
        <v>71</v>
      </c>
      <c r="E387" s="323" t="s">
        <v>4937</v>
      </c>
      <c r="F387" s="3594"/>
      <c r="G387" s="3503"/>
      <c r="H387" s="3499"/>
      <c r="I387" s="3501"/>
      <c r="J387" s="3497"/>
      <c r="K387" s="3499"/>
      <c r="L387" s="3501"/>
      <c r="M387" s="3497"/>
      <c r="N387" s="3503"/>
      <c r="O387" s="3358"/>
      <c r="P387" s="3359"/>
      <c r="Q387" s="3360"/>
      <c r="R387" s="3359"/>
      <c r="S387" s="3361"/>
      <c r="T387" s="3437"/>
      <c r="U387" s="3362"/>
      <c r="V387" s="3398"/>
    </row>
    <row r="388" spans="1:37" ht="11.25" customHeight="1" x14ac:dyDescent="0.15">
      <c r="A388" s="1859"/>
      <c r="B388" s="679"/>
      <c r="C388" s="3303" t="s">
        <v>4336</v>
      </c>
      <c r="D388" s="320" t="s">
        <v>72</v>
      </c>
      <c r="E388" s="321" t="s">
        <v>893</v>
      </c>
      <c r="F388" s="3589" t="s">
        <v>4927</v>
      </c>
      <c r="G388" s="3502">
        <v>1</v>
      </c>
      <c r="H388" s="3498">
        <v>0</v>
      </c>
      <c r="I388" s="3500">
        <v>0</v>
      </c>
      <c r="J388" s="3496">
        <v>1</v>
      </c>
      <c r="K388" s="3498">
        <v>0</v>
      </c>
      <c r="L388" s="3500">
        <v>0</v>
      </c>
      <c r="M388" s="3496">
        <v>1</v>
      </c>
      <c r="N388" s="3502">
        <v>0</v>
      </c>
      <c r="O388" s="3325">
        <v>21</v>
      </c>
      <c r="P388" s="3328">
        <v>6637</v>
      </c>
      <c r="Q388" s="3329"/>
      <c r="R388" s="3332" t="s">
        <v>3671</v>
      </c>
      <c r="S388" s="3333"/>
      <c r="T388" s="3328" t="s">
        <v>4928</v>
      </c>
      <c r="U388" s="3329"/>
      <c r="V388" s="3338" t="s">
        <v>3420</v>
      </c>
      <c r="AI388" s="1548">
        <f>SUM(H388:J391)</f>
        <v>1</v>
      </c>
      <c r="AJ388" s="1548">
        <f>SUM(K388:M391)</f>
        <v>1</v>
      </c>
      <c r="AK388" s="1549" t="str">
        <f>IF(AI388=AJ388,"","不一致")</f>
        <v/>
      </c>
    </row>
    <row r="389" spans="1:37" ht="11.25" customHeight="1" x14ac:dyDescent="0.15">
      <c r="A389" s="1859"/>
      <c r="B389" s="679"/>
      <c r="C389" s="3304"/>
      <c r="D389" s="322"/>
      <c r="E389" s="513" t="s">
        <v>894</v>
      </c>
      <c r="F389" s="3590"/>
      <c r="G389" s="3493"/>
      <c r="H389" s="3487"/>
      <c r="I389" s="3489"/>
      <c r="J389" s="3491"/>
      <c r="K389" s="3487"/>
      <c r="L389" s="3489"/>
      <c r="M389" s="3491"/>
      <c r="N389" s="3493"/>
      <c r="O389" s="3326"/>
      <c r="P389" s="3330"/>
      <c r="Q389" s="3331"/>
      <c r="R389" s="3334"/>
      <c r="S389" s="3335"/>
      <c r="T389" s="3336"/>
      <c r="U389" s="3337"/>
      <c r="V389" s="3339"/>
    </row>
    <row r="390" spans="1:37" ht="11.25" customHeight="1" x14ac:dyDescent="0.15">
      <c r="A390" s="1859"/>
      <c r="B390" s="679"/>
      <c r="C390" s="3304"/>
      <c r="D390" s="320" t="s">
        <v>70</v>
      </c>
      <c r="E390" s="321" t="s">
        <v>4939</v>
      </c>
      <c r="F390" s="3592" t="s">
        <v>4940</v>
      </c>
      <c r="G390" s="3493"/>
      <c r="H390" s="3487"/>
      <c r="I390" s="3489"/>
      <c r="J390" s="3491"/>
      <c r="K390" s="3487"/>
      <c r="L390" s="3489"/>
      <c r="M390" s="3491"/>
      <c r="N390" s="3493"/>
      <c r="O390" s="3326"/>
      <c r="P390" s="3340"/>
      <c r="Q390" s="3342">
        <v>554</v>
      </c>
      <c r="R390" s="3344">
        <v>6207</v>
      </c>
      <c r="S390" s="3345">
        <v>13578</v>
      </c>
      <c r="T390" s="3436" t="s">
        <v>4056</v>
      </c>
      <c r="U390" s="3347">
        <v>332</v>
      </c>
      <c r="V390" s="3397" t="s">
        <v>3426</v>
      </c>
    </row>
    <row r="391" spans="1:37" ht="11.25" customHeight="1" x14ac:dyDescent="0.15">
      <c r="A391" s="1859"/>
      <c r="B391" s="679"/>
      <c r="C391" s="3305"/>
      <c r="D391" s="320" t="s">
        <v>71</v>
      </c>
      <c r="E391" s="321" t="s">
        <v>4939</v>
      </c>
      <c r="F391" s="3593"/>
      <c r="G391" s="3503"/>
      <c r="H391" s="3499"/>
      <c r="I391" s="3501"/>
      <c r="J391" s="3497"/>
      <c r="K391" s="3499"/>
      <c r="L391" s="3501"/>
      <c r="M391" s="3497"/>
      <c r="N391" s="3503"/>
      <c r="O391" s="3358"/>
      <c r="P391" s="3359"/>
      <c r="Q391" s="3360"/>
      <c r="R391" s="3359"/>
      <c r="S391" s="3361"/>
      <c r="T391" s="3437"/>
      <c r="U391" s="3362"/>
      <c r="V391" s="3398"/>
    </row>
    <row r="392" spans="1:37" ht="11.25" customHeight="1" x14ac:dyDescent="0.15">
      <c r="A392" s="1859"/>
      <c r="B392" s="679"/>
      <c r="C392" s="3303" t="s">
        <v>4941</v>
      </c>
      <c r="D392" s="515" t="s">
        <v>72</v>
      </c>
      <c r="E392" s="516" t="s">
        <v>895</v>
      </c>
      <c r="F392" s="3589" t="s">
        <v>4942</v>
      </c>
      <c r="G392" s="3502">
        <v>1</v>
      </c>
      <c r="H392" s="3498">
        <v>0</v>
      </c>
      <c r="I392" s="3500">
        <v>0</v>
      </c>
      <c r="J392" s="3496">
        <v>1</v>
      </c>
      <c r="K392" s="3498">
        <v>0</v>
      </c>
      <c r="L392" s="3500">
        <v>0</v>
      </c>
      <c r="M392" s="3496">
        <v>1</v>
      </c>
      <c r="N392" s="3502">
        <v>0</v>
      </c>
      <c r="O392" s="3325">
        <v>64</v>
      </c>
      <c r="P392" s="3328">
        <v>23622</v>
      </c>
      <c r="Q392" s="3329"/>
      <c r="R392" s="3332" t="s">
        <v>3672</v>
      </c>
      <c r="S392" s="3333"/>
      <c r="T392" s="3328" t="s">
        <v>4943</v>
      </c>
      <c r="U392" s="3329"/>
      <c r="V392" s="3338" t="s">
        <v>3420</v>
      </c>
      <c r="AI392" s="1548">
        <f>SUM(H392:J395)</f>
        <v>1</v>
      </c>
      <c r="AJ392" s="1548">
        <f>SUM(K392:M395)</f>
        <v>1</v>
      </c>
      <c r="AK392" s="1549" t="str">
        <f>IF(AI392=AJ392,"","不一致")</f>
        <v/>
      </c>
    </row>
    <row r="393" spans="1:37" ht="11.25" customHeight="1" x14ac:dyDescent="0.15">
      <c r="A393" s="1859"/>
      <c r="B393" s="679"/>
      <c r="C393" s="3304"/>
      <c r="D393" s="322"/>
      <c r="E393" s="513" t="s">
        <v>896</v>
      </c>
      <c r="F393" s="3590"/>
      <c r="G393" s="3493"/>
      <c r="H393" s="3487"/>
      <c r="I393" s="3489"/>
      <c r="J393" s="3491"/>
      <c r="K393" s="3487"/>
      <c r="L393" s="3489"/>
      <c r="M393" s="3491"/>
      <c r="N393" s="3493"/>
      <c r="O393" s="3326"/>
      <c r="P393" s="3330"/>
      <c r="Q393" s="3331"/>
      <c r="R393" s="3334"/>
      <c r="S393" s="3335"/>
      <c r="T393" s="3336"/>
      <c r="U393" s="3337"/>
      <c r="V393" s="3339"/>
    </row>
    <row r="394" spans="1:37" ht="11.25" customHeight="1" x14ac:dyDescent="0.15">
      <c r="A394" s="1859"/>
      <c r="B394" s="679"/>
      <c r="C394" s="3304"/>
      <c r="D394" s="320" t="s">
        <v>70</v>
      </c>
      <c r="E394" s="321" t="s">
        <v>4944</v>
      </c>
      <c r="F394" s="3592" t="s">
        <v>4945</v>
      </c>
      <c r="G394" s="3493"/>
      <c r="H394" s="3487"/>
      <c r="I394" s="3489"/>
      <c r="J394" s="3491"/>
      <c r="K394" s="3487"/>
      <c r="L394" s="3489"/>
      <c r="M394" s="3491"/>
      <c r="N394" s="3493"/>
      <c r="O394" s="3326"/>
      <c r="P394" s="3340"/>
      <c r="Q394" s="3342">
        <v>1908</v>
      </c>
      <c r="R394" s="3344">
        <v>3377</v>
      </c>
      <c r="S394" s="3345">
        <v>7384</v>
      </c>
      <c r="T394" s="3436" t="s">
        <v>4056</v>
      </c>
      <c r="U394" s="3347">
        <v>332</v>
      </c>
      <c r="V394" s="3397" t="s">
        <v>3426</v>
      </c>
    </row>
    <row r="395" spans="1:37" ht="11.25" customHeight="1" x14ac:dyDescent="0.15">
      <c r="A395" s="1859"/>
      <c r="B395" s="679"/>
      <c r="C395" s="3305"/>
      <c r="D395" s="514" t="s">
        <v>71</v>
      </c>
      <c r="E395" s="323" t="s">
        <v>897</v>
      </c>
      <c r="F395" s="3594"/>
      <c r="G395" s="3503"/>
      <c r="H395" s="3499"/>
      <c r="I395" s="3501"/>
      <c r="J395" s="3497"/>
      <c r="K395" s="3499"/>
      <c r="L395" s="3501"/>
      <c r="M395" s="3497"/>
      <c r="N395" s="3503"/>
      <c r="O395" s="3358"/>
      <c r="P395" s="3359"/>
      <c r="Q395" s="3360"/>
      <c r="R395" s="3359"/>
      <c r="S395" s="3361"/>
      <c r="T395" s="3437"/>
      <c r="U395" s="3362"/>
      <c r="V395" s="3398"/>
    </row>
    <row r="396" spans="1:37" ht="11.25" customHeight="1" x14ac:dyDescent="0.15">
      <c r="A396" s="1859"/>
      <c r="B396" s="679"/>
      <c r="C396" s="3303" t="s">
        <v>4337</v>
      </c>
      <c r="D396" s="515" t="s">
        <v>72</v>
      </c>
      <c r="E396" s="516" t="s">
        <v>898</v>
      </c>
      <c r="F396" s="3589" t="s">
        <v>4942</v>
      </c>
      <c r="G396" s="3502">
        <v>1</v>
      </c>
      <c r="H396" s="3498">
        <v>0</v>
      </c>
      <c r="I396" s="3500">
        <v>0</v>
      </c>
      <c r="J396" s="3496">
        <v>1</v>
      </c>
      <c r="K396" s="3498">
        <v>0</v>
      </c>
      <c r="L396" s="3500">
        <v>1</v>
      </c>
      <c r="M396" s="3496">
        <v>0</v>
      </c>
      <c r="N396" s="3502">
        <v>0</v>
      </c>
      <c r="O396" s="3325">
        <v>56</v>
      </c>
      <c r="P396" s="3328">
        <v>24899</v>
      </c>
      <c r="Q396" s="3329"/>
      <c r="R396" s="3332" t="s">
        <v>3673</v>
      </c>
      <c r="S396" s="3333"/>
      <c r="T396" s="3328" t="s">
        <v>4943</v>
      </c>
      <c r="U396" s="3329"/>
      <c r="V396" s="3338" t="s">
        <v>3420</v>
      </c>
      <c r="AI396" s="1548">
        <f>SUM(H396:J399)</f>
        <v>1</v>
      </c>
      <c r="AJ396" s="1548">
        <f>SUM(K396:M399)</f>
        <v>1</v>
      </c>
      <c r="AK396" s="1549" t="str">
        <f>IF(AI396=AJ396,"","不一致")</f>
        <v/>
      </c>
    </row>
    <row r="397" spans="1:37" ht="11.25" customHeight="1" x14ac:dyDescent="0.15">
      <c r="A397" s="1859"/>
      <c r="B397" s="679"/>
      <c r="C397" s="3304"/>
      <c r="D397" s="322"/>
      <c r="E397" s="513" t="s">
        <v>899</v>
      </c>
      <c r="F397" s="3590"/>
      <c r="G397" s="3493"/>
      <c r="H397" s="3487"/>
      <c r="I397" s="3489"/>
      <c r="J397" s="3491"/>
      <c r="K397" s="3487"/>
      <c r="L397" s="3489"/>
      <c r="M397" s="3491"/>
      <c r="N397" s="3493"/>
      <c r="O397" s="3326"/>
      <c r="P397" s="3330"/>
      <c r="Q397" s="3331"/>
      <c r="R397" s="3334"/>
      <c r="S397" s="3335"/>
      <c r="T397" s="3336"/>
      <c r="U397" s="3337"/>
      <c r="V397" s="3339"/>
    </row>
    <row r="398" spans="1:37" ht="11.25" customHeight="1" x14ac:dyDescent="0.15">
      <c r="A398" s="1859"/>
      <c r="B398" s="679"/>
      <c r="C398" s="3304"/>
      <c r="D398" s="320" t="s">
        <v>70</v>
      </c>
      <c r="E398" s="321" t="s">
        <v>4946</v>
      </c>
      <c r="F398" s="3592" t="s">
        <v>4947</v>
      </c>
      <c r="G398" s="3493"/>
      <c r="H398" s="3487"/>
      <c r="I398" s="3489"/>
      <c r="J398" s="3491"/>
      <c r="K398" s="3487"/>
      <c r="L398" s="3489"/>
      <c r="M398" s="3491"/>
      <c r="N398" s="3493"/>
      <c r="O398" s="3326"/>
      <c r="P398" s="3340"/>
      <c r="Q398" s="3342">
        <v>1669</v>
      </c>
      <c r="R398" s="3344">
        <v>6168</v>
      </c>
      <c r="S398" s="3345">
        <v>15034</v>
      </c>
      <c r="T398" s="3436" t="s">
        <v>4056</v>
      </c>
      <c r="U398" s="3347">
        <v>332</v>
      </c>
      <c r="V398" s="3397" t="s">
        <v>3426</v>
      </c>
    </row>
    <row r="399" spans="1:37" ht="11.25" customHeight="1" x14ac:dyDescent="0.15">
      <c r="A399" s="1859"/>
      <c r="B399" s="679"/>
      <c r="C399" s="3305"/>
      <c r="D399" s="514" t="s">
        <v>71</v>
      </c>
      <c r="E399" s="323" t="s">
        <v>4946</v>
      </c>
      <c r="F399" s="3594"/>
      <c r="G399" s="3503"/>
      <c r="H399" s="3499"/>
      <c r="I399" s="3501"/>
      <c r="J399" s="3497"/>
      <c r="K399" s="3499"/>
      <c r="L399" s="3501"/>
      <c r="M399" s="3497"/>
      <c r="N399" s="3503"/>
      <c r="O399" s="3358"/>
      <c r="P399" s="3359"/>
      <c r="Q399" s="3360"/>
      <c r="R399" s="3359"/>
      <c r="S399" s="3361"/>
      <c r="T399" s="3437"/>
      <c r="U399" s="3362"/>
      <c r="V399" s="3398"/>
    </row>
    <row r="400" spans="1:37" ht="11.25" customHeight="1" x14ac:dyDescent="0.15">
      <c r="A400" s="1859"/>
      <c r="B400" s="679"/>
      <c r="C400" s="3304" t="s">
        <v>4338</v>
      </c>
      <c r="D400" s="320" t="s">
        <v>72</v>
      </c>
      <c r="E400" s="321" t="s">
        <v>900</v>
      </c>
      <c r="F400" s="3596" t="s">
        <v>5758</v>
      </c>
      <c r="G400" s="3502">
        <v>1</v>
      </c>
      <c r="H400" s="3498">
        <v>0</v>
      </c>
      <c r="I400" s="3500">
        <v>0</v>
      </c>
      <c r="J400" s="3496">
        <v>1</v>
      </c>
      <c r="K400" s="3498">
        <v>0</v>
      </c>
      <c r="L400" s="3500">
        <v>1</v>
      </c>
      <c r="M400" s="3496">
        <v>0</v>
      </c>
      <c r="N400" s="3502">
        <v>0</v>
      </c>
      <c r="O400" s="3325">
        <v>162</v>
      </c>
      <c r="P400" s="3328">
        <v>30499</v>
      </c>
      <c r="Q400" s="3329"/>
      <c r="R400" s="3332" t="s">
        <v>3674</v>
      </c>
      <c r="S400" s="3333"/>
      <c r="T400" s="3328" t="s">
        <v>5759</v>
      </c>
      <c r="U400" s="3329"/>
      <c r="V400" s="3338" t="s">
        <v>3420</v>
      </c>
      <c r="AI400" s="1548">
        <f>SUM(H400:J403)</f>
        <v>1</v>
      </c>
      <c r="AJ400" s="1548">
        <f>SUM(K400:M403)</f>
        <v>1</v>
      </c>
      <c r="AK400" s="1549" t="str">
        <f>IF(AI400=AJ400,"","不一致")</f>
        <v/>
      </c>
    </row>
    <row r="401" spans="1:37" ht="11.25" customHeight="1" x14ac:dyDescent="0.15">
      <c r="A401" s="1859"/>
      <c r="B401" s="679"/>
      <c r="C401" s="3304"/>
      <c r="D401" s="322"/>
      <c r="E401" s="513" t="s">
        <v>901</v>
      </c>
      <c r="F401" s="3590"/>
      <c r="G401" s="3493"/>
      <c r="H401" s="3487"/>
      <c r="I401" s="3489"/>
      <c r="J401" s="3491"/>
      <c r="K401" s="3487"/>
      <c r="L401" s="3489"/>
      <c r="M401" s="3491"/>
      <c r="N401" s="3493"/>
      <c r="O401" s="3326"/>
      <c r="P401" s="3330"/>
      <c r="Q401" s="3331"/>
      <c r="R401" s="3334"/>
      <c r="S401" s="3335"/>
      <c r="T401" s="3336"/>
      <c r="U401" s="3337"/>
      <c r="V401" s="3339"/>
    </row>
    <row r="402" spans="1:37" ht="11.25" customHeight="1" x14ac:dyDescent="0.15">
      <c r="A402" s="1859"/>
      <c r="B402" s="679"/>
      <c r="C402" s="3304"/>
      <c r="D402" s="320" t="s">
        <v>70</v>
      </c>
      <c r="E402" s="321" t="s">
        <v>5760</v>
      </c>
      <c r="F402" s="3592" t="s">
        <v>5761</v>
      </c>
      <c r="G402" s="3493"/>
      <c r="H402" s="3487"/>
      <c r="I402" s="3489"/>
      <c r="J402" s="3491"/>
      <c r="K402" s="3487"/>
      <c r="L402" s="3489"/>
      <c r="M402" s="3491"/>
      <c r="N402" s="3493"/>
      <c r="O402" s="3326"/>
      <c r="P402" s="3340"/>
      <c r="Q402" s="3342">
        <v>1959</v>
      </c>
      <c r="R402" s="3344">
        <v>3936</v>
      </c>
      <c r="S402" s="3345">
        <v>8887</v>
      </c>
      <c r="T402" s="3436" t="s">
        <v>4056</v>
      </c>
      <c r="U402" s="3347">
        <v>332</v>
      </c>
      <c r="V402" s="3397" t="s">
        <v>3426</v>
      </c>
    </row>
    <row r="403" spans="1:37" ht="11.25" customHeight="1" x14ac:dyDescent="0.15">
      <c r="A403" s="1859"/>
      <c r="B403" s="679"/>
      <c r="C403" s="3305"/>
      <c r="D403" s="514" t="s">
        <v>71</v>
      </c>
      <c r="E403" s="323" t="s">
        <v>5762</v>
      </c>
      <c r="F403" s="3594"/>
      <c r="G403" s="3503"/>
      <c r="H403" s="3499"/>
      <c r="I403" s="3501"/>
      <c r="J403" s="3497"/>
      <c r="K403" s="3499"/>
      <c r="L403" s="3501"/>
      <c r="M403" s="3497"/>
      <c r="N403" s="3503"/>
      <c r="O403" s="3358"/>
      <c r="P403" s="3359"/>
      <c r="Q403" s="3360"/>
      <c r="R403" s="3359"/>
      <c r="S403" s="3361"/>
      <c r="T403" s="3437"/>
      <c r="U403" s="3362"/>
      <c r="V403" s="3398"/>
    </row>
    <row r="404" spans="1:37" ht="11.25" customHeight="1" x14ac:dyDescent="0.15">
      <c r="A404" s="1859"/>
      <c r="B404" s="3298"/>
      <c r="C404" s="3304" t="s">
        <v>4339</v>
      </c>
      <c r="D404" s="320" t="s">
        <v>72</v>
      </c>
      <c r="E404" s="321" t="s">
        <v>902</v>
      </c>
      <c r="F404" s="3596" t="s">
        <v>4950</v>
      </c>
      <c r="G404" s="3493">
        <v>1</v>
      </c>
      <c r="H404" s="3487">
        <v>0</v>
      </c>
      <c r="I404" s="3489">
        <v>0</v>
      </c>
      <c r="J404" s="3491">
        <v>1</v>
      </c>
      <c r="K404" s="3487">
        <v>1</v>
      </c>
      <c r="L404" s="3489">
        <v>0</v>
      </c>
      <c r="M404" s="3491">
        <v>0</v>
      </c>
      <c r="N404" s="3493">
        <v>0</v>
      </c>
      <c r="O404" s="3326">
        <v>84</v>
      </c>
      <c r="P404" s="3330">
        <v>7655</v>
      </c>
      <c r="Q404" s="3331"/>
      <c r="R404" s="3363" t="s">
        <v>3675</v>
      </c>
      <c r="S404" s="3364"/>
      <c r="T404" s="3330" t="s">
        <v>4951</v>
      </c>
      <c r="U404" s="3331"/>
      <c r="V404" s="3365" t="s">
        <v>3420</v>
      </c>
      <c r="AI404" s="1548">
        <f>SUM(H404:J407)</f>
        <v>1</v>
      </c>
      <c r="AJ404" s="1548">
        <f>SUM(K404:M407)</f>
        <v>1</v>
      </c>
      <c r="AK404" s="1549" t="str">
        <f>IF(AI404=AJ404,"","不一致")</f>
        <v/>
      </c>
    </row>
    <row r="405" spans="1:37" ht="11.25" customHeight="1" x14ac:dyDescent="0.15">
      <c r="A405" s="1859"/>
      <c r="B405" s="3577"/>
      <c r="C405" s="3304"/>
      <c r="D405" s="322"/>
      <c r="E405" s="513" t="s">
        <v>903</v>
      </c>
      <c r="F405" s="3590"/>
      <c r="G405" s="3493"/>
      <c r="H405" s="3487"/>
      <c r="I405" s="3489"/>
      <c r="J405" s="3491"/>
      <c r="K405" s="3487"/>
      <c r="L405" s="3489"/>
      <c r="M405" s="3491"/>
      <c r="N405" s="3493"/>
      <c r="O405" s="3326"/>
      <c r="P405" s="3330"/>
      <c r="Q405" s="3331"/>
      <c r="R405" s="3334"/>
      <c r="S405" s="3335"/>
      <c r="T405" s="3336"/>
      <c r="U405" s="3337"/>
      <c r="V405" s="3339"/>
    </row>
    <row r="406" spans="1:37" ht="11.25" customHeight="1" x14ac:dyDescent="0.15">
      <c r="A406" s="1859"/>
      <c r="B406" s="3577"/>
      <c r="C406" s="3304"/>
      <c r="D406" s="320" t="s">
        <v>70</v>
      </c>
      <c r="E406" s="321" t="s">
        <v>4952</v>
      </c>
      <c r="F406" s="3592" t="s">
        <v>4953</v>
      </c>
      <c r="G406" s="3493"/>
      <c r="H406" s="3487"/>
      <c r="I406" s="3489"/>
      <c r="J406" s="3491"/>
      <c r="K406" s="3487"/>
      <c r="L406" s="3489"/>
      <c r="M406" s="3491"/>
      <c r="N406" s="3493"/>
      <c r="O406" s="3326"/>
      <c r="P406" s="3340"/>
      <c r="Q406" s="3342">
        <v>1014</v>
      </c>
      <c r="R406" s="3344">
        <v>1724</v>
      </c>
      <c r="S406" s="3345">
        <v>3712</v>
      </c>
      <c r="T406" s="3436" t="s">
        <v>4056</v>
      </c>
      <c r="U406" s="3347">
        <v>332</v>
      </c>
      <c r="V406" s="3397" t="s">
        <v>3426</v>
      </c>
    </row>
    <row r="407" spans="1:37" ht="11.25" customHeight="1" thickBot="1" x14ac:dyDescent="0.2">
      <c r="A407" s="1859"/>
      <c r="B407" s="3599"/>
      <c r="C407" s="3562"/>
      <c r="D407" s="948" t="s">
        <v>71</v>
      </c>
      <c r="E407" s="737" t="s">
        <v>4952</v>
      </c>
      <c r="F407" s="3595"/>
      <c r="G407" s="3516"/>
      <c r="H407" s="3515"/>
      <c r="I407" s="3513"/>
      <c r="J407" s="3514"/>
      <c r="K407" s="3515"/>
      <c r="L407" s="3513"/>
      <c r="M407" s="3514"/>
      <c r="N407" s="3516"/>
      <c r="O407" s="3327"/>
      <c r="P407" s="3341"/>
      <c r="Q407" s="3343"/>
      <c r="R407" s="3341"/>
      <c r="S407" s="3346"/>
      <c r="T407" s="3441"/>
      <c r="U407" s="3348"/>
      <c r="V407" s="3399"/>
    </row>
    <row r="408" spans="1:37" ht="11.25" customHeight="1" x14ac:dyDescent="0.15">
      <c r="A408" s="1859"/>
      <c r="B408" s="3298" t="s">
        <v>5757</v>
      </c>
      <c r="C408" s="3304" t="s">
        <v>4954</v>
      </c>
      <c r="D408" s="320" t="s">
        <v>72</v>
      </c>
      <c r="E408" s="321" t="s">
        <v>904</v>
      </c>
      <c r="F408" s="3596" t="s">
        <v>4948</v>
      </c>
      <c r="G408" s="3493">
        <v>1</v>
      </c>
      <c r="H408" s="3487">
        <v>0</v>
      </c>
      <c r="I408" s="3489">
        <v>0</v>
      </c>
      <c r="J408" s="3491">
        <v>1</v>
      </c>
      <c r="K408" s="3487">
        <v>0</v>
      </c>
      <c r="L408" s="3489">
        <v>0</v>
      </c>
      <c r="M408" s="3491">
        <v>1</v>
      </c>
      <c r="N408" s="3493">
        <v>0</v>
      </c>
      <c r="O408" s="3326">
        <v>0</v>
      </c>
      <c r="P408" s="3330">
        <v>3773</v>
      </c>
      <c r="Q408" s="3331"/>
      <c r="R408" s="3442" t="s">
        <v>4955</v>
      </c>
      <c r="S408" s="3443"/>
      <c r="T408" s="3330" t="s">
        <v>4949</v>
      </c>
      <c r="U408" s="3331"/>
      <c r="V408" s="3365" t="s">
        <v>3420</v>
      </c>
      <c r="AI408" s="1548">
        <f>SUM(H408:J411)</f>
        <v>1</v>
      </c>
      <c r="AJ408" s="1548">
        <f>SUM(K408:M411)</f>
        <v>1</v>
      </c>
      <c r="AK408" s="1549" t="str">
        <f>IF(AI408=AJ408,"","不一致")</f>
        <v/>
      </c>
    </row>
    <row r="409" spans="1:37" ht="11.25" customHeight="1" x14ac:dyDescent="0.15">
      <c r="A409" s="1859"/>
      <c r="B409" s="3298"/>
      <c r="C409" s="3304"/>
      <c r="D409" s="322"/>
      <c r="E409" s="513" t="s">
        <v>905</v>
      </c>
      <c r="F409" s="3590"/>
      <c r="G409" s="3493"/>
      <c r="H409" s="3487"/>
      <c r="I409" s="3489"/>
      <c r="J409" s="3491"/>
      <c r="K409" s="3487"/>
      <c r="L409" s="3489"/>
      <c r="M409" s="3491"/>
      <c r="N409" s="3493"/>
      <c r="O409" s="3326"/>
      <c r="P409" s="3330"/>
      <c r="Q409" s="3331"/>
      <c r="R409" s="3433"/>
      <c r="S409" s="3434"/>
      <c r="T409" s="3336"/>
      <c r="U409" s="3337"/>
      <c r="V409" s="3339"/>
    </row>
    <row r="410" spans="1:37" ht="11.25" customHeight="1" x14ac:dyDescent="0.15">
      <c r="A410" s="1859"/>
      <c r="B410" s="3298"/>
      <c r="C410" s="3304"/>
      <c r="D410" s="320" t="s">
        <v>70</v>
      </c>
      <c r="E410" s="321" t="s">
        <v>906</v>
      </c>
      <c r="F410" s="3597" t="s">
        <v>4948</v>
      </c>
      <c r="G410" s="3493"/>
      <c r="H410" s="3487"/>
      <c r="I410" s="3489"/>
      <c r="J410" s="3491"/>
      <c r="K410" s="3487"/>
      <c r="L410" s="3489"/>
      <c r="M410" s="3491"/>
      <c r="N410" s="3493"/>
      <c r="O410" s="3326"/>
      <c r="P410" s="3340"/>
      <c r="Q410" s="3342">
        <v>426</v>
      </c>
      <c r="R410" s="3344">
        <v>730</v>
      </c>
      <c r="S410" s="3345">
        <v>1647</v>
      </c>
      <c r="T410" s="3436" t="s">
        <v>4056</v>
      </c>
      <c r="U410" s="3347">
        <v>332</v>
      </c>
      <c r="V410" s="3397" t="s">
        <v>3426</v>
      </c>
    </row>
    <row r="411" spans="1:37" ht="11.25" customHeight="1" x14ac:dyDescent="0.15">
      <c r="A411" s="1859"/>
      <c r="B411" s="3298"/>
      <c r="C411" s="3304"/>
      <c r="D411" s="320" t="s">
        <v>71</v>
      </c>
      <c r="E411" s="321" t="s">
        <v>4956</v>
      </c>
      <c r="F411" s="3598"/>
      <c r="G411" s="3503"/>
      <c r="H411" s="3499"/>
      <c r="I411" s="3501"/>
      <c r="J411" s="3497"/>
      <c r="K411" s="3499"/>
      <c r="L411" s="3501"/>
      <c r="M411" s="3497"/>
      <c r="N411" s="3503"/>
      <c r="O411" s="3358"/>
      <c r="P411" s="3359"/>
      <c r="Q411" s="3360"/>
      <c r="R411" s="3359"/>
      <c r="S411" s="3361"/>
      <c r="T411" s="3437"/>
      <c r="U411" s="3362"/>
      <c r="V411" s="3398"/>
    </row>
    <row r="412" spans="1:37" ht="11.25" customHeight="1" x14ac:dyDescent="0.15">
      <c r="A412" s="1859"/>
      <c r="B412" s="3298"/>
      <c r="C412" s="3303" t="s">
        <v>4354</v>
      </c>
      <c r="D412" s="515" t="s">
        <v>72</v>
      </c>
      <c r="E412" s="516" t="s">
        <v>907</v>
      </c>
      <c r="F412" s="3525" t="s">
        <v>5914</v>
      </c>
      <c r="G412" s="3526"/>
      <c r="H412" s="3526"/>
      <c r="I412" s="3526"/>
      <c r="J412" s="3526"/>
      <c r="K412" s="3526"/>
      <c r="L412" s="3526"/>
      <c r="M412" s="3526"/>
      <c r="N412" s="3527"/>
      <c r="O412" s="3325">
        <v>0</v>
      </c>
      <c r="P412" s="3328">
        <v>0</v>
      </c>
      <c r="Q412" s="3329"/>
      <c r="R412" s="3332"/>
      <c r="S412" s="3333"/>
      <c r="T412" s="3328"/>
      <c r="U412" s="3329"/>
      <c r="V412" s="3338"/>
      <c r="AI412" s="1548">
        <f>SUM(H412:J415)</f>
        <v>0</v>
      </c>
      <c r="AJ412" s="1548">
        <f>SUM(K412:M415)</f>
        <v>0</v>
      </c>
      <c r="AK412" s="1549" t="str">
        <f>IF(AI412=AJ412,"","不一致")</f>
        <v/>
      </c>
    </row>
    <row r="413" spans="1:37" ht="11.25" customHeight="1" x14ac:dyDescent="0.15">
      <c r="A413" s="1859"/>
      <c r="B413" s="3577"/>
      <c r="C413" s="3304"/>
      <c r="D413" s="322"/>
      <c r="E413" s="513" t="s">
        <v>908</v>
      </c>
      <c r="F413" s="3528"/>
      <c r="G413" s="3529"/>
      <c r="H413" s="3529"/>
      <c r="I413" s="3529"/>
      <c r="J413" s="3529"/>
      <c r="K413" s="3529"/>
      <c r="L413" s="3529"/>
      <c r="M413" s="3529"/>
      <c r="N413" s="3530"/>
      <c r="O413" s="3326"/>
      <c r="P413" s="3330"/>
      <c r="Q413" s="3331"/>
      <c r="R413" s="3334"/>
      <c r="S413" s="3335"/>
      <c r="T413" s="3336"/>
      <c r="U413" s="3337"/>
      <c r="V413" s="3339"/>
    </row>
    <row r="414" spans="1:37" ht="11.25" customHeight="1" x14ac:dyDescent="0.15">
      <c r="A414" s="1859"/>
      <c r="B414" s="3577"/>
      <c r="C414" s="3304"/>
      <c r="D414" s="320" t="s">
        <v>70</v>
      </c>
      <c r="E414" s="321" t="s">
        <v>909</v>
      </c>
      <c r="F414" s="3528"/>
      <c r="G414" s="3529"/>
      <c r="H414" s="3529"/>
      <c r="I414" s="3529"/>
      <c r="J414" s="3529"/>
      <c r="K414" s="3529"/>
      <c r="L414" s="3529"/>
      <c r="M414" s="3529"/>
      <c r="N414" s="3530"/>
      <c r="O414" s="3326"/>
      <c r="P414" s="3340"/>
      <c r="Q414" s="3342">
        <v>0</v>
      </c>
      <c r="R414" s="3344"/>
      <c r="S414" s="3345"/>
      <c r="T414" s="3344"/>
      <c r="U414" s="3347"/>
      <c r="V414" s="3397" t="s">
        <v>3426</v>
      </c>
    </row>
    <row r="415" spans="1:37" ht="11.25" customHeight="1" x14ac:dyDescent="0.15">
      <c r="A415" s="1859"/>
      <c r="B415" s="3577"/>
      <c r="C415" s="3305"/>
      <c r="D415" s="514" t="s">
        <v>71</v>
      </c>
      <c r="E415" s="323" t="s">
        <v>4957</v>
      </c>
      <c r="F415" s="3531"/>
      <c r="G415" s="3532"/>
      <c r="H415" s="3532"/>
      <c r="I415" s="3532"/>
      <c r="J415" s="3532"/>
      <c r="K415" s="3532"/>
      <c r="L415" s="3532"/>
      <c r="M415" s="3532"/>
      <c r="N415" s="3533"/>
      <c r="O415" s="3358"/>
      <c r="P415" s="3359"/>
      <c r="Q415" s="3360"/>
      <c r="R415" s="3359"/>
      <c r="S415" s="3361"/>
      <c r="T415" s="3359"/>
      <c r="U415" s="3362"/>
      <c r="V415" s="3398"/>
    </row>
    <row r="416" spans="1:37" ht="11.25" customHeight="1" x14ac:dyDescent="0.15">
      <c r="A416" s="1859"/>
      <c r="B416" s="679"/>
      <c r="C416" s="3303" t="s">
        <v>4340</v>
      </c>
      <c r="D416" s="515" t="s">
        <v>72</v>
      </c>
      <c r="E416" s="516" t="s">
        <v>910</v>
      </c>
      <c r="F416" s="3589" t="s">
        <v>4950</v>
      </c>
      <c r="G416" s="3502">
        <v>1</v>
      </c>
      <c r="H416" s="3498">
        <v>0</v>
      </c>
      <c r="I416" s="3500">
        <v>0</v>
      </c>
      <c r="J416" s="3496">
        <v>1</v>
      </c>
      <c r="K416" s="3498">
        <v>1</v>
      </c>
      <c r="L416" s="3500">
        <v>0</v>
      </c>
      <c r="M416" s="3496">
        <v>0</v>
      </c>
      <c r="N416" s="3502">
        <v>0</v>
      </c>
      <c r="O416" s="3325">
        <v>74</v>
      </c>
      <c r="P416" s="3328">
        <v>1969</v>
      </c>
      <c r="Q416" s="3329"/>
      <c r="R416" s="3332" t="s">
        <v>3676</v>
      </c>
      <c r="S416" s="3333"/>
      <c r="T416" s="3328" t="s">
        <v>4951</v>
      </c>
      <c r="U416" s="3329"/>
      <c r="V416" s="3338" t="s">
        <v>3420</v>
      </c>
      <c r="AI416" s="1548">
        <f>SUM(H416:J419)</f>
        <v>1</v>
      </c>
      <c r="AJ416" s="1548">
        <f>SUM(K416:M419)</f>
        <v>1</v>
      </c>
      <c r="AK416" s="1549" t="str">
        <f>IF(AI416=AJ416,"","不一致")</f>
        <v/>
      </c>
    </row>
    <row r="417" spans="1:37" ht="11.25" customHeight="1" x14ac:dyDescent="0.15">
      <c r="A417" s="1859"/>
      <c r="B417" s="679"/>
      <c r="C417" s="3304"/>
      <c r="D417" s="322"/>
      <c r="E417" s="513" t="s">
        <v>911</v>
      </c>
      <c r="F417" s="3590"/>
      <c r="G417" s="3493"/>
      <c r="H417" s="3487"/>
      <c r="I417" s="3489"/>
      <c r="J417" s="3491"/>
      <c r="K417" s="3487"/>
      <c r="L417" s="3489"/>
      <c r="M417" s="3491"/>
      <c r="N417" s="3493"/>
      <c r="O417" s="3326"/>
      <c r="P417" s="3330"/>
      <c r="Q417" s="3331"/>
      <c r="R417" s="3334"/>
      <c r="S417" s="3335"/>
      <c r="T417" s="3336"/>
      <c r="U417" s="3337"/>
      <c r="V417" s="3339"/>
    </row>
    <row r="418" spans="1:37" ht="11.25" customHeight="1" x14ac:dyDescent="0.15">
      <c r="A418" s="1859"/>
      <c r="B418" s="679"/>
      <c r="C418" s="3304"/>
      <c r="D418" s="320" t="s">
        <v>70</v>
      </c>
      <c r="E418" s="321" t="s">
        <v>912</v>
      </c>
      <c r="F418" s="3600" t="s">
        <v>4958</v>
      </c>
      <c r="G418" s="3493"/>
      <c r="H418" s="3487"/>
      <c r="I418" s="3489"/>
      <c r="J418" s="3491"/>
      <c r="K418" s="3487"/>
      <c r="L418" s="3489"/>
      <c r="M418" s="3491"/>
      <c r="N418" s="3493"/>
      <c r="O418" s="3326"/>
      <c r="P418" s="3340"/>
      <c r="Q418" s="3342">
        <v>600</v>
      </c>
      <c r="R418" s="3344">
        <v>148</v>
      </c>
      <c r="S418" s="3345">
        <v>341</v>
      </c>
      <c r="T418" s="3436" t="s">
        <v>4056</v>
      </c>
      <c r="U418" s="3347">
        <v>332</v>
      </c>
      <c r="V418" s="3397" t="s">
        <v>3426</v>
      </c>
    </row>
    <row r="419" spans="1:37" ht="11.25" customHeight="1" x14ac:dyDescent="0.15">
      <c r="A419" s="1859"/>
      <c r="B419" s="679"/>
      <c r="C419" s="3305"/>
      <c r="D419" s="514" t="s">
        <v>71</v>
      </c>
      <c r="E419" s="323" t="s">
        <v>4959</v>
      </c>
      <c r="F419" s="3601"/>
      <c r="G419" s="3503"/>
      <c r="H419" s="3499"/>
      <c r="I419" s="3501"/>
      <c r="J419" s="3497"/>
      <c r="K419" s="3499"/>
      <c r="L419" s="3501"/>
      <c r="M419" s="3497"/>
      <c r="N419" s="3503"/>
      <c r="O419" s="3358"/>
      <c r="P419" s="3359"/>
      <c r="Q419" s="3360"/>
      <c r="R419" s="3359"/>
      <c r="S419" s="3361"/>
      <c r="T419" s="3437"/>
      <c r="U419" s="3362"/>
      <c r="V419" s="3398"/>
    </row>
    <row r="420" spans="1:37" ht="11.25" customHeight="1" x14ac:dyDescent="0.15">
      <c r="A420" s="1859"/>
      <c r="B420" s="679"/>
      <c r="C420" s="3303" t="s">
        <v>4960</v>
      </c>
      <c r="D420" s="320" t="s">
        <v>72</v>
      </c>
      <c r="E420" s="321" t="s">
        <v>913</v>
      </c>
      <c r="F420" s="3589" t="s">
        <v>4950</v>
      </c>
      <c r="G420" s="3502">
        <v>1</v>
      </c>
      <c r="H420" s="3498">
        <v>0</v>
      </c>
      <c r="I420" s="3500">
        <v>0</v>
      </c>
      <c r="J420" s="3496">
        <v>1</v>
      </c>
      <c r="K420" s="3498">
        <v>0</v>
      </c>
      <c r="L420" s="3500">
        <v>0</v>
      </c>
      <c r="M420" s="3496">
        <v>1</v>
      </c>
      <c r="N420" s="3502">
        <v>0</v>
      </c>
      <c r="O420" s="3325">
        <v>50</v>
      </c>
      <c r="P420" s="3328">
        <v>5599</v>
      </c>
      <c r="Q420" s="3329"/>
      <c r="R420" s="3332" t="s">
        <v>3676</v>
      </c>
      <c r="S420" s="3333"/>
      <c r="T420" s="3328" t="s">
        <v>4951</v>
      </c>
      <c r="U420" s="3329"/>
      <c r="V420" s="3338" t="s">
        <v>3420</v>
      </c>
      <c r="AI420" s="1548">
        <f>SUM(H420:J423)</f>
        <v>1</v>
      </c>
      <c r="AJ420" s="1548">
        <f>SUM(K420:M423)</f>
        <v>1</v>
      </c>
      <c r="AK420" s="1549" t="str">
        <f>IF(AI420=AJ420,"","不一致")</f>
        <v/>
      </c>
    </row>
    <row r="421" spans="1:37" ht="11.25" customHeight="1" x14ac:dyDescent="0.15">
      <c r="A421" s="1859"/>
      <c r="B421" s="679"/>
      <c r="C421" s="3304"/>
      <c r="D421" s="322"/>
      <c r="E421" s="513" t="s">
        <v>914</v>
      </c>
      <c r="F421" s="3590"/>
      <c r="G421" s="3493"/>
      <c r="H421" s="3487"/>
      <c r="I421" s="3489"/>
      <c r="J421" s="3491"/>
      <c r="K421" s="3487"/>
      <c r="L421" s="3489"/>
      <c r="M421" s="3491"/>
      <c r="N421" s="3493"/>
      <c r="O421" s="3326"/>
      <c r="P421" s="3330"/>
      <c r="Q421" s="3331"/>
      <c r="R421" s="3334"/>
      <c r="S421" s="3335"/>
      <c r="T421" s="3336"/>
      <c r="U421" s="3337"/>
      <c r="V421" s="3339"/>
    </row>
    <row r="422" spans="1:37" ht="11.25" customHeight="1" x14ac:dyDescent="0.15">
      <c r="A422" s="1859"/>
      <c r="B422" s="679"/>
      <c r="C422" s="3304"/>
      <c r="D422" s="320" t="s">
        <v>70</v>
      </c>
      <c r="E422" s="321" t="s">
        <v>915</v>
      </c>
      <c r="F422" s="3600" t="s">
        <v>4961</v>
      </c>
      <c r="G422" s="3493"/>
      <c r="H422" s="3487"/>
      <c r="I422" s="3489"/>
      <c r="J422" s="3491"/>
      <c r="K422" s="3487"/>
      <c r="L422" s="3489"/>
      <c r="M422" s="3491"/>
      <c r="N422" s="3493"/>
      <c r="O422" s="3326"/>
      <c r="P422" s="3340"/>
      <c r="Q422" s="3342">
        <v>510</v>
      </c>
      <c r="R422" s="3344">
        <v>394</v>
      </c>
      <c r="S422" s="3345">
        <v>1051</v>
      </c>
      <c r="T422" s="3436" t="s">
        <v>4056</v>
      </c>
      <c r="U422" s="3347">
        <v>332</v>
      </c>
      <c r="V422" s="3397" t="s">
        <v>3426</v>
      </c>
    </row>
    <row r="423" spans="1:37" ht="11.25" customHeight="1" x14ac:dyDescent="0.15">
      <c r="A423" s="1859"/>
      <c r="B423" s="679"/>
      <c r="C423" s="3305"/>
      <c r="D423" s="320" t="s">
        <v>71</v>
      </c>
      <c r="E423" s="321" t="s">
        <v>4962</v>
      </c>
      <c r="F423" s="3601"/>
      <c r="G423" s="3503"/>
      <c r="H423" s="3499"/>
      <c r="I423" s="3501"/>
      <c r="J423" s="3497"/>
      <c r="K423" s="3499"/>
      <c r="L423" s="3501"/>
      <c r="M423" s="3497"/>
      <c r="N423" s="3503"/>
      <c r="O423" s="3358"/>
      <c r="P423" s="3359"/>
      <c r="Q423" s="3360"/>
      <c r="R423" s="3359"/>
      <c r="S423" s="3361"/>
      <c r="T423" s="3437"/>
      <c r="U423" s="3362"/>
      <c r="V423" s="3398"/>
    </row>
    <row r="424" spans="1:37" ht="11.25" customHeight="1" x14ac:dyDescent="0.15">
      <c r="A424" s="1859"/>
      <c r="B424" s="679"/>
      <c r="C424" s="3303" t="s">
        <v>4341</v>
      </c>
      <c r="D424" s="515" t="s">
        <v>72</v>
      </c>
      <c r="E424" s="516" t="s">
        <v>916</v>
      </c>
      <c r="F424" s="3589" t="s">
        <v>4948</v>
      </c>
      <c r="G424" s="3502">
        <v>1</v>
      </c>
      <c r="H424" s="3498">
        <v>0</v>
      </c>
      <c r="I424" s="3500">
        <v>0</v>
      </c>
      <c r="J424" s="3496">
        <v>1</v>
      </c>
      <c r="K424" s="3498">
        <v>0</v>
      </c>
      <c r="L424" s="3500">
        <v>0</v>
      </c>
      <c r="M424" s="3496">
        <v>1</v>
      </c>
      <c r="N424" s="3502">
        <v>0</v>
      </c>
      <c r="O424" s="3325">
        <v>139</v>
      </c>
      <c r="P424" s="3328">
        <v>18814</v>
      </c>
      <c r="Q424" s="3329"/>
      <c r="R424" s="3332" t="s">
        <v>3676</v>
      </c>
      <c r="S424" s="3333"/>
      <c r="T424" s="3328" t="s">
        <v>4949</v>
      </c>
      <c r="U424" s="3329"/>
      <c r="V424" s="3338" t="s">
        <v>3420</v>
      </c>
      <c r="AI424" s="1548">
        <f>SUM(H424:J427)</f>
        <v>1</v>
      </c>
      <c r="AJ424" s="1548">
        <f>SUM(K424:M427)</f>
        <v>1</v>
      </c>
      <c r="AK424" s="1549" t="str">
        <f>IF(AI424=AJ424,"","不一致")</f>
        <v/>
      </c>
    </row>
    <row r="425" spans="1:37" ht="11.25" customHeight="1" x14ac:dyDescent="0.15">
      <c r="A425" s="1859"/>
      <c r="B425" s="679"/>
      <c r="C425" s="3304"/>
      <c r="D425" s="322"/>
      <c r="E425" s="513" t="s">
        <v>917</v>
      </c>
      <c r="F425" s="3590"/>
      <c r="G425" s="3493"/>
      <c r="H425" s="3487"/>
      <c r="I425" s="3489"/>
      <c r="J425" s="3491"/>
      <c r="K425" s="3487"/>
      <c r="L425" s="3489"/>
      <c r="M425" s="3491"/>
      <c r="N425" s="3493"/>
      <c r="O425" s="3326"/>
      <c r="P425" s="3330"/>
      <c r="Q425" s="3331"/>
      <c r="R425" s="3334"/>
      <c r="S425" s="3335"/>
      <c r="T425" s="3336"/>
      <c r="U425" s="3337"/>
      <c r="V425" s="3339"/>
    </row>
    <row r="426" spans="1:37" ht="11.25" customHeight="1" x14ac:dyDescent="0.15">
      <c r="A426" s="1859"/>
      <c r="B426" s="679"/>
      <c r="C426" s="3304"/>
      <c r="D426" s="320" t="s">
        <v>70</v>
      </c>
      <c r="E426" s="321" t="s">
        <v>918</v>
      </c>
      <c r="F426" s="3600" t="s">
        <v>4963</v>
      </c>
      <c r="G426" s="3493"/>
      <c r="H426" s="3487"/>
      <c r="I426" s="3489"/>
      <c r="J426" s="3491"/>
      <c r="K426" s="3487"/>
      <c r="L426" s="3489"/>
      <c r="M426" s="3491"/>
      <c r="N426" s="3493"/>
      <c r="O426" s="3326"/>
      <c r="P426" s="3340"/>
      <c r="Q426" s="3342">
        <v>1803</v>
      </c>
      <c r="R426" s="3344">
        <v>1215</v>
      </c>
      <c r="S426" s="3345">
        <v>2540</v>
      </c>
      <c r="T426" s="3436" t="s">
        <v>4056</v>
      </c>
      <c r="U426" s="3347">
        <v>332</v>
      </c>
      <c r="V426" s="3397" t="s">
        <v>3426</v>
      </c>
    </row>
    <row r="427" spans="1:37" ht="11.25" customHeight="1" x14ac:dyDescent="0.15">
      <c r="A427" s="1859"/>
      <c r="B427" s="679"/>
      <c r="C427" s="3305"/>
      <c r="D427" s="514" t="s">
        <v>71</v>
      </c>
      <c r="E427" s="323" t="s">
        <v>4964</v>
      </c>
      <c r="F427" s="3601"/>
      <c r="G427" s="3503"/>
      <c r="H427" s="3499"/>
      <c r="I427" s="3501"/>
      <c r="J427" s="3497"/>
      <c r="K427" s="3499"/>
      <c r="L427" s="3501"/>
      <c r="M427" s="3497"/>
      <c r="N427" s="3503"/>
      <c r="O427" s="3358"/>
      <c r="P427" s="3359"/>
      <c r="Q427" s="3360"/>
      <c r="R427" s="3359"/>
      <c r="S427" s="3361"/>
      <c r="T427" s="3437"/>
      <c r="U427" s="3362"/>
      <c r="V427" s="3398"/>
    </row>
    <row r="428" spans="1:37" ht="11.25" customHeight="1" x14ac:dyDescent="0.15">
      <c r="A428" s="1859"/>
      <c r="B428" s="679"/>
      <c r="C428" s="3303" t="s">
        <v>4311</v>
      </c>
      <c r="D428" s="320" t="s">
        <v>72</v>
      </c>
      <c r="E428" s="321" t="s">
        <v>919</v>
      </c>
      <c r="F428" s="3589" t="s">
        <v>4948</v>
      </c>
      <c r="G428" s="3502">
        <v>1</v>
      </c>
      <c r="H428" s="3498">
        <v>0</v>
      </c>
      <c r="I428" s="3500">
        <v>0</v>
      </c>
      <c r="J428" s="3496">
        <v>1</v>
      </c>
      <c r="K428" s="3498">
        <v>0</v>
      </c>
      <c r="L428" s="3500">
        <v>0</v>
      </c>
      <c r="M428" s="3496">
        <v>1</v>
      </c>
      <c r="N428" s="3502">
        <v>0</v>
      </c>
      <c r="O428" s="3325">
        <v>14</v>
      </c>
      <c r="P428" s="3328">
        <v>11098</v>
      </c>
      <c r="Q428" s="3329"/>
      <c r="R428" s="3332" t="s">
        <v>3677</v>
      </c>
      <c r="S428" s="3333"/>
      <c r="T428" s="3328" t="s">
        <v>4949</v>
      </c>
      <c r="U428" s="3329"/>
      <c r="V428" s="3338" t="s">
        <v>3420</v>
      </c>
      <c r="AI428" s="1548">
        <f>SUM(H428:J431)</f>
        <v>1</v>
      </c>
      <c r="AJ428" s="1548">
        <f>SUM(K428:M431)</f>
        <v>1</v>
      </c>
      <c r="AK428" s="1549" t="str">
        <f>IF(AI428=AJ428,"","不一致")</f>
        <v/>
      </c>
    </row>
    <row r="429" spans="1:37" ht="11.25" customHeight="1" x14ac:dyDescent="0.15">
      <c r="A429" s="1859"/>
      <c r="B429" s="679"/>
      <c r="C429" s="3304"/>
      <c r="D429" s="322"/>
      <c r="E429" s="513" t="s">
        <v>920</v>
      </c>
      <c r="F429" s="3590"/>
      <c r="G429" s="3493"/>
      <c r="H429" s="3487"/>
      <c r="I429" s="3489"/>
      <c r="J429" s="3491"/>
      <c r="K429" s="3487"/>
      <c r="L429" s="3489"/>
      <c r="M429" s="3491"/>
      <c r="N429" s="3493"/>
      <c r="O429" s="3326"/>
      <c r="P429" s="3330"/>
      <c r="Q429" s="3331"/>
      <c r="R429" s="3334"/>
      <c r="S429" s="3335"/>
      <c r="T429" s="3336"/>
      <c r="U429" s="3337"/>
      <c r="V429" s="3339"/>
    </row>
    <row r="430" spans="1:37" ht="11.25" customHeight="1" x14ac:dyDescent="0.15">
      <c r="A430" s="1859"/>
      <c r="B430" s="679"/>
      <c r="C430" s="3304"/>
      <c r="D430" s="320" t="s">
        <v>70</v>
      </c>
      <c r="E430" s="321" t="s">
        <v>921</v>
      </c>
      <c r="F430" s="3600" t="s">
        <v>4965</v>
      </c>
      <c r="G430" s="3493"/>
      <c r="H430" s="3487"/>
      <c r="I430" s="3489"/>
      <c r="J430" s="3491"/>
      <c r="K430" s="3487"/>
      <c r="L430" s="3489"/>
      <c r="M430" s="3491"/>
      <c r="N430" s="3493"/>
      <c r="O430" s="3326"/>
      <c r="P430" s="3340"/>
      <c r="Q430" s="3342">
        <v>494</v>
      </c>
      <c r="R430" s="3344">
        <v>685</v>
      </c>
      <c r="S430" s="3345">
        <v>1687</v>
      </c>
      <c r="T430" s="3436" t="s">
        <v>4056</v>
      </c>
      <c r="U430" s="3347">
        <v>332</v>
      </c>
      <c r="V430" s="3397" t="s">
        <v>3426</v>
      </c>
    </row>
    <row r="431" spans="1:37" ht="12" customHeight="1" x14ac:dyDescent="0.15">
      <c r="A431" s="1859"/>
      <c r="B431" s="679"/>
      <c r="C431" s="3304"/>
      <c r="D431" s="320" t="s">
        <v>71</v>
      </c>
      <c r="E431" s="321" t="s">
        <v>4966</v>
      </c>
      <c r="F431" s="3602"/>
      <c r="G431" s="3493"/>
      <c r="H431" s="3487"/>
      <c r="I431" s="3489"/>
      <c r="J431" s="3491"/>
      <c r="K431" s="3487"/>
      <c r="L431" s="3489"/>
      <c r="M431" s="3491"/>
      <c r="N431" s="3493"/>
      <c r="O431" s="3326"/>
      <c r="P431" s="3340"/>
      <c r="Q431" s="3366"/>
      <c r="R431" s="3340"/>
      <c r="S431" s="3367"/>
      <c r="T431" s="3437"/>
      <c r="U431" s="3370"/>
      <c r="V431" s="3400"/>
    </row>
    <row r="432" spans="1:37" ht="11.25" customHeight="1" x14ac:dyDescent="0.15">
      <c r="A432" s="1859"/>
      <c r="B432" s="3298"/>
      <c r="C432" s="3303" t="s">
        <v>4967</v>
      </c>
      <c r="D432" s="515" t="s">
        <v>72</v>
      </c>
      <c r="E432" s="516" t="s">
        <v>922</v>
      </c>
      <c r="F432" s="3589" t="s">
        <v>4948</v>
      </c>
      <c r="G432" s="3502">
        <v>1</v>
      </c>
      <c r="H432" s="3498">
        <v>0</v>
      </c>
      <c r="I432" s="3500">
        <v>0</v>
      </c>
      <c r="J432" s="3496">
        <v>1</v>
      </c>
      <c r="K432" s="3498">
        <v>0</v>
      </c>
      <c r="L432" s="3500">
        <v>0</v>
      </c>
      <c r="M432" s="3496">
        <v>1</v>
      </c>
      <c r="N432" s="3502">
        <v>0</v>
      </c>
      <c r="O432" s="3325">
        <v>54</v>
      </c>
      <c r="P432" s="3328">
        <v>5405</v>
      </c>
      <c r="Q432" s="3329"/>
      <c r="R432" s="3332" t="s">
        <v>3677</v>
      </c>
      <c r="S432" s="3333"/>
      <c r="T432" s="3328" t="s">
        <v>4949</v>
      </c>
      <c r="U432" s="3329"/>
      <c r="V432" s="3338" t="s">
        <v>3420</v>
      </c>
      <c r="AI432" s="1548">
        <f>SUM(H432:J435)</f>
        <v>1</v>
      </c>
      <c r="AJ432" s="1548">
        <f>SUM(K432:M435)</f>
        <v>1</v>
      </c>
      <c r="AK432" s="1549" t="str">
        <f>IF(AI432=AJ432,"","不一致")</f>
        <v/>
      </c>
    </row>
    <row r="433" spans="1:37" ht="11.25" customHeight="1" x14ac:dyDescent="0.15">
      <c r="A433" s="1859"/>
      <c r="B433" s="3298"/>
      <c r="C433" s="3304"/>
      <c r="D433" s="322"/>
      <c r="E433" s="513" t="s">
        <v>923</v>
      </c>
      <c r="F433" s="3590"/>
      <c r="G433" s="3493"/>
      <c r="H433" s="3487"/>
      <c r="I433" s="3489"/>
      <c r="J433" s="3491"/>
      <c r="K433" s="3487"/>
      <c r="L433" s="3489"/>
      <c r="M433" s="3491"/>
      <c r="N433" s="3493"/>
      <c r="O433" s="3326"/>
      <c r="P433" s="3330"/>
      <c r="Q433" s="3331"/>
      <c r="R433" s="3334"/>
      <c r="S433" s="3335"/>
      <c r="T433" s="3336"/>
      <c r="U433" s="3337"/>
      <c r="V433" s="3339"/>
    </row>
    <row r="434" spans="1:37" ht="11.25" customHeight="1" x14ac:dyDescent="0.15">
      <c r="A434" s="1859"/>
      <c r="B434" s="3298"/>
      <c r="C434" s="3304"/>
      <c r="D434" s="320" t="s">
        <v>70</v>
      </c>
      <c r="E434" s="321" t="s">
        <v>924</v>
      </c>
      <c r="F434" s="3600" t="s">
        <v>4968</v>
      </c>
      <c r="G434" s="3493"/>
      <c r="H434" s="3487"/>
      <c r="I434" s="3489"/>
      <c r="J434" s="3491"/>
      <c r="K434" s="3487"/>
      <c r="L434" s="3489"/>
      <c r="M434" s="3491"/>
      <c r="N434" s="3493"/>
      <c r="O434" s="3326"/>
      <c r="P434" s="3340"/>
      <c r="Q434" s="3342">
        <v>737</v>
      </c>
      <c r="R434" s="3344">
        <v>227</v>
      </c>
      <c r="S434" s="3345">
        <v>550</v>
      </c>
      <c r="T434" s="3436" t="s">
        <v>4056</v>
      </c>
      <c r="U434" s="3347">
        <v>332</v>
      </c>
      <c r="V434" s="3397" t="s">
        <v>3426</v>
      </c>
    </row>
    <row r="435" spans="1:37" ht="11.25" customHeight="1" x14ac:dyDescent="0.15">
      <c r="A435" s="1859"/>
      <c r="B435" s="3298"/>
      <c r="C435" s="3305"/>
      <c r="D435" s="514" t="s">
        <v>71</v>
      </c>
      <c r="E435" s="323" t="s">
        <v>4969</v>
      </c>
      <c r="F435" s="3601"/>
      <c r="G435" s="3503"/>
      <c r="H435" s="3499"/>
      <c r="I435" s="3501"/>
      <c r="J435" s="3497"/>
      <c r="K435" s="3499"/>
      <c r="L435" s="3501"/>
      <c r="M435" s="3497"/>
      <c r="N435" s="3503"/>
      <c r="O435" s="3358"/>
      <c r="P435" s="3359"/>
      <c r="Q435" s="3360"/>
      <c r="R435" s="3359"/>
      <c r="S435" s="3361"/>
      <c r="T435" s="3437"/>
      <c r="U435" s="3362"/>
      <c r="V435" s="3398"/>
    </row>
    <row r="436" spans="1:37" ht="11.25" customHeight="1" x14ac:dyDescent="0.15">
      <c r="A436" s="1859"/>
      <c r="B436" s="679"/>
      <c r="C436" s="3303" t="s">
        <v>4342</v>
      </c>
      <c r="D436" s="320" t="s">
        <v>72</v>
      </c>
      <c r="E436" s="321" t="s">
        <v>925</v>
      </c>
      <c r="F436" s="3589" t="s">
        <v>4948</v>
      </c>
      <c r="G436" s="3502">
        <v>1</v>
      </c>
      <c r="H436" s="3498">
        <v>0</v>
      </c>
      <c r="I436" s="3500">
        <v>0</v>
      </c>
      <c r="J436" s="3496">
        <v>1</v>
      </c>
      <c r="K436" s="3498">
        <v>1</v>
      </c>
      <c r="L436" s="3500">
        <v>0</v>
      </c>
      <c r="M436" s="3496">
        <v>0</v>
      </c>
      <c r="N436" s="3502">
        <v>1</v>
      </c>
      <c r="O436" s="3325">
        <v>71</v>
      </c>
      <c r="P436" s="3328">
        <v>4115</v>
      </c>
      <c r="Q436" s="3329"/>
      <c r="R436" s="3332" t="s">
        <v>3676</v>
      </c>
      <c r="S436" s="3333"/>
      <c r="T436" s="3328" t="s">
        <v>4949</v>
      </c>
      <c r="U436" s="3329"/>
      <c r="V436" s="3338" t="s">
        <v>3420</v>
      </c>
      <c r="AI436" s="1548">
        <f>SUM(H436:J439)</f>
        <v>1</v>
      </c>
      <c r="AJ436" s="1548">
        <f>SUM(K436:M439)</f>
        <v>1</v>
      </c>
      <c r="AK436" s="1549" t="str">
        <f>IF(AI436=AJ436,"","不一致")</f>
        <v/>
      </c>
    </row>
    <row r="437" spans="1:37" ht="11.25" customHeight="1" x14ac:dyDescent="0.15">
      <c r="A437" s="1859"/>
      <c r="B437" s="679"/>
      <c r="C437" s="3304"/>
      <c r="D437" s="322"/>
      <c r="E437" s="513" t="s">
        <v>926</v>
      </c>
      <c r="F437" s="3590"/>
      <c r="G437" s="3493"/>
      <c r="H437" s="3487"/>
      <c r="I437" s="3489"/>
      <c r="J437" s="3491"/>
      <c r="K437" s="3487"/>
      <c r="L437" s="3489"/>
      <c r="M437" s="3491"/>
      <c r="N437" s="3493"/>
      <c r="O437" s="3326"/>
      <c r="P437" s="3330"/>
      <c r="Q437" s="3331"/>
      <c r="R437" s="3334"/>
      <c r="S437" s="3335"/>
      <c r="T437" s="3336"/>
      <c r="U437" s="3337"/>
      <c r="V437" s="3339"/>
    </row>
    <row r="438" spans="1:37" ht="11.25" customHeight="1" x14ac:dyDescent="0.15">
      <c r="A438" s="1859"/>
      <c r="B438" s="679"/>
      <c r="C438" s="3304"/>
      <c r="D438" s="320" t="s">
        <v>70</v>
      </c>
      <c r="E438" s="321" t="s">
        <v>927</v>
      </c>
      <c r="F438" s="3600" t="s">
        <v>4970</v>
      </c>
      <c r="G438" s="3493"/>
      <c r="H438" s="3487"/>
      <c r="I438" s="3489"/>
      <c r="J438" s="3491"/>
      <c r="K438" s="3487"/>
      <c r="L438" s="3489"/>
      <c r="M438" s="3491"/>
      <c r="N438" s="3493"/>
      <c r="O438" s="3326"/>
      <c r="P438" s="3340"/>
      <c r="Q438" s="3342">
        <v>761</v>
      </c>
      <c r="R438" s="3344">
        <v>198</v>
      </c>
      <c r="S438" s="3345">
        <v>441</v>
      </c>
      <c r="T438" s="3436" t="s">
        <v>4056</v>
      </c>
      <c r="U438" s="3347">
        <v>332</v>
      </c>
      <c r="V438" s="3397" t="s">
        <v>3426</v>
      </c>
    </row>
    <row r="439" spans="1:37" ht="11.25" customHeight="1" x14ac:dyDescent="0.15">
      <c r="A439" s="1859"/>
      <c r="B439" s="679"/>
      <c r="C439" s="3305"/>
      <c r="D439" s="320" t="s">
        <v>71</v>
      </c>
      <c r="E439" s="321" t="s">
        <v>4971</v>
      </c>
      <c r="F439" s="3601"/>
      <c r="G439" s="3503"/>
      <c r="H439" s="3499"/>
      <c r="I439" s="3501"/>
      <c r="J439" s="3497"/>
      <c r="K439" s="3499"/>
      <c r="L439" s="3501"/>
      <c r="M439" s="3497"/>
      <c r="N439" s="3503"/>
      <c r="O439" s="3358"/>
      <c r="P439" s="3359"/>
      <c r="Q439" s="3360"/>
      <c r="R439" s="3359"/>
      <c r="S439" s="3361"/>
      <c r="T439" s="3437"/>
      <c r="U439" s="3362"/>
      <c r="V439" s="3398"/>
    </row>
    <row r="440" spans="1:37" ht="11.25" customHeight="1" x14ac:dyDescent="0.15">
      <c r="A440" s="1859"/>
      <c r="B440" s="679"/>
      <c r="C440" s="3303" t="s">
        <v>4343</v>
      </c>
      <c r="D440" s="515" t="s">
        <v>72</v>
      </c>
      <c r="E440" s="516" t="s">
        <v>928</v>
      </c>
      <c r="F440" s="3589" t="s">
        <v>4948</v>
      </c>
      <c r="G440" s="3502">
        <v>1</v>
      </c>
      <c r="H440" s="3498">
        <v>0</v>
      </c>
      <c r="I440" s="3500">
        <v>0</v>
      </c>
      <c r="J440" s="3496">
        <v>1</v>
      </c>
      <c r="K440" s="3498">
        <v>0</v>
      </c>
      <c r="L440" s="3500">
        <v>0</v>
      </c>
      <c r="M440" s="3496">
        <v>1</v>
      </c>
      <c r="N440" s="3502">
        <v>0</v>
      </c>
      <c r="O440" s="3325">
        <v>47</v>
      </c>
      <c r="P440" s="3328">
        <v>4108</v>
      </c>
      <c r="Q440" s="3329"/>
      <c r="R440" s="3332" t="s">
        <v>3676</v>
      </c>
      <c r="S440" s="3333"/>
      <c r="T440" s="3328" t="s">
        <v>4949</v>
      </c>
      <c r="U440" s="3329"/>
      <c r="V440" s="3338" t="s">
        <v>3420</v>
      </c>
      <c r="AI440" s="1548">
        <f>SUM(H440:J443)</f>
        <v>1</v>
      </c>
      <c r="AJ440" s="1548">
        <f>SUM(K440:M443)</f>
        <v>1</v>
      </c>
      <c r="AK440" s="1549" t="str">
        <f>IF(AI440=AJ440,"","不一致")</f>
        <v/>
      </c>
    </row>
    <row r="441" spans="1:37" ht="11.25" customHeight="1" x14ac:dyDescent="0.15">
      <c r="A441" s="1859"/>
      <c r="B441" s="679"/>
      <c r="C441" s="3304"/>
      <c r="D441" s="322"/>
      <c r="E441" s="513" t="s">
        <v>929</v>
      </c>
      <c r="F441" s="3590"/>
      <c r="G441" s="3493"/>
      <c r="H441" s="3487"/>
      <c r="I441" s="3489"/>
      <c r="J441" s="3491"/>
      <c r="K441" s="3487"/>
      <c r="L441" s="3489"/>
      <c r="M441" s="3491"/>
      <c r="N441" s="3493"/>
      <c r="O441" s="3326"/>
      <c r="P441" s="3330"/>
      <c r="Q441" s="3331"/>
      <c r="R441" s="3334"/>
      <c r="S441" s="3335"/>
      <c r="T441" s="3336"/>
      <c r="U441" s="3337"/>
      <c r="V441" s="3339"/>
    </row>
    <row r="442" spans="1:37" ht="11.25" customHeight="1" x14ac:dyDescent="0.15">
      <c r="A442" s="1859"/>
      <c r="B442" s="679"/>
      <c r="C442" s="3304"/>
      <c r="D442" s="320" t="s">
        <v>70</v>
      </c>
      <c r="E442" s="321" t="s">
        <v>930</v>
      </c>
      <c r="F442" s="3600" t="s">
        <v>4972</v>
      </c>
      <c r="G442" s="3493"/>
      <c r="H442" s="3487"/>
      <c r="I442" s="3489"/>
      <c r="J442" s="3491"/>
      <c r="K442" s="3487"/>
      <c r="L442" s="3489"/>
      <c r="M442" s="3491"/>
      <c r="N442" s="3493"/>
      <c r="O442" s="3326"/>
      <c r="P442" s="3340"/>
      <c r="Q442" s="3342">
        <v>561</v>
      </c>
      <c r="R442" s="3344">
        <v>124</v>
      </c>
      <c r="S442" s="3345">
        <v>285</v>
      </c>
      <c r="T442" s="3436" t="s">
        <v>4056</v>
      </c>
      <c r="U442" s="3347">
        <v>332</v>
      </c>
      <c r="V442" s="3397" t="s">
        <v>3426</v>
      </c>
    </row>
    <row r="443" spans="1:37" ht="11.25" customHeight="1" x14ac:dyDescent="0.15">
      <c r="A443" s="1859"/>
      <c r="B443" s="679"/>
      <c r="C443" s="3305"/>
      <c r="D443" s="514" t="s">
        <v>71</v>
      </c>
      <c r="E443" s="323" t="s">
        <v>4973</v>
      </c>
      <c r="F443" s="3601"/>
      <c r="G443" s="3503"/>
      <c r="H443" s="3499"/>
      <c r="I443" s="3501"/>
      <c r="J443" s="3497"/>
      <c r="K443" s="3499"/>
      <c r="L443" s="3501"/>
      <c r="M443" s="3497"/>
      <c r="N443" s="3503"/>
      <c r="O443" s="3358"/>
      <c r="P443" s="3359"/>
      <c r="Q443" s="3360"/>
      <c r="R443" s="3359"/>
      <c r="S443" s="3361"/>
      <c r="T443" s="3437"/>
      <c r="U443" s="3362"/>
      <c r="V443" s="3398"/>
    </row>
    <row r="444" spans="1:37" ht="11.25" customHeight="1" x14ac:dyDescent="0.15">
      <c r="A444" s="1859"/>
      <c r="B444" s="679"/>
      <c r="C444" s="3303" t="s">
        <v>4097</v>
      </c>
      <c r="D444" s="320" t="s">
        <v>72</v>
      </c>
      <c r="E444" s="321" t="s">
        <v>4974</v>
      </c>
      <c r="F444" s="3589" t="s">
        <v>4950</v>
      </c>
      <c r="G444" s="3502">
        <v>2</v>
      </c>
      <c r="H444" s="3498">
        <v>0</v>
      </c>
      <c r="I444" s="3500">
        <v>1</v>
      </c>
      <c r="J444" s="3496">
        <v>1</v>
      </c>
      <c r="K444" s="3498">
        <v>0</v>
      </c>
      <c r="L444" s="3500">
        <v>0</v>
      </c>
      <c r="M444" s="3496">
        <v>2</v>
      </c>
      <c r="N444" s="3502">
        <v>2</v>
      </c>
      <c r="O444" s="3325">
        <v>365</v>
      </c>
      <c r="P444" s="3328">
        <v>73902</v>
      </c>
      <c r="Q444" s="3329"/>
      <c r="R444" s="3431" t="s">
        <v>4975</v>
      </c>
      <c r="S444" s="3432"/>
      <c r="T444" s="3328" t="s">
        <v>4928</v>
      </c>
      <c r="U444" s="3329"/>
      <c r="V444" s="3338" t="s">
        <v>3420</v>
      </c>
      <c r="AI444" s="1548">
        <f>SUM(H444:J447)</f>
        <v>2</v>
      </c>
      <c r="AJ444" s="1548">
        <f>SUM(K444:M447)</f>
        <v>2</v>
      </c>
      <c r="AK444" s="1549" t="str">
        <f>IF(AI444=AJ444,"","不一致")</f>
        <v/>
      </c>
    </row>
    <row r="445" spans="1:37" ht="11.25" customHeight="1" x14ac:dyDescent="0.15">
      <c r="A445" s="1859"/>
      <c r="B445" s="679"/>
      <c r="C445" s="3304"/>
      <c r="D445" s="322"/>
      <c r="E445" s="513" t="s">
        <v>931</v>
      </c>
      <c r="F445" s="3590"/>
      <c r="G445" s="3493"/>
      <c r="H445" s="3487"/>
      <c r="I445" s="3489"/>
      <c r="J445" s="3491"/>
      <c r="K445" s="3487"/>
      <c r="L445" s="3489"/>
      <c r="M445" s="3491"/>
      <c r="N445" s="3493"/>
      <c r="O445" s="3326"/>
      <c r="P445" s="3330"/>
      <c r="Q445" s="3331"/>
      <c r="R445" s="3433"/>
      <c r="S445" s="3434"/>
      <c r="T445" s="3336"/>
      <c r="U445" s="3337"/>
      <c r="V445" s="3339"/>
    </row>
    <row r="446" spans="1:37" ht="11.25" customHeight="1" x14ac:dyDescent="0.15">
      <c r="A446" s="1859"/>
      <c r="B446" s="679"/>
      <c r="C446" s="3304"/>
      <c r="D446" s="320" t="s">
        <v>70</v>
      </c>
      <c r="E446" s="321" t="s">
        <v>2415</v>
      </c>
      <c r="F446" s="3592" t="s">
        <v>4976</v>
      </c>
      <c r="G446" s="3493"/>
      <c r="H446" s="3487"/>
      <c r="I446" s="3489"/>
      <c r="J446" s="3491"/>
      <c r="K446" s="3487"/>
      <c r="L446" s="3489"/>
      <c r="M446" s="3491"/>
      <c r="N446" s="3493"/>
      <c r="O446" s="3326"/>
      <c r="P446" s="3340"/>
      <c r="Q446" s="3342">
        <v>3031</v>
      </c>
      <c r="R446" s="3344">
        <v>6522</v>
      </c>
      <c r="S446" s="3345">
        <v>14249</v>
      </c>
      <c r="T446" s="3436" t="s">
        <v>4056</v>
      </c>
      <c r="U446" s="3347">
        <v>332</v>
      </c>
      <c r="V446" s="3397" t="s">
        <v>3426</v>
      </c>
    </row>
    <row r="447" spans="1:37" ht="11.25" customHeight="1" x14ac:dyDescent="0.15">
      <c r="A447" s="1859"/>
      <c r="B447" s="679"/>
      <c r="C447" s="3305"/>
      <c r="D447" s="320" t="s">
        <v>71</v>
      </c>
      <c r="E447" s="321" t="s">
        <v>932</v>
      </c>
      <c r="F447" s="3593"/>
      <c r="G447" s="3503"/>
      <c r="H447" s="3499"/>
      <c r="I447" s="3501"/>
      <c r="J447" s="3497"/>
      <c r="K447" s="3499"/>
      <c r="L447" s="3501"/>
      <c r="M447" s="3497"/>
      <c r="N447" s="3503"/>
      <c r="O447" s="3358"/>
      <c r="P447" s="3359"/>
      <c r="Q447" s="3360"/>
      <c r="R447" s="3359"/>
      <c r="S447" s="3361"/>
      <c r="T447" s="3437"/>
      <c r="U447" s="3362"/>
      <c r="V447" s="3398"/>
    </row>
    <row r="448" spans="1:37" ht="11.25" customHeight="1" x14ac:dyDescent="0.15">
      <c r="A448" s="1859"/>
      <c r="B448" s="679"/>
      <c r="C448" s="3303" t="s">
        <v>4344</v>
      </c>
      <c r="D448" s="515" t="s">
        <v>72</v>
      </c>
      <c r="E448" s="516" t="s">
        <v>87</v>
      </c>
      <c r="F448" s="3589" t="s">
        <v>4927</v>
      </c>
      <c r="G448" s="3502">
        <v>1</v>
      </c>
      <c r="H448" s="3498">
        <v>0</v>
      </c>
      <c r="I448" s="3500">
        <v>0</v>
      </c>
      <c r="J448" s="3496">
        <v>1</v>
      </c>
      <c r="K448" s="3498">
        <v>0</v>
      </c>
      <c r="L448" s="3500">
        <v>0</v>
      </c>
      <c r="M448" s="3496">
        <v>1</v>
      </c>
      <c r="N448" s="3502">
        <v>0</v>
      </c>
      <c r="O448" s="3325">
        <v>150</v>
      </c>
      <c r="P448" s="3328">
        <v>24840</v>
      </c>
      <c r="Q448" s="3329"/>
      <c r="R448" s="3332" t="s">
        <v>3678</v>
      </c>
      <c r="S448" s="3333"/>
      <c r="T448" s="3328" t="s">
        <v>4928</v>
      </c>
      <c r="U448" s="3329"/>
      <c r="V448" s="3338" t="s">
        <v>3420</v>
      </c>
      <c r="AI448" s="1548">
        <f>SUM(H448:J451)</f>
        <v>1</v>
      </c>
      <c r="AJ448" s="1548">
        <f>SUM(K448:M451)</f>
        <v>1</v>
      </c>
      <c r="AK448" s="1549" t="str">
        <f>IF(AI448=AJ448,"","不一致")</f>
        <v/>
      </c>
    </row>
    <row r="449" spans="1:37" ht="11.25" customHeight="1" x14ac:dyDescent="0.15">
      <c r="A449" s="1859"/>
      <c r="B449" s="679"/>
      <c r="C449" s="3304"/>
      <c r="D449" s="322"/>
      <c r="E449" s="513" t="s">
        <v>933</v>
      </c>
      <c r="F449" s="3590"/>
      <c r="G449" s="3493"/>
      <c r="H449" s="3487"/>
      <c r="I449" s="3489"/>
      <c r="J449" s="3491"/>
      <c r="K449" s="3487"/>
      <c r="L449" s="3489"/>
      <c r="M449" s="3491"/>
      <c r="N449" s="3493"/>
      <c r="O449" s="3326"/>
      <c r="P449" s="3330"/>
      <c r="Q449" s="3331"/>
      <c r="R449" s="3334"/>
      <c r="S449" s="3335"/>
      <c r="T449" s="3336"/>
      <c r="U449" s="3337"/>
      <c r="V449" s="3339"/>
    </row>
    <row r="450" spans="1:37" ht="11.25" customHeight="1" x14ac:dyDescent="0.15">
      <c r="A450" s="1859"/>
      <c r="B450" s="679"/>
      <c r="C450" s="3304"/>
      <c r="D450" s="320" t="s">
        <v>70</v>
      </c>
      <c r="E450" s="321" t="s">
        <v>934</v>
      </c>
      <c r="F450" s="3592" t="s">
        <v>4977</v>
      </c>
      <c r="G450" s="3493"/>
      <c r="H450" s="3487"/>
      <c r="I450" s="3489"/>
      <c r="J450" s="3491"/>
      <c r="K450" s="3487"/>
      <c r="L450" s="3489"/>
      <c r="M450" s="3491"/>
      <c r="N450" s="3493"/>
      <c r="O450" s="3326"/>
      <c r="P450" s="3340"/>
      <c r="Q450" s="3342">
        <v>2144</v>
      </c>
      <c r="R450" s="3344">
        <v>2500</v>
      </c>
      <c r="S450" s="3345">
        <v>4578</v>
      </c>
      <c r="T450" s="3436" t="s">
        <v>4056</v>
      </c>
      <c r="U450" s="3347">
        <v>332</v>
      </c>
      <c r="V450" s="3397" t="s">
        <v>3426</v>
      </c>
    </row>
    <row r="451" spans="1:37" ht="11.25" customHeight="1" x14ac:dyDescent="0.15">
      <c r="A451" s="1859"/>
      <c r="B451" s="679"/>
      <c r="C451" s="3305"/>
      <c r="D451" s="514" t="s">
        <v>71</v>
      </c>
      <c r="E451" s="323" t="s">
        <v>934</v>
      </c>
      <c r="F451" s="3594"/>
      <c r="G451" s="3503"/>
      <c r="H451" s="3499"/>
      <c r="I451" s="3501"/>
      <c r="J451" s="3497"/>
      <c r="K451" s="3499"/>
      <c r="L451" s="3501"/>
      <c r="M451" s="3497"/>
      <c r="N451" s="3503"/>
      <c r="O451" s="3358"/>
      <c r="P451" s="3359"/>
      <c r="Q451" s="3360"/>
      <c r="R451" s="3359"/>
      <c r="S451" s="3361"/>
      <c r="T451" s="3437"/>
      <c r="U451" s="3362"/>
      <c r="V451" s="3398"/>
    </row>
    <row r="452" spans="1:37" ht="11.25" customHeight="1" x14ac:dyDescent="0.15">
      <c r="A452" s="1859"/>
      <c r="B452" s="679"/>
      <c r="C452" s="3303" t="s">
        <v>4345</v>
      </c>
      <c r="D452" s="320" t="s">
        <v>72</v>
      </c>
      <c r="E452" s="321" t="s">
        <v>935</v>
      </c>
      <c r="F452" s="3589" t="s">
        <v>4927</v>
      </c>
      <c r="G452" s="3502">
        <v>1</v>
      </c>
      <c r="H452" s="3498">
        <v>0</v>
      </c>
      <c r="I452" s="3500">
        <v>0</v>
      </c>
      <c r="J452" s="3496">
        <v>1</v>
      </c>
      <c r="K452" s="3498">
        <v>1</v>
      </c>
      <c r="L452" s="3500">
        <v>0</v>
      </c>
      <c r="M452" s="3496">
        <v>0</v>
      </c>
      <c r="N452" s="3502">
        <v>0</v>
      </c>
      <c r="O452" s="3325">
        <v>59</v>
      </c>
      <c r="P452" s="3328">
        <v>40405</v>
      </c>
      <c r="Q452" s="3329"/>
      <c r="R452" s="3332" t="s">
        <v>3678</v>
      </c>
      <c r="S452" s="3333"/>
      <c r="T452" s="3328" t="s">
        <v>4928</v>
      </c>
      <c r="U452" s="3329"/>
      <c r="V452" s="3338" t="s">
        <v>3420</v>
      </c>
      <c r="AI452" s="1548">
        <f>SUM(H452:J455)</f>
        <v>1</v>
      </c>
      <c r="AJ452" s="1548">
        <f>SUM(K452:M455)</f>
        <v>1</v>
      </c>
      <c r="AK452" s="1549" t="str">
        <f>IF(AI452=AJ452,"","不一致")</f>
        <v/>
      </c>
    </row>
    <row r="453" spans="1:37" ht="11.25" customHeight="1" x14ac:dyDescent="0.15">
      <c r="A453" s="1859"/>
      <c r="B453" s="679"/>
      <c r="C453" s="3304"/>
      <c r="D453" s="322"/>
      <c r="E453" s="513" t="s">
        <v>936</v>
      </c>
      <c r="F453" s="3590"/>
      <c r="G453" s="3493"/>
      <c r="H453" s="3487"/>
      <c r="I453" s="3489"/>
      <c r="J453" s="3491"/>
      <c r="K453" s="3487"/>
      <c r="L453" s="3489"/>
      <c r="M453" s="3491"/>
      <c r="N453" s="3493"/>
      <c r="O453" s="3326"/>
      <c r="P453" s="3330"/>
      <c r="Q453" s="3331"/>
      <c r="R453" s="3334"/>
      <c r="S453" s="3335"/>
      <c r="T453" s="3336"/>
      <c r="U453" s="3337"/>
      <c r="V453" s="3339"/>
    </row>
    <row r="454" spans="1:37" ht="11.25" customHeight="1" x14ac:dyDescent="0.15">
      <c r="A454" s="1859"/>
      <c r="B454" s="679"/>
      <c r="C454" s="3304"/>
      <c r="D454" s="320" t="s">
        <v>70</v>
      </c>
      <c r="E454" s="321" t="s">
        <v>937</v>
      </c>
      <c r="F454" s="3592" t="s">
        <v>4978</v>
      </c>
      <c r="G454" s="3493"/>
      <c r="H454" s="3487"/>
      <c r="I454" s="3489"/>
      <c r="J454" s="3491"/>
      <c r="K454" s="3487"/>
      <c r="L454" s="3489"/>
      <c r="M454" s="3491"/>
      <c r="N454" s="3493"/>
      <c r="O454" s="3326"/>
      <c r="P454" s="3340"/>
      <c r="Q454" s="3342">
        <v>1490</v>
      </c>
      <c r="R454" s="3344">
        <v>1980</v>
      </c>
      <c r="S454" s="3345">
        <v>3736</v>
      </c>
      <c r="T454" s="3436" t="s">
        <v>4056</v>
      </c>
      <c r="U454" s="3347">
        <v>332</v>
      </c>
      <c r="V454" s="3397" t="s">
        <v>3426</v>
      </c>
    </row>
    <row r="455" spans="1:37" ht="11.25" customHeight="1" x14ac:dyDescent="0.15">
      <c r="A455" s="1859"/>
      <c r="B455" s="679"/>
      <c r="C455" s="3305"/>
      <c r="D455" s="320" t="s">
        <v>71</v>
      </c>
      <c r="E455" s="321" t="s">
        <v>938</v>
      </c>
      <c r="F455" s="3593"/>
      <c r="G455" s="3503"/>
      <c r="H455" s="3499"/>
      <c r="I455" s="3501"/>
      <c r="J455" s="3497"/>
      <c r="K455" s="3499"/>
      <c r="L455" s="3501"/>
      <c r="M455" s="3497"/>
      <c r="N455" s="3503"/>
      <c r="O455" s="3358"/>
      <c r="P455" s="3359"/>
      <c r="Q455" s="3360"/>
      <c r="R455" s="3359"/>
      <c r="S455" s="3361"/>
      <c r="T455" s="3437"/>
      <c r="U455" s="3362"/>
      <c r="V455" s="3398"/>
    </row>
    <row r="456" spans="1:37" ht="11.25" customHeight="1" x14ac:dyDescent="0.15">
      <c r="A456" s="1859"/>
      <c r="B456" s="679"/>
      <c r="C456" s="3303" t="s">
        <v>4346</v>
      </c>
      <c r="D456" s="515" t="s">
        <v>72</v>
      </c>
      <c r="E456" s="516" t="s">
        <v>939</v>
      </c>
      <c r="F456" s="3589" t="s">
        <v>4950</v>
      </c>
      <c r="G456" s="3502">
        <v>1</v>
      </c>
      <c r="H456" s="3498">
        <v>0</v>
      </c>
      <c r="I456" s="3500">
        <v>0</v>
      </c>
      <c r="J456" s="3496">
        <v>1</v>
      </c>
      <c r="K456" s="3498">
        <v>1</v>
      </c>
      <c r="L456" s="3500">
        <v>0</v>
      </c>
      <c r="M456" s="3496">
        <v>0</v>
      </c>
      <c r="N456" s="3502">
        <v>0</v>
      </c>
      <c r="O456" s="3325">
        <v>65</v>
      </c>
      <c r="P456" s="3328">
        <v>23216</v>
      </c>
      <c r="Q456" s="3329"/>
      <c r="R456" s="3332" t="s">
        <v>3678</v>
      </c>
      <c r="S456" s="3333"/>
      <c r="T456" s="3328" t="s">
        <v>4951</v>
      </c>
      <c r="U456" s="3329"/>
      <c r="V456" s="3338" t="s">
        <v>3420</v>
      </c>
      <c r="AI456" s="1548">
        <f>SUM(H456:J459)</f>
        <v>1</v>
      </c>
      <c r="AJ456" s="1548">
        <f>SUM(K456:M459)</f>
        <v>1</v>
      </c>
      <c r="AK456" s="1549" t="str">
        <f>IF(AI456=AJ456,"","不一致")</f>
        <v/>
      </c>
    </row>
    <row r="457" spans="1:37" ht="10.9" customHeight="1" x14ac:dyDescent="0.15">
      <c r="A457" s="1859"/>
      <c r="B457" s="679"/>
      <c r="C457" s="3304"/>
      <c r="D457" s="322"/>
      <c r="E457" s="513" t="s">
        <v>4979</v>
      </c>
      <c r="F457" s="3590"/>
      <c r="G457" s="3493"/>
      <c r="H457" s="3487"/>
      <c r="I457" s="3489"/>
      <c r="J457" s="3491"/>
      <c r="K457" s="3487"/>
      <c r="L457" s="3489"/>
      <c r="M457" s="3491"/>
      <c r="N457" s="3493"/>
      <c r="O457" s="3326"/>
      <c r="P457" s="3330"/>
      <c r="Q457" s="3331"/>
      <c r="R457" s="3334"/>
      <c r="S457" s="3335"/>
      <c r="T457" s="3336"/>
      <c r="U457" s="3337"/>
      <c r="V457" s="3339"/>
    </row>
    <row r="458" spans="1:37" ht="11.25" customHeight="1" x14ac:dyDescent="0.15">
      <c r="A458" s="1859"/>
      <c r="B458" s="679"/>
      <c r="C458" s="3304"/>
      <c r="D458" s="320" t="s">
        <v>70</v>
      </c>
      <c r="E458" s="321" t="s">
        <v>940</v>
      </c>
      <c r="F458" s="3592" t="s">
        <v>4980</v>
      </c>
      <c r="G458" s="3493"/>
      <c r="H458" s="3487"/>
      <c r="I458" s="3489"/>
      <c r="J458" s="3491"/>
      <c r="K458" s="3487"/>
      <c r="L458" s="3489"/>
      <c r="M458" s="3491"/>
      <c r="N458" s="3493"/>
      <c r="O458" s="3326"/>
      <c r="P458" s="3340"/>
      <c r="Q458" s="3342">
        <v>1136</v>
      </c>
      <c r="R458" s="3344">
        <v>1782</v>
      </c>
      <c r="S458" s="3345">
        <v>3533</v>
      </c>
      <c r="T458" s="3436" t="s">
        <v>4056</v>
      </c>
      <c r="U458" s="3347">
        <v>332</v>
      </c>
      <c r="V458" s="3397" t="s">
        <v>3426</v>
      </c>
    </row>
    <row r="459" spans="1:37" ht="10.9" customHeight="1" x14ac:dyDescent="0.15">
      <c r="A459" s="1859"/>
      <c r="B459" s="679"/>
      <c r="C459" s="3305"/>
      <c r="D459" s="514" t="s">
        <v>71</v>
      </c>
      <c r="E459" s="323" t="s">
        <v>940</v>
      </c>
      <c r="F459" s="3594"/>
      <c r="G459" s="3503"/>
      <c r="H459" s="3499"/>
      <c r="I459" s="3501"/>
      <c r="J459" s="3497"/>
      <c r="K459" s="3499"/>
      <c r="L459" s="3501"/>
      <c r="M459" s="3497"/>
      <c r="N459" s="3503"/>
      <c r="O459" s="3358"/>
      <c r="P459" s="3359"/>
      <c r="Q459" s="3360"/>
      <c r="R459" s="3359"/>
      <c r="S459" s="3361"/>
      <c r="T459" s="3437"/>
      <c r="U459" s="3362"/>
      <c r="V459" s="3398"/>
    </row>
    <row r="460" spans="1:37" ht="11.25" customHeight="1" x14ac:dyDescent="0.15">
      <c r="A460" s="1859"/>
      <c r="B460" s="679"/>
      <c r="C460" s="3303" t="s">
        <v>4347</v>
      </c>
      <c r="D460" s="515" t="s">
        <v>72</v>
      </c>
      <c r="E460" s="516" t="s">
        <v>941</v>
      </c>
      <c r="F460" s="3589" t="s">
        <v>2675</v>
      </c>
      <c r="G460" s="3502">
        <v>1</v>
      </c>
      <c r="H460" s="3498">
        <v>0</v>
      </c>
      <c r="I460" s="3500">
        <v>0</v>
      </c>
      <c r="J460" s="3496">
        <v>1</v>
      </c>
      <c r="K460" s="3498">
        <v>1</v>
      </c>
      <c r="L460" s="3500">
        <v>0</v>
      </c>
      <c r="M460" s="3496">
        <v>0</v>
      </c>
      <c r="N460" s="3502">
        <v>0</v>
      </c>
      <c r="O460" s="3325">
        <v>101</v>
      </c>
      <c r="P460" s="3328">
        <v>38614</v>
      </c>
      <c r="Q460" s="3329"/>
      <c r="R460" s="3332" t="s">
        <v>3679</v>
      </c>
      <c r="S460" s="3333"/>
      <c r="T460" s="3328" t="s">
        <v>5763</v>
      </c>
      <c r="U460" s="3329"/>
      <c r="V460" s="3338" t="s">
        <v>3420</v>
      </c>
      <c r="AI460" s="1548">
        <f>SUM(H460:J463)</f>
        <v>1</v>
      </c>
      <c r="AJ460" s="1548">
        <f>SUM(K460:M463)</f>
        <v>1</v>
      </c>
      <c r="AK460" s="1549" t="str">
        <f>IF(AI460=AJ460,"","不一致")</f>
        <v/>
      </c>
    </row>
    <row r="461" spans="1:37" ht="10.9" customHeight="1" x14ac:dyDescent="0.15">
      <c r="A461" s="1859"/>
      <c r="B461" s="679"/>
      <c r="C461" s="3304"/>
      <c r="D461" s="322"/>
      <c r="E461" s="513" t="s">
        <v>5764</v>
      </c>
      <c r="F461" s="3590"/>
      <c r="G461" s="3493"/>
      <c r="H461" s="3487"/>
      <c r="I461" s="3489"/>
      <c r="J461" s="3491"/>
      <c r="K461" s="3487"/>
      <c r="L461" s="3489"/>
      <c r="M461" s="3491"/>
      <c r="N461" s="3493"/>
      <c r="O461" s="3326"/>
      <c r="P461" s="3330"/>
      <c r="Q461" s="3331"/>
      <c r="R461" s="3334"/>
      <c r="S461" s="3335"/>
      <c r="T461" s="3336"/>
      <c r="U461" s="3337"/>
      <c r="V461" s="3339"/>
    </row>
    <row r="462" spans="1:37" ht="11.25" customHeight="1" x14ac:dyDescent="0.15">
      <c r="A462" s="1859"/>
      <c r="B462" s="679"/>
      <c r="C462" s="3304"/>
      <c r="D462" s="320" t="s">
        <v>70</v>
      </c>
      <c r="E462" s="321" t="s">
        <v>942</v>
      </c>
      <c r="F462" s="3592" t="s">
        <v>5765</v>
      </c>
      <c r="G462" s="3493"/>
      <c r="H462" s="3487"/>
      <c r="I462" s="3489"/>
      <c r="J462" s="3491"/>
      <c r="K462" s="3487"/>
      <c r="L462" s="3489"/>
      <c r="M462" s="3491"/>
      <c r="N462" s="3493"/>
      <c r="O462" s="3326"/>
      <c r="P462" s="3340"/>
      <c r="Q462" s="3342">
        <v>2239</v>
      </c>
      <c r="R462" s="3344">
        <v>2614</v>
      </c>
      <c r="S462" s="3345">
        <v>5809</v>
      </c>
      <c r="T462" s="3436" t="s">
        <v>4056</v>
      </c>
      <c r="U462" s="3347">
        <v>332</v>
      </c>
      <c r="V462" s="3397" t="s">
        <v>3426</v>
      </c>
    </row>
    <row r="463" spans="1:37" ht="10.9" customHeight="1" x14ac:dyDescent="0.15">
      <c r="A463" s="1859"/>
      <c r="B463" s="679"/>
      <c r="C463" s="3305"/>
      <c r="D463" s="514" t="s">
        <v>71</v>
      </c>
      <c r="E463" s="323" t="s">
        <v>942</v>
      </c>
      <c r="F463" s="3594"/>
      <c r="G463" s="3503"/>
      <c r="H463" s="3499"/>
      <c r="I463" s="3501"/>
      <c r="J463" s="3497"/>
      <c r="K463" s="3499"/>
      <c r="L463" s="3501"/>
      <c r="M463" s="3497"/>
      <c r="N463" s="3503"/>
      <c r="O463" s="3358"/>
      <c r="P463" s="3359"/>
      <c r="Q463" s="3360"/>
      <c r="R463" s="3359"/>
      <c r="S463" s="3361"/>
      <c r="T463" s="3437"/>
      <c r="U463" s="3362"/>
      <c r="V463" s="3398"/>
    </row>
    <row r="464" spans="1:37" ht="11.25" customHeight="1" x14ac:dyDescent="0.15">
      <c r="A464" s="1859"/>
      <c r="B464" s="977"/>
      <c r="C464" s="3304" t="s">
        <v>4348</v>
      </c>
      <c r="D464" s="320" t="s">
        <v>72</v>
      </c>
      <c r="E464" s="321" t="s">
        <v>943</v>
      </c>
      <c r="F464" s="3596" t="s">
        <v>4950</v>
      </c>
      <c r="G464" s="3493">
        <v>1</v>
      </c>
      <c r="H464" s="3487">
        <v>0</v>
      </c>
      <c r="I464" s="3489">
        <v>0</v>
      </c>
      <c r="J464" s="3491">
        <v>1</v>
      </c>
      <c r="K464" s="3487">
        <v>1</v>
      </c>
      <c r="L464" s="3489">
        <v>0</v>
      </c>
      <c r="M464" s="3491">
        <v>0</v>
      </c>
      <c r="N464" s="3493">
        <v>0</v>
      </c>
      <c r="O464" s="3326">
        <v>48</v>
      </c>
      <c r="P464" s="3330">
        <v>21925</v>
      </c>
      <c r="Q464" s="3331"/>
      <c r="R464" s="3363" t="s">
        <v>3680</v>
      </c>
      <c r="S464" s="3364"/>
      <c r="T464" s="3330" t="s">
        <v>4951</v>
      </c>
      <c r="U464" s="3331"/>
      <c r="V464" s="3365" t="s">
        <v>3420</v>
      </c>
      <c r="AI464" s="1548">
        <f>SUM(H464:J467)</f>
        <v>1</v>
      </c>
      <c r="AJ464" s="1548">
        <f>SUM(K464:M467)</f>
        <v>1</v>
      </c>
      <c r="AK464" s="1549" t="str">
        <f>IF(AI464=AJ464,"","不一致")</f>
        <v/>
      </c>
    </row>
    <row r="465" spans="1:37" ht="10.9" customHeight="1" x14ac:dyDescent="0.15">
      <c r="A465" s="1859"/>
      <c r="B465" s="978"/>
      <c r="C465" s="3304"/>
      <c r="D465" s="322"/>
      <c r="E465" s="513" t="s">
        <v>944</v>
      </c>
      <c r="F465" s="3590"/>
      <c r="G465" s="3493"/>
      <c r="H465" s="3487"/>
      <c r="I465" s="3489"/>
      <c r="J465" s="3491"/>
      <c r="K465" s="3487"/>
      <c r="L465" s="3489"/>
      <c r="M465" s="3491"/>
      <c r="N465" s="3493"/>
      <c r="O465" s="3326"/>
      <c r="P465" s="3330"/>
      <c r="Q465" s="3331"/>
      <c r="R465" s="3334"/>
      <c r="S465" s="3335"/>
      <c r="T465" s="3336"/>
      <c r="U465" s="3337"/>
      <c r="V465" s="3339"/>
    </row>
    <row r="466" spans="1:37" ht="11.25" customHeight="1" x14ac:dyDescent="0.15">
      <c r="A466" s="1859"/>
      <c r="B466" s="978"/>
      <c r="C466" s="3304"/>
      <c r="D466" s="320" t="s">
        <v>70</v>
      </c>
      <c r="E466" s="321" t="s">
        <v>945</v>
      </c>
      <c r="F466" s="3592" t="s">
        <v>4981</v>
      </c>
      <c r="G466" s="3493"/>
      <c r="H466" s="3487"/>
      <c r="I466" s="3489"/>
      <c r="J466" s="3491"/>
      <c r="K466" s="3487"/>
      <c r="L466" s="3489"/>
      <c r="M466" s="3491"/>
      <c r="N466" s="3493"/>
      <c r="O466" s="3326"/>
      <c r="P466" s="3340"/>
      <c r="Q466" s="3342">
        <v>801</v>
      </c>
      <c r="R466" s="3344">
        <v>1825</v>
      </c>
      <c r="S466" s="3345">
        <v>3547</v>
      </c>
      <c r="T466" s="3436" t="s">
        <v>4056</v>
      </c>
      <c r="U466" s="3347">
        <v>332</v>
      </c>
      <c r="V466" s="3397" t="s">
        <v>3426</v>
      </c>
    </row>
    <row r="467" spans="1:37" ht="10.9" customHeight="1" thickBot="1" x14ac:dyDescent="0.2">
      <c r="A467" s="1859"/>
      <c r="B467" s="1335"/>
      <c r="C467" s="3562"/>
      <c r="D467" s="948" t="s">
        <v>71</v>
      </c>
      <c r="E467" s="737" t="s">
        <v>946</v>
      </c>
      <c r="F467" s="3595"/>
      <c r="G467" s="3516"/>
      <c r="H467" s="3515"/>
      <c r="I467" s="3513"/>
      <c r="J467" s="3514"/>
      <c r="K467" s="3515"/>
      <c r="L467" s="3513"/>
      <c r="M467" s="3514"/>
      <c r="N467" s="3516"/>
      <c r="O467" s="3327"/>
      <c r="P467" s="3341"/>
      <c r="Q467" s="3343"/>
      <c r="R467" s="3341"/>
      <c r="S467" s="3346"/>
      <c r="T467" s="3441"/>
      <c r="U467" s="3348"/>
      <c r="V467" s="3399"/>
    </row>
    <row r="468" spans="1:37" ht="11.25" customHeight="1" x14ac:dyDescent="0.15">
      <c r="A468" s="1859"/>
      <c r="B468" s="3297" t="s">
        <v>883</v>
      </c>
      <c r="C468" s="3549" t="s">
        <v>4349</v>
      </c>
      <c r="D468" s="521" t="s">
        <v>72</v>
      </c>
      <c r="E468" s="522" t="s">
        <v>947</v>
      </c>
      <c r="F468" s="3591" t="s">
        <v>4950</v>
      </c>
      <c r="G468" s="3492">
        <v>1</v>
      </c>
      <c r="H468" s="3486">
        <v>0</v>
      </c>
      <c r="I468" s="3488">
        <v>0</v>
      </c>
      <c r="J468" s="3490">
        <v>1</v>
      </c>
      <c r="K468" s="3486">
        <v>0</v>
      </c>
      <c r="L468" s="3488">
        <v>0</v>
      </c>
      <c r="M468" s="3490">
        <v>1</v>
      </c>
      <c r="N468" s="3492">
        <v>0</v>
      </c>
      <c r="O468" s="3351">
        <v>52</v>
      </c>
      <c r="P468" s="3352">
        <v>16592</v>
      </c>
      <c r="Q468" s="3353"/>
      <c r="R468" s="3354" t="s">
        <v>3679</v>
      </c>
      <c r="S468" s="3355"/>
      <c r="T468" s="3352" t="s">
        <v>4951</v>
      </c>
      <c r="U468" s="3353"/>
      <c r="V468" s="3356" t="s">
        <v>3420</v>
      </c>
      <c r="AI468" s="1548">
        <f>SUM(H468:J471)</f>
        <v>1</v>
      </c>
      <c r="AJ468" s="1548">
        <f>SUM(K468:M471)</f>
        <v>1</v>
      </c>
      <c r="AK468" s="1549" t="str">
        <f>IF(AI468=AJ468,"","不一致")</f>
        <v/>
      </c>
    </row>
    <row r="469" spans="1:37" ht="10.9" customHeight="1" x14ac:dyDescent="0.15">
      <c r="A469" s="1859"/>
      <c r="B469" s="3577"/>
      <c r="C469" s="3304"/>
      <c r="D469" s="322"/>
      <c r="E469" s="513" t="s">
        <v>948</v>
      </c>
      <c r="F469" s="3590"/>
      <c r="G469" s="3493"/>
      <c r="H469" s="3487"/>
      <c r="I469" s="3489"/>
      <c r="J469" s="3491"/>
      <c r="K469" s="3487"/>
      <c r="L469" s="3489"/>
      <c r="M469" s="3491"/>
      <c r="N469" s="3493"/>
      <c r="O469" s="3326"/>
      <c r="P469" s="3330"/>
      <c r="Q469" s="3331"/>
      <c r="R469" s="3334"/>
      <c r="S469" s="3335"/>
      <c r="T469" s="3336"/>
      <c r="U469" s="3337"/>
      <c r="V469" s="3339"/>
    </row>
    <row r="470" spans="1:37" ht="11.25" customHeight="1" x14ac:dyDescent="0.15">
      <c r="A470" s="1859"/>
      <c r="B470" s="3577"/>
      <c r="C470" s="3304"/>
      <c r="D470" s="320" t="s">
        <v>70</v>
      </c>
      <c r="E470" s="321" t="s">
        <v>949</v>
      </c>
      <c r="F470" s="3592" t="s">
        <v>4982</v>
      </c>
      <c r="G470" s="3493"/>
      <c r="H470" s="3487"/>
      <c r="I470" s="3489"/>
      <c r="J470" s="3491"/>
      <c r="K470" s="3487"/>
      <c r="L470" s="3489"/>
      <c r="M470" s="3491"/>
      <c r="N470" s="3493"/>
      <c r="O470" s="3326"/>
      <c r="P470" s="3340"/>
      <c r="Q470" s="3342">
        <v>728</v>
      </c>
      <c r="R470" s="3344">
        <v>359</v>
      </c>
      <c r="S470" s="3345">
        <v>697</v>
      </c>
      <c r="T470" s="3436" t="s">
        <v>4056</v>
      </c>
      <c r="U470" s="3347">
        <v>332</v>
      </c>
      <c r="V470" s="3397" t="s">
        <v>3426</v>
      </c>
    </row>
    <row r="471" spans="1:37" ht="10.9" customHeight="1" x14ac:dyDescent="0.15">
      <c r="A471" s="1859"/>
      <c r="B471" s="3577"/>
      <c r="C471" s="3305"/>
      <c r="D471" s="320" t="s">
        <v>71</v>
      </c>
      <c r="E471" s="321" t="s">
        <v>949</v>
      </c>
      <c r="F471" s="3593"/>
      <c r="G471" s="3503"/>
      <c r="H471" s="3499"/>
      <c r="I471" s="3501"/>
      <c r="J471" s="3497"/>
      <c r="K471" s="3499"/>
      <c r="L471" s="3501"/>
      <c r="M471" s="3497"/>
      <c r="N471" s="3503"/>
      <c r="O471" s="3358"/>
      <c r="P471" s="3359"/>
      <c r="Q471" s="3360"/>
      <c r="R471" s="3359"/>
      <c r="S471" s="3361"/>
      <c r="T471" s="3437"/>
      <c r="U471" s="3362"/>
      <c r="V471" s="3398"/>
    </row>
    <row r="472" spans="1:37" ht="11.25" customHeight="1" x14ac:dyDescent="0.15">
      <c r="A472" s="1859"/>
      <c r="B472" s="679"/>
      <c r="C472" s="3303" t="s">
        <v>4983</v>
      </c>
      <c r="D472" s="515" t="s">
        <v>72</v>
      </c>
      <c r="E472" s="516" t="s">
        <v>950</v>
      </c>
      <c r="F472" s="3589" t="s">
        <v>4950</v>
      </c>
      <c r="G472" s="3502">
        <v>1</v>
      </c>
      <c r="H472" s="3498">
        <v>0</v>
      </c>
      <c r="I472" s="3500">
        <v>0</v>
      </c>
      <c r="J472" s="3496">
        <v>1</v>
      </c>
      <c r="K472" s="3498">
        <v>0</v>
      </c>
      <c r="L472" s="3500">
        <v>0</v>
      </c>
      <c r="M472" s="3496">
        <v>1</v>
      </c>
      <c r="N472" s="3502">
        <v>0</v>
      </c>
      <c r="O472" s="3325">
        <v>31</v>
      </c>
      <c r="P472" s="3328">
        <v>6344</v>
      </c>
      <c r="Q472" s="3329"/>
      <c r="R472" s="3332" t="s">
        <v>3681</v>
      </c>
      <c r="S472" s="3333"/>
      <c r="T472" s="3328" t="s">
        <v>4951</v>
      </c>
      <c r="U472" s="3329"/>
      <c r="V472" s="3338" t="s">
        <v>3420</v>
      </c>
      <c r="AI472" s="1548">
        <f>SUM(H472:J475)</f>
        <v>1</v>
      </c>
      <c r="AJ472" s="1548">
        <f>SUM(K472:M475)</f>
        <v>1</v>
      </c>
      <c r="AK472" s="1549" t="str">
        <f>IF(AI472=AJ472,"","不一致")</f>
        <v/>
      </c>
    </row>
    <row r="473" spans="1:37" ht="11.25" customHeight="1" x14ac:dyDescent="0.15">
      <c r="A473" s="1859"/>
      <c r="B473" s="679"/>
      <c r="C473" s="3304"/>
      <c r="D473" s="322"/>
      <c r="E473" s="513" t="s">
        <v>4984</v>
      </c>
      <c r="F473" s="3590"/>
      <c r="G473" s="3493"/>
      <c r="H473" s="3487"/>
      <c r="I473" s="3489"/>
      <c r="J473" s="3491"/>
      <c r="K473" s="3487"/>
      <c r="L473" s="3489"/>
      <c r="M473" s="3491"/>
      <c r="N473" s="3493"/>
      <c r="O473" s="3326"/>
      <c r="P473" s="3330"/>
      <c r="Q473" s="3331"/>
      <c r="R473" s="3334"/>
      <c r="S473" s="3335"/>
      <c r="T473" s="3336"/>
      <c r="U473" s="3337"/>
      <c r="V473" s="3339"/>
    </row>
    <row r="474" spans="1:37" ht="11.25" customHeight="1" x14ac:dyDescent="0.15">
      <c r="A474" s="1859"/>
      <c r="B474" s="679"/>
      <c r="C474" s="3304"/>
      <c r="D474" s="320" t="s">
        <v>70</v>
      </c>
      <c r="E474" s="321" t="s">
        <v>951</v>
      </c>
      <c r="F474" s="3592" t="s">
        <v>4985</v>
      </c>
      <c r="G474" s="3493"/>
      <c r="H474" s="3487"/>
      <c r="I474" s="3489"/>
      <c r="J474" s="3491"/>
      <c r="K474" s="3487"/>
      <c r="L474" s="3489"/>
      <c r="M474" s="3491"/>
      <c r="N474" s="3493"/>
      <c r="O474" s="3326"/>
      <c r="P474" s="3340"/>
      <c r="Q474" s="3342">
        <v>435</v>
      </c>
      <c r="R474" s="3344">
        <v>693</v>
      </c>
      <c r="S474" s="3345">
        <v>1354</v>
      </c>
      <c r="T474" s="3436" t="s">
        <v>4056</v>
      </c>
      <c r="U474" s="3347">
        <v>332</v>
      </c>
      <c r="V474" s="3397" t="s">
        <v>3426</v>
      </c>
    </row>
    <row r="475" spans="1:37" ht="10.9" customHeight="1" x14ac:dyDescent="0.15">
      <c r="A475" s="1859"/>
      <c r="B475" s="679"/>
      <c r="C475" s="3304"/>
      <c r="D475" s="320" t="s">
        <v>71</v>
      </c>
      <c r="E475" s="321" t="s">
        <v>4986</v>
      </c>
      <c r="F475" s="3593"/>
      <c r="G475" s="3503"/>
      <c r="H475" s="3499"/>
      <c r="I475" s="3501"/>
      <c r="J475" s="3497"/>
      <c r="K475" s="3499"/>
      <c r="L475" s="3501"/>
      <c r="M475" s="3497"/>
      <c r="N475" s="3503"/>
      <c r="O475" s="3358"/>
      <c r="P475" s="3359"/>
      <c r="Q475" s="3360"/>
      <c r="R475" s="3359"/>
      <c r="S475" s="3361"/>
      <c r="T475" s="3437"/>
      <c r="U475" s="3362"/>
      <c r="V475" s="3398"/>
    </row>
    <row r="476" spans="1:37" ht="11.25" customHeight="1" x14ac:dyDescent="0.15">
      <c r="A476" s="1859"/>
      <c r="B476" s="3298"/>
      <c r="C476" s="3303" t="s">
        <v>4987</v>
      </c>
      <c r="D476" s="515" t="s">
        <v>72</v>
      </c>
      <c r="E476" s="516" t="s">
        <v>88</v>
      </c>
      <c r="F476" s="3589" t="s">
        <v>4950</v>
      </c>
      <c r="G476" s="3502">
        <v>1</v>
      </c>
      <c r="H476" s="3498">
        <v>0</v>
      </c>
      <c r="I476" s="3500">
        <v>0</v>
      </c>
      <c r="J476" s="3496">
        <v>1</v>
      </c>
      <c r="K476" s="3498">
        <v>0</v>
      </c>
      <c r="L476" s="3500">
        <v>1</v>
      </c>
      <c r="M476" s="3496">
        <v>0</v>
      </c>
      <c r="N476" s="3502">
        <v>0</v>
      </c>
      <c r="O476" s="3325">
        <v>105</v>
      </c>
      <c r="P476" s="3328">
        <v>59185</v>
      </c>
      <c r="Q476" s="3329"/>
      <c r="R476" s="3332" t="s">
        <v>3681</v>
      </c>
      <c r="S476" s="3333"/>
      <c r="T476" s="3328" t="s">
        <v>4951</v>
      </c>
      <c r="U476" s="3329"/>
      <c r="V476" s="3338" t="s">
        <v>3420</v>
      </c>
      <c r="AI476" s="1548">
        <f>SUM(H476:J479)</f>
        <v>1</v>
      </c>
      <c r="AJ476" s="1548">
        <f>SUM(K476:M479)</f>
        <v>1</v>
      </c>
      <c r="AK476" s="1549" t="str">
        <f>IF(AI476=AJ476,"","不一致")</f>
        <v/>
      </c>
    </row>
    <row r="477" spans="1:37" ht="10.9" customHeight="1" x14ac:dyDescent="0.15">
      <c r="A477" s="1859"/>
      <c r="B477" s="3577"/>
      <c r="C477" s="3304"/>
      <c r="D477" s="322"/>
      <c r="E477" s="513" t="s">
        <v>952</v>
      </c>
      <c r="F477" s="3590"/>
      <c r="G477" s="3493"/>
      <c r="H477" s="3487"/>
      <c r="I477" s="3489"/>
      <c r="J477" s="3491"/>
      <c r="K477" s="3487"/>
      <c r="L477" s="3489"/>
      <c r="M477" s="3491"/>
      <c r="N477" s="3493"/>
      <c r="O477" s="3326"/>
      <c r="P477" s="3330"/>
      <c r="Q477" s="3331"/>
      <c r="R477" s="3334"/>
      <c r="S477" s="3335"/>
      <c r="T477" s="3336"/>
      <c r="U477" s="3337"/>
      <c r="V477" s="3339"/>
    </row>
    <row r="478" spans="1:37" ht="11.25" customHeight="1" x14ac:dyDescent="0.15">
      <c r="A478" s="1859"/>
      <c r="B478" s="3577"/>
      <c r="C478" s="3304"/>
      <c r="D478" s="320" t="s">
        <v>70</v>
      </c>
      <c r="E478" s="321" t="s">
        <v>953</v>
      </c>
      <c r="F478" s="3604" t="s">
        <v>4988</v>
      </c>
      <c r="G478" s="3493"/>
      <c r="H478" s="3487"/>
      <c r="I478" s="3489"/>
      <c r="J478" s="3491"/>
      <c r="K478" s="3487"/>
      <c r="L478" s="3489"/>
      <c r="M478" s="3491"/>
      <c r="N478" s="3493"/>
      <c r="O478" s="3326"/>
      <c r="P478" s="3340"/>
      <c r="Q478" s="3342">
        <v>811</v>
      </c>
      <c r="R478" s="3344">
        <v>4077</v>
      </c>
      <c r="S478" s="3345">
        <v>8170</v>
      </c>
      <c r="T478" s="3436" t="s">
        <v>4056</v>
      </c>
      <c r="U478" s="3347">
        <v>332</v>
      </c>
      <c r="V478" s="3397" t="s">
        <v>3426</v>
      </c>
    </row>
    <row r="479" spans="1:37" ht="10.9" customHeight="1" x14ac:dyDescent="0.15">
      <c r="A479" s="1859"/>
      <c r="B479" s="3577"/>
      <c r="C479" s="3304"/>
      <c r="D479" s="320" t="s">
        <v>71</v>
      </c>
      <c r="E479" s="321" t="s">
        <v>89</v>
      </c>
      <c r="F479" s="3605"/>
      <c r="G479" s="3503"/>
      <c r="H479" s="3499"/>
      <c r="I479" s="3501"/>
      <c r="J479" s="3497"/>
      <c r="K479" s="3499"/>
      <c r="L479" s="3501"/>
      <c r="M479" s="3497"/>
      <c r="N479" s="3503"/>
      <c r="O479" s="3358"/>
      <c r="P479" s="3359"/>
      <c r="Q479" s="3360"/>
      <c r="R479" s="3359"/>
      <c r="S479" s="3361"/>
      <c r="T479" s="3437"/>
      <c r="U479" s="3362"/>
      <c r="V479" s="3398"/>
    </row>
    <row r="480" spans="1:37" ht="10.9" customHeight="1" x14ac:dyDescent="0.15">
      <c r="A480" s="593"/>
      <c r="B480" s="3298"/>
      <c r="C480" s="3303" t="s">
        <v>4350</v>
      </c>
      <c r="D480" s="515" t="s">
        <v>72</v>
      </c>
      <c r="E480" s="516" t="s">
        <v>3893</v>
      </c>
      <c r="F480" s="3589" t="s">
        <v>6</v>
      </c>
      <c r="G480" s="3502">
        <v>1</v>
      </c>
      <c r="H480" s="3498">
        <v>0</v>
      </c>
      <c r="I480" s="3500">
        <v>0</v>
      </c>
      <c r="J480" s="3496">
        <v>1</v>
      </c>
      <c r="K480" s="3498">
        <v>0</v>
      </c>
      <c r="L480" s="3500">
        <v>0</v>
      </c>
      <c r="M480" s="3496">
        <v>1</v>
      </c>
      <c r="N480" s="3502">
        <v>0</v>
      </c>
      <c r="O480" s="3325">
        <v>0</v>
      </c>
      <c r="P480" s="3328">
        <v>4740</v>
      </c>
      <c r="Q480" s="3329"/>
      <c r="R480" s="3332" t="s">
        <v>3682</v>
      </c>
      <c r="S480" s="3333"/>
      <c r="T480" s="3328" t="s">
        <v>4951</v>
      </c>
      <c r="U480" s="3329"/>
      <c r="V480" s="3338" t="s">
        <v>3420</v>
      </c>
      <c r="AI480" s="1548">
        <f>SUM(H480:J483)</f>
        <v>1</v>
      </c>
      <c r="AJ480" s="1548">
        <f>SUM(K480:M483)</f>
        <v>1</v>
      </c>
      <c r="AK480" s="1549" t="str">
        <f>IF(AI480=AJ480,"","不一致")</f>
        <v/>
      </c>
    </row>
    <row r="481" spans="1:37" ht="10.9" customHeight="1" x14ac:dyDescent="0.15">
      <c r="A481" s="593"/>
      <c r="B481" s="3577"/>
      <c r="C481" s="3304"/>
      <c r="D481" s="322"/>
      <c r="E481" s="513" t="s">
        <v>3894</v>
      </c>
      <c r="F481" s="3590"/>
      <c r="G481" s="3493"/>
      <c r="H481" s="3487"/>
      <c r="I481" s="3489"/>
      <c r="J481" s="3491"/>
      <c r="K481" s="3487"/>
      <c r="L481" s="3489"/>
      <c r="M481" s="3491"/>
      <c r="N481" s="3493"/>
      <c r="O481" s="3326"/>
      <c r="P481" s="3330"/>
      <c r="Q481" s="3331"/>
      <c r="R481" s="3334"/>
      <c r="S481" s="3335"/>
      <c r="T481" s="3336"/>
      <c r="U481" s="3337"/>
      <c r="V481" s="3339"/>
    </row>
    <row r="482" spans="1:37" ht="10.9" customHeight="1" x14ac:dyDescent="0.15">
      <c r="A482" s="593"/>
      <c r="B482" s="3577"/>
      <c r="C482" s="3304"/>
      <c r="D482" s="320" t="s">
        <v>70</v>
      </c>
      <c r="E482" s="321" t="s">
        <v>3895</v>
      </c>
      <c r="F482" s="3607" t="s">
        <v>6</v>
      </c>
      <c r="G482" s="3493"/>
      <c r="H482" s="3487"/>
      <c r="I482" s="3489"/>
      <c r="J482" s="3491"/>
      <c r="K482" s="3487"/>
      <c r="L482" s="3489"/>
      <c r="M482" s="3491"/>
      <c r="N482" s="3493"/>
      <c r="O482" s="3326"/>
      <c r="P482" s="3340"/>
      <c r="Q482" s="3342">
        <v>0</v>
      </c>
      <c r="R482" s="3344">
        <v>892</v>
      </c>
      <c r="S482" s="3345">
        <v>1994</v>
      </c>
      <c r="T482" s="3436" t="s">
        <v>4056</v>
      </c>
      <c r="U482" s="3347">
        <v>332</v>
      </c>
      <c r="V482" s="3397" t="s">
        <v>3426</v>
      </c>
    </row>
    <row r="483" spans="1:37" ht="10.9" customHeight="1" x14ac:dyDescent="0.15">
      <c r="A483" s="593"/>
      <c r="B483" s="3577"/>
      <c r="C483" s="3305"/>
      <c r="D483" s="514" t="s">
        <v>71</v>
      </c>
      <c r="E483" s="323" t="s">
        <v>5861</v>
      </c>
      <c r="F483" s="3608"/>
      <c r="G483" s="3503"/>
      <c r="H483" s="3499"/>
      <c r="I483" s="3501"/>
      <c r="J483" s="3497"/>
      <c r="K483" s="3499"/>
      <c r="L483" s="3501"/>
      <c r="M483" s="3497"/>
      <c r="N483" s="3503"/>
      <c r="O483" s="3358"/>
      <c r="P483" s="3359"/>
      <c r="Q483" s="3360"/>
      <c r="R483" s="3359"/>
      <c r="S483" s="3361"/>
      <c r="T483" s="3437"/>
      <c r="U483" s="3362"/>
      <c r="V483" s="3398"/>
    </row>
    <row r="484" spans="1:37" ht="10.9" customHeight="1" x14ac:dyDescent="0.15">
      <c r="A484" s="593"/>
      <c r="B484" s="3298"/>
      <c r="C484" s="3304" t="s">
        <v>4989</v>
      </c>
      <c r="D484" s="320" t="s">
        <v>72</v>
      </c>
      <c r="E484" s="321" t="s">
        <v>3896</v>
      </c>
      <c r="F484" s="3596" t="s">
        <v>6</v>
      </c>
      <c r="G484" s="3502">
        <v>1</v>
      </c>
      <c r="H484" s="3498">
        <v>0</v>
      </c>
      <c r="I484" s="3500">
        <v>1</v>
      </c>
      <c r="J484" s="3496">
        <v>0</v>
      </c>
      <c r="K484" s="3498">
        <v>0</v>
      </c>
      <c r="L484" s="3500">
        <v>0</v>
      </c>
      <c r="M484" s="3496">
        <v>1</v>
      </c>
      <c r="N484" s="3502">
        <v>1</v>
      </c>
      <c r="O484" s="3325">
        <v>0</v>
      </c>
      <c r="P484" s="3328">
        <v>496</v>
      </c>
      <c r="Q484" s="3329"/>
      <c r="R484" s="3332" t="s">
        <v>3683</v>
      </c>
      <c r="S484" s="3333"/>
      <c r="T484" s="3328" t="s">
        <v>4951</v>
      </c>
      <c r="U484" s="3329"/>
      <c r="V484" s="3338" t="s">
        <v>3420</v>
      </c>
      <c r="AI484" s="1548">
        <f>SUM(H484:J487)</f>
        <v>1</v>
      </c>
      <c r="AJ484" s="1548">
        <f>SUM(K484:M487)</f>
        <v>1</v>
      </c>
      <c r="AK484" s="1549" t="str">
        <f>IF(AI484=AJ484,"","不一致")</f>
        <v/>
      </c>
    </row>
    <row r="485" spans="1:37" ht="10.9" customHeight="1" x14ac:dyDescent="0.15">
      <c r="A485" s="593"/>
      <c r="B485" s="3577"/>
      <c r="C485" s="3304"/>
      <c r="D485" s="322"/>
      <c r="E485" s="513" t="s">
        <v>3897</v>
      </c>
      <c r="F485" s="3590"/>
      <c r="G485" s="3493"/>
      <c r="H485" s="3487"/>
      <c r="I485" s="3489"/>
      <c r="J485" s="3491"/>
      <c r="K485" s="3487"/>
      <c r="L485" s="3489"/>
      <c r="M485" s="3491"/>
      <c r="N485" s="3493"/>
      <c r="O485" s="3326"/>
      <c r="P485" s="3330"/>
      <c r="Q485" s="3331"/>
      <c r="R485" s="3334"/>
      <c r="S485" s="3335"/>
      <c r="T485" s="3336"/>
      <c r="U485" s="3337"/>
      <c r="V485" s="3339"/>
    </row>
    <row r="486" spans="1:37" ht="10.9" customHeight="1" x14ac:dyDescent="0.15">
      <c r="A486" s="593"/>
      <c r="B486" s="3577"/>
      <c r="C486" s="3304"/>
      <c r="D486" s="320" t="s">
        <v>70</v>
      </c>
      <c r="E486" s="321" t="s">
        <v>5860</v>
      </c>
      <c r="F486" s="3607" t="s">
        <v>6</v>
      </c>
      <c r="G486" s="3493"/>
      <c r="H486" s="3487"/>
      <c r="I486" s="3489"/>
      <c r="J486" s="3491"/>
      <c r="K486" s="3487"/>
      <c r="L486" s="3489"/>
      <c r="M486" s="3491"/>
      <c r="N486" s="3493"/>
      <c r="O486" s="3326"/>
      <c r="P486" s="3340"/>
      <c r="Q486" s="3342">
        <v>0</v>
      </c>
      <c r="R486" s="3344">
        <v>58</v>
      </c>
      <c r="S486" s="3345">
        <v>126</v>
      </c>
      <c r="T486" s="3436" t="s">
        <v>4056</v>
      </c>
      <c r="U486" s="3347">
        <v>332</v>
      </c>
      <c r="V486" s="3397" t="s">
        <v>3426</v>
      </c>
    </row>
    <row r="487" spans="1:37" ht="10.9" customHeight="1" x14ac:dyDescent="0.15">
      <c r="A487" s="593"/>
      <c r="B487" s="3577"/>
      <c r="C487" s="3305"/>
      <c r="D487" s="514" t="s">
        <v>71</v>
      </c>
      <c r="E487" s="323" t="s">
        <v>5862</v>
      </c>
      <c r="F487" s="3608"/>
      <c r="G487" s="3503"/>
      <c r="H487" s="3499"/>
      <c r="I487" s="3501"/>
      <c r="J487" s="3497"/>
      <c r="K487" s="3499"/>
      <c r="L487" s="3501"/>
      <c r="M487" s="3497"/>
      <c r="N487" s="3503"/>
      <c r="O487" s="3358"/>
      <c r="P487" s="3359"/>
      <c r="Q487" s="3360"/>
      <c r="R487" s="3359"/>
      <c r="S487" s="3361"/>
      <c r="T487" s="3437"/>
      <c r="U487" s="3362"/>
      <c r="V487" s="3398"/>
    </row>
    <row r="488" spans="1:37" ht="10.9" customHeight="1" x14ac:dyDescent="0.15">
      <c r="A488" s="593"/>
      <c r="B488" s="3298"/>
      <c r="C488" s="3304" t="s">
        <v>4351</v>
      </c>
      <c r="D488" s="320" t="s">
        <v>72</v>
      </c>
      <c r="E488" s="321" t="s">
        <v>3898</v>
      </c>
      <c r="F488" s="3596" t="s">
        <v>6</v>
      </c>
      <c r="G488" s="3502">
        <v>1</v>
      </c>
      <c r="H488" s="3498">
        <v>0</v>
      </c>
      <c r="I488" s="3500">
        <v>1</v>
      </c>
      <c r="J488" s="3496">
        <v>0</v>
      </c>
      <c r="K488" s="3498">
        <v>0</v>
      </c>
      <c r="L488" s="3500">
        <v>0</v>
      </c>
      <c r="M488" s="3496">
        <v>1</v>
      </c>
      <c r="N488" s="3502">
        <v>1</v>
      </c>
      <c r="O488" s="3325">
        <v>0</v>
      </c>
      <c r="P488" s="3328">
        <v>341</v>
      </c>
      <c r="Q488" s="3329"/>
      <c r="R488" s="3332" t="s">
        <v>3682</v>
      </c>
      <c r="S488" s="3333"/>
      <c r="T488" s="3328" t="s">
        <v>4951</v>
      </c>
      <c r="U488" s="3329"/>
      <c r="V488" s="3338" t="s">
        <v>3420</v>
      </c>
      <c r="AI488" s="1548">
        <f>SUM(H488:J491)</f>
        <v>1</v>
      </c>
      <c r="AJ488" s="1548">
        <f>SUM(K488:M491)</f>
        <v>1</v>
      </c>
      <c r="AK488" s="1549" t="str">
        <f>IF(AI488=AJ488,"","不一致")</f>
        <v/>
      </c>
    </row>
    <row r="489" spans="1:37" ht="10.9" customHeight="1" x14ac:dyDescent="0.15">
      <c r="A489" s="593"/>
      <c r="B489" s="3577"/>
      <c r="C489" s="3304"/>
      <c r="D489" s="322"/>
      <c r="E489" s="513" t="s">
        <v>3899</v>
      </c>
      <c r="F489" s="3590"/>
      <c r="G489" s="3493"/>
      <c r="H489" s="3487"/>
      <c r="I489" s="3489"/>
      <c r="J489" s="3491"/>
      <c r="K489" s="3487"/>
      <c r="L489" s="3489"/>
      <c r="M489" s="3491"/>
      <c r="N489" s="3493"/>
      <c r="O489" s="3326"/>
      <c r="P489" s="3330"/>
      <c r="Q489" s="3331"/>
      <c r="R489" s="3334"/>
      <c r="S489" s="3335"/>
      <c r="T489" s="3336"/>
      <c r="U489" s="3337"/>
      <c r="V489" s="3339"/>
    </row>
    <row r="490" spans="1:37" ht="10.9" customHeight="1" x14ac:dyDescent="0.15">
      <c r="A490" s="593"/>
      <c r="B490" s="3577"/>
      <c r="C490" s="3304"/>
      <c r="D490" s="320" t="s">
        <v>70</v>
      </c>
      <c r="E490" s="321" t="s">
        <v>5861</v>
      </c>
      <c r="F490" s="3607" t="s">
        <v>6</v>
      </c>
      <c r="G490" s="3493"/>
      <c r="H490" s="3487"/>
      <c r="I490" s="3489"/>
      <c r="J490" s="3491"/>
      <c r="K490" s="3487"/>
      <c r="L490" s="3489"/>
      <c r="M490" s="3491"/>
      <c r="N490" s="3493"/>
      <c r="O490" s="3326"/>
      <c r="P490" s="3340"/>
      <c r="Q490" s="3342">
        <v>0</v>
      </c>
      <c r="R490" s="3344">
        <v>586</v>
      </c>
      <c r="S490" s="3345">
        <v>1950</v>
      </c>
      <c r="T490" s="3436" t="s">
        <v>4056</v>
      </c>
      <c r="U490" s="3347">
        <v>332</v>
      </c>
      <c r="V490" s="3397" t="s">
        <v>3426</v>
      </c>
    </row>
    <row r="491" spans="1:37" ht="10.9" customHeight="1" x14ac:dyDescent="0.15">
      <c r="A491" s="593"/>
      <c r="B491" s="3577"/>
      <c r="C491" s="3305"/>
      <c r="D491" s="514" t="s">
        <v>71</v>
      </c>
      <c r="E491" s="323" t="s">
        <v>5863</v>
      </c>
      <c r="F491" s="3608"/>
      <c r="G491" s="3503"/>
      <c r="H491" s="3499"/>
      <c r="I491" s="3501"/>
      <c r="J491" s="3497"/>
      <c r="K491" s="3499"/>
      <c r="L491" s="3501"/>
      <c r="M491" s="3497"/>
      <c r="N491" s="3503"/>
      <c r="O491" s="3358"/>
      <c r="P491" s="3359"/>
      <c r="Q491" s="3360"/>
      <c r="R491" s="3359"/>
      <c r="S491" s="3361"/>
      <c r="T491" s="3437"/>
      <c r="U491" s="3362"/>
      <c r="V491" s="3398"/>
    </row>
    <row r="492" spans="1:37" ht="10.9" customHeight="1" x14ac:dyDescent="0.15">
      <c r="A492" s="593"/>
      <c r="B492" s="3298"/>
      <c r="C492" s="3304" t="s">
        <v>4352</v>
      </c>
      <c r="D492" s="320" t="s">
        <v>72</v>
      </c>
      <c r="E492" s="321" t="s">
        <v>3900</v>
      </c>
      <c r="F492" s="3596" t="s">
        <v>6</v>
      </c>
      <c r="G492" s="3502">
        <v>1</v>
      </c>
      <c r="H492" s="3498">
        <v>0</v>
      </c>
      <c r="I492" s="3500">
        <v>1</v>
      </c>
      <c r="J492" s="3496">
        <v>0</v>
      </c>
      <c r="K492" s="3498">
        <v>0</v>
      </c>
      <c r="L492" s="3500">
        <v>0</v>
      </c>
      <c r="M492" s="3496">
        <v>1</v>
      </c>
      <c r="N492" s="3502">
        <v>1</v>
      </c>
      <c r="O492" s="3325">
        <v>0</v>
      </c>
      <c r="P492" s="3328">
        <v>1918</v>
      </c>
      <c r="Q492" s="3329"/>
      <c r="R492" s="3332" t="s">
        <v>3671</v>
      </c>
      <c r="S492" s="3333"/>
      <c r="T492" s="3328" t="s">
        <v>4951</v>
      </c>
      <c r="U492" s="3329"/>
      <c r="V492" s="3338" t="s">
        <v>3420</v>
      </c>
      <c r="AI492" s="1548">
        <f>SUM(H492:J495)</f>
        <v>1</v>
      </c>
      <c r="AJ492" s="1548">
        <f>SUM(K492:M495)</f>
        <v>1</v>
      </c>
      <c r="AK492" s="1549" t="str">
        <f>IF(AI492=AJ492,"","不一致")</f>
        <v/>
      </c>
    </row>
    <row r="493" spans="1:37" ht="10.9" customHeight="1" x14ac:dyDescent="0.15">
      <c r="A493" s="593"/>
      <c r="B493" s="3577"/>
      <c r="C493" s="3304"/>
      <c r="D493" s="322"/>
      <c r="E493" s="513" t="s">
        <v>3901</v>
      </c>
      <c r="F493" s="3590"/>
      <c r="G493" s="3493"/>
      <c r="H493" s="3487"/>
      <c r="I493" s="3489"/>
      <c r="J493" s="3491"/>
      <c r="K493" s="3487"/>
      <c r="L493" s="3489"/>
      <c r="M493" s="3491"/>
      <c r="N493" s="3493"/>
      <c r="O493" s="3326"/>
      <c r="P493" s="3330"/>
      <c r="Q493" s="3331"/>
      <c r="R493" s="3334"/>
      <c r="S493" s="3335"/>
      <c r="T493" s="3336"/>
      <c r="U493" s="3337"/>
      <c r="V493" s="3339"/>
    </row>
    <row r="494" spans="1:37" ht="10.9" customHeight="1" x14ac:dyDescent="0.15">
      <c r="A494" s="593"/>
      <c r="B494" s="3577"/>
      <c r="C494" s="3304"/>
      <c r="D494" s="320" t="s">
        <v>70</v>
      </c>
      <c r="E494" s="321" t="s">
        <v>5864</v>
      </c>
      <c r="F494" s="3607" t="s">
        <v>6</v>
      </c>
      <c r="G494" s="3493"/>
      <c r="H494" s="3487"/>
      <c r="I494" s="3489"/>
      <c r="J494" s="3491"/>
      <c r="K494" s="3487"/>
      <c r="L494" s="3489"/>
      <c r="M494" s="3491"/>
      <c r="N494" s="3493"/>
      <c r="O494" s="3326"/>
      <c r="P494" s="3340"/>
      <c r="Q494" s="3342">
        <v>0</v>
      </c>
      <c r="R494" s="3344">
        <v>511</v>
      </c>
      <c r="S494" s="3345">
        <v>1002</v>
      </c>
      <c r="T494" s="3436" t="s">
        <v>4056</v>
      </c>
      <c r="U494" s="3347">
        <v>332</v>
      </c>
      <c r="V494" s="3397" t="s">
        <v>3426</v>
      </c>
    </row>
    <row r="495" spans="1:37" ht="10.9" customHeight="1" x14ac:dyDescent="0.15">
      <c r="A495" s="593"/>
      <c r="B495" s="3577"/>
      <c r="C495" s="3305"/>
      <c r="D495" s="514" t="s">
        <v>71</v>
      </c>
      <c r="E495" s="323" t="s">
        <v>5860</v>
      </c>
      <c r="F495" s="3608"/>
      <c r="G495" s="3503"/>
      <c r="H495" s="3499"/>
      <c r="I495" s="3501"/>
      <c r="J495" s="3497"/>
      <c r="K495" s="3499"/>
      <c r="L495" s="3501"/>
      <c r="M495" s="3497"/>
      <c r="N495" s="3503"/>
      <c r="O495" s="3358"/>
      <c r="P495" s="3359"/>
      <c r="Q495" s="3360"/>
      <c r="R495" s="3359"/>
      <c r="S495" s="3361"/>
      <c r="T495" s="3437"/>
      <c r="U495" s="3362"/>
      <c r="V495" s="3398"/>
    </row>
    <row r="496" spans="1:37" ht="10.9" customHeight="1" x14ac:dyDescent="0.15">
      <c r="A496" s="593"/>
      <c r="B496" s="3298"/>
      <c r="C496" s="3304" t="s">
        <v>4353</v>
      </c>
      <c r="D496" s="320" t="s">
        <v>72</v>
      </c>
      <c r="E496" s="321" t="s">
        <v>898</v>
      </c>
      <c r="F496" s="3596" t="s">
        <v>6</v>
      </c>
      <c r="G496" s="3502">
        <v>1</v>
      </c>
      <c r="H496" s="3498">
        <v>0</v>
      </c>
      <c r="I496" s="3500">
        <v>1</v>
      </c>
      <c r="J496" s="3496">
        <v>0</v>
      </c>
      <c r="K496" s="3498">
        <v>0</v>
      </c>
      <c r="L496" s="3500">
        <v>0</v>
      </c>
      <c r="M496" s="3496">
        <v>1</v>
      </c>
      <c r="N496" s="3502">
        <v>1</v>
      </c>
      <c r="O496" s="3325">
        <v>0</v>
      </c>
      <c r="P496" s="3328">
        <v>5534</v>
      </c>
      <c r="Q496" s="3329"/>
      <c r="R496" s="3332" t="s">
        <v>3684</v>
      </c>
      <c r="S496" s="3333"/>
      <c r="T496" s="3328" t="s">
        <v>4951</v>
      </c>
      <c r="U496" s="3329"/>
      <c r="V496" s="3338" t="s">
        <v>3420</v>
      </c>
      <c r="AI496" s="1548">
        <f>SUM(H496:J499)</f>
        <v>1</v>
      </c>
      <c r="AJ496" s="1548">
        <f>SUM(K496:M499)</f>
        <v>1</v>
      </c>
      <c r="AK496" s="1549" t="str">
        <f>IF(AI496=AJ496,"","不一致")</f>
        <v/>
      </c>
    </row>
    <row r="497" spans="1:37" ht="10.9" customHeight="1" x14ac:dyDescent="0.15">
      <c r="A497" s="593"/>
      <c r="B497" s="3577"/>
      <c r="C497" s="3304"/>
      <c r="D497" s="322"/>
      <c r="E497" s="513" t="s">
        <v>3902</v>
      </c>
      <c r="F497" s="3590"/>
      <c r="G497" s="3493"/>
      <c r="H497" s="3487"/>
      <c r="I497" s="3489"/>
      <c r="J497" s="3491"/>
      <c r="K497" s="3487"/>
      <c r="L497" s="3489"/>
      <c r="M497" s="3491"/>
      <c r="N497" s="3493"/>
      <c r="O497" s="3326"/>
      <c r="P497" s="3330"/>
      <c r="Q497" s="3331"/>
      <c r="R497" s="3334"/>
      <c r="S497" s="3335"/>
      <c r="T497" s="3336"/>
      <c r="U497" s="3337"/>
      <c r="V497" s="3339"/>
    </row>
    <row r="498" spans="1:37" ht="10.9" customHeight="1" x14ac:dyDescent="0.15">
      <c r="A498" s="593"/>
      <c r="B498" s="3577"/>
      <c r="C498" s="3304"/>
      <c r="D498" s="320" t="s">
        <v>70</v>
      </c>
      <c r="E498" s="321" t="s">
        <v>5860</v>
      </c>
      <c r="F498" s="3607" t="s">
        <v>6</v>
      </c>
      <c r="G498" s="3493"/>
      <c r="H498" s="3487"/>
      <c r="I498" s="3489"/>
      <c r="J498" s="3491"/>
      <c r="K498" s="3487"/>
      <c r="L498" s="3489"/>
      <c r="M498" s="3491"/>
      <c r="N498" s="3493"/>
      <c r="O498" s="3326"/>
      <c r="P498" s="3340"/>
      <c r="Q498" s="3342">
        <v>0</v>
      </c>
      <c r="R498" s="3344" t="s">
        <v>3127</v>
      </c>
      <c r="S498" s="3345" t="s">
        <v>3127</v>
      </c>
      <c r="T498" s="3436" t="s">
        <v>4056</v>
      </c>
      <c r="U498" s="3347">
        <v>332</v>
      </c>
      <c r="V498" s="3397" t="s">
        <v>3426</v>
      </c>
    </row>
    <row r="499" spans="1:37" ht="10.9" customHeight="1" x14ac:dyDescent="0.15">
      <c r="A499" s="593"/>
      <c r="B499" s="3577"/>
      <c r="C499" s="3305"/>
      <c r="D499" s="514" t="s">
        <v>71</v>
      </c>
      <c r="E499" s="323" t="s">
        <v>5865</v>
      </c>
      <c r="F499" s="3608"/>
      <c r="G499" s="3503"/>
      <c r="H499" s="3499"/>
      <c r="I499" s="3501"/>
      <c r="J499" s="3497"/>
      <c r="K499" s="3499"/>
      <c r="L499" s="3501"/>
      <c r="M499" s="3497"/>
      <c r="N499" s="3503"/>
      <c r="O499" s="3358"/>
      <c r="P499" s="3359"/>
      <c r="Q499" s="3360"/>
      <c r="R499" s="3438"/>
      <c r="S499" s="3435"/>
      <c r="T499" s="3437"/>
      <c r="U499" s="3362"/>
      <c r="V499" s="3398"/>
    </row>
    <row r="500" spans="1:37" ht="10.9" customHeight="1" x14ac:dyDescent="0.15">
      <c r="A500" s="593"/>
      <c r="B500" s="3298"/>
      <c r="C500" s="3304" t="s">
        <v>4990</v>
      </c>
      <c r="D500" s="320" t="s">
        <v>72</v>
      </c>
      <c r="E500" s="321" t="s">
        <v>3903</v>
      </c>
      <c r="F500" s="3596" t="s">
        <v>6</v>
      </c>
      <c r="G500" s="3502">
        <v>1</v>
      </c>
      <c r="H500" s="3498">
        <v>0</v>
      </c>
      <c r="I500" s="3500">
        <v>1</v>
      </c>
      <c r="J500" s="3496">
        <v>0</v>
      </c>
      <c r="K500" s="3498">
        <v>0</v>
      </c>
      <c r="L500" s="3500">
        <v>0</v>
      </c>
      <c r="M500" s="3496">
        <v>1</v>
      </c>
      <c r="N500" s="3502">
        <v>1</v>
      </c>
      <c r="O500" s="3325">
        <v>0</v>
      </c>
      <c r="P500" s="3328">
        <v>94</v>
      </c>
      <c r="Q500" s="3329"/>
      <c r="R500" s="3363" t="s">
        <v>3669</v>
      </c>
      <c r="S500" s="3364"/>
      <c r="T500" s="3328" t="s">
        <v>4951</v>
      </c>
      <c r="U500" s="3329"/>
      <c r="V500" s="3338" t="s">
        <v>3420</v>
      </c>
      <c r="AI500" s="1548">
        <f>SUM(H500:J503)</f>
        <v>1</v>
      </c>
      <c r="AJ500" s="1548">
        <f>SUM(K500:M503)</f>
        <v>1</v>
      </c>
      <c r="AK500" s="1549" t="str">
        <f>IF(AI500=AJ500,"","不一致")</f>
        <v/>
      </c>
    </row>
    <row r="501" spans="1:37" ht="10.9" customHeight="1" x14ac:dyDescent="0.15">
      <c r="A501" s="593"/>
      <c r="B501" s="3577"/>
      <c r="C501" s="3304"/>
      <c r="D501" s="322"/>
      <c r="E501" s="513" t="s">
        <v>3904</v>
      </c>
      <c r="F501" s="3590"/>
      <c r="G501" s="3493"/>
      <c r="H501" s="3487"/>
      <c r="I501" s="3489"/>
      <c r="J501" s="3491"/>
      <c r="K501" s="3487"/>
      <c r="L501" s="3489"/>
      <c r="M501" s="3491"/>
      <c r="N501" s="3493"/>
      <c r="O501" s="3326"/>
      <c r="P501" s="3330"/>
      <c r="Q501" s="3331"/>
      <c r="R501" s="3334"/>
      <c r="S501" s="3335"/>
      <c r="T501" s="3336"/>
      <c r="U501" s="3337"/>
      <c r="V501" s="3339"/>
    </row>
    <row r="502" spans="1:37" ht="10.9" customHeight="1" x14ac:dyDescent="0.15">
      <c r="A502" s="593"/>
      <c r="B502" s="3577"/>
      <c r="C502" s="3304"/>
      <c r="D502" s="320" t="s">
        <v>70</v>
      </c>
      <c r="E502" s="321" t="s">
        <v>5864</v>
      </c>
      <c r="F502" s="3607" t="s">
        <v>6</v>
      </c>
      <c r="G502" s="3493"/>
      <c r="H502" s="3487"/>
      <c r="I502" s="3489"/>
      <c r="J502" s="3491"/>
      <c r="K502" s="3487"/>
      <c r="L502" s="3489"/>
      <c r="M502" s="3491"/>
      <c r="N502" s="3493"/>
      <c r="O502" s="3326"/>
      <c r="P502" s="3340"/>
      <c r="Q502" s="3342">
        <v>0</v>
      </c>
      <c r="R502" s="3344">
        <v>244</v>
      </c>
      <c r="S502" s="3345">
        <v>463</v>
      </c>
      <c r="T502" s="3436" t="s">
        <v>4056</v>
      </c>
      <c r="U502" s="3347">
        <v>332</v>
      </c>
      <c r="V502" s="3397" t="s">
        <v>3426</v>
      </c>
    </row>
    <row r="503" spans="1:37" ht="10.9" customHeight="1" x14ac:dyDescent="0.15">
      <c r="A503" s="593"/>
      <c r="B503" s="3577"/>
      <c r="C503" s="3305"/>
      <c r="D503" s="514" t="s">
        <v>71</v>
      </c>
      <c r="E503" s="323" t="s">
        <v>5860</v>
      </c>
      <c r="F503" s="3608"/>
      <c r="G503" s="3503"/>
      <c r="H503" s="3499"/>
      <c r="I503" s="3501"/>
      <c r="J503" s="3497"/>
      <c r="K503" s="3499"/>
      <c r="L503" s="3501"/>
      <c r="M503" s="3497"/>
      <c r="N503" s="3503"/>
      <c r="O503" s="3358"/>
      <c r="P503" s="3359"/>
      <c r="Q503" s="3360"/>
      <c r="R503" s="3359"/>
      <c r="S503" s="3361"/>
      <c r="T503" s="3437"/>
      <c r="U503" s="3362"/>
      <c r="V503" s="3398"/>
    </row>
    <row r="504" spans="1:37" ht="10.9" customHeight="1" x14ac:dyDescent="0.15">
      <c r="A504" s="593"/>
      <c r="B504" s="3298"/>
      <c r="C504" s="3304" t="s">
        <v>4991</v>
      </c>
      <c r="D504" s="320" t="s">
        <v>72</v>
      </c>
      <c r="E504" s="321" t="s">
        <v>3905</v>
      </c>
      <c r="F504" s="3596" t="s">
        <v>6</v>
      </c>
      <c r="G504" s="3502">
        <v>1</v>
      </c>
      <c r="H504" s="3498">
        <v>0</v>
      </c>
      <c r="I504" s="3500">
        <v>0</v>
      </c>
      <c r="J504" s="3496">
        <v>1</v>
      </c>
      <c r="K504" s="3498">
        <v>0</v>
      </c>
      <c r="L504" s="3500">
        <v>0</v>
      </c>
      <c r="M504" s="3496">
        <v>1</v>
      </c>
      <c r="N504" s="3502">
        <v>1</v>
      </c>
      <c r="O504" s="3325">
        <v>0</v>
      </c>
      <c r="P504" s="3328">
        <v>7804</v>
      </c>
      <c r="Q504" s="3329"/>
      <c r="R504" s="3431" t="s">
        <v>4992</v>
      </c>
      <c r="S504" s="3432"/>
      <c r="T504" s="3328" t="s">
        <v>4949</v>
      </c>
      <c r="U504" s="3329"/>
      <c r="V504" s="3338" t="s">
        <v>3420</v>
      </c>
      <c r="AI504" s="1548">
        <f>SUM(H504:J507)</f>
        <v>1</v>
      </c>
      <c r="AJ504" s="1548">
        <f>SUM(K504:M507)</f>
        <v>1</v>
      </c>
      <c r="AK504" s="1549" t="str">
        <f>IF(AI504=AJ504,"","不一致")</f>
        <v/>
      </c>
    </row>
    <row r="505" spans="1:37" ht="10.9" customHeight="1" x14ac:dyDescent="0.15">
      <c r="A505" s="593"/>
      <c r="B505" s="3577"/>
      <c r="C505" s="3304"/>
      <c r="D505" s="322"/>
      <c r="E505" s="513" t="s">
        <v>3906</v>
      </c>
      <c r="F505" s="3590"/>
      <c r="G505" s="3493"/>
      <c r="H505" s="3487"/>
      <c r="I505" s="3489"/>
      <c r="J505" s="3491"/>
      <c r="K505" s="3487"/>
      <c r="L505" s="3489"/>
      <c r="M505" s="3491"/>
      <c r="N505" s="3493"/>
      <c r="O505" s="3326"/>
      <c r="P505" s="3330"/>
      <c r="Q505" s="3331"/>
      <c r="R505" s="3433"/>
      <c r="S505" s="3434"/>
      <c r="T505" s="3336"/>
      <c r="U505" s="3337"/>
      <c r="V505" s="3339"/>
    </row>
    <row r="506" spans="1:37" ht="10.9" customHeight="1" x14ac:dyDescent="0.15">
      <c r="A506" s="593"/>
      <c r="B506" s="3577"/>
      <c r="C506" s="3304"/>
      <c r="D506" s="320" t="s">
        <v>70</v>
      </c>
      <c r="E506" s="321" t="s">
        <v>5860</v>
      </c>
      <c r="F506" s="3607" t="s">
        <v>6</v>
      </c>
      <c r="G506" s="3493"/>
      <c r="H506" s="3487"/>
      <c r="I506" s="3489"/>
      <c r="J506" s="3491"/>
      <c r="K506" s="3487"/>
      <c r="L506" s="3489"/>
      <c r="M506" s="3491"/>
      <c r="N506" s="3493"/>
      <c r="O506" s="3326"/>
      <c r="P506" s="3340"/>
      <c r="Q506" s="3342">
        <v>0</v>
      </c>
      <c r="R506" s="3344" t="s">
        <v>3127</v>
      </c>
      <c r="S506" s="3345" t="s">
        <v>3127</v>
      </c>
      <c r="T506" s="3436" t="s">
        <v>4056</v>
      </c>
      <c r="U506" s="3347">
        <v>332</v>
      </c>
      <c r="V506" s="3397" t="s">
        <v>3426</v>
      </c>
    </row>
    <row r="507" spans="1:37" ht="10.9" customHeight="1" thickBot="1" x14ac:dyDescent="0.2">
      <c r="A507" s="593"/>
      <c r="B507" s="3599"/>
      <c r="C507" s="3562"/>
      <c r="D507" s="948" t="s">
        <v>71</v>
      </c>
      <c r="E507" s="737" t="s">
        <v>5860</v>
      </c>
      <c r="F507" s="3677"/>
      <c r="G507" s="3516"/>
      <c r="H507" s="3515"/>
      <c r="I507" s="3513"/>
      <c r="J507" s="3514"/>
      <c r="K507" s="3515"/>
      <c r="L507" s="3513"/>
      <c r="M507" s="3514"/>
      <c r="N507" s="3516"/>
      <c r="O507" s="3327"/>
      <c r="P507" s="3341"/>
      <c r="Q507" s="3343"/>
      <c r="R507" s="3341"/>
      <c r="S507" s="3346"/>
      <c r="T507" s="3441"/>
      <c r="U507" s="3348"/>
      <c r="V507" s="3399"/>
    </row>
    <row r="508" spans="1:37" ht="11.25" customHeight="1" x14ac:dyDescent="0.15">
      <c r="A508" s="1859"/>
      <c r="B508" s="3298" t="s">
        <v>5026</v>
      </c>
      <c r="C508" s="3304" t="s">
        <v>4355</v>
      </c>
      <c r="D508" s="320" t="s">
        <v>72</v>
      </c>
      <c r="E508" s="321" t="s">
        <v>954</v>
      </c>
      <c r="F508" s="3606" t="s">
        <v>4809</v>
      </c>
      <c r="G508" s="3493">
        <v>3</v>
      </c>
      <c r="H508" s="3487">
        <v>0</v>
      </c>
      <c r="I508" s="3489">
        <v>0</v>
      </c>
      <c r="J508" s="3491">
        <v>3</v>
      </c>
      <c r="K508" s="3487">
        <v>0</v>
      </c>
      <c r="L508" s="3489">
        <v>2</v>
      </c>
      <c r="M508" s="3491">
        <v>1</v>
      </c>
      <c r="N508" s="3493">
        <v>0</v>
      </c>
      <c r="O508" s="3326">
        <v>30</v>
      </c>
      <c r="P508" s="3330">
        <v>17454</v>
      </c>
      <c r="Q508" s="3331"/>
      <c r="R508" s="3363" t="s">
        <v>3685</v>
      </c>
      <c r="S508" s="3364"/>
      <c r="T508" s="3330" t="s">
        <v>4676</v>
      </c>
      <c r="U508" s="3331"/>
      <c r="V508" s="3365" t="s">
        <v>3420</v>
      </c>
      <c r="X508" s="1550">
        <f>SUM(O508:O823)</f>
        <v>4358</v>
      </c>
      <c r="Y508" s="1550">
        <f>SUM(P508:P823)</f>
        <v>1106341</v>
      </c>
      <c r="Z508" s="1550">
        <f>SUM(Q508:Q823)</f>
        <v>74082</v>
      </c>
      <c r="AA508" s="1550">
        <f>SUM(G508:G823)</f>
        <v>237</v>
      </c>
      <c r="AB508" s="1550">
        <f t="shared" ref="AB508:AH508" si="4">SUM(H508:H823)</f>
        <v>0</v>
      </c>
      <c r="AC508" s="1550">
        <f t="shared" si="4"/>
        <v>0</v>
      </c>
      <c r="AD508" s="1550">
        <f t="shared" si="4"/>
        <v>237</v>
      </c>
      <c r="AE508" s="1550">
        <f t="shared" si="4"/>
        <v>16</v>
      </c>
      <c r="AF508" s="1550">
        <f t="shared" si="4"/>
        <v>44</v>
      </c>
      <c r="AG508" s="1550">
        <f t="shared" si="4"/>
        <v>177</v>
      </c>
      <c r="AH508" s="1550">
        <f t="shared" si="4"/>
        <v>0</v>
      </c>
      <c r="AI508" s="1548">
        <f>SUM(H508:J511)</f>
        <v>3</v>
      </c>
      <c r="AJ508" s="1548">
        <f>SUM(K508:M511)</f>
        <v>3</v>
      </c>
      <c r="AK508" s="1549" t="str">
        <f>IF(AI508=AJ508,"","不一致")</f>
        <v/>
      </c>
    </row>
    <row r="509" spans="1:37" ht="10.9" customHeight="1" x14ac:dyDescent="0.15">
      <c r="A509" s="1859"/>
      <c r="B509" s="3298"/>
      <c r="C509" s="3304"/>
      <c r="D509" s="322"/>
      <c r="E509" s="513" t="s">
        <v>955</v>
      </c>
      <c r="F509" s="3544"/>
      <c r="G509" s="3493"/>
      <c r="H509" s="3487"/>
      <c r="I509" s="3489"/>
      <c r="J509" s="3491"/>
      <c r="K509" s="3487"/>
      <c r="L509" s="3489"/>
      <c r="M509" s="3491"/>
      <c r="N509" s="3493"/>
      <c r="O509" s="3326"/>
      <c r="P509" s="3330"/>
      <c r="Q509" s="3331"/>
      <c r="R509" s="3334"/>
      <c r="S509" s="3335"/>
      <c r="T509" s="3336"/>
      <c r="U509" s="3337"/>
      <c r="V509" s="3339"/>
    </row>
    <row r="510" spans="1:37" ht="11.25" customHeight="1" x14ac:dyDescent="0.15">
      <c r="A510" s="1859"/>
      <c r="B510" s="3298"/>
      <c r="C510" s="3304"/>
      <c r="D510" s="320" t="s">
        <v>70</v>
      </c>
      <c r="E510" s="321" t="s">
        <v>956</v>
      </c>
      <c r="F510" s="3559" t="s">
        <v>5027</v>
      </c>
      <c r="G510" s="3493"/>
      <c r="H510" s="3487"/>
      <c r="I510" s="3489"/>
      <c r="J510" s="3491"/>
      <c r="K510" s="3487"/>
      <c r="L510" s="3489"/>
      <c r="M510" s="3491"/>
      <c r="N510" s="3493"/>
      <c r="O510" s="3326"/>
      <c r="P510" s="3340"/>
      <c r="Q510" s="3342">
        <v>674</v>
      </c>
      <c r="R510" s="3344">
        <v>3236</v>
      </c>
      <c r="S510" s="3439">
        <v>6432</v>
      </c>
      <c r="T510" s="3344" t="s">
        <v>3686</v>
      </c>
      <c r="U510" s="3347">
        <v>359</v>
      </c>
      <c r="V510" s="3397" t="s">
        <v>3426</v>
      </c>
    </row>
    <row r="511" spans="1:37" ht="10.9" customHeight="1" x14ac:dyDescent="0.15">
      <c r="A511" s="1859"/>
      <c r="B511" s="3298"/>
      <c r="C511" s="3305"/>
      <c r="D511" s="514" t="s">
        <v>71</v>
      </c>
      <c r="E511" s="323" t="s">
        <v>5860</v>
      </c>
      <c r="F511" s="3603"/>
      <c r="G511" s="3503"/>
      <c r="H511" s="3499"/>
      <c r="I511" s="3501"/>
      <c r="J511" s="3497"/>
      <c r="K511" s="3499"/>
      <c r="L511" s="3501"/>
      <c r="M511" s="3497"/>
      <c r="N511" s="3503"/>
      <c r="O511" s="3358"/>
      <c r="P511" s="3359"/>
      <c r="Q511" s="3360"/>
      <c r="R511" s="3359"/>
      <c r="S511" s="3440"/>
      <c r="T511" s="3359"/>
      <c r="U511" s="3362"/>
      <c r="V511" s="3398"/>
    </row>
    <row r="512" spans="1:37" ht="11.25" customHeight="1" x14ac:dyDescent="0.15">
      <c r="A512" s="1859"/>
      <c r="B512" s="679"/>
      <c r="C512" s="3303" t="s">
        <v>4356</v>
      </c>
      <c r="D512" s="320" t="s">
        <v>72</v>
      </c>
      <c r="E512" s="321" t="s">
        <v>202</v>
      </c>
      <c r="F512" s="3543" t="s">
        <v>4809</v>
      </c>
      <c r="G512" s="3502">
        <v>3</v>
      </c>
      <c r="H512" s="3498">
        <v>0</v>
      </c>
      <c r="I512" s="3500">
        <v>0</v>
      </c>
      <c r="J512" s="3496">
        <v>3</v>
      </c>
      <c r="K512" s="3498">
        <v>0</v>
      </c>
      <c r="L512" s="3500">
        <v>1</v>
      </c>
      <c r="M512" s="3496">
        <v>2</v>
      </c>
      <c r="N512" s="3502">
        <v>0</v>
      </c>
      <c r="O512" s="3325">
        <v>62</v>
      </c>
      <c r="P512" s="3328">
        <v>35200</v>
      </c>
      <c r="Q512" s="3329"/>
      <c r="R512" s="3332" t="s">
        <v>3687</v>
      </c>
      <c r="S512" s="3333"/>
      <c r="T512" s="3328" t="s">
        <v>4676</v>
      </c>
      <c r="U512" s="3329"/>
      <c r="V512" s="3338" t="s">
        <v>3420</v>
      </c>
      <c r="AI512" s="1548">
        <f>SUM(H512:J515)</f>
        <v>3</v>
      </c>
      <c r="AJ512" s="1548">
        <f>SUM(K512:M515)</f>
        <v>3</v>
      </c>
      <c r="AK512" s="1549" t="str">
        <f>IF(AI512=AJ512,"","不一致")</f>
        <v/>
      </c>
    </row>
    <row r="513" spans="1:37" ht="10.9" customHeight="1" x14ac:dyDescent="0.15">
      <c r="A513" s="1859"/>
      <c r="B513" s="679"/>
      <c r="C513" s="3304"/>
      <c r="D513" s="322"/>
      <c r="E513" s="513" t="s">
        <v>5028</v>
      </c>
      <c r="F513" s="3544"/>
      <c r="G513" s="3493"/>
      <c r="H513" s="3487"/>
      <c r="I513" s="3489"/>
      <c r="J513" s="3491"/>
      <c r="K513" s="3487"/>
      <c r="L513" s="3489"/>
      <c r="M513" s="3491"/>
      <c r="N513" s="3493"/>
      <c r="O513" s="3326"/>
      <c r="P513" s="3330"/>
      <c r="Q513" s="3331"/>
      <c r="R513" s="3334"/>
      <c r="S513" s="3335"/>
      <c r="T513" s="3336"/>
      <c r="U513" s="3337"/>
      <c r="V513" s="3339"/>
    </row>
    <row r="514" spans="1:37" ht="11.25" customHeight="1" x14ac:dyDescent="0.15">
      <c r="A514" s="1859"/>
      <c r="B514" s="679"/>
      <c r="C514" s="3304"/>
      <c r="D514" s="320" t="s">
        <v>70</v>
      </c>
      <c r="E514" s="321" t="s">
        <v>957</v>
      </c>
      <c r="F514" s="3559" t="s">
        <v>5029</v>
      </c>
      <c r="G514" s="3493"/>
      <c r="H514" s="3487"/>
      <c r="I514" s="3489"/>
      <c r="J514" s="3491"/>
      <c r="K514" s="3487"/>
      <c r="L514" s="3489"/>
      <c r="M514" s="3491"/>
      <c r="N514" s="3493"/>
      <c r="O514" s="3326"/>
      <c r="P514" s="3340"/>
      <c r="Q514" s="3342">
        <v>1781</v>
      </c>
      <c r="R514" s="3344">
        <v>4668</v>
      </c>
      <c r="S514" s="3345">
        <v>9490</v>
      </c>
      <c r="T514" s="3344" t="s">
        <v>3686</v>
      </c>
      <c r="U514" s="3347">
        <v>359</v>
      </c>
      <c r="V514" s="3397" t="s">
        <v>3426</v>
      </c>
    </row>
    <row r="515" spans="1:37" ht="10.9" customHeight="1" x14ac:dyDescent="0.15">
      <c r="A515" s="1859"/>
      <c r="B515" s="679"/>
      <c r="C515" s="3305"/>
      <c r="D515" s="320" t="s">
        <v>71</v>
      </c>
      <c r="E515" s="321" t="s">
        <v>5860</v>
      </c>
      <c r="F515" s="3560"/>
      <c r="G515" s="3503"/>
      <c r="H515" s="3499"/>
      <c r="I515" s="3501"/>
      <c r="J515" s="3497"/>
      <c r="K515" s="3499"/>
      <c r="L515" s="3501"/>
      <c r="M515" s="3497"/>
      <c r="N515" s="3503"/>
      <c r="O515" s="3358"/>
      <c r="P515" s="3359"/>
      <c r="Q515" s="3360"/>
      <c r="R515" s="3359"/>
      <c r="S515" s="3361"/>
      <c r="T515" s="3359"/>
      <c r="U515" s="3362"/>
      <c r="V515" s="3398"/>
    </row>
    <row r="516" spans="1:37" ht="11.25" customHeight="1" x14ac:dyDescent="0.15">
      <c r="A516" s="1859"/>
      <c r="B516" s="679"/>
      <c r="C516" s="3303" t="s">
        <v>4357</v>
      </c>
      <c r="D516" s="515" t="s">
        <v>72</v>
      </c>
      <c r="E516" s="516" t="s">
        <v>958</v>
      </c>
      <c r="F516" s="3543" t="s">
        <v>4809</v>
      </c>
      <c r="G516" s="3502">
        <v>3</v>
      </c>
      <c r="H516" s="3498">
        <v>0</v>
      </c>
      <c r="I516" s="3500">
        <v>0</v>
      </c>
      <c r="J516" s="3496">
        <v>3</v>
      </c>
      <c r="K516" s="3498">
        <v>0</v>
      </c>
      <c r="L516" s="3500">
        <v>0</v>
      </c>
      <c r="M516" s="3496">
        <v>3</v>
      </c>
      <c r="N516" s="3502">
        <v>0</v>
      </c>
      <c r="O516" s="3325">
        <v>268</v>
      </c>
      <c r="P516" s="3328">
        <v>16870</v>
      </c>
      <c r="Q516" s="3329"/>
      <c r="R516" s="3332" t="s">
        <v>3688</v>
      </c>
      <c r="S516" s="3333"/>
      <c r="T516" s="3328" t="s">
        <v>4676</v>
      </c>
      <c r="U516" s="3329"/>
      <c r="V516" s="3338" t="s">
        <v>3420</v>
      </c>
      <c r="AI516" s="1548">
        <f>SUM(H516:J519)</f>
        <v>3</v>
      </c>
      <c r="AJ516" s="1548">
        <f>SUM(K516:M519)</f>
        <v>3</v>
      </c>
      <c r="AK516" s="1549" t="str">
        <f>IF(AI516=AJ516,"","不一致")</f>
        <v/>
      </c>
    </row>
    <row r="517" spans="1:37" ht="11.25" customHeight="1" x14ac:dyDescent="0.15">
      <c r="A517" s="1859"/>
      <c r="B517" s="679"/>
      <c r="C517" s="3304"/>
      <c r="D517" s="322"/>
      <c r="E517" s="513" t="s">
        <v>959</v>
      </c>
      <c r="F517" s="3544"/>
      <c r="G517" s="3493"/>
      <c r="H517" s="3487"/>
      <c r="I517" s="3489"/>
      <c r="J517" s="3491"/>
      <c r="K517" s="3487"/>
      <c r="L517" s="3489"/>
      <c r="M517" s="3491"/>
      <c r="N517" s="3493"/>
      <c r="O517" s="3326"/>
      <c r="P517" s="3330"/>
      <c r="Q517" s="3331"/>
      <c r="R517" s="3334"/>
      <c r="S517" s="3335"/>
      <c r="T517" s="3336"/>
      <c r="U517" s="3337"/>
      <c r="V517" s="3339"/>
    </row>
    <row r="518" spans="1:37" ht="11.25" customHeight="1" x14ac:dyDescent="0.15">
      <c r="A518" s="1859"/>
      <c r="B518" s="679"/>
      <c r="C518" s="3304"/>
      <c r="D518" s="320" t="s">
        <v>70</v>
      </c>
      <c r="E518" s="321" t="s">
        <v>960</v>
      </c>
      <c r="F518" s="3546" t="s">
        <v>5030</v>
      </c>
      <c r="G518" s="3493"/>
      <c r="H518" s="3487"/>
      <c r="I518" s="3489"/>
      <c r="J518" s="3491"/>
      <c r="K518" s="3487"/>
      <c r="L518" s="3489"/>
      <c r="M518" s="3491"/>
      <c r="N518" s="3493"/>
      <c r="O518" s="3326"/>
      <c r="P518" s="3340"/>
      <c r="Q518" s="3342">
        <v>4189</v>
      </c>
      <c r="R518" s="3344">
        <v>3938</v>
      </c>
      <c r="S518" s="3345">
        <v>7338</v>
      </c>
      <c r="T518" s="3344" t="s">
        <v>3686</v>
      </c>
      <c r="U518" s="3347">
        <v>359</v>
      </c>
      <c r="V518" s="3397" t="s">
        <v>3426</v>
      </c>
    </row>
    <row r="519" spans="1:37" ht="11.25" customHeight="1" x14ac:dyDescent="0.15">
      <c r="A519" s="1859"/>
      <c r="B519" s="679"/>
      <c r="C519" s="3305"/>
      <c r="D519" s="514" t="s">
        <v>71</v>
      </c>
      <c r="E519" s="323" t="s">
        <v>104</v>
      </c>
      <c r="F519" s="3547"/>
      <c r="G519" s="3503"/>
      <c r="H519" s="3499"/>
      <c r="I519" s="3501"/>
      <c r="J519" s="3497"/>
      <c r="K519" s="3499"/>
      <c r="L519" s="3501"/>
      <c r="M519" s="3497"/>
      <c r="N519" s="3503"/>
      <c r="O519" s="3358"/>
      <c r="P519" s="3359"/>
      <c r="Q519" s="3360"/>
      <c r="R519" s="3359"/>
      <c r="S519" s="3361"/>
      <c r="T519" s="3359"/>
      <c r="U519" s="3362"/>
      <c r="V519" s="3398"/>
    </row>
    <row r="520" spans="1:37" ht="11.25" customHeight="1" x14ac:dyDescent="0.15">
      <c r="A520" s="1859"/>
      <c r="B520" s="679"/>
      <c r="C520" s="3303" t="s">
        <v>4358</v>
      </c>
      <c r="D520" s="515" t="s">
        <v>72</v>
      </c>
      <c r="E520" s="516" t="s">
        <v>961</v>
      </c>
      <c r="F520" s="3543" t="s">
        <v>5766</v>
      </c>
      <c r="G520" s="3502">
        <v>3</v>
      </c>
      <c r="H520" s="3498">
        <v>0</v>
      </c>
      <c r="I520" s="3500">
        <v>0</v>
      </c>
      <c r="J520" s="3496">
        <v>3</v>
      </c>
      <c r="K520" s="3498">
        <v>0</v>
      </c>
      <c r="L520" s="3500">
        <v>1</v>
      </c>
      <c r="M520" s="3496">
        <v>2</v>
      </c>
      <c r="N520" s="3502">
        <v>0</v>
      </c>
      <c r="O520" s="3325">
        <v>5</v>
      </c>
      <c r="P520" s="3328">
        <v>14366</v>
      </c>
      <c r="Q520" s="3329"/>
      <c r="R520" s="3332" t="s">
        <v>3689</v>
      </c>
      <c r="S520" s="3333"/>
      <c r="T520" s="3328" t="s">
        <v>5767</v>
      </c>
      <c r="U520" s="3329"/>
      <c r="V520" s="3338" t="s">
        <v>3420</v>
      </c>
      <c r="AI520" s="1548">
        <f>SUM(H520:J523)</f>
        <v>3</v>
      </c>
      <c r="AJ520" s="1548">
        <f>SUM(K520:M523)</f>
        <v>3</v>
      </c>
      <c r="AK520" s="1549" t="str">
        <f>IF(AI520=AJ520,"","不一致")</f>
        <v/>
      </c>
    </row>
    <row r="521" spans="1:37" ht="11.25" customHeight="1" x14ac:dyDescent="0.15">
      <c r="A521" s="1859"/>
      <c r="B521" s="679"/>
      <c r="C521" s="3304"/>
      <c r="D521" s="322"/>
      <c r="E521" s="513" t="s">
        <v>962</v>
      </c>
      <c r="F521" s="3544"/>
      <c r="G521" s="3493"/>
      <c r="H521" s="3487"/>
      <c r="I521" s="3489"/>
      <c r="J521" s="3491"/>
      <c r="K521" s="3487"/>
      <c r="L521" s="3489"/>
      <c r="M521" s="3491"/>
      <c r="N521" s="3493"/>
      <c r="O521" s="3326"/>
      <c r="P521" s="3330"/>
      <c r="Q521" s="3331"/>
      <c r="R521" s="3334"/>
      <c r="S521" s="3335"/>
      <c r="T521" s="3336"/>
      <c r="U521" s="3337"/>
      <c r="V521" s="3339"/>
    </row>
    <row r="522" spans="1:37" ht="11.25" customHeight="1" x14ac:dyDescent="0.15">
      <c r="A522" s="1859"/>
      <c r="B522" s="679"/>
      <c r="C522" s="3304"/>
      <c r="D522" s="320" t="s">
        <v>70</v>
      </c>
      <c r="E522" s="321" t="s">
        <v>963</v>
      </c>
      <c r="F522" s="3546" t="s">
        <v>5768</v>
      </c>
      <c r="G522" s="3493"/>
      <c r="H522" s="3487"/>
      <c r="I522" s="3489"/>
      <c r="J522" s="3491"/>
      <c r="K522" s="3487"/>
      <c r="L522" s="3489"/>
      <c r="M522" s="3491"/>
      <c r="N522" s="3493"/>
      <c r="O522" s="3326"/>
      <c r="P522" s="3340"/>
      <c r="Q522" s="3342">
        <v>99</v>
      </c>
      <c r="R522" s="3344">
        <v>2916</v>
      </c>
      <c r="S522" s="3345">
        <v>5694</v>
      </c>
      <c r="T522" s="3344" t="s">
        <v>3686</v>
      </c>
      <c r="U522" s="3347">
        <v>359</v>
      </c>
      <c r="V522" s="3397" t="s">
        <v>3426</v>
      </c>
    </row>
    <row r="523" spans="1:37" ht="12" customHeight="1" x14ac:dyDescent="0.15">
      <c r="A523" s="1859"/>
      <c r="B523" s="679"/>
      <c r="C523" s="3305"/>
      <c r="D523" s="514" t="s">
        <v>71</v>
      </c>
      <c r="E523" s="323" t="s">
        <v>104</v>
      </c>
      <c r="F523" s="3547"/>
      <c r="G523" s="3503"/>
      <c r="H523" s="3499"/>
      <c r="I523" s="3501"/>
      <c r="J523" s="3497"/>
      <c r="K523" s="3499"/>
      <c r="L523" s="3501"/>
      <c r="M523" s="3497"/>
      <c r="N523" s="3503"/>
      <c r="O523" s="3358"/>
      <c r="P523" s="3359"/>
      <c r="Q523" s="3360"/>
      <c r="R523" s="3359"/>
      <c r="S523" s="3361"/>
      <c r="T523" s="3359"/>
      <c r="U523" s="3362"/>
      <c r="V523" s="3398"/>
    </row>
    <row r="524" spans="1:37" ht="11.25" customHeight="1" x14ac:dyDescent="0.15">
      <c r="A524" s="1859"/>
      <c r="B524" s="3298"/>
      <c r="C524" s="3304" t="s">
        <v>4359</v>
      </c>
      <c r="D524" s="320" t="s">
        <v>72</v>
      </c>
      <c r="E524" s="321" t="s">
        <v>964</v>
      </c>
      <c r="F524" s="3606" t="s">
        <v>4809</v>
      </c>
      <c r="G524" s="3493">
        <v>3</v>
      </c>
      <c r="H524" s="3487">
        <v>0</v>
      </c>
      <c r="I524" s="3489">
        <v>0</v>
      </c>
      <c r="J524" s="3491">
        <v>3</v>
      </c>
      <c r="K524" s="3487">
        <v>0</v>
      </c>
      <c r="L524" s="3489">
        <v>1</v>
      </c>
      <c r="M524" s="3491">
        <v>2</v>
      </c>
      <c r="N524" s="3493">
        <v>0</v>
      </c>
      <c r="O524" s="3326">
        <v>98</v>
      </c>
      <c r="P524" s="3330">
        <v>17206</v>
      </c>
      <c r="Q524" s="3331"/>
      <c r="R524" s="3363" t="s">
        <v>3690</v>
      </c>
      <c r="S524" s="3364"/>
      <c r="T524" s="3330" t="s">
        <v>4676</v>
      </c>
      <c r="U524" s="3331"/>
      <c r="V524" s="3365" t="s">
        <v>3420</v>
      </c>
      <c r="AI524" s="1548">
        <f>SUM(H524:J527)</f>
        <v>3</v>
      </c>
      <c r="AJ524" s="1548">
        <f>SUM(K524:M527)</f>
        <v>3</v>
      </c>
      <c r="AK524" s="1549" t="str">
        <f>IF(AI524=AJ524,"","不一致")</f>
        <v/>
      </c>
    </row>
    <row r="525" spans="1:37" ht="11.25" customHeight="1" x14ac:dyDescent="0.15">
      <c r="A525" s="1859"/>
      <c r="B525" s="3298"/>
      <c r="C525" s="3304"/>
      <c r="D525" s="322"/>
      <c r="E525" s="513" t="s">
        <v>965</v>
      </c>
      <c r="F525" s="3544"/>
      <c r="G525" s="3493"/>
      <c r="H525" s="3487"/>
      <c r="I525" s="3489"/>
      <c r="J525" s="3491"/>
      <c r="K525" s="3487"/>
      <c r="L525" s="3489"/>
      <c r="M525" s="3491"/>
      <c r="N525" s="3493"/>
      <c r="O525" s="3326"/>
      <c r="P525" s="3330"/>
      <c r="Q525" s="3331"/>
      <c r="R525" s="3334"/>
      <c r="S525" s="3335"/>
      <c r="T525" s="3336"/>
      <c r="U525" s="3337"/>
      <c r="V525" s="3339"/>
    </row>
    <row r="526" spans="1:37" ht="11.25" customHeight="1" x14ac:dyDescent="0.15">
      <c r="A526" s="1859"/>
      <c r="B526" s="3298"/>
      <c r="C526" s="3304"/>
      <c r="D526" s="320" t="s">
        <v>70</v>
      </c>
      <c r="E526" s="321" t="s">
        <v>966</v>
      </c>
      <c r="F526" s="3546" t="s">
        <v>5031</v>
      </c>
      <c r="G526" s="3493"/>
      <c r="H526" s="3487"/>
      <c r="I526" s="3489"/>
      <c r="J526" s="3491"/>
      <c r="K526" s="3487"/>
      <c r="L526" s="3489"/>
      <c r="M526" s="3491"/>
      <c r="N526" s="3493"/>
      <c r="O526" s="3326"/>
      <c r="P526" s="3340"/>
      <c r="Q526" s="3342">
        <v>2121</v>
      </c>
      <c r="R526" s="3344">
        <v>4269</v>
      </c>
      <c r="S526" s="3345">
        <v>9072</v>
      </c>
      <c r="T526" s="3344" t="s">
        <v>3686</v>
      </c>
      <c r="U526" s="3347">
        <v>359</v>
      </c>
      <c r="V526" s="3397" t="s">
        <v>3426</v>
      </c>
    </row>
    <row r="527" spans="1:37" ht="11.25" customHeight="1" thickBot="1" x14ac:dyDescent="0.2">
      <c r="A527" s="1859"/>
      <c r="B527" s="3586"/>
      <c r="C527" s="3562"/>
      <c r="D527" s="948" t="s">
        <v>71</v>
      </c>
      <c r="E527" s="737" t="s">
        <v>104</v>
      </c>
      <c r="F527" s="3609"/>
      <c r="G527" s="3516"/>
      <c r="H527" s="3515"/>
      <c r="I527" s="3513"/>
      <c r="J527" s="3514"/>
      <c r="K527" s="3515"/>
      <c r="L527" s="3513"/>
      <c r="M527" s="3514"/>
      <c r="N527" s="3516"/>
      <c r="O527" s="3327"/>
      <c r="P527" s="3341"/>
      <c r="Q527" s="3343"/>
      <c r="R527" s="3341"/>
      <c r="S527" s="3346"/>
      <c r="T527" s="3341"/>
      <c r="U527" s="3348"/>
      <c r="V527" s="3399"/>
    </row>
    <row r="528" spans="1:37" ht="10.9" customHeight="1" x14ac:dyDescent="0.15">
      <c r="A528" s="1859"/>
      <c r="B528" s="3297" t="s">
        <v>5769</v>
      </c>
      <c r="C528" s="3549" t="s">
        <v>4360</v>
      </c>
      <c r="D528" s="521" t="s">
        <v>72</v>
      </c>
      <c r="E528" s="522" t="s">
        <v>964</v>
      </c>
      <c r="F528" s="3610" t="s">
        <v>4809</v>
      </c>
      <c r="G528" s="3492">
        <v>3</v>
      </c>
      <c r="H528" s="3486">
        <v>0</v>
      </c>
      <c r="I528" s="3488">
        <v>0</v>
      </c>
      <c r="J528" s="3490">
        <v>3</v>
      </c>
      <c r="K528" s="3486">
        <v>0</v>
      </c>
      <c r="L528" s="3488">
        <v>0</v>
      </c>
      <c r="M528" s="3490">
        <v>3</v>
      </c>
      <c r="N528" s="3492">
        <v>0</v>
      </c>
      <c r="O528" s="3351">
        <v>53</v>
      </c>
      <c r="P528" s="3352">
        <v>16985</v>
      </c>
      <c r="Q528" s="3353"/>
      <c r="R528" s="3354" t="s">
        <v>3691</v>
      </c>
      <c r="S528" s="3355"/>
      <c r="T528" s="3352" t="s">
        <v>4676</v>
      </c>
      <c r="U528" s="3353"/>
      <c r="V528" s="3356" t="s">
        <v>3420</v>
      </c>
      <c r="AI528" s="1548">
        <f>SUM(H528:J531)</f>
        <v>3</v>
      </c>
      <c r="AJ528" s="1548">
        <f>SUM(K528:M531)</f>
        <v>3</v>
      </c>
      <c r="AK528" s="1549" t="str">
        <f>IF(AI528=AJ528,"","不一致")</f>
        <v/>
      </c>
    </row>
    <row r="529" spans="1:37" ht="11.25" customHeight="1" x14ac:dyDescent="0.15">
      <c r="A529" s="1859"/>
      <c r="B529" s="3298"/>
      <c r="C529" s="3304"/>
      <c r="D529" s="322"/>
      <c r="E529" s="513" t="s">
        <v>967</v>
      </c>
      <c r="F529" s="3544"/>
      <c r="G529" s="3493"/>
      <c r="H529" s="3487"/>
      <c r="I529" s="3489"/>
      <c r="J529" s="3491"/>
      <c r="K529" s="3487"/>
      <c r="L529" s="3489"/>
      <c r="M529" s="3491"/>
      <c r="N529" s="3493"/>
      <c r="O529" s="3326"/>
      <c r="P529" s="3330"/>
      <c r="Q529" s="3331"/>
      <c r="R529" s="3334"/>
      <c r="S529" s="3335"/>
      <c r="T529" s="3336"/>
      <c r="U529" s="3337"/>
      <c r="V529" s="3339"/>
    </row>
    <row r="530" spans="1:37" ht="11.25" customHeight="1" x14ac:dyDescent="0.15">
      <c r="A530" s="1859"/>
      <c r="B530" s="3298"/>
      <c r="C530" s="3304"/>
      <c r="D530" s="320" t="s">
        <v>70</v>
      </c>
      <c r="E530" s="321" t="s">
        <v>968</v>
      </c>
      <c r="F530" s="3546" t="s">
        <v>5032</v>
      </c>
      <c r="G530" s="3493"/>
      <c r="H530" s="3487"/>
      <c r="I530" s="3489"/>
      <c r="J530" s="3491"/>
      <c r="K530" s="3487"/>
      <c r="L530" s="3489"/>
      <c r="M530" s="3491"/>
      <c r="N530" s="3493"/>
      <c r="O530" s="3326"/>
      <c r="P530" s="3340"/>
      <c r="Q530" s="3342">
        <v>824</v>
      </c>
      <c r="R530" s="3344">
        <v>4875</v>
      </c>
      <c r="S530" s="3345">
        <v>10801</v>
      </c>
      <c r="T530" s="3344" t="s">
        <v>3686</v>
      </c>
      <c r="U530" s="3347">
        <v>359</v>
      </c>
      <c r="V530" s="3397" t="s">
        <v>3426</v>
      </c>
    </row>
    <row r="531" spans="1:37" ht="11.25" customHeight="1" x14ac:dyDescent="0.15">
      <c r="A531" s="1859"/>
      <c r="B531" s="3298"/>
      <c r="C531" s="3305"/>
      <c r="D531" s="320" t="s">
        <v>71</v>
      </c>
      <c r="E531" s="321" t="s">
        <v>104</v>
      </c>
      <c r="F531" s="3548"/>
      <c r="G531" s="3503"/>
      <c r="H531" s="3499"/>
      <c r="I531" s="3501"/>
      <c r="J531" s="3497"/>
      <c r="K531" s="3499"/>
      <c r="L531" s="3501"/>
      <c r="M531" s="3497"/>
      <c r="N531" s="3503"/>
      <c r="O531" s="3358"/>
      <c r="P531" s="3359"/>
      <c r="Q531" s="3360"/>
      <c r="R531" s="3359"/>
      <c r="S531" s="3361"/>
      <c r="T531" s="3359"/>
      <c r="U531" s="3362"/>
      <c r="V531" s="3398"/>
    </row>
    <row r="532" spans="1:37" ht="10.9" customHeight="1" x14ac:dyDescent="0.15">
      <c r="A532" s="1859"/>
      <c r="B532" s="679"/>
      <c r="C532" s="3303" t="s">
        <v>4361</v>
      </c>
      <c r="D532" s="515" t="s">
        <v>72</v>
      </c>
      <c r="E532" s="516" t="s">
        <v>969</v>
      </c>
      <c r="F532" s="3543" t="s">
        <v>4809</v>
      </c>
      <c r="G532" s="3502">
        <v>3</v>
      </c>
      <c r="H532" s="3498">
        <v>0</v>
      </c>
      <c r="I532" s="3500">
        <v>0</v>
      </c>
      <c r="J532" s="3496">
        <v>3</v>
      </c>
      <c r="K532" s="3498">
        <v>0</v>
      </c>
      <c r="L532" s="3500">
        <v>0</v>
      </c>
      <c r="M532" s="3496">
        <v>3</v>
      </c>
      <c r="N532" s="3502">
        <v>0</v>
      </c>
      <c r="O532" s="3325">
        <v>12</v>
      </c>
      <c r="P532" s="3328">
        <v>16531</v>
      </c>
      <c r="Q532" s="3329"/>
      <c r="R532" s="3332" t="s">
        <v>3692</v>
      </c>
      <c r="S532" s="3333"/>
      <c r="T532" s="3328" t="s">
        <v>4676</v>
      </c>
      <c r="U532" s="3329"/>
      <c r="V532" s="3338" t="s">
        <v>3420</v>
      </c>
      <c r="AI532" s="1548">
        <f>SUM(H532:J535)</f>
        <v>3</v>
      </c>
      <c r="AJ532" s="1548">
        <f>SUM(K532:M535)</f>
        <v>3</v>
      </c>
      <c r="AK532" s="1549" t="str">
        <f>IF(AI532=AJ532,"","不一致")</f>
        <v/>
      </c>
    </row>
    <row r="533" spans="1:37" ht="11.25" customHeight="1" x14ac:dyDescent="0.15">
      <c r="A533" s="1859"/>
      <c r="B533" s="679"/>
      <c r="C533" s="3304"/>
      <c r="D533" s="322"/>
      <c r="E533" s="513" t="s">
        <v>970</v>
      </c>
      <c r="F533" s="3544"/>
      <c r="G533" s="3493"/>
      <c r="H533" s="3487"/>
      <c r="I533" s="3489"/>
      <c r="J533" s="3491"/>
      <c r="K533" s="3487"/>
      <c r="L533" s="3489"/>
      <c r="M533" s="3491"/>
      <c r="N533" s="3493"/>
      <c r="O533" s="3326"/>
      <c r="P533" s="3330"/>
      <c r="Q533" s="3331"/>
      <c r="R533" s="3334"/>
      <c r="S533" s="3335"/>
      <c r="T533" s="3336"/>
      <c r="U533" s="3337"/>
      <c r="V533" s="3339"/>
    </row>
    <row r="534" spans="1:37" ht="11.25" customHeight="1" x14ac:dyDescent="0.15">
      <c r="A534" s="1859"/>
      <c r="B534" s="679"/>
      <c r="C534" s="3304"/>
      <c r="D534" s="320" t="s">
        <v>70</v>
      </c>
      <c r="E534" s="321" t="s">
        <v>971</v>
      </c>
      <c r="F534" s="3546" t="s">
        <v>5033</v>
      </c>
      <c r="G534" s="3493"/>
      <c r="H534" s="3487"/>
      <c r="I534" s="3489"/>
      <c r="J534" s="3491"/>
      <c r="K534" s="3487"/>
      <c r="L534" s="3489"/>
      <c r="M534" s="3491"/>
      <c r="N534" s="3493"/>
      <c r="O534" s="3326"/>
      <c r="P534" s="3340"/>
      <c r="Q534" s="3342">
        <v>369</v>
      </c>
      <c r="R534" s="3344">
        <v>3486</v>
      </c>
      <c r="S534" s="3345">
        <v>7582</v>
      </c>
      <c r="T534" s="3344" t="s">
        <v>3686</v>
      </c>
      <c r="U534" s="3347">
        <v>359</v>
      </c>
      <c r="V534" s="3397" t="s">
        <v>3426</v>
      </c>
    </row>
    <row r="535" spans="1:37" ht="11.25" customHeight="1" x14ac:dyDescent="0.15">
      <c r="A535" s="1859"/>
      <c r="B535" s="679"/>
      <c r="C535" s="3305"/>
      <c r="D535" s="514" t="s">
        <v>71</v>
      </c>
      <c r="E535" s="323" t="s">
        <v>104</v>
      </c>
      <c r="F535" s="3547"/>
      <c r="G535" s="3503"/>
      <c r="H535" s="3499"/>
      <c r="I535" s="3501"/>
      <c r="J535" s="3497"/>
      <c r="K535" s="3499"/>
      <c r="L535" s="3501"/>
      <c r="M535" s="3497"/>
      <c r="N535" s="3503"/>
      <c r="O535" s="3358"/>
      <c r="P535" s="3359"/>
      <c r="Q535" s="3360"/>
      <c r="R535" s="3359"/>
      <c r="S535" s="3361"/>
      <c r="T535" s="3359"/>
      <c r="U535" s="3362"/>
      <c r="V535" s="3398"/>
    </row>
    <row r="536" spans="1:37" ht="10.9" customHeight="1" x14ac:dyDescent="0.15">
      <c r="A536" s="1859"/>
      <c r="B536" s="679"/>
      <c r="C536" s="3303" t="s">
        <v>4362</v>
      </c>
      <c r="D536" s="320" t="s">
        <v>72</v>
      </c>
      <c r="E536" s="321" t="s">
        <v>972</v>
      </c>
      <c r="F536" s="3543" t="s">
        <v>4809</v>
      </c>
      <c r="G536" s="3502">
        <v>3</v>
      </c>
      <c r="H536" s="3498">
        <v>0</v>
      </c>
      <c r="I536" s="3500">
        <v>0</v>
      </c>
      <c r="J536" s="3496">
        <v>3</v>
      </c>
      <c r="K536" s="3498">
        <v>0</v>
      </c>
      <c r="L536" s="3500">
        <v>2</v>
      </c>
      <c r="M536" s="3496">
        <v>1</v>
      </c>
      <c r="N536" s="3502">
        <v>0</v>
      </c>
      <c r="O536" s="3325">
        <v>38</v>
      </c>
      <c r="P536" s="3328">
        <v>23270</v>
      </c>
      <c r="Q536" s="3329"/>
      <c r="R536" s="3332" t="s">
        <v>3693</v>
      </c>
      <c r="S536" s="3333"/>
      <c r="T536" s="3328" t="s">
        <v>4676</v>
      </c>
      <c r="U536" s="3329"/>
      <c r="V536" s="3338" t="s">
        <v>3420</v>
      </c>
      <c r="AI536" s="1548">
        <f>SUM(H536:J539)</f>
        <v>3</v>
      </c>
      <c r="AJ536" s="1548">
        <f>SUM(K536:M539)</f>
        <v>3</v>
      </c>
      <c r="AK536" s="1549" t="str">
        <f>IF(AI536=AJ536,"","不一致")</f>
        <v/>
      </c>
    </row>
    <row r="537" spans="1:37" ht="11.25" customHeight="1" x14ac:dyDescent="0.15">
      <c r="A537" s="1859"/>
      <c r="B537" s="679"/>
      <c r="C537" s="3304"/>
      <c r="D537" s="322"/>
      <c r="E537" s="513" t="s">
        <v>973</v>
      </c>
      <c r="F537" s="3544"/>
      <c r="G537" s="3493"/>
      <c r="H537" s="3487"/>
      <c r="I537" s="3489"/>
      <c r="J537" s="3491"/>
      <c r="K537" s="3487"/>
      <c r="L537" s="3489"/>
      <c r="M537" s="3491"/>
      <c r="N537" s="3493"/>
      <c r="O537" s="3326"/>
      <c r="P537" s="3330"/>
      <c r="Q537" s="3331"/>
      <c r="R537" s="3334"/>
      <c r="S537" s="3335"/>
      <c r="T537" s="3336"/>
      <c r="U537" s="3337"/>
      <c r="V537" s="3339"/>
    </row>
    <row r="538" spans="1:37" ht="11.25" customHeight="1" x14ac:dyDescent="0.15">
      <c r="A538" s="1859"/>
      <c r="B538" s="679"/>
      <c r="C538" s="3304"/>
      <c r="D538" s="320" t="s">
        <v>70</v>
      </c>
      <c r="E538" s="321" t="s">
        <v>974</v>
      </c>
      <c r="F538" s="3546" t="s">
        <v>5034</v>
      </c>
      <c r="G538" s="3493"/>
      <c r="H538" s="3487"/>
      <c r="I538" s="3489"/>
      <c r="J538" s="3491"/>
      <c r="K538" s="3487"/>
      <c r="L538" s="3489"/>
      <c r="M538" s="3491"/>
      <c r="N538" s="3493"/>
      <c r="O538" s="3326"/>
      <c r="P538" s="3340"/>
      <c r="Q538" s="3342">
        <v>1215</v>
      </c>
      <c r="R538" s="3344">
        <v>5708</v>
      </c>
      <c r="S538" s="3345">
        <v>13355</v>
      </c>
      <c r="T538" s="3344" t="s">
        <v>3686</v>
      </c>
      <c r="U538" s="3347">
        <v>359</v>
      </c>
      <c r="V538" s="3397" t="s">
        <v>3426</v>
      </c>
    </row>
    <row r="539" spans="1:37" ht="11.25" customHeight="1" x14ac:dyDescent="0.15">
      <c r="A539" s="1859"/>
      <c r="B539" s="679"/>
      <c r="C539" s="3305"/>
      <c r="D539" s="320" t="s">
        <v>71</v>
      </c>
      <c r="E539" s="321" t="s">
        <v>104</v>
      </c>
      <c r="F539" s="3548"/>
      <c r="G539" s="3503"/>
      <c r="H539" s="3499"/>
      <c r="I539" s="3501"/>
      <c r="J539" s="3497"/>
      <c r="K539" s="3499"/>
      <c r="L539" s="3501"/>
      <c r="M539" s="3497"/>
      <c r="N539" s="3503"/>
      <c r="O539" s="3358"/>
      <c r="P539" s="3359"/>
      <c r="Q539" s="3360"/>
      <c r="R539" s="3359"/>
      <c r="S539" s="3361"/>
      <c r="T539" s="3359"/>
      <c r="U539" s="3362"/>
      <c r="V539" s="3398"/>
    </row>
    <row r="540" spans="1:37" ht="10.9" customHeight="1" x14ac:dyDescent="0.15">
      <c r="A540" s="1859"/>
      <c r="B540" s="679"/>
      <c r="C540" s="3303" t="s">
        <v>4363</v>
      </c>
      <c r="D540" s="515" t="s">
        <v>72</v>
      </c>
      <c r="E540" s="516" t="s">
        <v>975</v>
      </c>
      <c r="F540" s="3543" t="s">
        <v>4809</v>
      </c>
      <c r="G540" s="3502">
        <v>3</v>
      </c>
      <c r="H540" s="3498">
        <v>0</v>
      </c>
      <c r="I540" s="3500">
        <v>0</v>
      </c>
      <c r="J540" s="3496">
        <v>3</v>
      </c>
      <c r="K540" s="3498">
        <v>0</v>
      </c>
      <c r="L540" s="3500">
        <v>0</v>
      </c>
      <c r="M540" s="3496">
        <v>3</v>
      </c>
      <c r="N540" s="3502">
        <v>0</v>
      </c>
      <c r="O540" s="3325">
        <v>45</v>
      </c>
      <c r="P540" s="3328">
        <v>12618</v>
      </c>
      <c r="Q540" s="3329"/>
      <c r="R540" s="3332" t="s">
        <v>3694</v>
      </c>
      <c r="S540" s="3333"/>
      <c r="T540" s="3328" t="s">
        <v>4676</v>
      </c>
      <c r="U540" s="3329"/>
      <c r="V540" s="3338" t="s">
        <v>3420</v>
      </c>
      <c r="AI540" s="1548">
        <f>SUM(H540:J543)</f>
        <v>3</v>
      </c>
      <c r="AJ540" s="1548">
        <f>SUM(K540:M543)</f>
        <v>3</v>
      </c>
      <c r="AK540" s="1549" t="str">
        <f>IF(AI540=AJ540,"","不一致")</f>
        <v/>
      </c>
    </row>
    <row r="541" spans="1:37" ht="11.25" customHeight="1" x14ac:dyDescent="0.15">
      <c r="A541" s="1859"/>
      <c r="B541" s="679"/>
      <c r="C541" s="3304"/>
      <c r="D541" s="322"/>
      <c r="E541" s="513" t="s">
        <v>976</v>
      </c>
      <c r="F541" s="3544"/>
      <c r="G541" s="3493"/>
      <c r="H541" s="3487"/>
      <c r="I541" s="3489"/>
      <c r="J541" s="3491"/>
      <c r="K541" s="3487"/>
      <c r="L541" s="3489"/>
      <c r="M541" s="3491"/>
      <c r="N541" s="3493"/>
      <c r="O541" s="3326"/>
      <c r="P541" s="3330"/>
      <c r="Q541" s="3331"/>
      <c r="R541" s="3334"/>
      <c r="S541" s="3335"/>
      <c r="T541" s="3336"/>
      <c r="U541" s="3337"/>
      <c r="V541" s="3339"/>
    </row>
    <row r="542" spans="1:37" ht="11.25" customHeight="1" x14ac:dyDescent="0.15">
      <c r="A542" s="1859"/>
      <c r="B542" s="679"/>
      <c r="C542" s="3304"/>
      <c r="D542" s="320" t="s">
        <v>70</v>
      </c>
      <c r="E542" s="321" t="s">
        <v>977</v>
      </c>
      <c r="F542" s="3546" t="s">
        <v>5035</v>
      </c>
      <c r="G542" s="3493"/>
      <c r="H542" s="3487"/>
      <c r="I542" s="3489"/>
      <c r="J542" s="3491"/>
      <c r="K542" s="3487"/>
      <c r="L542" s="3489"/>
      <c r="M542" s="3491"/>
      <c r="N542" s="3493"/>
      <c r="O542" s="3326"/>
      <c r="P542" s="3340"/>
      <c r="Q542" s="3342">
        <v>1226</v>
      </c>
      <c r="R542" s="3344">
        <v>5129</v>
      </c>
      <c r="S542" s="3345">
        <v>10788</v>
      </c>
      <c r="T542" s="3344" t="s">
        <v>3686</v>
      </c>
      <c r="U542" s="3347">
        <v>359</v>
      </c>
      <c r="V542" s="3397" t="s">
        <v>3426</v>
      </c>
    </row>
    <row r="543" spans="1:37" ht="11.25" customHeight="1" x14ac:dyDescent="0.15">
      <c r="A543" s="1859"/>
      <c r="B543" s="679"/>
      <c r="C543" s="3305"/>
      <c r="D543" s="514" t="s">
        <v>71</v>
      </c>
      <c r="E543" s="323" t="s">
        <v>104</v>
      </c>
      <c r="F543" s="3547"/>
      <c r="G543" s="3503"/>
      <c r="H543" s="3499"/>
      <c r="I543" s="3501"/>
      <c r="J543" s="3497"/>
      <c r="K543" s="3499"/>
      <c r="L543" s="3501"/>
      <c r="M543" s="3497"/>
      <c r="N543" s="3503"/>
      <c r="O543" s="3358"/>
      <c r="P543" s="3359"/>
      <c r="Q543" s="3360"/>
      <c r="R543" s="3359"/>
      <c r="S543" s="3361"/>
      <c r="T543" s="3359"/>
      <c r="U543" s="3362"/>
      <c r="V543" s="3398"/>
    </row>
    <row r="544" spans="1:37" ht="10.9" customHeight="1" x14ac:dyDescent="0.15">
      <c r="A544" s="1859"/>
      <c r="B544" s="679"/>
      <c r="C544" s="3303" t="s">
        <v>4364</v>
      </c>
      <c r="D544" s="320" t="s">
        <v>72</v>
      </c>
      <c r="E544" s="321" t="s">
        <v>978</v>
      </c>
      <c r="F544" s="3543" t="s">
        <v>4821</v>
      </c>
      <c r="G544" s="3502">
        <v>3</v>
      </c>
      <c r="H544" s="3498">
        <v>0</v>
      </c>
      <c r="I544" s="3500">
        <v>0</v>
      </c>
      <c r="J544" s="3496">
        <v>3</v>
      </c>
      <c r="K544" s="3498">
        <v>0</v>
      </c>
      <c r="L544" s="3500">
        <v>1</v>
      </c>
      <c r="M544" s="3496">
        <v>2</v>
      </c>
      <c r="N544" s="3502">
        <v>0</v>
      </c>
      <c r="O544" s="3325">
        <v>89</v>
      </c>
      <c r="P544" s="3328">
        <v>13953</v>
      </c>
      <c r="Q544" s="3329"/>
      <c r="R544" s="3332" t="s">
        <v>3695</v>
      </c>
      <c r="S544" s="3333"/>
      <c r="T544" s="3328" t="s">
        <v>4676</v>
      </c>
      <c r="U544" s="3329"/>
      <c r="V544" s="3338" t="s">
        <v>3420</v>
      </c>
      <c r="AI544" s="1548">
        <f>SUM(H544:J547)</f>
        <v>3</v>
      </c>
      <c r="AJ544" s="1548">
        <f>SUM(K544:M547)</f>
        <v>3</v>
      </c>
      <c r="AK544" s="1549" t="str">
        <f>IF(AI544=AJ544,"","不一致")</f>
        <v/>
      </c>
    </row>
    <row r="545" spans="1:37" ht="11.25" customHeight="1" x14ac:dyDescent="0.15">
      <c r="A545" s="1859"/>
      <c r="B545" s="679"/>
      <c r="C545" s="3304"/>
      <c r="D545" s="322"/>
      <c r="E545" s="513" t="s">
        <v>979</v>
      </c>
      <c r="F545" s="3544"/>
      <c r="G545" s="3493"/>
      <c r="H545" s="3487"/>
      <c r="I545" s="3489"/>
      <c r="J545" s="3491"/>
      <c r="K545" s="3487"/>
      <c r="L545" s="3489"/>
      <c r="M545" s="3491"/>
      <c r="N545" s="3493"/>
      <c r="O545" s="3326"/>
      <c r="P545" s="3330"/>
      <c r="Q545" s="3331"/>
      <c r="R545" s="3334"/>
      <c r="S545" s="3335"/>
      <c r="T545" s="3336"/>
      <c r="U545" s="3337"/>
      <c r="V545" s="3339"/>
    </row>
    <row r="546" spans="1:37" ht="11.25" customHeight="1" x14ac:dyDescent="0.15">
      <c r="A546" s="1859"/>
      <c r="B546" s="679"/>
      <c r="C546" s="3304"/>
      <c r="D546" s="320" t="s">
        <v>70</v>
      </c>
      <c r="E546" s="321" t="s">
        <v>980</v>
      </c>
      <c r="F546" s="3546" t="s">
        <v>5036</v>
      </c>
      <c r="G546" s="3493"/>
      <c r="H546" s="3487"/>
      <c r="I546" s="3489"/>
      <c r="J546" s="3491"/>
      <c r="K546" s="3487"/>
      <c r="L546" s="3489"/>
      <c r="M546" s="3491"/>
      <c r="N546" s="3493"/>
      <c r="O546" s="3326"/>
      <c r="P546" s="3340"/>
      <c r="Q546" s="3342">
        <v>1246</v>
      </c>
      <c r="R546" s="3344">
        <v>3650</v>
      </c>
      <c r="S546" s="3345">
        <v>7895</v>
      </c>
      <c r="T546" s="3344" t="s">
        <v>3686</v>
      </c>
      <c r="U546" s="3347">
        <v>359</v>
      </c>
      <c r="V546" s="3397" t="s">
        <v>3426</v>
      </c>
    </row>
    <row r="547" spans="1:37" ht="11.25" customHeight="1" x14ac:dyDescent="0.15">
      <c r="A547" s="1859"/>
      <c r="B547" s="679"/>
      <c r="C547" s="3305"/>
      <c r="D547" s="320" t="s">
        <v>71</v>
      </c>
      <c r="E547" s="321" t="s">
        <v>104</v>
      </c>
      <c r="F547" s="3548"/>
      <c r="G547" s="3503"/>
      <c r="H547" s="3499"/>
      <c r="I547" s="3501"/>
      <c r="J547" s="3497"/>
      <c r="K547" s="3499"/>
      <c r="L547" s="3501"/>
      <c r="M547" s="3497"/>
      <c r="N547" s="3503"/>
      <c r="O547" s="3358"/>
      <c r="P547" s="3359"/>
      <c r="Q547" s="3360"/>
      <c r="R547" s="3359"/>
      <c r="S547" s="3361"/>
      <c r="T547" s="3359"/>
      <c r="U547" s="3362"/>
      <c r="V547" s="3398"/>
    </row>
    <row r="548" spans="1:37" ht="10.9" customHeight="1" x14ac:dyDescent="0.15">
      <c r="A548" s="1859"/>
      <c r="B548" s="679"/>
      <c r="C548" s="3303" t="s">
        <v>4365</v>
      </c>
      <c r="D548" s="515" t="s">
        <v>72</v>
      </c>
      <c r="E548" s="516" t="s">
        <v>981</v>
      </c>
      <c r="F548" s="3543" t="s">
        <v>4809</v>
      </c>
      <c r="G548" s="3502">
        <v>3</v>
      </c>
      <c r="H548" s="3498">
        <v>0</v>
      </c>
      <c r="I548" s="3500">
        <v>0</v>
      </c>
      <c r="J548" s="3496">
        <v>3</v>
      </c>
      <c r="K548" s="3498">
        <v>0</v>
      </c>
      <c r="L548" s="3500">
        <v>1</v>
      </c>
      <c r="M548" s="3496">
        <v>2</v>
      </c>
      <c r="N548" s="3502">
        <v>0</v>
      </c>
      <c r="O548" s="3325">
        <v>26</v>
      </c>
      <c r="P548" s="3328">
        <v>11276</v>
      </c>
      <c r="Q548" s="3329"/>
      <c r="R548" s="3332" t="s">
        <v>3696</v>
      </c>
      <c r="S548" s="3333"/>
      <c r="T548" s="3328" t="s">
        <v>4676</v>
      </c>
      <c r="U548" s="3329"/>
      <c r="V548" s="3338" t="s">
        <v>3420</v>
      </c>
      <c r="AI548" s="1548">
        <f>SUM(H548:J551)</f>
        <v>3</v>
      </c>
      <c r="AJ548" s="1548">
        <f>SUM(K548:M551)</f>
        <v>3</v>
      </c>
      <c r="AK548" s="1549" t="str">
        <f>IF(AI548=AJ548,"","不一致")</f>
        <v/>
      </c>
    </row>
    <row r="549" spans="1:37" ht="11.25" customHeight="1" x14ac:dyDescent="0.15">
      <c r="A549" s="1859"/>
      <c r="B549" s="679"/>
      <c r="C549" s="3304"/>
      <c r="D549" s="322"/>
      <c r="E549" s="513" t="s">
        <v>982</v>
      </c>
      <c r="F549" s="3544"/>
      <c r="G549" s="3493"/>
      <c r="H549" s="3487"/>
      <c r="I549" s="3489"/>
      <c r="J549" s="3491"/>
      <c r="K549" s="3487"/>
      <c r="L549" s="3489"/>
      <c r="M549" s="3491"/>
      <c r="N549" s="3493"/>
      <c r="O549" s="3326"/>
      <c r="P549" s="3330"/>
      <c r="Q549" s="3331"/>
      <c r="R549" s="3334"/>
      <c r="S549" s="3335"/>
      <c r="T549" s="3336"/>
      <c r="U549" s="3337"/>
      <c r="V549" s="3339"/>
    </row>
    <row r="550" spans="1:37" ht="11.25" customHeight="1" x14ac:dyDescent="0.15">
      <c r="A550" s="1859"/>
      <c r="B550" s="679"/>
      <c r="C550" s="3304"/>
      <c r="D550" s="320" t="s">
        <v>70</v>
      </c>
      <c r="E550" s="321" t="s">
        <v>983</v>
      </c>
      <c r="F550" s="3546" t="s">
        <v>5037</v>
      </c>
      <c r="G550" s="3493"/>
      <c r="H550" s="3487"/>
      <c r="I550" s="3489"/>
      <c r="J550" s="3491"/>
      <c r="K550" s="3487"/>
      <c r="L550" s="3489"/>
      <c r="M550" s="3491"/>
      <c r="N550" s="3493"/>
      <c r="O550" s="3326"/>
      <c r="P550" s="3340"/>
      <c r="Q550" s="3342">
        <v>768</v>
      </c>
      <c r="R550" s="3344">
        <v>3144</v>
      </c>
      <c r="S550" s="3345">
        <v>6388</v>
      </c>
      <c r="T550" s="3344" t="s">
        <v>3686</v>
      </c>
      <c r="U550" s="3347">
        <v>359</v>
      </c>
      <c r="V550" s="3397" t="s">
        <v>3426</v>
      </c>
    </row>
    <row r="551" spans="1:37" ht="11.25" customHeight="1" x14ac:dyDescent="0.15">
      <c r="A551" s="1859"/>
      <c r="B551" s="679"/>
      <c r="C551" s="3305"/>
      <c r="D551" s="514" t="s">
        <v>71</v>
      </c>
      <c r="E551" s="323" t="s">
        <v>104</v>
      </c>
      <c r="F551" s="3547"/>
      <c r="G551" s="3503"/>
      <c r="H551" s="3499"/>
      <c r="I551" s="3501"/>
      <c r="J551" s="3497"/>
      <c r="K551" s="3499"/>
      <c r="L551" s="3501"/>
      <c r="M551" s="3497"/>
      <c r="N551" s="3503"/>
      <c r="O551" s="3358"/>
      <c r="P551" s="3359"/>
      <c r="Q551" s="3360"/>
      <c r="R551" s="3359"/>
      <c r="S551" s="3361"/>
      <c r="T551" s="3359"/>
      <c r="U551" s="3362"/>
      <c r="V551" s="3398"/>
    </row>
    <row r="552" spans="1:37" ht="10.9" customHeight="1" x14ac:dyDescent="0.15">
      <c r="A552" s="1859"/>
      <c r="B552" s="679"/>
      <c r="C552" s="3303" t="s">
        <v>4366</v>
      </c>
      <c r="D552" s="320" t="s">
        <v>72</v>
      </c>
      <c r="E552" s="321" t="s">
        <v>984</v>
      </c>
      <c r="F552" s="3543" t="s">
        <v>4809</v>
      </c>
      <c r="G552" s="3502">
        <v>3</v>
      </c>
      <c r="H552" s="3498">
        <v>0</v>
      </c>
      <c r="I552" s="3500">
        <v>0</v>
      </c>
      <c r="J552" s="3496">
        <v>3</v>
      </c>
      <c r="K552" s="3498">
        <v>0</v>
      </c>
      <c r="L552" s="3500">
        <v>1</v>
      </c>
      <c r="M552" s="3496">
        <v>2</v>
      </c>
      <c r="N552" s="3502">
        <v>0</v>
      </c>
      <c r="O552" s="3325">
        <v>25</v>
      </c>
      <c r="P552" s="3328">
        <v>10435</v>
      </c>
      <c r="Q552" s="3329"/>
      <c r="R552" s="3332" t="s">
        <v>3697</v>
      </c>
      <c r="S552" s="3333"/>
      <c r="T552" s="3328" t="s">
        <v>4676</v>
      </c>
      <c r="U552" s="3329"/>
      <c r="V552" s="3338" t="s">
        <v>3420</v>
      </c>
      <c r="AI552" s="1548">
        <f>SUM(H552:J555)</f>
        <v>3</v>
      </c>
      <c r="AJ552" s="1548">
        <f>SUM(K552:M555)</f>
        <v>3</v>
      </c>
      <c r="AK552" s="1549" t="str">
        <f>IF(AI552=AJ552,"","不一致")</f>
        <v/>
      </c>
    </row>
    <row r="553" spans="1:37" ht="11.25" customHeight="1" x14ac:dyDescent="0.15">
      <c r="A553" s="1859"/>
      <c r="B553" s="679"/>
      <c r="C553" s="3304"/>
      <c r="D553" s="322"/>
      <c r="E553" s="513" t="s">
        <v>985</v>
      </c>
      <c r="F553" s="3544"/>
      <c r="G553" s="3493"/>
      <c r="H553" s="3487"/>
      <c r="I553" s="3489"/>
      <c r="J553" s="3491"/>
      <c r="K553" s="3487"/>
      <c r="L553" s="3489"/>
      <c r="M553" s="3491"/>
      <c r="N553" s="3493"/>
      <c r="O553" s="3326"/>
      <c r="P553" s="3330"/>
      <c r="Q553" s="3331"/>
      <c r="R553" s="3334"/>
      <c r="S553" s="3335"/>
      <c r="T553" s="3336"/>
      <c r="U553" s="3337"/>
      <c r="V553" s="3339"/>
    </row>
    <row r="554" spans="1:37" ht="11.25" customHeight="1" x14ac:dyDescent="0.15">
      <c r="A554" s="1859"/>
      <c r="B554" s="679"/>
      <c r="C554" s="3304"/>
      <c r="D554" s="320" t="s">
        <v>70</v>
      </c>
      <c r="E554" s="321" t="s">
        <v>986</v>
      </c>
      <c r="F554" s="3546" t="s">
        <v>5038</v>
      </c>
      <c r="G554" s="3493"/>
      <c r="H554" s="3487"/>
      <c r="I554" s="3489"/>
      <c r="J554" s="3491"/>
      <c r="K554" s="3487"/>
      <c r="L554" s="3489"/>
      <c r="M554" s="3491"/>
      <c r="N554" s="3493"/>
      <c r="O554" s="3326"/>
      <c r="P554" s="3340"/>
      <c r="Q554" s="3342">
        <v>483</v>
      </c>
      <c r="R554" s="3344">
        <v>4082</v>
      </c>
      <c r="S554" s="3345">
        <v>8709</v>
      </c>
      <c r="T554" s="3344" t="s">
        <v>3686</v>
      </c>
      <c r="U554" s="3347">
        <v>359</v>
      </c>
      <c r="V554" s="3397" t="s">
        <v>3426</v>
      </c>
    </row>
    <row r="555" spans="1:37" ht="11.25" customHeight="1" x14ac:dyDescent="0.15">
      <c r="A555" s="1859"/>
      <c r="B555" s="679"/>
      <c r="C555" s="3305"/>
      <c r="D555" s="320" t="s">
        <v>71</v>
      </c>
      <c r="E555" s="321" t="s">
        <v>104</v>
      </c>
      <c r="F555" s="3548"/>
      <c r="G555" s="3503"/>
      <c r="H555" s="3499"/>
      <c r="I555" s="3501"/>
      <c r="J555" s="3497"/>
      <c r="K555" s="3499"/>
      <c r="L555" s="3501"/>
      <c r="M555" s="3497"/>
      <c r="N555" s="3503"/>
      <c r="O555" s="3358"/>
      <c r="P555" s="3359"/>
      <c r="Q555" s="3360"/>
      <c r="R555" s="3359"/>
      <c r="S555" s="3361"/>
      <c r="T555" s="3359"/>
      <c r="U555" s="3362"/>
      <c r="V555" s="3398"/>
    </row>
    <row r="556" spans="1:37" ht="11.25" customHeight="1" x14ac:dyDescent="0.15">
      <c r="A556" s="1859"/>
      <c r="B556" s="679"/>
      <c r="C556" s="3303" t="s">
        <v>4367</v>
      </c>
      <c r="D556" s="515" t="s">
        <v>72</v>
      </c>
      <c r="E556" s="516" t="s">
        <v>987</v>
      </c>
      <c r="F556" s="3543" t="s">
        <v>4809</v>
      </c>
      <c r="G556" s="3502">
        <v>3</v>
      </c>
      <c r="H556" s="3498">
        <v>0</v>
      </c>
      <c r="I556" s="3500">
        <v>0</v>
      </c>
      <c r="J556" s="3496">
        <v>3</v>
      </c>
      <c r="K556" s="3498">
        <v>0</v>
      </c>
      <c r="L556" s="3500">
        <v>0</v>
      </c>
      <c r="M556" s="3496">
        <v>3</v>
      </c>
      <c r="N556" s="3502">
        <v>0</v>
      </c>
      <c r="O556" s="3325">
        <v>54</v>
      </c>
      <c r="P556" s="3328">
        <v>18236</v>
      </c>
      <c r="Q556" s="3329"/>
      <c r="R556" s="3332" t="s">
        <v>3698</v>
      </c>
      <c r="S556" s="3333"/>
      <c r="T556" s="3328" t="s">
        <v>4676</v>
      </c>
      <c r="U556" s="3329"/>
      <c r="V556" s="3338" t="s">
        <v>3420</v>
      </c>
      <c r="AI556" s="1548">
        <f>SUM(H556:J559)</f>
        <v>3</v>
      </c>
      <c r="AJ556" s="1548">
        <f>SUM(K556:M559)</f>
        <v>3</v>
      </c>
      <c r="AK556" s="1549" t="str">
        <f>IF(AI556=AJ556,"","不一致")</f>
        <v/>
      </c>
    </row>
    <row r="557" spans="1:37" ht="11.25" customHeight="1" x14ac:dyDescent="0.15">
      <c r="A557" s="1859"/>
      <c r="B557" s="679"/>
      <c r="C557" s="3304"/>
      <c r="D557" s="322"/>
      <c r="E557" s="513" t="s">
        <v>988</v>
      </c>
      <c r="F557" s="3544"/>
      <c r="G557" s="3493"/>
      <c r="H557" s="3487"/>
      <c r="I557" s="3489"/>
      <c r="J557" s="3491"/>
      <c r="K557" s="3487"/>
      <c r="L557" s="3489"/>
      <c r="M557" s="3491"/>
      <c r="N557" s="3493"/>
      <c r="O557" s="3326"/>
      <c r="P557" s="3330"/>
      <c r="Q557" s="3331"/>
      <c r="R557" s="3334"/>
      <c r="S557" s="3335"/>
      <c r="T557" s="3336"/>
      <c r="U557" s="3337"/>
      <c r="V557" s="3339"/>
    </row>
    <row r="558" spans="1:37" ht="11.25" customHeight="1" x14ac:dyDescent="0.15">
      <c r="A558" s="1859"/>
      <c r="B558" s="679"/>
      <c r="C558" s="3304"/>
      <c r="D558" s="320" t="s">
        <v>70</v>
      </c>
      <c r="E558" s="321" t="s">
        <v>989</v>
      </c>
      <c r="F558" s="3546" t="s">
        <v>5039</v>
      </c>
      <c r="G558" s="3493"/>
      <c r="H558" s="3487"/>
      <c r="I558" s="3489"/>
      <c r="J558" s="3491"/>
      <c r="K558" s="3487"/>
      <c r="L558" s="3489"/>
      <c r="M558" s="3491"/>
      <c r="N558" s="3493"/>
      <c r="O558" s="3326"/>
      <c r="P558" s="3340"/>
      <c r="Q558" s="3342">
        <v>1222</v>
      </c>
      <c r="R558" s="3344">
        <v>2690</v>
      </c>
      <c r="S558" s="3345">
        <v>6398</v>
      </c>
      <c r="T558" s="3344" t="s">
        <v>3686</v>
      </c>
      <c r="U558" s="3347">
        <v>359</v>
      </c>
      <c r="V558" s="3397" t="s">
        <v>3426</v>
      </c>
    </row>
    <row r="559" spans="1:37" ht="11.25" customHeight="1" x14ac:dyDescent="0.15">
      <c r="A559" s="1859"/>
      <c r="B559" s="679"/>
      <c r="C559" s="3305"/>
      <c r="D559" s="514" t="s">
        <v>71</v>
      </c>
      <c r="E559" s="323" t="s">
        <v>104</v>
      </c>
      <c r="F559" s="3547"/>
      <c r="G559" s="3503"/>
      <c r="H559" s="3499"/>
      <c r="I559" s="3501"/>
      <c r="J559" s="3497"/>
      <c r="K559" s="3499"/>
      <c r="L559" s="3501"/>
      <c r="M559" s="3497"/>
      <c r="N559" s="3503"/>
      <c r="O559" s="3358"/>
      <c r="P559" s="3359"/>
      <c r="Q559" s="3360"/>
      <c r="R559" s="3359"/>
      <c r="S559" s="3361"/>
      <c r="T559" s="3359"/>
      <c r="U559" s="3362"/>
      <c r="V559" s="3398"/>
    </row>
    <row r="560" spans="1:37" ht="11.25" customHeight="1" x14ac:dyDescent="0.15">
      <c r="A560" s="1859"/>
      <c r="B560" s="679"/>
      <c r="C560" s="3303" t="s">
        <v>4368</v>
      </c>
      <c r="D560" s="320" t="s">
        <v>72</v>
      </c>
      <c r="E560" s="321" t="s">
        <v>990</v>
      </c>
      <c r="F560" s="3543" t="s">
        <v>4809</v>
      </c>
      <c r="G560" s="3502">
        <v>3</v>
      </c>
      <c r="H560" s="3498">
        <v>0</v>
      </c>
      <c r="I560" s="3500">
        <v>0</v>
      </c>
      <c r="J560" s="3496">
        <v>3</v>
      </c>
      <c r="K560" s="3498">
        <v>0</v>
      </c>
      <c r="L560" s="3500">
        <v>0</v>
      </c>
      <c r="M560" s="3496">
        <v>3</v>
      </c>
      <c r="N560" s="3502">
        <v>0</v>
      </c>
      <c r="O560" s="3325">
        <v>31</v>
      </c>
      <c r="P560" s="3328">
        <v>17037</v>
      </c>
      <c r="Q560" s="3329"/>
      <c r="R560" s="3332" t="s">
        <v>3699</v>
      </c>
      <c r="S560" s="3333"/>
      <c r="T560" s="3328" t="s">
        <v>4676</v>
      </c>
      <c r="U560" s="3329"/>
      <c r="V560" s="3338" t="s">
        <v>3420</v>
      </c>
      <c r="AI560" s="1548">
        <f>SUM(H560:J563)</f>
        <v>3</v>
      </c>
      <c r="AJ560" s="1548">
        <f>SUM(K560:M563)</f>
        <v>3</v>
      </c>
      <c r="AK560" s="1549" t="str">
        <f>IF(AI560=AJ560,"","不一致")</f>
        <v/>
      </c>
    </row>
    <row r="561" spans="1:37" ht="11.25" customHeight="1" x14ac:dyDescent="0.15">
      <c r="A561" s="1859"/>
      <c r="B561" s="679"/>
      <c r="C561" s="3304"/>
      <c r="D561" s="322"/>
      <c r="E561" s="513" t="s">
        <v>991</v>
      </c>
      <c r="F561" s="3544"/>
      <c r="G561" s="3493"/>
      <c r="H561" s="3487"/>
      <c r="I561" s="3489"/>
      <c r="J561" s="3491"/>
      <c r="K561" s="3487"/>
      <c r="L561" s="3489"/>
      <c r="M561" s="3491"/>
      <c r="N561" s="3493"/>
      <c r="O561" s="3326"/>
      <c r="P561" s="3330"/>
      <c r="Q561" s="3331"/>
      <c r="R561" s="3334"/>
      <c r="S561" s="3335"/>
      <c r="T561" s="3336"/>
      <c r="U561" s="3337"/>
      <c r="V561" s="3339"/>
    </row>
    <row r="562" spans="1:37" ht="11.25" customHeight="1" x14ac:dyDescent="0.15">
      <c r="A562" s="1859"/>
      <c r="B562" s="679"/>
      <c r="C562" s="3304"/>
      <c r="D562" s="320" t="s">
        <v>70</v>
      </c>
      <c r="E562" s="321" t="s">
        <v>992</v>
      </c>
      <c r="F562" s="3546" t="s">
        <v>5040</v>
      </c>
      <c r="G562" s="3493"/>
      <c r="H562" s="3487"/>
      <c r="I562" s="3489"/>
      <c r="J562" s="3491"/>
      <c r="K562" s="3487"/>
      <c r="L562" s="3489"/>
      <c r="M562" s="3491"/>
      <c r="N562" s="3493"/>
      <c r="O562" s="3326"/>
      <c r="P562" s="3340"/>
      <c r="Q562" s="3342">
        <v>766</v>
      </c>
      <c r="R562" s="3344">
        <v>3189</v>
      </c>
      <c r="S562" s="3345">
        <v>6119</v>
      </c>
      <c r="T562" s="3344" t="s">
        <v>3686</v>
      </c>
      <c r="U562" s="3347">
        <v>359</v>
      </c>
      <c r="V562" s="3397" t="s">
        <v>3426</v>
      </c>
    </row>
    <row r="563" spans="1:37" ht="11.25" customHeight="1" x14ac:dyDescent="0.15">
      <c r="A563" s="1859"/>
      <c r="B563" s="679"/>
      <c r="C563" s="3305"/>
      <c r="D563" s="320" t="s">
        <v>71</v>
      </c>
      <c r="E563" s="321" t="s">
        <v>104</v>
      </c>
      <c r="F563" s="3548"/>
      <c r="G563" s="3503"/>
      <c r="H563" s="3499"/>
      <c r="I563" s="3501"/>
      <c r="J563" s="3497"/>
      <c r="K563" s="3499"/>
      <c r="L563" s="3501"/>
      <c r="M563" s="3497"/>
      <c r="N563" s="3503"/>
      <c r="O563" s="3358"/>
      <c r="P563" s="3359"/>
      <c r="Q563" s="3360"/>
      <c r="R563" s="3359"/>
      <c r="S563" s="3361"/>
      <c r="T563" s="3359"/>
      <c r="U563" s="3362"/>
      <c r="V563" s="3398"/>
    </row>
    <row r="564" spans="1:37" ht="11.25" customHeight="1" x14ac:dyDescent="0.15">
      <c r="A564" s="1859"/>
      <c r="B564" s="679"/>
      <c r="C564" s="3303" t="s">
        <v>4369</v>
      </c>
      <c r="D564" s="515" t="s">
        <v>72</v>
      </c>
      <c r="E564" s="516" t="s">
        <v>993</v>
      </c>
      <c r="F564" s="3543" t="s">
        <v>4809</v>
      </c>
      <c r="G564" s="3502">
        <v>3</v>
      </c>
      <c r="H564" s="3498">
        <v>0</v>
      </c>
      <c r="I564" s="3500">
        <v>0</v>
      </c>
      <c r="J564" s="3496">
        <v>3</v>
      </c>
      <c r="K564" s="3498">
        <v>0</v>
      </c>
      <c r="L564" s="3500">
        <v>0</v>
      </c>
      <c r="M564" s="3496">
        <v>3</v>
      </c>
      <c r="N564" s="3502">
        <v>0</v>
      </c>
      <c r="O564" s="3325">
        <v>46</v>
      </c>
      <c r="P564" s="3328">
        <v>15366</v>
      </c>
      <c r="Q564" s="3329"/>
      <c r="R564" s="3332" t="s">
        <v>3700</v>
      </c>
      <c r="S564" s="3333"/>
      <c r="T564" s="3328" t="s">
        <v>4676</v>
      </c>
      <c r="U564" s="3329"/>
      <c r="V564" s="3338" t="s">
        <v>3420</v>
      </c>
      <c r="AI564" s="1548">
        <f>SUM(H564:J567)</f>
        <v>3</v>
      </c>
      <c r="AJ564" s="1548">
        <f>SUM(K564:M567)</f>
        <v>3</v>
      </c>
      <c r="AK564" s="1549" t="str">
        <f>IF(AI564=AJ564,"","不一致")</f>
        <v/>
      </c>
    </row>
    <row r="565" spans="1:37" ht="11.25" customHeight="1" x14ac:dyDescent="0.15">
      <c r="A565" s="1859"/>
      <c r="B565" s="679"/>
      <c r="C565" s="3304"/>
      <c r="D565" s="322"/>
      <c r="E565" s="513" t="s">
        <v>994</v>
      </c>
      <c r="F565" s="3544"/>
      <c r="G565" s="3493"/>
      <c r="H565" s="3487"/>
      <c r="I565" s="3489"/>
      <c r="J565" s="3491"/>
      <c r="K565" s="3487"/>
      <c r="L565" s="3489"/>
      <c r="M565" s="3491"/>
      <c r="N565" s="3493"/>
      <c r="O565" s="3326"/>
      <c r="P565" s="3330"/>
      <c r="Q565" s="3331"/>
      <c r="R565" s="3334"/>
      <c r="S565" s="3335"/>
      <c r="T565" s="3336"/>
      <c r="U565" s="3337"/>
      <c r="V565" s="3339"/>
    </row>
    <row r="566" spans="1:37" ht="11.25" customHeight="1" x14ac:dyDescent="0.15">
      <c r="A566" s="1859"/>
      <c r="B566" s="679"/>
      <c r="C566" s="3304"/>
      <c r="D566" s="320" t="s">
        <v>70</v>
      </c>
      <c r="E566" s="321" t="s">
        <v>995</v>
      </c>
      <c r="F566" s="3546" t="s">
        <v>5041</v>
      </c>
      <c r="G566" s="3493"/>
      <c r="H566" s="3487"/>
      <c r="I566" s="3489"/>
      <c r="J566" s="3491"/>
      <c r="K566" s="3487"/>
      <c r="L566" s="3489"/>
      <c r="M566" s="3491"/>
      <c r="N566" s="3493"/>
      <c r="O566" s="3326"/>
      <c r="P566" s="3340"/>
      <c r="Q566" s="3342">
        <v>1048</v>
      </c>
      <c r="R566" s="3344">
        <v>3393</v>
      </c>
      <c r="S566" s="3345">
        <v>7310</v>
      </c>
      <c r="T566" s="3344" t="s">
        <v>3686</v>
      </c>
      <c r="U566" s="3347">
        <v>359</v>
      </c>
      <c r="V566" s="3397" t="s">
        <v>3426</v>
      </c>
    </row>
    <row r="567" spans="1:37" ht="11.25" customHeight="1" x14ac:dyDescent="0.15">
      <c r="A567" s="1859"/>
      <c r="B567" s="679"/>
      <c r="C567" s="3304"/>
      <c r="D567" s="320" t="s">
        <v>71</v>
      </c>
      <c r="E567" s="321" t="s">
        <v>104</v>
      </c>
      <c r="F567" s="3548"/>
      <c r="G567" s="3503"/>
      <c r="H567" s="3499"/>
      <c r="I567" s="3501"/>
      <c r="J567" s="3497"/>
      <c r="K567" s="3499"/>
      <c r="L567" s="3501"/>
      <c r="M567" s="3497"/>
      <c r="N567" s="3503"/>
      <c r="O567" s="3358"/>
      <c r="P567" s="3359"/>
      <c r="Q567" s="3360"/>
      <c r="R567" s="3359"/>
      <c r="S567" s="3361"/>
      <c r="T567" s="3359"/>
      <c r="U567" s="3362"/>
      <c r="V567" s="3398"/>
    </row>
    <row r="568" spans="1:37" ht="11.25" customHeight="1" x14ac:dyDescent="0.15">
      <c r="A568" s="1859"/>
      <c r="B568" s="679"/>
      <c r="C568" s="3303" t="s">
        <v>4370</v>
      </c>
      <c r="D568" s="515" t="s">
        <v>72</v>
      </c>
      <c r="E568" s="516" t="s">
        <v>996</v>
      </c>
      <c r="F568" s="3543" t="s">
        <v>4809</v>
      </c>
      <c r="G568" s="3502">
        <v>3</v>
      </c>
      <c r="H568" s="3498">
        <v>0</v>
      </c>
      <c r="I568" s="3500">
        <v>0</v>
      </c>
      <c r="J568" s="3496">
        <v>3</v>
      </c>
      <c r="K568" s="3498">
        <v>0</v>
      </c>
      <c r="L568" s="3500">
        <v>0</v>
      </c>
      <c r="M568" s="3496">
        <v>3</v>
      </c>
      <c r="N568" s="3502">
        <v>0</v>
      </c>
      <c r="O568" s="3325">
        <v>7</v>
      </c>
      <c r="P568" s="3328">
        <v>7318</v>
      </c>
      <c r="Q568" s="3329"/>
      <c r="R568" s="3332" t="s">
        <v>3701</v>
      </c>
      <c r="S568" s="3333"/>
      <c r="T568" s="3328" t="s">
        <v>4676</v>
      </c>
      <c r="U568" s="3329"/>
      <c r="V568" s="3338" t="s">
        <v>3420</v>
      </c>
      <c r="AI568" s="1548">
        <f>SUM(H568:J571)</f>
        <v>3</v>
      </c>
      <c r="AJ568" s="1548">
        <f>SUM(K568:M571)</f>
        <v>3</v>
      </c>
      <c r="AK568" s="1549" t="str">
        <f>IF(AI568=AJ568,"","不一致")</f>
        <v/>
      </c>
    </row>
    <row r="569" spans="1:37" ht="11.25" customHeight="1" x14ac:dyDescent="0.15">
      <c r="A569" s="1859"/>
      <c r="B569" s="679"/>
      <c r="C569" s="3304"/>
      <c r="D569" s="322"/>
      <c r="E569" s="513" t="s">
        <v>997</v>
      </c>
      <c r="F569" s="3544"/>
      <c r="G569" s="3493"/>
      <c r="H569" s="3487"/>
      <c r="I569" s="3489"/>
      <c r="J569" s="3491"/>
      <c r="K569" s="3487"/>
      <c r="L569" s="3489"/>
      <c r="M569" s="3491"/>
      <c r="N569" s="3493"/>
      <c r="O569" s="3326"/>
      <c r="P569" s="3330"/>
      <c r="Q569" s="3331"/>
      <c r="R569" s="3334"/>
      <c r="S569" s="3335"/>
      <c r="T569" s="3336"/>
      <c r="U569" s="3337"/>
      <c r="V569" s="3339"/>
    </row>
    <row r="570" spans="1:37" ht="11.25" customHeight="1" x14ac:dyDescent="0.15">
      <c r="A570" s="1859"/>
      <c r="B570" s="679"/>
      <c r="C570" s="3304"/>
      <c r="D570" s="320" t="s">
        <v>70</v>
      </c>
      <c r="E570" s="321" t="s">
        <v>998</v>
      </c>
      <c r="F570" s="3546" t="s">
        <v>5042</v>
      </c>
      <c r="G570" s="3493"/>
      <c r="H570" s="3487"/>
      <c r="I570" s="3489"/>
      <c r="J570" s="3491"/>
      <c r="K570" s="3487"/>
      <c r="L570" s="3489"/>
      <c r="M570" s="3491"/>
      <c r="N570" s="3493"/>
      <c r="O570" s="3326"/>
      <c r="P570" s="3340"/>
      <c r="Q570" s="3342">
        <v>198</v>
      </c>
      <c r="R570" s="3344">
        <v>968</v>
      </c>
      <c r="S570" s="3345">
        <v>2340</v>
      </c>
      <c r="T570" s="3344" t="s">
        <v>3686</v>
      </c>
      <c r="U570" s="3347">
        <v>359</v>
      </c>
      <c r="V570" s="3397" t="s">
        <v>3426</v>
      </c>
    </row>
    <row r="571" spans="1:37" ht="11.25" customHeight="1" x14ac:dyDescent="0.15">
      <c r="A571" s="1859"/>
      <c r="B571" s="679"/>
      <c r="C571" s="3305"/>
      <c r="D571" s="514" t="s">
        <v>71</v>
      </c>
      <c r="E571" s="323" t="s">
        <v>104</v>
      </c>
      <c r="F571" s="3547"/>
      <c r="G571" s="3503"/>
      <c r="H571" s="3499"/>
      <c r="I571" s="3501"/>
      <c r="J571" s="3497"/>
      <c r="K571" s="3499"/>
      <c r="L571" s="3501"/>
      <c r="M571" s="3497"/>
      <c r="N571" s="3503"/>
      <c r="O571" s="3358"/>
      <c r="P571" s="3359"/>
      <c r="Q571" s="3360"/>
      <c r="R571" s="3359"/>
      <c r="S571" s="3361"/>
      <c r="T571" s="3359"/>
      <c r="U571" s="3362"/>
      <c r="V571" s="3398"/>
    </row>
    <row r="572" spans="1:37" ht="11.25" customHeight="1" x14ac:dyDescent="0.15">
      <c r="A572" s="1859"/>
      <c r="B572" s="679"/>
      <c r="C572" s="3303" t="s">
        <v>4371</v>
      </c>
      <c r="D572" s="515" t="s">
        <v>72</v>
      </c>
      <c r="E572" s="516" t="s">
        <v>999</v>
      </c>
      <c r="F572" s="3543" t="s">
        <v>4809</v>
      </c>
      <c r="G572" s="3502">
        <v>3</v>
      </c>
      <c r="H572" s="3498">
        <v>0</v>
      </c>
      <c r="I572" s="3500">
        <v>0</v>
      </c>
      <c r="J572" s="3496">
        <v>3</v>
      </c>
      <c r="K572" s="3498">
        <v>0</v>
      </c>
      <c r="L572" s="3500">
        <v>1</v>
      </c>
      <c r="M572" s="3496">
        <v>2</v>
      </c>
      <c r="N572" s="3502">
        <v>0</v>
      </c>
      <c r="O572" s="3325">
        <v>8</v>
      </c>
      <c r="P572" s="3328">
        <v>7240</v>
      </c>
      <c r="Q572" s="3329"/>
      <c r="R572" s="3332" t="s">
        <v>3702</v>
      </c>
      <c r="S572" s="3333"/>
      <c r="T572" s="3328" t="s">
        <v>4676</v>
      </c>
      <c r="U572" s="3329"/>
      <c r="V572" s="3338" t="s">
        <v>3420</v>
      </c>
      <c r="AI572" s="1548">
        <f>SUM(H572:J575)</f>
        <v>3</v>
      </c>
      <c r="AJ572" s="1548">
        <f>SUM(K572:M575)</f>
        <v>3</v>
      </c>
      <c r="AK572" s="1549" t="str">
        <f>IF(AI572=AJ572,"","不一致")</f>
        <v/>
      </c>
    </row>
    <row r="573" spans="1:37" ht="11.25" customHeight="1" x14ac:dyDescent="0.15">
      <c r="A573" s="1859"/>
      <c r="B573" s="679"/>
      <c r="C573" s="3304"/>
      <c r="D573" s="322"/>
      <c r="E573" s="513" t="s">
        <v>1000</v>
      </c>
      <c r="F573" s="3544"/>
      <c r="G573" s="3493"/>
      <c r="H573" s="3487"/>
      <c r="I573" s="3489"/>
      <c r="J573" s="3491"/>
      <c r="K573" s="3487"/>
      <c r="L573" s="3489"/>
      <c r="M573" s="3491"/>
      <c r="N573" s="3493"/>
      <c r="O573" s="3326"/>
      <c r="P573" s="3330"/>
      <c r="Q573" s="3331"/>
      <c r="R573" s="3334"/>
      <c r="S573" s="3335"/>
      <c r="T573" s="3336"/>
      <c r="U573" s="3337"/>
      <c r="V573" s="3339"/>
    </row>
    <row r="574" spans="1:37" ht="11.25" customHeight="1" x14ac:dyDescent="0.15">
      <c r="A574" s="1859"/>
      <c r="B574" s="679"/>
      <c r="C574" s="3304"/>
      <c r="D574" s="320" t="s">
        <v>70</v>
      </c>
      <c r="E574" s="321" t="s">
        <v>1001</v>
      </c>
      <c r="F574" s="3546" t="s">
        <v>5043</v>
      </c>
      <c r="G574" s="3493"/>
      <c r="H574" s="3487"/>
      <c r="I574" s="3489"/>
      <c r="J574" s="3491"/>
      <c r="K574" s="3487"/>
      <c r="L574" s="3489"/>
      <c r="M574" s="3491"/>
      <c r="N574" s="3493"/>
      <c r="O574" s="3326"/>
      <c r="P574" s="3340"/>
      <c r="Q574" s="3342">
        <v>140</v>
      </c>
      <c r="R574" s="3344">
        <v>2432</v>
      </c>
      <c r="S574" s="3345">
        <v>5033</v>
      </c>
      <c r="T574" s="3344" t="s">
        <v>3686</v>
      </c>
      <c r="U574" s="3347">
        <v>359</v>
      </c>
      <c r="V574" s="3397" t="s">
        <v>3426</v>
      </c>
    </row>
    <row r="575" spans="1:37" ht="11.25" customHeight="1" x14ac:dyDescent="0.15">
      <c r="A575" s="1859"/>
      <c r="B575" s="679"/>
      <c r="C575" s="3305"/>
      <c r="D575" s="514" t="s">
        <v>71</v>
      </c>
      <c r="E575" s="323" t="s">
        <v>104</v>
      </c>
      <c r="F575" s="3547"/>
      <c r="G575" s="3503"/>
      <c r="H575" s="3499"/>
      <c r="I575" s="3501"/>
      <c r="J575" s="3497"/>
      <c r="K575" s="3499"/>
      <c r="L575" s="3501"/>
      <c r="M575" s="3497"/>
      <c r="N575" s="3503"/>
      <c r="O575" s="3358"/>
      <c r="P575" s="3359"/>
      <c r="Q575" s="3360"/>
      <c r="R575" s="3359"/>
      <c r="S575" s="3361"/>
      <c r="T575" s="3359"/>
      <c r="U575" s="3362"/>
      <c r="V575" s="3398"/>
    </row>
    <row r="576" spans="1:37" ht="11.25" customHeight="1" x14ac:dyDescent="0.15">
      <c r="A576" s="1859"/>
      <c r="B576" s="679"/>
      <c r="C576" s="3303" t="s">
        <v>4372</v>
      </c>
      <c r="D576" s="515" t="s">
        <v>72</v>
      </c>
      <c r="E576" s="516" t="s">
        <v>1002</v>
      </c>
      <c r="F576" s="3543" t="s">
        <v>4809</v>
      </c>
      <c r="G576" s="3502">
        <v>3</v>
      </c>
      <c r="H576" s="3498">
        <v>0</v>
      </c>
      <c r="I576" s="3500">
        <v>0</v>
      </c>
      <c r="J576" s="3496">
        <v>3</v>
      </c>
      <c r="K576" s="3498">
        <v>0</v>
      </c>
      <c r="L576" s="3500">
        <v>1</v>
      </c>
      <c r="M576" s="3496">
        <v>2</v>
      </c>
      <c r="N576" s="3502">
        <v>0</v>
      </c>
      <c r="O576" s="3325">
        <v>52</v>
      </c>
      <c r="P576" s="3328">
        <v>14433</v>
      </c>
      <c r="Q576" s="3329"/>
      <c r="R576" s="3332" t="s">
        <v>3703</v>
      </c>
      <c r="S576" s="3333"/>
      <c r="T576" s="3328" t="s">
        <v>4676</v>
      </c>
      <c r="U576" s="3329"/>
      <c r="V576" s="3338" t="s">
        <v>3420</v>
      </c>
      <c r="AI576" s="1548">
        <f>SUM(H576:J579)</f>
        <v>3</v>
      </c>
      <c r="AJ576" s="1548">
        <f>SUM(K576:M579)</f>
        <v>3</v>
      </c>
      <c r="AK576" s="1549" t="str">
        <f>IF(AI576=AJ576,"","不一致")</f>
        <v/>
      </c>
    </row>
    <row r="577" spans="1:37" ht="11.25" customHeight="1" x14ac:dyDescent="0.15">
      <c r="A577" s="1859"/>
      <c r="B577" s="679"/>
      <c r="C577" s="3304"/>
      <c r="D577" s="322"/>
      <c r="E577" s="513" t="s">
        <v>1003</v>
      </c>
      <c r="F577" s="3544"/>
      <c r="G577" s="3493"/>
      <c r="H577" s="3487"/>
      <c r="I577" s="3489"/>
      <c r="J577" s="3491"/>
      <c r="K577" s="3487"/>
      <c r="L577" s="3489"/>
      <c r="M577" s="3491"/>
      <c r="N577" s="3493"/>
      <c r="O577" s="3326"/>
      <c r="P577" s="3330"/>
      <c r="Q577" s="3331"/>
      <c r="R577" s="3334"/>
      <c r="S577" s="3335"/>
      <c r="T577" s="3336"/>
      <c r="U577" s="3337"/>
      <c r="V577" s="3339"/>
    </row>
    <row r="578" spans="1:37" ht="11.25" customHeight="1" x14ac:dyDescent="0.15">
      <c r="A578" s="1859"/>
      <c r="B578" s="679"/>
      <c r="C578" s="3304"/>
      <c r="D578" s="320" t="s">
        <v>70</v>
      </c>
      <c r="E578" s="321" t="s">
        <v>1004</v>
      </c>
      <c r="F578" s="3546" t="s">
        <v>5044</v>
      </c>
      <c r="G578" s="3493"/>
      <c r="H578" s="3487"/>
      <c r="I578" s="3489"/>
      <c r="J578" s="3491"/>
      <c r="K578" s="3487"/>
      <c r="L578" s="3489"/>
      <c r="M578" s="3491"/>
      <c r="N578" s="3493"/>
      <c r="O578" s="3326"/>
      <c r="P578" s="3340"/>
      <c r="Q578" s="3342">
        <v>886</v>
      </c>
      <c r="R578" s="3344">
        <v>2580</v>
      </c>
      <c r="S578" s="3345">
        <v>5796</v>
      </c>
      <c r="T578" s="3344" t="s">
        <v>3686</v>
      </c>
      <c r="U578" s="3347">
        <v>359</v>
      </c>
      <c r="V578" s="3397" t="s">
        <v>3426</v>
      </c>
    </row>
    <row r="579" spans="1:37" ht="11.25" customHeight="1" x14ac:dyDescent="0.15">
      <c r="A579" s="1859"/>
      <c r="B579" s="679"/>
      <c r="C579" s="3305"/>
      <c r="D579" s="514" t="s">
        <v>71</v>
      </c>
      <c r="E579" s="323" t="s">
        <v>104</v>
      </c>
      <c r="F579" s="3547"/>
      <c r="G579" s="3503"/>
      <c r="H579" s="3499"/>
      <c r="I579" s="3501"/>
      <c r="J579" s="3497"/>
      <c r="K579" s="3499"/>
      <c r="L579" s="3501"/>
      <c r="M579" s="3497"/>
      <c r="N579" s="3503"/>
      <c r="O579" s="3358"/>
      <c r="P579" s="3359"/>
      <c r="Q579" s="3360"/>
      <c r="R579" s="3359"/>
      <c r="S579" s="3361"/>
      <c r="T579" s="3359"/>
      <c r="U579" s="3362"/>
      <c r="V579" s="3398"/>
    </row>
    <row r="580" spans="1:37" ht="11.25" customHeight="1" x14ac:dyDescent="0.15">
      <c r="A580" s="1859"/>
      <c r="B580" s="679"/>
      <c r="C580" s="3304" t="s">
        <v>4373</v>
      </c>
      <c r="D580" s="320" t="s">
        <v>72</v>
      </c>
      <c r="E580" s="321" t="s">
        <v>1005</v>
      </c>
      <c r="F580" s="3606" t="s">
        <v>5770</v>
      </c>
      <c r="G580" s="3502">
        <v>3</v>
      </c>
      <c r="H580" s="3498">
        <v>0</v>
      </c>
      <c r="I580" s="3500">
        <v>0</v>
      </c>
      <c r="J580" s="3496">
        <v>3</v>
      </c>
      <c r="K580" s="3498">
        <v>0</v>
      </c>
      <c r="L580" s="3500">
        <v>1</v>
      </c>
      <c r="M580" s="3496">
        <v>2</v>
      </c>
      <c r="N580" s="3502">
        <v>0</v>
      </c>
      <c r="O580" s="3325">
        <v>46</v>
      </c>
      <c r="P580" s="3328">
        <v>12326</v>
      </c>
      <c r="Q580" s="3329"/>
      <c r="R580" s="3332" t="s">
        <v>3704</v>
      </c>
      <c r="S580" s="3333"/>
      <c r="T580" s="3328" t="s">
        <v>5771</v>
      </c>
      <c r="U580" s="3329"/>
      <c r="V580" s="3338" t="s">
        <v>3420</v>
      </c>
      <c r="AI580" s="1548">
        <f>SUM(H580:J583)</f>
        <v>3</v>
      </c>
      <c r="AJ580" s="1548">
        <f>SUM(K580:M583)</f>
        <v>3</v>
      </c>
      <c r="AK580" s="1549" t="str">
        <f>IF(AI580=AJ580,"","不一致")</f>
        <v/>
      </c>
    </row>
    <row r="581" spans="1:37" ht="11.25" customHeight="1" x14ac:dyDescent="0.15">
      <c r="A581" s="1859"/>
      <c r="B581" s="679"/>
      <c r="C581" s="3304"/>
      <c r="D581" s="322"/>
      <c r="E581" s="513" t="s">
        <v>1006</v>
      </c>
      <c r="F581" s="3544"/>
      <c r="G581" s="3493"/>
      <c r="H581" s="3487"/>
      <c r="I581" s="3489"/>
      <c r="J581" s="3491"/>
      <c r="K581" s="3487"/>
      <c r="L581" s="3489"/>
      <c r="M581" s="3491"/>
      <c r="N581" s="3493"/>
      <c r="O581" s="3326"/>
      <c r="P581" s="3330"/>
      <c r="Q581" s="3331"/>
      <c r="R581" s="3334"/>
      <c r="S581" s="3335"/>
      <c r="T581" s="3336"/>
      <c r="U581" s="3337"/>
      <c r="V581" s="3339"/>
    </row>
    <row r="582" spans="1:37" ht="11.25" customHeight="1" x14ac:dyDescent="0.15">
      <c r="A582" s="1859"/>
      <c r="B582" s="679"/>
      <c r="C582" s="3304"/>
      <c r="D582" s="320" t="s">
        <v>70</v>
      </c>
      <c r="E582" s="321" t="s">
        <v>1007</v>
      </c>
      <c r="F582" s="3546" t="s">
        <v>5772</v>
      </c>
      <c r="G582" s="3493"/>
      <c r="H582" s="3487"/>
      <c r="I582" s="3489"/>
      <c r="J582" s="3491"/>
      <c r="K582" s="3487"/>
      <c r="L582" s="3489"/>
      <c r="M582" s="3491"/>
      <c r="N582" s="3493"/>
      <c r="O582" s="3326"/>
      <c r="P582" s="3340"/>
      <c r="Q582" s="3342">
        <v>1145</v>
      </c>
      <c r="R582" s="3344">
        <v>3474</v>
      </c>
      <c r="S582" s="3345">
        <v>7300</v>
      </c>
      <c r="T582" s="3344" t="s">
        <v>3686</v>
      </c>
      <c r="U582" s="3347">
        <v>359</v>
      </c>
      <c r="V582" s="3397" t="s">
        <v>3426</v>
      </c>
    </row>
    <row r="583" spans="1:37" ht="11.25" customHeight="1" x14ac:dyDescent="0.15">
      <c r="A583" s="1859"/>
      <c r="B583" s="679"/>
      <c r="C583" s="3305"/>
      <c r="D583" s="514" t="s">
        <v>71</v>
      </c>
      <c r="E583" s="323" t="s">
        <v>104</v>
      </c>
      <c r="F583" s="3547"/>
      <c r="G583" s="3503"/>
      <c r="H583" s="3499"/>
      <c r="I583" s="3501"/>
      <c r="J583" s="3497"/>
      <c r="K583" s="3499"/>
      <c r="L583" s="3501"/>
      <c r="M583" s="3497"/>
      <c r="N583" s="3503"/>
      <c r="O583" s="3358"/>
      <c r="P583" s="3359"/>
      <c r="Q583" s="3360"/>
      <c r="R583" s="3359"/>
      <c r="S583" s="3361"/>
      <c r="T583" s="3359"/>
      <c r="U583" s="3362"/>
      <c r="V583" s="3398"/>
    </row>
    <row r="584" spans="1:37" ht="11.25" customHeight="1" thickBot="1" x14ac:dyDescent="0.2">
      <c r="A584" s="1859"/>
      <c r="B584" s="977"/>
      <c r="C584" s="3562" t="s">
        <v>4374</v>
      </c>
      <c r="D584" s="320" t="s">
        <v>72</v>
      </c>
      <c r="E584" s="321" t="s">
        <v>1005</v>
      </c>
      <c r="F584" s="3606" t="s">
        <v>4809</v>
      </c>
      <c r="G584" s="3493">
        <v>3</v>
      </c>
      <c r="H584" s="3487">
        <v>0</v>
      </c>
      <c r="I584" s="3489">
        <v>0</v>
      </c>
      <c r="J584" s="3491">
        <v>3</v>
      </c>
      <c r="K584" s="3487">
        <v>0</v>
      </c>
      <c r="L584" s="3489">
        <v>1</v>
      </c>
      <c r="M584" s="3491">
        <v>2</v>
      </c>
      <c r="N584" s="3493">
        <v>0</v>
      </c>
      <c r="O584" s="3326">
        <v>40</v>
      </c>
      <c r="P584" s="3330">
        <v>12450</v>
      </c>
      <c r="Q584" s="3331"/>
      <c r="R584" s="3363" t="s">
        <v>3705</v>
      </c>
      <c r="S584" s="3364"/>
      <c r="T584" s="3330" t="s">
        <v>4676</v>
      </c>
      <c r="U584" s="3331"/>
      <c r="V584" s="3365" t="s">
        <v>3420</v>
      </c>
      <c r="AI584" s="1548">
        <f>SUM(H584:J587)</f>
        <v>3</v>
      </c>
      <c r="AJ584" s="1548">
        <f>SUM(K584:M587)</f>
        <v>3</v>
      </c>
      <c r="AK584" s="1549" t="str">
        <f>IF(AI584=AJ584,"","不一致")</f>
        <v/>
      </c>
    </row>
    <row r="585" spans="1:37" ht="11.25" customHeight="1" thickBot="1" x14ac:dyDescent="0.2">
      <c r="A585" s="1859"/>
      <c r="B585" s="977"/>
      <c r="C585" s="3611"/>
      <c r="D585" s="322"/>
      <c r="E585" s="513" t="s">
        <v>1008</v>
      </c>
      <c r="F585" s="3544"/>
      <c r="G585" s="3493"/>
      <c r="H585" s="3487"/>
      <c r="I585" s="3489"/>
      <c r="J585" s="3491"/>
      <c r="K585" s="3487"/>
      <c r="L585" s="3489"/>
      <c r="M585" s="3491"/>
      <c r="N585" s="3493"/>
      <c r="O585" s="3326"/>
      <c r="P585" s="3330"/>
      <c r="Q585" s="3331"/>
      <c r="R585" s="3334"/>
      <c r="S585" s="3335"/>
      <c r="T585" s="3336"/>
      <c r="U585" s="3337"/>
      <c r="V585" s="3339"/>
    </row>
    <row r="586" spans="1:37" ht="11.25" customHeight="1" thickBot="1" x14ac:dyDescent="0.2">
      <c r="A586" s="1859"/>
      <c r="B586" s="977"/>
      <c r="C586" s="3611"/>
      <c r="D586" s="320" t="s">
        <v>70</v>
      </c>
      <c r="E586" s="321" t="s">
        <v>1009</v>
      </c>
      <c r="F586" s="3615" t="s">
        <v>5045</v>
      </c>
      <c r="G586" s="3493"/>
      <c r="H586" s="3487"/>
      <c r="I586" s="3489"/>
      <c r="J586" s="3491"/>
      <c r="K586" s="3487"/>
      <c r="L586" s="3489"/>
      <c r="M586" s="3491"/>
      <c r="N586" s="3493"/>
      <c r="O586" s="3326"/>
      <c r="P586" s="3340"/>
      <c r="Q586" s="3342">
        <v>740</v>
      </c>
      <c r="R586" s="3344">
        <v>1818</v>
      </c>
      <c r="S586" s="3345">
        <v>3826</v>
      </c>
      <c r="T586" s="3344" t="s">
        <v>3686</v>
      </c>
      <c r="U586" s="3347">
        <v>359</v>
      </c>
      <c r="V586" s="3397" t="s">
        <v>3426</v>
      </c>
    </row>
    <row r="587" spans="1:37" ht="12" customHeight="1" thickBot="1" x14ac:dyDescent="0.2">
      <c r="A587" s="1859"/>
      <c r="B587" s="1334"/>
      <c r="C587" s="3611"/>
      <c r="D587" s="948" t="s">
        <v>71</v>
      </c>
      <c r="E587" s="737" t="s">
        <v>104</v>
      </c>
      <c r="F587" s="3616"/>
      <c r="G587" s="3516"/>
      <c r="H587" s="3515"/>
      <c r="I587" s="3513"/>
      <c r="J587" s="3514"/>
      <c r="K587" s="3515"/>
      <c r="L587" s="3513"/>
      <c r="M587" s="3514"/>
      <c r="N587" s="3516"/>
      <c r="O587" s="3327"/>
      <c r="P587" s="3341"/>
      <c r="Q587" s="3343"/>
      <c r="R587" s="3341"/>
      <c r="S587" s="3346"/>
      <c r="T587" s="3341"/>
      <c r="U587" s="3348"/>
      <c r="V587" s="3399"/>
    </row>
    <row r="588" spans="1:37" ht="11.25" customHeight="1" thickBot="1" x14ac:dyDescent="0.2">
      <c r="A588" s="1859"/>
      <c r="B588" s="3297" t="s">
        <v>5773</v>
      </c>
      <c r="C588" s="3611" t="s">
        <v>4375</v>
      </c>
      <c r="D588" s="521" t="s">
        <v>72</v>
      </c>
      <c r="E588" s="522" t="s">
        <v>1010</v>
      </c>
      <c r="F588" s="3613" t="s">
        <v>4809</v>
      </c>
      <c r="G588" s="3492">
        <v>3</v>
      </c>
      <c r="H588" s="3486">
        <v>0</v>
      </c>
      <c r="I588" s="3488">
        <v>0</v>
      </c>
      <c r="J588" s="3490">
        <v>3</v>
      </c>
      <c r="K588" s="3486">
        <v>0</v>
      </c>
      <c r="L588" s="3488">
        <v>0</v>
      </c>
      <c r="M588" s="3490">
        <v>3</v>
      </c>
      <c r="N588" s="3492">
        <v>0</v>
      </c>
      <c r="O588" s="3351">
        <v>21</v>
      </c>
      <c r="P588" s="3352">
        <v>35395</v>
      </c>
      <c r="Q588" s="3353"/>
      <c r="R588" s="3354" t="s">
        <v>3706</v>
      </c>
      <c r="S588" s="3355"/>
      <c r="T588" s="3352" t="s">
        <v>4676</v>
      </c>
      <c r="U588" s="3353"/>
      <c r="V588" s="3356" t="s">
        <v>3420</v>
      </c>
      <c r="AI588" s="1548">
        <f>SUM(H588:J591)</f>
        <v>3</v>
      </c>
      <c r="AJ588" s="1548">
        <f>SUM(K588:M591)</f>
        <v>3</v>
      </c>
      <c r="AK588" s="1549" t="str">
        <f>IF(AI588=AJ588,"","不一致")</f>
        <v/>
      </c>
    </row>
    <row r="589" spans="1:37" ht="11.25" customHeight="1" thickBot="1" x14ac:dyDescent="0.2">
      <c r="A589" s="1859"/>
      <c r="B589" s="3298"/>
      <c r="C589" s="3611"/>
      <c r="D589" s="322"/>
      <c r="E589" s="513" t="s">
        <v>1011</v>
      </c>
      <c r="F589" s="3614"/>
      <c r="G589" s="3493"/>
      <c r="H589" s="3487"/>
      <c r="I589" s="3489"/>
      <c r="J589" s="3491"/>
      <c r="K589" s="3487"/>
      <c r="L589" s="3489"/>
      <c r="M589" s="3491"/>
      <c r="N589" s="3493"/>
      <c r="O589" s="3326"/>
      <c r="P589" s="3330"/>
      <c r="Q589" s="3331"/>
      <c r="R589" s="3334"/>
      <c r="S589" s="3335"/>
      <c r="T589" s="3336"/>
      <c r="U589" s="3337"/>
      <c r="V589" s="3339"/>
    </row>
    <row r="590" spans="1:37" ht="10.9" customHeight="1" thickBot="1" x14ac:dyDescent="0.2">
      <c r="A590" s="1859"/>
      <c r="B590" s="3298"/>
      <c r="C590" s="3611"/>
      <c r="D590" s="320" t="s">
        <v>70</v>
      </c>
      <c r="E590" s="321" t="s">
        <v>1012</v>
      </c>
      <c r="F590" s="3546" t="s">
        <v>5046</v>
      </c>
      <c r="G590" s="3493"/>
      <c r="H590" s="3487"/>
      <c r="I590" s="3489"/>
      <c r="J590" s="3491"/>
      <c r="K590" s="3487"/>
      <c r="L590" s="3489"/>
      <c r="M590" s="3491"/>
      <c r="N590" s="3493"/>
      <c r="O590" s="3326"/>
      <c r="P590" s="3340"/>
      <c r="Q590" s="3342">
        <v>561</v>
      </c>
      <c r="R590" s="3344">
        <v>6131</v>
      </c>
      <c r="S590" s="3345">
        <v>13534</v>
      </c>
      <c r="T590" s="3344" t="s">
        <v>3686</v>
      </c>
      <c r="U590" s="3347">
        <v>359</v>
      </c>
      <c r="V590" s="3397" t="s">
        <v>3426</v>
      </c>
    </row>
    <row r="591" spans="1:37" ht="11.25" customHeight="1" x14ac:dyDescent="0.15">
      <c r="A591" s="1859"/>
      <c r="B591" s="3298"/>
      <c r="C591" s="3612"/>
      <c r="D591" s="514" t="s">
        <v>71</v>
      </c>
      <c r="E591" s="323" t="s">
        <v>104</v>
      </c>
      <c r="F591" s="3547"/>
      <c r="G591" s="3503"/>
      <c r="H591" s="3499"/>
      <c r="I591" s="3501"/>
      <c r="J591" s="3497"/>
      <c r="K591" s="3499"/>
      <c r="L591" s="3501"/>
      <c r="M591" s="3497"/>
      <c r="N591" s="3503"/>
      <c r="O591" s="3358"/>
      <c r="P591" s="3359"/>
      <c r="Q591" s="3360"/>
      <c r="R591" s="3359"/>
      <c r="S591" s="3361"/>
      <c r="T591" s="3359"/>
      <c r="U591" s="3362"/>
      <c r="V591" s="3398"/>
    </row>
    <row r="592" spans="1:37" ht="11.25" customHeight="1" x14ac:dyDescent="0.15">
      <c r="A592" s="1859"/>
      <c r="B592" s="679"/>
      <c r="C592" s="3303" t="s">
        <v>4376</v>
      </c>
      <c r="D592" s="320" t="s">
        <v>72</v>
      </c>
      <c r="E592" s="321" t="s">
        <v>1013</v>
      </c>
      <c r="F592" s="3543" t="s">
        <v>4809</v>
      </c>
      <c r="G592" s="3502">
        <v>3</v>
      </c>
      <c r="H592" s="3498">
        <v>0</v>
      </c>
      <c r="I592" s="3500">
        <v>0</v>
      </c>
      <c r="J592" s="3496">
        <v>3</v>
      </c>
      <c r="K592" s="3498">
        <v>0</v>
      </c>
      <c r="L592" s="3500">
        <v>0</v>
      </c>
      <c r="M592" s="3496">
        <v>3</v>
      </c>
      <c r="N592" s="3502">
        <v>0</v>
      </c>
      <c r="O592" s="3325">
        <v>20</v>
      </c>
      <c r="P592" s="3328">
        <v>6587</v>
      </c>
      <c r="Q592" s="3329"/>
      <c r="R592" s="3332" t="s">
        <v>3707</v>
      </c>
      <c r="S592" s="3333"/>
      <c r="T592" s="3328" t="s">
        <v>4676</v>
      </c>
      <c r="U592" s="3329"/>
      <c r="V592" s="3338" t="s">
        <v>3420</v>
      </c>
      <c r="AI592" s="1548">
        <f>SUM(H592:J595)</f>
        <v>3</v>
      </c>
      <c r="AJ592" s="1548">
        <f>SUM(K592:M595)</f>
        <v>3</v>
      </c>
      <c r="AK592" s="1549" t="str">
        <f>IF(AI592=AJ592,"","不一致")</f>
        <v/>
      </c>
    </row>
    <row r="593" spans="1:37" ht="11.25" customHeight="1" x14ac:dyDescent="0.15">
      <c r="A593" s="1859"/>
      <c r="B593" s="679"/>
      <c r="C593" s="3304"/>
      <c r="D593" s="322"/>
      <c r="E593" s="513" t="s">
        <v>1014</v>
      </c>
      <c r="F593" s="3544"/>
      <c r="G593" s="3493"/>
      <c r="H593" s="3487"/>
      <c r="I593" s="3489"/>
      <c r="J593" s="3491"/>
      <c r="K593" s="3487"/>
      <c r="L593" s="3489"/>
      <c r="M593" s="3491"/>
      <c r="N593" s="3493"/>
      <c r="O593" s="3326"/>
      <c r="P593" s="3330"/>
      <c r="Q593" s="3331"/>
      <c r="R593" s="3334"/>
      <c r="S593" s="3335"/>
      <c r="T593" s="3336"/>
      <c r="U593" s="3337"/>
      <c r="V593" s="3339"/>
    </row>
    <row r="594" spans="1:37" ht="11.25" customHeight="1" x14ac:dyDescent="0.15">
      <c r="A594" s="1859"/>
      <c r="B594" s="679"/>
      <c r="C594" s="3304"/>
      <c r="D594" s="320" t="s">
        <v>70</v>
      </c>
      <c r="E594" s="321" t="s">
        <v>1015</v>
      </c>
      <c r="F594" s="3546" t="s">
        <v>5047</v>
      </c>
      <c r="G594" s="3493"/>
      <c r="H594" s="3487"/>
      <c r="I594" s="3489"/>
      <c r="J594" s="3491"/>
      <c r="K594" s="3487"/>
      <c r="L594" s="3489"/>
      <c r="M594" s="3491"/>
      <c r="N594" s="3493"/>
      <c r="O594" s="3326"/>
      <c r="P594" s="3340"/>
      <c r="Q594" s="3342">
        <v>490</v>
      </c>
      <c r="R594" s="3344">
        <v>1980</v>
      </c>
      <c r="S594" s="3345">
        <v>4185</v>
      </c>
      <c r="T594" s="3344" t="s">
        <v>3686</v>
      </c>
      <c r="U594" s="3347">
        <v>359</v>
      </c>
      <c r="V594" s="3397" t="s">
        <v>3426</v>
      </c>
    </row>
    <row r="595" spans="1:37" ht="11.25" customHeight="1" x14ac:dyDescent="0.15">
      <c r="A595" s="1859"/>
      <c r="B595" s="679"/>
      <c r="C595" s="3305"/>
      <c r="D595" s="320" t="s">
        <v>71</v>
      </c>
      <c r="E595" s="321" t="s">
        <v>104</v>
      </c>
      <c r="F595" s="3548"/>
      <c r="G595" s="3503"/>
      <c r="H595" s="3499"/>
      <c r="I595" s="3501"/>
      <c r="J595" s="3497"/>
      <c r="K595" s="3499"/>
      <c r="L595" s="3501"/>
      <c r="M595" s="3497"/>
      <c r="N595" s="3503"/>
      <c r="O595" s="3358"/>
      <c r="P595" s="3359"/>
      <c r="Q595" s="3360"/>
      <c r="R595" s="3359"/>
      <c r="S595" s="3361"/>
      <c r="T595" s="3359"/>
      <c r="U595" s="3362"/>
      <c r="V595" s="3398"/>
    </row>
    <row r="596" spans="1:37" ht="11.25" customHeight="1" x14ac:dyDescent="0.15">
      <c r="A596" s="1859"/>
      <c r="B596" s="679"/>
      <c r="C596" s="3303" t="s">
        <v>4377</v>
      </c>
      <c r="D596" s="515" t="s">
        <v>72</v>
      </c>
      <c r="E596" s="516" t="s">
        <v>1016</v>
      </c>
      <c r="F596" s="3543" t="s">
        <v>4809</v>
      </c>
      <c r="G596" s="3502">
        <v>3</v>
      </c>
      <c r="H596" s="3498">
        <v>0</v>
      </c>
      <c r="I596" s="3500">
        <v>0</v>
      </c>
      <c r="J596" s="3496">
        <v>3</v>
      </c>
      <c r="K596" s="3498">
        <v>0</v>
      </c>
      <c r="L596" s="3500">
        <v>1</v>
      </c>
      <c r="M596" s="3496">
        <v>2</v>
      </c>
      <c r="N596" s="3502">
        <v>0</v>
      </c>
      <c r="O596" s="3325">
        <v>13</v>
      </c>
      <c r="P596" s="3328">
        <v>13644</v>
      </c>
      <c r="Q596" s="3329"/>
      <c r="R596" s="3332" t="s">
        <v>3708</v>
      </c>
      <c r="S596" s="3333"/>
      <c r="T596" s="3328" t="s">
        <v>4676</v>
      </c>
      <c r="U596" s="3329"/>
      <c r="V596" s="3338" t="s">
        <v>3420</v>
      </c>
      <c r="AI596" s="1548">
        <f>SUM(H596:J599)</f>
        <v>3</v>
      </c>
      <c r="AJ596" s="1548">
        <f>SUM(K596:M599)</f>
        <v>3</v>
      </c>
      <c r="AK596" s="1549" t="str">
        <f>IF(AI596=AJ596,"","不一致")</f>
        <v/>
      </c>
    </row>
    <row r="597" spans="1:37" ht="11.25" customHeight="1" x14ac:dyDescent="0.15">
      <c r="A597" s="1859"/>
      <c r="B597" s="679"/>
      <c r="C597" s="3304"/>
      <c r="D597" s="322"/>
      <c r="E597" s="513" t="s">
        <v>1017</v>
      </c>
      <c r="F597" s="3544"/>
      <c r="G597" s="3493"/>
      <c r="H597" s="3487"/>
      <c r="I597" s="3489"/>
      <c r="J597" s="3491"/>
      <c r="K597" s="3487"/>
      <c r="L597" s="3489"/>
      <c r="M597" s="3491"/>
      <c r="N597" s="3493"/>
      <c r="O597" s="3326"/>
      <c r="P597" s="3330"/>
      <c r="Q597" s="3331"/>
      <c r="R597" s="3334"/>
      <c r="S597" s="3335"/>
      <c r="T597" s="3336"/>
      <c r="U597" s="3337"/>
      <c r="V597" s="3339"/>
    </row>
    <row r="598" spans="1:37" ht="11.25" customHeight="1" x14ac:dyDescent="0.15">
      <c r="A598" s="1859"/>
      <c r="B598" s="679"/>
      <c r="C598" s="3304"/>
      <c r="D598" s="320" t="s">
        <v>70</v>
      </c>
      <c r="E598" s="321" t="s">
        <v>1018</v>
      </c>
      <c r="F598" s="3546" t="s">
        <v>5048</v>
      </c>
      <c r="G598" s="3493"/>
      <c r="H598" s="3487"/>
      <c r="I598" s="3489"/>
      <c r="J598" s="3491"/>
      <c r="K598" s="3487"/>
      <c r="L598" s="3489"/>
      <c r="M598" s="3491"/>
      <c r="N598" s="3493"/>
      <c r="O598" s="3326"/>
      <c r="P598" s="3340"/>
      <c r="Q598" s="3342">
        <v>312</v>
      </c>
      <c r="R598" s="3344">
        <v>2971</v>
      </c>
      <c r="S598" s="3345">
        <v>6762</v>
      </c>
      <c r="T598" s="3344" t="s">
        <v>3686</v>
      </c>
      <c r="U598" s="3347">
        <v>359</v>
      </c>
      <c r="V598" s="3397" t="s">
        <v>3426</v>
      </c>
    </row>
    <row r="599" spans="1:37" ht="11.25" customHeight="1" x14ac:dyDescent="0.15">
      <c r="A599" s="1859"/>
      <c r="B599" s="679"/>
      <c r="C599" s="3305"/>
      <c r="D599" s="514" t="s">
        <v>71</v>
      </c>
      <c r="E599" s="323" t="s">
        <v>104</v>
      </c>
      <c r="F599" s="3547"/>
      <c r="G599" s="3503"/>
      <c r="H599" s="3499"/>
      <c r="I599" s="3501"/>
      <c r="J599" s="3497"/>
      <c r="K599" s="3499"/>
      <c r="L599" s="3501"/>
      <c r="M599" s="3497"/>
      <c r="N599" s="3503"/>
      <c r="O599" s="3358"/>
      <c r="P599" s="3359"/>
      <c r="Q599" s="3360"/>
      <c r="R599" s="3359"/>
      <c r="S599" s="3361"/>
      <c r="T599" s="3359"/>
      <c r="U599" s="3362"/>
      <c r="V599" s="3398"/>
    </row>
    <row r="600" spans="1:37" ht="11.25" customHeight="1" x14ac:dyDescent="0.15">
      <c r="A600" s="1859"/>
      <c r="B600" s="679"/>
      <c r="C600" s="3303" t="s">
        <v>4378</v>
      </c>
      <c r="D600" s="320" t="s">
        <v>72</v>
      </c>
      <c r="E600" s="321" t="s">
        <v>1019</v>
      </c>
      <c r="F600" s="3543" t="s">
        <v>4809</v>
      </c>
      <c r="G600" s="3502">
        <v>3</v>
      </c>
      <c r="H600" s="3498">
        <v>0</v>
      </c>
      <c r="I600" s="3500">
        <v>0</v>
      </c>
      <c r="J600" s="3496">
        <v>3</v>
      </c>
      <c r="K600" s="3498">
        <v>0</v>
      </c>
      <c r="L600" s="3500">
        <v>0</v>
      </c>
      <c r="M600" s="3496">
        <v>3</v>
      </c>
      <c r="N600" s="3502">
        <v>0</v>
      </c>
      <c r="O600" s="3325">
        <v>63</v>
      </c>
      <c r="P600" s="3328">
        <v>15878</v>
      </c>
      <c r="Q600" s="3329"/>
      <c r="R600" s="3332" t="s">
        <v>3709</v>
      </c>
      <c r="S600" s="3333"/>
      <c r="T600" s="3328" t="s">
        <v>4676</v>
      </c>
      <c r="U600" s="3329"/>
      <c r="V600" s="3338" t="s">
        <v>3420</v>
      </c>
      <c r="AI600" s="1548">
        <f>SUM(H600:J603)</f>
        <v>3</v>
      </c>
      <c r="AJ600" s="1548">
        <f>SUM(K600:M603)</f>
        <v>3</v>
      </c>
      <c r="AK600" s="1549" t="str">
        <f>IF(AI600=AJ600,"","不一致")</f>
        <v/>
      </c>
    </row>
    <row r="601" spans="1:37" ht="11.25" customHeight="1" x14ac:dyDescent="0.15">
      <c r="A601" s="1859"/>
      <c r="B601" s="679"/>
      <c r="C601" s="3304"/>
      <c r="D601" s="322"/>
      <c r="E601" s="513" t="s">
        <v>1020</v>
      </c>
      <c r="F601" s="3544"/>
      <c r="G601" s="3493"/>
      <c r="H601" s="3487"/>
      <c r="I601" s="3489"/>
      <c r="J601" s="3491"/>
      <c r="K601" s="3487"/>
      <c r="L601" s="3489"/>
      <c r="M601" s="3491"/>
      <c r="N601" s="3493"/>
      <c r="O601" s="3326"/>
      <c r="P601" s="3330"/>
      <c r="Q601" s="3331"/>
      <c r="R601" s="3334"/>
      <c r="S601" s="3335"/>
      <c r="T601" s="3336"/>
      <c r="U601" s="3337"/>
      <c r="V601" s="3339"/>
    </row>
    <row r="602" spans="1:37" ht="11.25" customHeight="1" x14ac:dyDescent="0.15">
      <c r="A602" s="1859"/>
      <c r="B602" s="679"/>
      <c r="C602" s="3304"/>
      <c r="D602" s="320" t="s">
        <v>70</v>
      </c>
      <c r="E602" s="321" t="s">
        <v>1021</v>
      </c>
      <c r="F602" s="3546" t="s">
        <v>5049</v>
      </c>
      <c r="G602" s="3493"/>
      <c r="H602" s="3487"/>
      <c r="I602" s="3489"/>
      <c r="J602" s="3491"/>
      <c r="K602" s="3487"/>
      <c r="L602" s="3489"/>
      <c r="M602" s="3491"/>
      <c r="N602" s="3493"/>
      <c r="O602" s="3326"/>
      <c r="P602" s="3340"/>
      <c r="Q602" s="3342">
        <v>896</v>
      </c>
      <c r="R602" s="3344">
        <v>4969</v>
      </c>
      <c r="S602" s="3345">
        <v>11723</v>
      </c>
      <c r="T602" s="3344" t="s">
        <v>3686</v>
      </c>
      <c r="U602" s="3347">
        <v>359</v>
      </c>
      <c r="V602" s="3397" t="s">
        <v>3426</v>
      </c>
    </row>
    <row r="603" spans="1:37" ht="11.25" customHeight="1" x14ac:dyDescent="0.15">
      <c r="A603" s="1859"/>
      <c r="B603" s="679"/>
      <c r="C603" s="3305"/>
      <c r="D603" s="320" t="s">
        <v>71</v>
      </c>
      <c r="E603" s="321" t="s">
        <v>104</v>
      </c>
      <c r="F603" s="3548"/>
      <c r="G603" s="3503"/>
      <c r="H603" s="3499"/>
      <c r="I603" s="3501"/>
      <c r="J603" s="3497"/>
      <c r="K603" s="3499"/>
      <c r="L603" s="3501"/>
      <c r="M603" s="3497"/>
      <c r="N603" s="3503"/>
      <c r="O603" s="3358"/>
      <c r="P603" s="3359"/>
      <c r="Q603" s="3360"/>
      <c r="R603" s="3359"/>
      <c r="S603" s="3361"/>
      <c r="T603" s="3359"/>
      <c r="U603" s="3362"/>
      <c r="V603" s="3398"/>
    </row>
    <row r="604" spans="1:37" ht="11.25" customHeight="1" x14ac:dyDescent="0.15">
      <c r="A604" s="1859"/>
      <c r="B604" s="679"/>
      <c r="C604" s="3303" t="s">
        <v>4379</v>
      </c>
      <c r="D604" s="515" t="s">
        <v>72</v>
      </c>
      <c r="E604" s="516" t="s">
        <v>1022</v>
      </c>
      <c r="F604" s="3543" t="s">
        <v>4809</v>
      </c>
      <c r="G604" s="3502">
        <v>3</v>
      </c>
      <c r="H604" s="3498">
        <v>0</v>
      </c>
      <c r="I604" s="3500">
        <v>0</v>
      </c>
      <c r="J604" s="3496">
        <v>3</v>
      </c>
      <c r="K604" s="3498">
        <v>0</v>
      </c>
      <c r="L604" s="3500">
        <v>1</v>
      </c>
      <c r="M604" s="3496">
        <v>2</v>
      </c>
      <c r="N604" s="3502">
        <v>0</v>
      </c>
      <c r="O604" s="3325">
        <v>117</v>
      </c>
      <c r="P604" s="3328">
        <v>18315</v>
      </c>
      <c r="Q604" s="3329"/>
      <c r="R604" s="3332" t="s">
        <v>3710</v>
      </c>
      <c r="S604" s="3333"/>
      <c r="T604" s="3328" t="s">
        <v>4676</v>
      </c>
      <c r="U604" s="3329"/>
      <c r="V604" s="3338" t="s">
        <v>3420</v>
      </c>
      <c r="AI604" s="1548">
        <f>SUM(H604:J607)</f>
        <v>3</v>
      </c>
      <c r="AJ604" s="1548">
        <f>SUM(K604:M607)</f>
        <v>3</v>
      </c>
      <c r="AK604" s="1549" t="str">
        <f>IF(AI604=AJ604,"","不一致")</f>
        <v/>
      </c>
    </row>
    <row r="605" spans="1:37" ht="11.25" customHeight="1" x14ac:dyDescent="0.15">
      <c r="A605" s="1859"/>
      <c r="B605" s="679"/>
      <c r="C605" s="3304"/>
      <c r="D605" s="322"/>
      <c r="E605" s="513" t="s">
        <v>1023</v>
      </c>
      <c r="F605" s="3544"/>
      <c r="G605" s="3493"/>
      <c r="H605" s="3487"/>
      <c r="I605" s="3489"/>
      <c r="J605" s="3491"/>
      <c r="K605" s="3487"/>
      <c r="L605" s="3489"/>
      <c r="M605" s="3491"/>
      <c r="N605" s="3493"/>
      <c r="O605" s="3326"/>
      <c r="P605" s="3330"/>
      <c r="Q605" s="3331"/>
      <c r="R605" s="3334"/>
      <c r="S605" s="3335"/>
      <c r="T605" s="3336"/>
      <c r="U605" s="3337"/>
      <c r="V605" s="3339"/>
    </row>
    <row r="606" spans="1:37" ht="11.25" customHeight="1" x14ac:dyDescent="0.15">
      <c r="A606" s="1859"/>
      <c r="B606" s="679"/>
      <c r="C606" s="3304"/>
      <c r="D606" s="320" t="s">
        <v>70</v>
      </c>
      <c r="E606" s="321" t="s">
        <v>1024</v>
      </c>
      <c r="F606" s="3546" t="s">
        <v>5050</v>
      </c>
      <c r="G606" s="3493"/>
      <c r="H606" s="3487"/>
      <c r="I606" s="3489"/>
      <c r="J606" s="3491"/>
      <c r="K606" s="3487"/>
      <c r="L606" s="3489"/>
      <c r="M606" s="3491"/>
      <c r="N606" s="3493"/>
      <c r="O606" s="3326"/>
      <c r="P606" s="3340"/>
      <c r="Q606" s="3342">
        <v>2300</v>
      </c>
      <c r="R606" s="3344">
        <v>4909</v>
      </c>
      <c r="S606" s="3345">
        <v>11903</v>
      </c>
      <c r="T606" s="3344" t="s">
        <v>3686</v>
      </c>
      <c r="U606" s="3347">
        <v>359</v>
      </c>
      <c r="V606" s="3397" t="s">
        <v>3426</v>
      </c>
    </row>
    <row r="607" spans="1:37" ht="11.25" customHeight="1" x14ac:dyDescent="0.15">
      <c r="A607" s="1859"/>
      <c r="B607" s="679"/>
      <c r="C607" s="3305"/>
      <c r="D607" s="514" t="s">
        <v>71</v>
      </c>
      <c r="E607" s="323" t="s">
        <v>104</v>
      </c>
      <c r="F607" s="3547"/>
      <c r="G607" s="3503"/>
      <c r="H607" s="3499"/>
      <c r="I607" s="3501"/>
      <c r="J607" s="3497"/>
      <c r="K607" s="3499"/>
      <c r="L607" s="3501"/>
      <c r="M607" s="3497"/>
      <c r="N607" s="3503"/>
      <c r="O607" s="3358"/>
      <c r="P607" s="3359"/>
      <c r="Q607" s="3360"/>
      <c r="R607" s="3359"/>
      <c r="S607" s="3361"/>
      <c r="T607" s="3359"/>
      <c r="U607" s="3362"/>
      <c r="V607" s="3398"/>
    </row>
    <row r="608" spans="1:37" ht="11.25" customHeight="1" x14ac:dyDescent="0.15">
      <c r="A608" s="1859"/>
      <c r="B608" s="679"/>
      <c r="C608" s="3303" t="s">
        <v>4380</v>
      </c>
      <c r="D608" s="320" t="s">
        <v>72</v>
      </c>
      <c r="E608" s="321" t="s">
        <v>1025</v>
      </c>
      <c r="F608" s="3543" t="s">
        <v>4809</v>
      </c>
      <c r="G608" s="3502">
        <v>3</v>
      </c>
      <c r="H608" s="3498">
        <v>0</v>
      </c>
      <c r="I608" s="3500">
        <v>0</v>
      </c>
      <c r="J608" s="3496">
        <v>3</v>
      </c>
      <c r="K608" s="3498">
        <v>1</v>
      </c>
      <c r="L608" s="3500">
        <v>1</v>
      </c>
      <c r="M608" s="3496">
        <v>1</v>
      </c>
      <c r="N608" s="3502">
        <v>0</v>
      </c>
      <c r="O608" s="3325">
        <v>20</v>
      </c>
      <c r="P608" s="3328">
        <v>11741</v>
      </c>
      <c r="Q608" s="3329"/>
      <c r="R608" s="3332" t="s">
        <v>3711</v>
      </c>
      <c r="S608" s="3333"/>
      <c r="T608" s="3328" t="s">
        <v>4676</v>
      </c>
      <c r="U608" s="3329"/>
      <c r="V608" s="3338" t="s">
        <v>3420</v>
      </c>
      <c r="AI608" s="1548">
        <f>SUM(H608:J611)</f>
        <v>3</v>
      </c>
      <c r="AJ608" s="1548">
        <f>SUM(K608:M611)</f>
        <v>3</v>
      </c>
      <c r="AK608" s="1549" t="str">
        <f>IF(AI608=AJ608,"","不一致")</f>
        <v/>
      </c>
    </row>
    <row r="609" spans="1:37" ht="11.25" customHeight="1" x14ac:dyDescent="0.15">
      <c r="A609" s="1859"/>
      <c r="B609" s="679"/>
      <c r="C609" s="3304"/>
      <c r="D609" s="322"/>
      <c r="E609" s="513" t="s">
        <v>1026</v>
      </c>
      <c r="F609" s="3544"/>
      <c r="G609" s="3493"/>
      <c r="H609" s="3487"/>
      <c r="I609" s="3489"/>
      <c r="J609" s="3491"/>
      <c r="K609" s="3487"/>
      <c r="L609" s="3489"/>
      <c r="M609" s="3491"/>
      <c r="N609" s="3493"/>
      <c r="O609" s="3326"/>
      <c r="P609" s="3330"/>
      <c r="Q609" s="3331"/>
      <c r="R609" s="3334"/>
      <c r="S609" s="3335"/>
      <c r="T609" s="3336"/>
      <c r="U609" s="3337"/>
      <c r="V609" s="3339"/>
    </row>
    <row r="610" spans="1:37" ht="11.25" customHeight="1" x14ac:dyDescent="0.15">
      <c r="A610" s="1859"/>
      <c r="B610" s="679"/>
      <c r="C610" s="3304"/>
      <c r="D610" s="320" t="s">
        <v>70</v>
      </c>
      <c r="E610" s="321" t="s">
        <v>1027</v>
      </c>
      <c r="F610" s="3546" t="s">
        <v>5051</v>
      </c>
      <c r="G610" s="3493"/>
      <c r="H610" s="3487"/>
      <c r="I610" s="3489"/>
      <c r="J610" s="3491"/>
      <c r="K610" s="3487"/>
      <c r="L610" s="3489"/>
      <c r="M610" s="3491"/>
      <c r="N610" s="3493"/>
      <c r="O610" s="3326"/>
      <c r="P610" s="3340"/>
      <c r="Q610" s="3342">
        <v>388</v>
      </c>
      <c r="R610" s="3344">
        <v>3174</v>
      </c>
      <c r="S610" s="3345">
        <v>6967</v>
      </c>
      <c r="T610" s="3344" t="s">
        <v>3686</v>
      </c>
      <c r="U610" s="3347">
        <v>359</v>
      </c>
      <c r="V610" s="3397" t="s">
        <v>3426</v>
      </c>
    </row>
    <row r="611" spans="1:37" ht="11.25" customHeight="1" x14ac:dyDescent="0.15">
      <c r="A611" s="1859"/>
      <c r="B611" s="679"/>
      <c r="C611" s="3305"/>
      <c r="D611" s="320" t="s">
        <v>71</v>
      </c>
      <c r="E611" s="321" t="s">
        <v>104</v>
      </c>
      <c r="F611" s="3548"/>
      <c r="G611" s="3503"/>
      <c r="H611" s="3499"/>
      <c r="I611" s="3501"/>
      <c r="J611" s="3497"/>
      <c r="K611" s="3499"/>
      <c r="L611" s="3501"/>
      <c r="M611" s="3497"/>
      <c r="N611" s="3503"/>
      <c r="O611" s="3358"/>
      <c r="P611" s="3359"/>
      <c r="Q611" s="3360"/>
      <c r="R611" s="3359"/>
      <c r="S611" s="3361"/>
      <c r="T611" s="3359"/>
      <c r="U611" s="3362"/>
      <c r="V611" s="3398"/>
    </row>
    <row r="612" spans="1:37" ht="11.25" customHeight="1" x14ac:dyDescent="0.15">
      <c r="A612" s="1859"/>
      <c r="B612" s="679"/>
      <c r="C612" s="3303" t="s">
        <v>4381</v>
      </c>
      <c r="D612" s="515" t="s">
        <v>72</v>
      </c>
      <c r="E612" s="516" t="s">
        <v>92</v>
      </c>
      <c r="F612" s="3543" t="s">
        <v>4809</v>
      </c>
      <c r="G612" s="3502">
        <v>3</v>
      </c>
      <c r="H612" s="3498">
        <v>0</v>
      </c>
      <c r="I612" s="3500">
        <v>0</v>
      </c>
      <c r="J612" s="3496">
        <v>3</v>
      </c>
      <c r="K612" s="3498">
        <v>2</v>
      </c>
      <c r="L612" s="3500">
        <v>0</v>
      </c>
      <c r="M612" s="3496">
        <v>1</v>
      </c>
      <c r="N612" s="3502">
        <v>0</v>
      </c>
      <c r="O612" s="3325">
        <v>64</v>
      </c>
      <c r="P612" s="3328">
        <v>21183</v>
      </c>
      <c r="Q612" s="3329"/>
      <c r="R612" s="3332" t="s">
        <v>3712</v>
      </c>
      <c r="S612" s="3333"/>
      <c r="T612" s="3328" t="s">
        <v>4676</v>
      </c>
      <c r="U612" s="3329"/>
      <c r="V612" s="3338" t="s">
        <v>3420</v>
      </c>
      <c r="AI612" s="1548">
        <f>SUM(H612:J615)</f>
        <v>3</v>
      </c>
      <c r="AJ612" s="1548">
        <f>SUM(K612:M615)</f>
        <v>3</v>
      </c>
      <c r="AK612" s="1549" t="str">
        <f>IF(AI612=AJ612,"","不一致")</f>
        <v/>
      </c>
    </row>
    <row r="613" spans="1:37" ht="11.25" customHeight="1" x14ac:dyDescent="0.15">
      <c r="A613" s="1859"/>
      <c r="B613" s="679"/>
      <c r="C613" s="3304"/>
      <c r="D613" s="322"/>
      <c r="E613" s="513" t="s">
        <v>1028</v>
      </c>
      <c r="F613" s="3544"/>
      <c r="G613" s="3493"/>
      <c r="H613" s="3487"/>
      <c r="I613" s="3489"/>
      <c r="J613" s="3491"/>
      <c r="K613" s="3487"/>
      <c r="L613" s="3489"/>
      <c r="M613" s="3491"/>
      <c r="N613" s="3493"/>
      <c r="O613" s="3326"/>
      <c r="P613" s="3330"/>
      <c r="Q613" s="3331"/>
      <c r="R613" s="3334"/>
      <c r="S613" s="3335"/>
      <c r="T613" s="3336"/>
      <c r="U613" s="3337"/>
      <c r="V613" s="3339"/>
    </row>
    <row r="614" spans="1:37" ht="11.25" customHeight="1" x14ac:dyDescent="0.15">
      <c r="A614" s="1859"/>
      <c r="B614" s="679"/>
      <c r="C614" s="3304"/>
      <c r="D614" s="320" t="s">
        <v>70</v>
      </c>
      <c r="E614" s="321" t="s">
        <v>1029</v>
      </c>
      <c r="F614" s="3546" t="s">
        <v>5052</v>
      </c>
      <c r="G614" s="3493"/>
      <c r="H614" s="3487"/>
      <c r="I614" s="3489"/>
      <c r="J614" s="3491"/>
      <c r="K614" s="3487"/>
      <c r="L614" s="3489"/>
      <c r="M614" s="3491"/>
      <c r="N614" s="3493"/>
      <c r="O614" s="3326"/>
      <c r="P614" s="3340"/>
      <c r="Q614" s="3342">
        <v>980</v>
      </c>
      <c r="R614" s="3344">
        <v>2692</v>
      </c>
      <c r="S614" s="3345">
        <v>6540</v>
      </c>
      <c r="T614" s="3344" t="s">
        <v>3686</v>
      </c>
      <c r="U614" s="3347">
        <v>359</v>
      </c>
      <c r="V614" s="3397" t="s">
        <v>3426</v>
      </c>
    </row>
    <row r="615" spans="1:37" ht="11.25" customHeight="1" x14ac:dyDescent="0.15">
      <c r="A615" s="1859"/>
      <c r="B615" s="679"/>
      <c r="C615" s="3305"/>
      <c r="D615" s="514" t="s">
        <v>71</v>
      </c>
      <c r="E615" s="323" t="s">
        <v>104</v>
      </c>
      <c r="F615" s="3547"/>
      <c r="G615" s="3503"/>
      <c r="H615" s="3499"/>
      <c r="I615" s="3501"/>
      <c r="J615" s="3497"/>
      <c r="K615" s="3499"/>
      <c r="L615" s="3501"/>
      <c r="M615" s="3497"/>
      <c r="N615" s="3503"/>
      <c r="O615" s="3358"/>
      <c r="P615" s="3359"/>
      <c r="Q615" s="3360"/>
      <c r="R615" s="3359"/>
      <c r="S615" s="3361"/>
      <c r="T615" s="3359"/>
      <c r="U615" s="3362"/>
      <c r="V615" s="3398"/>
    </row>
    <row r="616" spans="1:37" ht="11.25" customHeight="1" x14ac:dyDescent="0.15">
      <c r="A616" s="1859"/>
      <c r="B616" s="679"/>
      <c r="C616" s="3303" t="s">
        <v>4382</v>
      </c>
      <c r="D616" s="320" t="s">
        <v>72</v>
      </c>
      <c r="E616" s="321" t="s">
        <v>1030</v>
      </c>
      <c r="F616" s="3543" t="s">
        <v>4809</v>
      </c>
      <c r="G616" s="3502">
        <v>3</v>
      </c>
      <c r="H616" s="3498">
        <v>0</v>
      </c>
      <c r="I616" s="3500">
        <v>0</v>
      </c>
      <c r="J616" s="3496">
        <v>3</v>
      </c>
      <c r="K616" s="3498">
        <v>0</v>
      </c>
      <c r="L616" s="3500">
        <v>2</v>
      </c>
      <c r="M616" s="3496">
        <v>1</v>
      </c>
      <c r="N616" s="3502">
        <v>0</v>
      </c>
      <c r="O616" s="3325">
        <v>14</v>
      </c>
      <c r="P616" s="3328">
        <v>15210</v>
      </c>
      <c r="Q616" s="3329"/>
      <c r="R616" s="3332" t="s">
        <v>3713</v>
      </c>
      <c r="S616" s="3333"/>
      <c r="T616" s="3328" t="s">
        <v>4676</v>
      </c>
      <c r="U616" s="3329"/>
      <c r="V616" s="3338" t="s">
        <v>3420</v>
      </c>
      <c r="AI616" s="1548">
        <f>SUM(H616:J619)</f>
        <v>3</v>
      </c>
      <c r="AJ616" s="1548">
        <f>SUM(K616:M619)</f>
        <v>3</v>
      </c>
      <c r="AK616" s="1549" t="str">
        <f>IF(AI616=AJ616,"","不一致")</f>
        <v/>
      </c>
    </row>
    <row r="617" spans="1:37" ht="11.25" customHeight="1" x14ac:dyDescent="0.15">
      <c r="A617" s="1859"/>
      <c r="B617" s="679"/>
      <c r="C617" s="3304"/>
      <c r="D617" s="322"/>
      <c r="E617" s="513" t="s">
        <v>1031</v>
      </c>
      <c r="F617" s="3544"/>
      <c r="G617" s="3493"/>
      <c r="H617" s="3487"/>
      <c r="I617" s="3489"/>
      <c r="J617" s="3491"/>
      <c r="K617" s="3487"/>
      <c r="L617" s="3489"/>
      <c r="M617" s="3491"/>
      <c r="N617" s="3493"/>
      <c r="O617" s="3326"/>
      <c r="P617" s="3330"/>
      <c r="Q617" s="3331"/>
      <c r="R617" s="3334"/>
      <c r="S617" s="3335"/>
      <c r="T617" s="3336"/>
      <c r="U617" s="3337"/>
      <c r="V617" s="3339"/>
    </row>
    <row r="618" spans="1:37" ht="11.25" customHeight="1" x14ac:dyDescent="0.15">
      <c r="A618" s="1859"/>
      <c r="B618" s="679"/>
      <c r="C618" s="3304"/>
      <c r="D618" s="320" t="s">
        <v>70</v>
      </c>
      <c r="E618" s="321" t="s">
        <v>1032</v>
      </c>
      <c r="F618" s="3546" t="s">
        <v>5053</v>
      </c>
      <c r="G618" s="3493"/>
      <c r="H618" s="3487"/>
      <c r="I618" s="3489"/>
      <c r="J618" s="3491"/>
      <c r="K618" s="3487"/>
      <c r="L618" s="3489"/>
      <c r="M618" s="3491"/>
      <c r="N618" s="3493"/>
      <c r="O618" s="3326"/>
      <c r="P618" s="3340"/>
      <c r="Q618" s="3342">
        <v>276</v>
      </c>
      <c r="R618" s="3344">
        <v>1416</v>
      </c>
      <c r="S618" s="3345">
        <v>3065</v>
      </c>
      <c r="T618" s="3344" t="s">
        <v>3686</v>
      </c>
      <c r="U618" s="3347">
        <v>359</v>
      </c>
      <c r="V618" s="3397" t="s">
        <v>3426</v>
      </c>
    </row>
    <row r="619" spans="1:37" ht="11.25" customHeight="1" x14ac:dyDescent="0.15">
      <c r="A619" s="1859"/>
      <c r="B619" s="679"/>
      <c r="C619" s="3305"/>
      <c r="D619" s="320" t="s">
        <v>71</v>
      </c>
      <c r="E619" s="321" t="s">
        <v>104</v>
      </c>
      <c r="F619" s="3548"/>
      <c r="G619" s="3503"/>
      <c r="H619" s="3499"/>
      <c r="I619" s="3501"/>
      <c r="J619" s="3497"/>
      <c r="K619" s="3499"/>
      <c r="L619" s="3501"/>
      <c r="M619" s="3497"/>
      <c r="N619" s="3503"/>
      <c r="O619" s="3358"/>
      <c r="P619" s="3359"/>
      <c r="Q619" s="3360"/>
      <c r="R619" s="3359"/>
      <c r="S619" s="3361"/>
      <c r="T619" s="3359"/>
      <c r="U619" s="3362"/>
      <c r="V619" s="3398"/>
    </row>
    <row r="620" spans="1:37" ht="11.25" customHeight="1" x14ac:dyDescent="0.15">
      <c r="A620" s="1859"/>
      <c r="B620" s="679"/>
      <c r="C620" s="3303" t="s">
        <v>4383</v>
      </c>
      <c r="D620" s="515" t="s">
        <v>72</v>
      </c>
      <c r="E620" s="516" t="s">
        <v>1010</v>
      </c>
      <c r="F620" s="3543" t="s">
        <v>4809</v>
      </c>
      <c r="G620" s="3502">
        <v>3</v>
      </c>
      <c r="H620" s="3498">
        <v>0</v>
      </c>
      <c r="I620" s="3500">
        <v>0</v>
      </c>
      <c r="J620" s="3496">
        <v>3</v>
      </c>
      <c r="K620" s="3498">
        <v>1</v>
      </c>
      <c r="L620" s="3500">
        <v>0</v>
      </c>
      <c r="M620" s="3496">
        <v>2</v>
      </c>
      <c r="N620" s="3502">
        <v>0</v>
      </c>
      <c r="O620" s="3325">
        <v>36</v>
      </c>
      <c r="P620" s="3328">
        <v>14209</v>
      </c>
      <c r="Q620" s="3329"/>
      <c r="R620" s="3332" t="s">
        <v>3714</v>
      </c>
      <c r="S620" s="3333"/>
      <c r="T620" s="3328" t="s">
        <v>4676</v>
      </c>
      <c r="U620" s="3329"/>
      <c r="V620" s="3338" t="s">
        <v>3420</v>
      </c>
      <c r="AI620" s="1548">
        <f>SUM(H620:J623)</f>
        <v>3</v>
      </c>
      <c r="AJ620" s="1548">
        <f>SUM(K620:M623)</f>
        <v>3</v>
      </c>
      <c r="AK620" s="1549" t="str">
        <f>IF(AI620=AJ620,"","不一致")</f>
        <v/>
      </c>
    </row>
    <row r="621" spans="1:37" ht="11.25" customHeight="1" x14ac:dyDescent="0.15">
      <c r="A621" s="1859"/>
      <c r="B621" s="679"/>
      <c r="C621" s="3304"/>
      <c r="D621" s="322"/>
      <c r="E621" s="513" t="s">
        <v>1033</v>
      </c>
      <c r="F621" s="3544"/>
      <c r="G621" s="3493"/>
      <c r="H621" s="3487"/>
      <c r="I621" s="3489"/>
      <c r="J621" s="3491"/>
      <c r="K621" s="3487"/>
      <c r="L621" s="3489"/>
      <c r="M621" s="3491"/>
      <c r="N621" s="3493"/>
      <c r="O621" s="3326"/>
      <c r="P621" s="3330"/>
      <c r="Q621" s="3331"/>
      <c r="R621" s="3334"/>
      <c r="S621" s="3335"/>
      <c r="T621" s="3336"/>
      <c r="U621" s="3337"/>
      <c r="V621" s="3339"/>
    </row>
    <row r="622" spans="1:37" ht="11.25" customHeight="1" x14ac:dyDescent="0.15">
      <c r="A622" s="1859"/>
      <c r="B622" s="679"/>
      <c r="C622" s="3304"/>
      <c r="D622" s="320" t="s">
        <v>70</v>
      </c>
      <c r="E622" s="321" t="s">
        <v>1034</v>
      </c>
      <c r="F622" s="3546" t="s">
        <v>5054</v>
      </c>
      <c r="G622" s="3493"/>
      <c r="H622" s="3487"/>
      <c r="I622" s="3489"/>
      <c r="J622" s="3491"/>
      <c r="K622" s="3487"/>
      <c r="L622" s="3489"/>
      <c r="M622" s="3491"/>
      <c r="N622" s="3493"/>
      <c r="O622" s="3326"/>
      <c r="P622" s="3340"/>
      <c r="Q622" s="3342">
        <v>793</v>
      </c>
      <c r="R622" s="3344">
        <v>3576</v>
      </c>
      <c r="S622" s="3345">
        <v>8588</v>
      </c>
      <c r="T622" s="3344" t="s">
        <v>3686</v>
      </c>
      <c r="U622" s="3347">
        <v>359</v>
      </c>
      <c r="V622" s="3397" t="s">
        <v>3426</v>
      </c>
    </row>
    <row r="623" spans="1:37" ht="11.25" customHeight="1" x14ac:dyDescent="0.15">
      <c r="A623" s="1859"/>
      <c r="B623" s="679"/>
      <c r="C623" s="3305"/>
      <c r="D623" s="514" t="s">
        <v>71</v>
      </c>
      <c r="E623" s="323" t="s">
        <v>104</v>
      </c>
      <c r="F623" s="3547"/>
      <c r="G623" s="3503"/>
      <c r="H623" s="3499"/>
      <c r="I623" s="3501"/>
      <c r="J623" s="3497"/>
      <c r="K623" s="3499"/>
      <c r="L623" s="3501"/>
      <c r="M623" s="3497"/>
      <c r="N623" s="3503"/>
      <c r="O623" s="3358"/>
      <c r="P623" s="3359"/>
      <c r="Q623" s="3360"/>
      <c r="R623" s="3359"/>
      <c r="S623" s="3361"/>
      <c r="T623" s="3359"/>
      <c r="U623" s="3362"/>
      <c r="V623" s="3398"/>
    </row>
    <row r="624" spans="1:37" ht="11.25" customHeight="1" x14ac:dyDescent="0.15">
      <c r="A624" s="1859"/>
      <c r="B624" s="679"/>
      <c r="C624" s="3303" t="s">
        <v>4384</v>
      </c>
      <c r="D624" s="320" t="s">
        <v>72</v>
      </c>
      <c r="E624" s="321" t="s">
        <v>1035</v>
      </c>
      <c r="F624" s="3543" t="s">
        <v>4809</v>
      </c>
      <c r="G624" s="3502">
        <v>3</v>
      </c>
      <c r="H624" s="3498">
        <v>0</v>
      </c>
      <c r="I624" s="3500">
        <v>0</v>
      </c>
      <c r="J624" s="3496">
        <v>3</v>
      </c>
      <c r="K624" s="3498">
        <v>1</v>
      </c>
      <c r="L624" s="3500">
        <v>0</v>
      </c>
      <c r="M624" s="3496">
        <v>2</v>
      </c>
      <c r="N624" s="3502">
        <v>0</v>
      </c>
      <c r="O624" s="3325">
        <v>19</v>
      </c>
      <c r="P624" s="3328">
        <v>21550</v>
      </c>
      <c r="Q624" s="3329"/>
      <c r="R624" s="3332" t="s">
        <v>3715</v>
      </c>
      <c r="S624" s="3333"/>
      <c r="T624" s="3328" t="s">
        <v>4676</v>
      </c>
      <c r="U624" s="3329"/>
      <c r="V624" s="3338" t="s">
        <v>3420</v>
      </c>
      <c r="AI624" s="1548">
        <f>SUM(H624:J627)</f>
        <v>3</v>
      </c>
      <c r="AJ624" s="1548">
        <f>SUM(K624:M627)</f>
        <v>3</v>
      </c>
      <c r="AK624" s="1549" t="str">
        <f>IF(AI624=AJ624,"","不一致")</f>
        <v/>
      </c>
    </row>
    <row r="625" spans="1:37" ht="11.25" customHeight="1" x14ac:dyDescent="0.15">
      <c r="A625" s="1859"/>
      <c r="B625" s="679"/>
      <c r="C625" s="3304"/>
      <c r="D625" s="322"/>
      <c r="E625" s="513" t="s">
        <v>1036</v>
      </c>
      <c r="F625" s="3544"/>
      <c r="G625" s="3493"/>
      <c r="H625" s="3487"/>
      <c r="I625" s="3489"/>
      <c r="J625" s="3491"/>
      <c r="K625" s="3487"/>
      <c r="L625" s="3489"/>
      <c r="M625" s="3491"/>
      <c r="N625" s="3493"/>
      <c r="O625" s="3326"/>
      <c r="P625" s="3330"/>
      <c r="Q625" s="3331"/>
      <c r="R625" s="3334"/>
      <c r="S625" s="3335"/>
      <c r="T625" s="3336"/>
      <c r="U625" s="3337"/>
      <c r="V625" s="3339"/>
    </row>
    <row r="626" spans="1:37" ht="11.25" customHeight="1" x14ac:dyDescent="0.15">
      <c r="A626" s="1859"/>
      <c r="B626" s="679"/>
      <c r="C626" s="3304"/>
      <c r="D626" s="320" t="s">
        <v>70</v>
      </c>
      <c r="E626" s="321" t="s">
        <v>1037</v>
      </c>
      <c r="F626" s="3546" t="s">
        <v>5055</v>
      </c>
      <c r="G626" s="3493"/>
      <c r="H626" s="3487"/>
      <c r="I626" s="3489"/>
      <c r="J626" s="3491"/>
      <c r="K626" s="3487"/>
      <c r="L626" s="3489"/>
      <c r="M626" s="3491"/>
      <c r="N626" s="3493"/>
      <c r="O626" s="3326"/>
      <c r="P626" s="3340"/>
      <c r="Q626" s="3342">
        <v>626</v>
      </c>
      <c r="R626" s="3344">
        <v>4093</v>
      </c>
      <c r="S626" s="3345">
        <v>10145</v>
      </c>
      <c r="T626" s="3344" t="s">
        <v>3686</v>
      </c>
      <c r="U626" s="3347">
        <v>359</v>
      </c>
      <c r="V626" s="3397" t="s">
        <v>3426</v>
      </c>
    </row>
    <row r="627" spans="1:37" ht="11.25" customHeight="1" x14ac:dyDescent="0.15">
      <c r="A627" s="1859"/>
      <c r="B627" s="679"/>
      <c r="C627" s="3305"/>
      <c r="D627" s="320" t="s">
        <v>71</v>
      </c>
      <c r="E627" s="321" t="s">
        <v>104</v>
      </c>
      <c r="F627" s="3548"/>
      <c r="G627" s="3503"/>
      <c r="H627" s="3499"/>
      <c r="I627" s="3501"/>
      <c r="J627" s="3497"/>
      <c r="K627" s="3499"/>
      <c r="L627" s="3501"/>
      <c r="M627" s="3497"/>
      <c r="N627" s="3503"/>
      <c r="O627" s="3358"/>
      <c r="P627" s="3359"/>
      <c r="Q627" s="3360"/>
      <c r="R627" s="3359"/>
      <c r="S627" s="3361"/>
      <c r="T627" s="3359"/>
      <c r="U627" s="3362"/>
      <c r="V627" s="3398"/>
    </row>
    <row r="628" spans="1:37" ht="11.25" customHeight="1" x14ac:dyDescent="0.15">
      <c r="A628" s="1859"/>
      <c r="B628" s="679"/>
      <c r="C628" s="3303" t="s">
        <v>4385</v>
      </c>
      <c r="D628" s="515" t="s">
        <v>72</v>
      </c>
      <c r="E628" s="516" t="s">
        <v>1038</v>
      </c>
      <c r="F628" s="3543" t="s">
        <v>4809</v>
      </c>
      <c r="G628" s="3502">
        <v>3</v>
      </c>
      <c r="H628" s="3498">
        <v>0</v>
      </c>
      <c r="I628" s="3500">
        <v>0</v>
      </c>
      <c r="J628" s="3496">
        <v>3</v>
      </c>
      <c r="K628" s="3498">
        <v>1</v>
      </c>
      <c r="L628" s="3500">
        <v>0</v>
      </c>
      <c r="M628" s="3496">
        <v>2</v>
      </c>
      <c r="N628" s="3502">
        <v>0</v>
      </c>
      <c r="O628" s="3325">
        <v>38</v>
      </c>
      <c r="P628" s="3328">
        <v>23061</v>
      </c>
      <c r="Q628" s="3329"/>
      <c r="R628" s="3332" t="s">
        <v>3716</v>
      </c>
      <c r="S628" s="3333"/>
      <c r="T628" s="3328" t="s">
        <v>4676</v>
      </c>
      <c r="U628" s="3329"/>
      <c r="V628" s="3338" t="s">
        <v>3420</v>
      </c>
      <c r="AI628" s="1548">
        <f>SUM(H628:J631)</f>
        <v>3</v>
      </c>
      <c r="AJ628" s="1548">
        <f>SUM(K628:M631)</f>
        <v>3</v>
      </c>
      <c r="AK628" s="1549" t="str">
        <f>IF(AI628=AJ628,"","不一致")</f>
        <v/>
      </c>
    </row>
    <row r="629" spans="1:37" ht="11.25" customHeight="1" x14ac:dyDescent="0.15">
      <c r="A629" s="1859"/>
      <c r="B629" s="679"/>
      <c r="C629" s="3304"/>
      <c r="D629" s="322"/>
      <c r="E629" s="513" t="s">
        <v>1039</v>
      </c>
      <c r="F629" s="3544"/>
      <c r="G629" s="3493"/>
      <c r="H629" s="3487"/>
      <c r="I629" s="3489"/>
      <c r="J629" s="3491"/>
      <c r="K629" s="3487"/>
      <c r="L629" s="3489"/>
      <c r="M629" s="3491"/>
      <c r="N629" s="3493"/>
      <c r="O629" s="3326"/>
      <c r="P629" s="3330"/>
      <c r="Q629" s="3331"/>
      <c r="R629" s="3334"/>
      <c r="S629" s="3335"/>
      <c r="T629" s="3336"/>
      <c r="U629" s="3337"/>
      <c r="V629" s="3339"/>
    </row>
    <row r="630" spans="1:37" ht="11.25" customHeight="1" x14ac:dyDescent="0.15">
      <c r="A630" s="1859"/>
      <c r="B630" s="679"/>
      <c r="C630" s="3304"/>
      <c r="D630" s="320" t="s">
        <v>70</v>
      </c>
      <c r="E630" s="321" t="s">
        <v>1040</v>
      </c>
      <c r="F630" s="3546" t="s">
        <v>5056</v>
      </c>
      <c r="G630" s="3493"/>
      <c r="H630" s="3487"/>
      <c r="I630" s="3489"/>
      <c r="J630" s="3491"/>
      <c r="K630" s="3487"/>
      <c r="L630" s="3489"/>
      <c r="M630" s="3491"/>
      <c r="N630" s="3493"/>
      <c r="O630" s="3326"/>
      <c r="P630" s="3340"/>
      <c r="Q630" s="3342">
        <v>865</v>
      </c>
      <c r="R630" s="3344">
        <v>2655</v>
      </c>
      <c r="S630" s="3345">
        <v>6220</v>
      </c>
      <c r="T630" s="3344" t="s">
        <v>3686</v>
      </c>
      <c r="U630" s="3347">
        <v>359</v>
      </c>
      <c r="V630" s="3397" t="s">
        <v>3426</v>
      </c>
    </row>
    <row r="631" spans="1:37" ht="11.25" customHeight="1" x14ac:dyDescent="0.15">
      <c r="A631" s="1859"/>
      <c r="B631" s="679"/>
      <c r="C631" s="3304"/>
      <c r="D631" s="320" t="s">
        <v>71</v>
      </c>
      <c r="E631" s="321" t="s">
        <v>104</v>
      </c>
      <c r="F631" s="3548"/>
      <c r="G631" s="3503"/>
      <c r="H631" s="3499"/>
      <c r="I631" s="3501"/>
      <c r="J631" s="3497"/>
      <c r="K631" s="3499"/>
      <c r="L631" s="3501"/>
      <c r="M631" s="3497"/>
      <c r="N631" s="3503"/>
      <c r="O631" s="3358"/>
      <c r="P631" s="3359"/>
      <c r="Q631" s="3360"/>
      <c r="R631" s="3359"/>
      <c r="S631" s="3361"/>
      <c r="T631" s="3359"/>
      <c r="U631" s="3362"/>
      <c r="V631" s="3398"/>
    </row>
    <row r="632" spans="1:37" ht="11.25" customHeight="1" x14ac:dyDescent="0.15">
      <c r="A632" s="1859"/>
      <c r="B632" s="679"/>
      <c r="C632" s="3303" t="s">
        <v>4386</v>
      </c>
      <c r="D632" s="515" t="s">
        <v>72</v>
      </c>
      <c r="E632" s="516" t="s">
        <v>1041</v>
      </c>
      <c r="F632" s="3543" t="s">
        <v>4809</v>
      </c>
      <c r="G632" s="3502">
        <v>3</v>
      </c>
      <c r="H632" s="3498">
        <v>0</v>
      </c>
      <c r="I632" s="3500">
        <v>0</v>
      </c>
      <c r="J632" s="3496">
        <v>3</v>
      </c>
      <c r="K632" s="3498">
        <v>0</v>
      </c>
      <c r="L632" s="3500">
        <v>1</v>
      </c>
      <c r="M632" s="3496">
        <v>2</v>
      </c>
      <c r="N632" s="3502">
        <v>0</v>
      </c>
      <c r="O632" s="3325">
        <v>14</v>
      </c>
      <c r="P632" s="3328">
        <v>13149</v>
      </c>
      <c r="Q632" s="3329"/>
      <c r="R632" s="3332" t="s">
        <v>3717</v>
      </c>
      <c r="S632" s="3333"/>
      <c r="T632" s="3328" t="s">
        <v>4676</v>
      </c>
      <c r="U632" s="3329"/>
      <c r="V632" s="3338" t="s">
        <v>3420</v>
      </c>
      <c r="AI632" s="1548">
        <f>SUM(H632:J635)</f>
        <v>3</v>
      </c>
      <c r="AJ632" s="1548">
        <f>SUM(K632:M635)</f>
        <v>3</v>
      </c>
      <c r="AK632" s="1549" t="str">
        <f>IF(AI632=AJ632,"","不一致")</f>
        <v/>
      </c>
    </row>
    <row r="633" spans="1:37" ht="11.25" customHeight="1" x14ac:dyDescent="0.15">
      <c r="A633" s="1859"/>
      <c r="B633" s="679"/>
      <c r="C633" s="3304"/>
      <c r="D633" s="322"/>
      <c r="E633" s="513" t="s">
        <v>1042</v>
      </c>
      <c r="F633" s="3544"/>
      <c r="G633" s="3493"/>
      <c r="H633" s="3487"/>
      <c r="I633" s="3489"/>
      <c r="J633" s="3491"/>
      <c r="K633" s="3487"/>
      <c r="L633" s="3489"/>
      <c r="M633" s="3491"/>
      <c r="N633" s="3493"/>
      <c r="O633" s="3326"/>
      <c r="P633" s="3330"/>
      <c r="Q633" s="3331"/>
      <c r="R633" s="3334"/>
      <c r="S633" s="3335"/>
      <c r="T633" s="3336"/>
      <c r="U633" s="3337"/>
      <c r="V633" s="3339"/>
    </row>
    <row r="634" spans="1:37" ht="11.25" customHeight="1" x14ac:dyDescent="0.15">
      <c r="A634" s="1859"/>
      <c r="B634" s="679"/>
      <c r="C634" s="3304"/>
      <c r="D634" s="320" t="s">
        <v>70</v>
      </c>
      <c r="E634" s="321" t="s">
        <v>1043</v>
      </c>
      <c r="F634" s="3546" t="s">
        <v>5057</v>
      </c>
      <c r="G634" s="3493"/>
      <c r="H634" s="3487"/>
      <c r="I634" s="3489"/>
      <c r="J634" s="3491"/>
      <c r="K634" s="3487"/>
      <c r="L634" s="3489"/>
      <c r="M634" s="3491"/>
      <c r="N634" s="3493"/>
      <c r="O634" s="3326"/>
      <c r="P634" s="3340"/>
      <c r="Q634" s="3342">
        <v>317</v>
      </c>
      <c r="R634" s="3344">
        <v>3160</v>
      </c>
      <c r="S634" s="3345">
        <v>7188</v>
      </c>
      <c r="T634" s="3344" t="s">
        <v>3686</v>
      </c>
      <c r="U634" s="3347">
        <v>359</v>
      </c>
      <c r="V634" s="3397" t="s">
        <v>3426</v>
      </c>
    </row>
    <row r="635" spans="1:37" ht="11.25" customHeight="1" x14ac:dyDescent="0.15">
      <c r="A635" s="1859"/>
      <c r="B635" s="679"/>
      <c r="C635" s="3305"/>
      <c r="D635" s="514" t="s">
        <v>71</v>
      </c>
      <c r="E635" s="323" t="s">
        <v>104</v>
      </c>
      <c r="F635" s="3547"/>
      <c r="G635" s="3503"/>
      <c r="H635" s="3499"/>
      <c r="I635" s="3501"/>
      <c r="J635" s="3497"/>
      <c r="K635" s="3499"/>
      <c r="L635" s="3501"/>
      <c r="M635" s="3497"/>
      <c r="N635" s="3503"/>
      <c r="O635" s="3358"/>
      <c r="P635" s="3359"/>
      <c r="Q635" s="3360"/>
      <c r="R635" s="3359"/>
      <c r="S635" s="3361"/>
      <c r="T635" s="3359"/>
      <c r="U635" s="3362"/>
      <c r="V635" s="3398"/>
    </row>
    <row r="636" spans="1:37" ht="11.25" customHeight="1" x14ac:dyDescent="0.15">
      <c r="A636" s="1859"/>
      <c r="B636" s="679"/>
      <c r="C636" s="3303" t="s">
        <v>4387</v>
      </c>
      <c r="D636" s="515" t="s">
        <v>72</v>
      </c>
      <c r="E636" s="516" t="s">
        <v>1044</v>
      </c>
      <c r="F636" s="3543" t="s">
        <v>4809</v>
      </c>
      <c r="G636" s="3502">
        <v>3</v>
      </c>
      <c r="H636" s="3498">
        <v>0</v>
      </c>
      <c r="I636" s="3500">
        <v>0</v>
      </c>
      <c r="J636" s="3496">
        <v>3</v>
      </c>
      <c r="K636" s="3498">
        <v>0</v>
      </c>
      <c r="L636" s="3500">
        <v>0</v>
      </c>
      <c r="M636" s="3496">
        <v>3</v>
      </c>
      <c r="N636" s="3502">
        <v>0</v>
      </c>
      <c r="O636" s="3325">
        <v>22</v>
      </c>
      <c r="P636" s="3328">
        <v>13919</v>
      </c>
      <c r="Q636" s="3329"/>
      <c r="R636" s="3332" t="s">
        <v>3718</v>
      </c>
      <c r="S636" s="3333"/>
      <c r="T636" s="3328" t="s">
        <v>4676</v>
      </c>
      <c r="U636" s="3329"/>
      <c r="V636" s="3338" t="s">
        <v>3420</v>
      </c>
      <c r="AI636" s="1548">
        <f>SUM(H636:J639)</f>
        <v>3</v>
      </c>
      <c r="AJ636" s="1548">
        <f>SUM(K636:M639)</f>
        <v>3</v>
      </c>
      <c r="AK636" s="1549" t="str">
        <f>IF(AI636=AJ636,"","不一致")</f>
        <v/>
      </c>
    </row>
    <row r="637" spans="1:37" ht="11.25" customHeight="1" x14ac:dyDescent="0.15">
      <c r="A637" s="1859"/>
      <c r="B637" s="679"/>
      <c r="C637" s="3304"/>
      <c r="D637" s="322"/>
      <c r="E637" s="513" t="s">
        <v>1045</v>
      </c>
      <c r="F637" s="3544"/>
      <c r="G637" s="3493"/>
      <c r="H637" s="3487"/>
      <c r="I637" s="3489"/>
      <c r="J637" s="3491"/>
      <c r="K637" s="3487"/>
      <c r="L637" s="3489"/>
      <c r="M637" s="3491"/>
      <c r="N637" s="3493"/>
      <c r="O637" s="3326"/>
      <c r="P637" s="3330"/>
      <c r="Q637" s="3331"/>
      <c r="R637" s="3334"/>
      <c r="S637" s="3335"/>
      <c r="T637" s="3336"/>
      <c r="U637" s="3337"/>
      <c r="V637" s="3339"/>
    </row>
    <row r="638" spans="1:37" ht="11.25" customHeight="1" x14ac:dyDescent="0.15">
      <c r="A638" s="1859"/>
      <c r="B638" s="679"/>
      <c r="C638" s="3304"/>
      <c r="D638" s="320" t="s">
        <v>70</v>
      </c>
      <c r="E638" s="321" t="s">
        <v>1046</v>
      </c>
      <c r="F638" s="3546" t="s">
        <v>5058</v>
      </c>
      <c r="G638" s="3493"/>
      <c r="H638" s="3487"/>
      <c r="I638" s="3489"/>
      <c r="J638" s="3491"/>
      <c r="K638" s="3487"/>
      <c r="L638" s="3489"/>
      <c r="M638" s="3491"/>
      <c r="N638" s="3493"/>
      <c r="O638" s="3326"/>
      <c r="P638" s="3340"/>
      <c r="Q638" s="3342">
        <v>454</v>
      </c>
      <c r="R638" s="3344">
        <v>1362</v>
      </c>
      <c r="S638" s="3345">
        <v>3413</v>
      </c>
      <c r="T638" s="3344" t="s">
        <v>3686</v>
      </c>
      <c r="U638" s="3347">
        <v>359</v>
      </c>
      <c r="V638" s="3397" t="s">
        <v>3426</v>
      </c>
    </row>
    <row r="639" spans="1:37" ht="11.25" customHeight="1" x14ac:dyDescent="0.15">
      <c r="A639" s="1859"/>
      <c r="B639" s="679"/>
      <c r="C639" s="3305"/>
      <c r="D639" s="514" t="s">
        <v>71</v>
      </c>
      <c r="E639" s="323" t="s">
        <v>104</v>
      </c>
      <c r="F639" s="3547"/>
      <c r="G639" s="3503"/>
      <c r="H639" s="3499"/>
      <c r="I639" s="3501"/>
      <c r="J639" s="3497"/>
      <c r="K639" s="3499"/>
      <c r="L639" s="3501"/>
      <c r="M639" s="3497"/>
      <c r="N639" s="3503"/>
      <c r="O639" s="3358"/>
      <c r="P639" s="3359"/>
      <c r="Q639" s="3360"/>
      <c r="R639" s="3359"/>
      <c r="S639" s="3361"/>
      <c r="T639" s="3359"/>
      <c r="U639" s="3362"/>
      <c r="V639" s="3398"/>
    </row>
    <row r="640" spans="1:37" ht="11.25" customHeight="1" x14ac:dyDescent="0.15">
      <c r="A640" s="1859"/>
      <c r="B640" s="679"/>
      <c r="C640" s="3303" t="s">
        <v>4388</v>
      </c>
      <c r="D640" s="515" t="s">
        <v>72</v>
      </c>
      <c r="E640" s="516" t="s">
        <v>1047</v>
      </c>
      <c r="F640" s="3543" t="s">
        <v>5778</v>
      </c>
      <c r="G640" s="3502">
        <v>3</v>
      </c>
      <c r="H640" s="3498">
        <v>0</v>
      </c>
      <c r="I640" s="3500">
        <v>0</v>
      </c>
      <c r="J640" s="3496">
        <v>3</v>
      </c>
      <c r="K640" s="3498">
        <v>0</v>
      </c>
      <c r="L640" s="3500">
        <v>0</v>
      </c>
      <c r="M640" s="3496">
        <v>3</v>
      </c>
      <c r="N640" s="3502">
        <v>0</v>
      </c>
      <c r="O640" s="3325">
        <v>89</v>
      </c>
      <c r="P640" s="3328">
        <v>11626</v>
      </c>
      <c r="Q640" s="3329"/>
      <c r="R640" s="3332" t="s">
        <v>3719</v>
      </c>
      <c r="S640" s="3333"/>
      <c r="T640" s="3328" t="s">
        <v>5775</v>
      </c>
      <c r="U640" s="3329"/>
      <c r="V640" s="3338" t="s">
        <v>3420</v>
      </c>
      <c r="AI640" s="1548">
        <f>SUM(H640:J643)</f>
        <v>3</v>
      </c>
      <c r="AJ640" s="1548">
        <f>SUM(K640:M643)</f>
        <v>3</v>
      </c>
      <c r="AK640" s="1549" t="str">
        <f>IF(AI640=AJ640,"","不一致")</f>
        <v/>
      </c>
    </row>
    <row r="641" spans="1:37" ht="11.25" customHeight="1" x14ac:dyDescent="0.15">
      <c r="A641" s="1859"/>
      <c r="B641" s="679"/>
      <c r="C641" s="3304"/>
      <c r="D641" s="322"/>
      <c r="E641" s="513" t="s">
        <v>1048</v>
      </c>
      <c r="F641" s="3544"/>
      <c r="G641" s="3493"/>
      <c r="H641" s="3487"/>
      <c r="I641" s="3489"/>
      <c r="J641" s="3491"/>
      <c r="K641" s="3487"/>
      <c r="L641" s="3489"/>
      <c r="M641" s="3491"/>
      <c r="N641" s="3493"/>
      <c r="O641" s="3326"/>
      <c r="P641" s="3330"/>
      <c r="Q641" s="3331"/>
      <c r="R641" s="3334"/>
      <c r="S641" s="3335"/>
      <c r="T641" s="3336"/>
      <c r="U641" s="3337"/>
      <c r="V641" s="3339"/>
    </row>
    <row r="642" spans="1:37" ht="11.25" customHeight="1" x14ac:dyDescent="0.15">
      <c r="A642" s="1859"/>
      <c r="B642" s="679"/>
      <c r="C642" s="3304"/>
      <c r="D642" s="320" t="s">
        <v>70</v>
      </c>
      <c r="E642" s="321" t="s">
        <v>1049</v>
      </c>
      <c r="F642" s="3308" t="s">
        <v>5777</v>
      </c>
      <c r="G642" s="3493"/>
      <c r="H642" s="3487"/>
      <c r="I642" s="3489"/>
      <c r="J642" s="3491"/>
      <c r="K642" s="3487"/>
      <c r="L642" s="3489"/>
      <c r="M642" s="3491"/>
      <c r="N642" s="3493"/>
      <c r="O642" s="3326"/>
      <c r="P642" s="3340"/>
      <c r="Q642" s="3342">
        <v>1452</v>
      </c>
      <c r="R642" s="3344">
        <v>2430</v>
      </c>
      <c r="S642" s="3345">
        <v>5399</v>
      </c>
      <c r="T642" s="3344" t="s">
        <v>3686</v>
      </c>
      <c r="U642" s="3347">
        <v>359</v>
      </c>
      <c r="V642" s="3397" t="s">
        <v>3426</v>
      </c>
    </row>
    <row r="643" spans="1:37" ht="11.25" customHeight="1" x14ac:dyDescent="0.15">
      <c r="A643" s="1859"/>
      <c r="B643" s="679"/>
      <c r="C643" s="3305"/>
      <c r="D643" s="514" t="s">
        <v>71</v>
      </c>
      <c r="E643" s="323" t="s">
        <v>104</v>
      </c>
      <c r="F643" s="3309"/>
      <c r="G643" s="3503"/>
      <c r="H643" s="3499"/>
      <c r="I643" s="3501"/>
      <c r="J643" s="3497"/>
      <c r="K643" s="3499"/>
      <c r="L643" s="3501"/>
      <c r="M643" s="3497"/>
      <c r="N643" s="3503"/>
      <c r="O643" s="3358"/>
      <c r="P643" s="3359"/>
      <c r="Q643" s="3360"/>
      <c r="R643" s="3359"/>
      <c r="S643" s="3375"/>
      <c r="T643" s="3359"/>
      <c r="U643" s="3362"/>
      <c r="V643" s="3398"/>
    </row>
    <row r="644" spans="1:37" ht="11.25" customHeight="1" x14ac:dyDescent="0.15">
      <c r="A644" s="1859"/>
      <c r="B644" s="977"/>
      <c r="C644" s="3304" t="s">
        <v>4389</v>
      </c>
      <c r="D644" s="320" t="s">
        <v>72</v>
      </c>
      <c r="E644" s="321" t="s">
        <v>1047</v>
      </c>
      <c r="F644" s="3606" t="s">
        <v>5776</v>
      </c>
      <c r="G644" s="3493">
        <v>3</v>
      </c>
      <c r="H644" s="3487">
        <v>0</v>
      </c>
      <c r="I644" s="3489">
        <v>0</v>
      </c>
      <c r="J644" s="3491">
        <v>3</v>
      </c>
      <c r="K644" s="3487">
        <v>0</v>
      </c>
      <c r="L644" s="3489">
        <v>0</v>
      </c>
      <c r="M644" s="3491">
        <v>3</v>
      </c>
      <c r="N644" s="3493">
        <v>0</v>
      </c>
      <c r="O644" s="3326">
        <v>31</v>
      </c>
      <c r="P644" s="3330">
        <v>14763</v>
      </c>
      <c r="Q644" s="3331"/>
      <c r="R644" s="3363" t="s">
        <v>3720</v>
      </c>
      <c r="S644" s="3364"/>
      <c r="T644" s="3330" t="s">
        <v>5775</v>
      </c>
      <c r="U644" s="3331"/>
      <c r="V644" s="3365" t="s">
        <v>3420</v>
      </c>
      <c r="AI644" s="1548">
        <f>SUM(H644:J647)</f>
        <v>3</v>
      </c>
      <c r="AJ644" s="1548">
        <f>SUM(K644:M647)</f>
        <v>3</v>
      </c>
      <c r="AK644" s="1549" t="str">
        <f>IF(AI644=AJ644,"","不一致")</f>
        <v/>
      </c>
    </row>
    <row r="645" spans="1:37" ht="11.25" customHeight="1" x14ac:dyDescent="0.15">
      <c r="A645" s="1859"/>
      <c r="B645" s="977"/>
      <c r="C645" s="3304"/>
      <c r="D645" s="322"/>
      <c r="E645" s="513" t="s">
        <v>1050</v>
      </c>
      <c r="F645" s="3544"/>
      <c r="G645" s="3493"/>
      <c r="H645" s="3487"/>
      <c r="I645" s="3489"/>
      <c r="J645" s="3491"/>
      <c r="K645" s="3487"/>
      <c r="L645" s="3489"/>
      <c r="M645" s="3491"/>
      <c r="N645" s="3493"/>
      <c r="O645" s="3326"/>
      <c r="P645" s="3330"/>
      <c r="Q645" s="3331"/>
      <c r="R645" s="3334"/>
      <c r="S645" s="3335"/>
      <c r="T645" s="3336"/>
      <c r="U645" s="3337"/>
      <c r="V645" s="3339"/>
    </row>
    <row r="646" spans="1:37" ht="11.25" customHeight="1" x14ac:dyDescent="0.15">
      <c r="A646" s="1859"/>
      <c r="B646" s="977"/>
      <c r="C646" s="3304"/>
      <c r="D646" s="320" t="s">
        <v>70</v>
      </c>
      <c r="E646" s="321" t="s">
        <v>1051</v>
      </c>
      <c r="F646" s="3308" t="s">
        <v>5774</v>
      </c>
      <c r="G646" s="3493"/>
      <c r="H646" s="3487"/>
      <c r="I646" s="3489"/>
      <c r="J646" s="3491"/>
      <c r="K646" s="3487"/>
      <c r="L646" s="3489"/>
      <c r="M646" s="3491"/>
      <c r="N646" s="3493"/>
      <c r="O646" s="3326"/>
      <c r="P646" s="3340"/>
      <c r="Q646" s="3342">
        <v>569</v>
      </c>
      <c r="R646" s="3344">
        <v>2456</v>
      </c>
      <c r="S646" s="3345">
        <v>5726</v>
      </c>
      <c r="T646" s="3344" t="s">
        <v>3686</v>
      </c>
      <c r="U646" s="3347">
        <v>359</v>
      </c>
      <c r="V646" s="3397" t="s">
        <v>3426</v>
      </c>
    </row>
    <row r="647" spans="1:37" ht="11.25" customHeight="1" thickBot="1" x14ac:dyDescent="0.2">
      <c r="A647" s="1859"/>
      <c r="B647" s="1334"/>
      <c r="C647" s="3562"/>
      <c r="D647" s="948" t="s">
        <v>71</v>
      </c>
      <c r="E647" s="737" t="s">
        <v>104</v>
      </c>
      <c r="F647" s="3317"/>
      <c r="G647" s="3516"/>
      <c r="H647" s="3515"/>
      <c r="I647" s="3513"/>
      <c r="J647" s="3514"/>
      <c r="K647" s="3515"/>
      <c r="L647" s="3513"/>
      <c r="M647" s="3514"/>
      <c r="N647" s="3516"/>
      <c r="O647" s="3327"/>
      <c r="P647" s="3341"/>
      <c r="Q647" s="3343"/>
      <c r="R647" s="3341"/>
      <c r="S647" s="3383"/>
      <c r="T647" s="3341"/>
      <c r="U647" s="3348"/>
      <c r="V647" s="3399"/>
    </row>
    <row r="648" spans="1:37" ht="11.25" customHeight="1" thickBot="1" x14ac:dyDescent="0.2">
      <c r="A648" s="1859"/>
      <c r="B648" s="3297" t="s">
        <v>4996</v>
      </c>
      <c r="C648" s="3624" t="s">
        <v>4390</v>
      </c>
      <c r="D648" s="521" t="s">
        <v>72</v>
      </c>
      <c r="E648" s="522" t="s">
        <v>1052</v>
      </c>
      <c r="F648" s="3610" t="s">
        <v>4809</v>
      </c>
      <c r="G648" s="3492">
        <v>3</v>
      </c>
      <c r="H648" s="3486">
        <v>0</v>
      </c>
      <c r="I648" s="3488">
        <v>0</v>
      </c>
      <c r="J648" s="3490">
        <v>3</v>
      </c>
      <c r="K648" s="3486">
        <v>0</v>
      </c>
      <c r="L648" s="3488">
        <v>1</v>
      </c>
      <c r="M648" s="3490">
        <v>2</v>
      </c>
      <c r="N648" s="3492">
        <v>0</v>
      </c>
      <c r="O648" s="3351">
        <v>16</v>
      </c>
      <c r="P648" s="3352">
        <v>6808</v>
      </c>
      <c r="Q648" s="3353"/>
      <c r="R648" s="3354" t="s">
        <v>3721</v>
      </c>
      <c r="S648" s="3355"/>
      <c r="T648" s="3352" t="s">
        <v>4676</v>
      </c>
      <c r="U648" s="3353"/>
      <c r="V648" s="3356" t="s">
        <v>3420</v>
      </c>
      <c r="AI648" s="1548">
        <f>SUM(H648:J651)</f>
        <v>3</v>
      </c>
      <c r="AJ648" s="1548">
        <f>SUM(K648:M651)</f>
        <v>3</v>
      </c>
      <c r="AK648" s="1549" t="str">
        <f>IF(AI648=AJ648,"","不一致")</f>
        <v/>
      </c>
    </row>
    <row r="649" spans="1:37" ht="11.25" customHeight="1" thickBot="1" x14ac:dyDescent="0.2">
      <c r="A649" s="1859"/>
      <c r="B649" s="3298"/>
      <c r="C649" s="3620"/>
      <c r="D649" s="322"/>
      <c r="E649" s="513" t="s">
        <v>1053</v>
      </c>
      <c r="F649" s="3544"/>
      <c r="G649" s="3493"/>
      <c r="H649" s="3487"/>
      <c r="I649" s="3489"/>
      <c r="J649" s="3491"/>
      <c r="K649" s="3487"/>
      <c r="L649" s="3489"/>
      <c r="M649" s="3491"/>
      <c r="N649" s="3493"/>
      <c r="O649" s="3326"/>
      <c r="P649" s="3330"/>
      <c r="Q649" s="3331"/>
      <c r="R649" s="3334"/>
      <c r="S649" s="3335"/>
      <c r="T649" s="3336"/>
      <c r="U649" s="3337"/>
      <c r="V649" s="3339"/>
    </row>
    <row r="650" spans="1:37" ht="11.25" customHeight="1" thickBot="1" x14ac:dyDescent="0.2">
      <c r="A650" s="1859"/>
      <c r="B650" s="3298"/>
      <c r="C650" s="3620"/>
      <c r="D650" s="320" t="s">
        <v>70</v>
      </c>
      <c r="E650" s="321" t="s">
        <v>1054</v>
      </c>
      <c r="F650" s="3617" t="s">
        <v>5059</v>
      </c>
      <c r="G650" s="3493"/>
      <c r="H650" s="3487"/>
      <c r="I650" s="3489"/>
      <c r="J650" s="3491"/>
      <c r="K650" s="3487"/>
      <c r="L650" s="3489"/>
      <c r="M650" s="3491"/>
      <c r="N650" s="3493"/>
      <c r="O650" s="3326"/>
      <c r="P650" s="3340"/>
      <c r="Q650" s="3342">
        <v>405</v>
      </c>
      <c r="R650" s="3344">
        <v>1648</v>
      </c>
      <c r="S650" s="3345">
        <v>4142</v>
      </c>
      <c r="T650" s="3344" t="s">
        <v>3686</v>
      </c>
      <c r="U650" s="3347">
        <v>359</v>
      </c>
      <c r="V650" s="3397" t="s">
        <v>3426</v>
      </c>
    </row>
    <row r="651" spans="1:37" ht="12" customHeight="1" x14ac:dyDescent="0.15">
      <c r="A651" s="1859"/>
      <c r="B651" s="3298"/>
      <c r="C651" s="3625"/>
      <c r="D651" s="320" t="s">
        <v>71</v>
      </c>
      <c r="E651" s="321" t="s">
        <v>104</v>
      </c>
      <c r="F651" s="3618"/>
      <c r="G651" s="3493"/>
      <c r="H651" s="3487"/>
      <c r="I651" s="3489"/>
      <c r="J651" s="3491"/>
      <c r="K651" s="3487"/>
      <c r="L651" s="3489"/>
      <c r="M651" s="3491"/>
      <c r="N651" s="3493"/>
      <c r="O651" s="3326"/>
      <c r="P651" s="3340"/>
      <c r="Q651" s="3360"/>
      <c r="R651" s="3340"/>
      <c r="S651" s="3367"/>
      <c r="T651" s="3340"/>
      <c r="U651" s="3370"/>
      <c r="V651" s="3400"/>
    </row>
    <row r="652" spans="1:37" ht="11.25" customHeight="1" thickBot="1" x14ac:dyDescent="0.2">
      <c r="A652" s="1859"/>
      <c r="B652" s="3298"/>
      <c r="C652" s="3619" t="s">
        <v>4391</v>
      </c>
      <c r="D652" s="515" t="s">
        <v>72</v>
      </c>
      <c r="E652" s="516" t="s">
        <v>1055</v>
      </c>
      <c r="F652" s="3622" t="s">
        <v>4809</v>
      </c>
      <c r="G652" s="3502">
        <v>3</v>
      </c>
      <c r="H652" s="3498">
        <v>0</v>
      </c>
      <c r="I652" s="3500">
        <v>0</v>
      </c>
      <c r="J652" s="3496">
        <v>3</v>
      </c>
      <c r="K652" s="3498">
        <v>0</v>
      </c>
      <c r="L652" s="3500">
        <v>1</v>
      </c>
      <c r="M652" s="3496">
        <v>2</v>
      </c>
      <c r="N652" s="3502">
        <v>0</v>
      </c>
      <c r="O652" s="3325">
        <v>49</v>
      </c>
      <c r="P652" s="3328">
        <v>7412</v>
      </c>
      <c r="Q652" s="3329"/>
      <c r="R652" s="3332" t="s">
        <v>3722</v>
      </c>
      <c r="S652" s="3333"/>
      <c r="T652" s="3328" t="s">
        <v>4676</v>
      </c>
      <c r="U652" s="3329"/>
      <c r="V652" s="3338" t="s">
        <v>3420</v>
      </c>
      <c r="AI652" s="1548">
        <f>SUM(H652:J655)</f>
        <v>3</v>
      </c>
      <c r="AJ652" s="1548">
        <f>SUM(K652:M655)</f>
        <v>3</v>
      </c>
      <c r="AK652" s="1549" t="str">
        <f>IF(AI652=AJ652,"","不一致")</f>
        <v/>
      </c>
    </row>
    <row r="653" spans="1:37" ht="11.25" customHeight="1" thickBot="1" x14ac:dyDescent="0.2">
      <c r="A653" s="1859"/>
      <c r="B653" s="3298"/>
      <c r="C653" s="3620"/>
      <c r="D653" s="322"/>
      <c r="E653" s="513" t="s">
        <v>1056</v>
      </c>
      <c r="F653" s="3623"/>
      <c r="G653" s="3493"/>
      <c r="H653" s="3487"/>
      <c r="I653" s="3489"/>
      <c r="J653" s="3491"/>
      <c r="K653" s="3487"/>
      <c r="L653" s="3489"/>
      <c r="M653" s="3491"/>
      <c r="N653" s="3493"/>
      <c r="O653" s="3326"/>
      <c r="P653" s="3330"/>
      <c r="Q653" s="3331"/>
      <c r="R653" s="3334"/>
      <c r="S653" s="3335"/>
      <c r="T653" s="3336"/>
      <c r="U653" s="3337"/>
      <c r="V653" s="3339"/>
    </row>
    <row r="654" spans="1:37" ht="11.25" customHeight="1" thickBot="1" x14ac:dyDescent="0.2">
      <c r="A654" s="1859"/>
      <c r="B654" s="3298"/>
      <c r="C654" s="3620"/>
      <c r="D654" s="320" t="s">
        <v>70</v>
      </c>
      <c r="E654" s="321" t="s">
        <v>1057</v>
      </c>
      <c r="F654" s="3546" t="s">
        <v>5060</v>
      </c>
      <c r="G654" s="3493"/>
      <c r="H654" s="3487"/>
      <c r="I654" s="3489"/>
      <c r="J654" s="3491"/>
      <c r="K654" s="3487"/>
      <c r="L654" s="3489"/>
      <c r="M654" s="3491"/>
      <c r="N654" s="3493"/>
      <c r="O654" s="3326"/>
      <c r="P654" s="3340"/>
      <c r="Q654" s="3342">
        <v>839</v>
      </c>
      <c r="R654" s="3344">
        <v>1595</v>
      </c>
      <c r="S654" s="3345">
        <v>4037</v>
      </c>
      <c r="T654" s="3344" t="s">
        <v>3686</v>
      </c>
      <c r="U654" s="3347">
        <v>359</v>
      </c>
      <c r="V654" s="3397" t="s">
        <v>3426</v>
      </c>
    </row>
    <row r="655" spans="1:37" ht="11.25" customHeight="1" x14ac:dyDescent="0.15">
      <c r="A655" s="1859"/>
      <c r="B655" s="3298"/>
      <c r="C655" s="3621"/>
      <c r="D655" s="514" t="s">
        <v>71</v>
      </c>
      <c r="E655" s="323" t="s">
        <v>104</v>
      </c>
      <c r="F655" s="3547"/>
      <c r="G655" s="3503"/>
      <c r="H655" s="3499"/>
      <c r="I655" s="3501"/>
      <c r="J655" s="3497"/>
      <c r="K655" s="3499"/>
      <c r="L655" s="3501"/>
      <c r="M655" s="3497"/>
      <c r="N655" s="3503"/>
      <c r="O655" s="3358"/>
      <c r="P655" s="3359"/>
      <c r="Q655" s="3360"/>
      <c r="R655" s="3359"/>
      <c r="S655" s="3361"/>
      <c r="T655" s="3359"/>
      <c r="U655" s="3362"/>
      <c r="V655" s="3398"/>
    </row>
    <row r="656" spans="1:37" ht="11.25" customHeight="1" x14ac:dyDescent="0.15">
      <c r="A656" s="1859"/>
      <c r="B656" s="679"/>
      <c r="C656" s="3303" t="s">
        <v>4392</v>
      </c>
      <c r="D656" s="320" t="s">
        <v>72</v>
      </c>
      <c r="E656" s="321" t="s">
        <v>1058</v>
      </c>
      <c r="F656" s="3543" t="s">
        <v>4809</v>
      </c>
      <c r="G656" s="3502">
        <v>3</v>
      </c>
      <c r="H656" s="3498">
        <v>0</v>
      </c>
      <c r="I656" s="3500">
        <v>0</v>
      </c>
      <c r="J656" s="3496">
        <v>3</v>
      </c>
      <c r="K656" s="3498">
        <v>0</v>
      </c>
      <c r="L656" s="3500">
        <v>0</v>
      </c>
      <c r="M656" s="3496">
        <v>3</v>
      </c>
      <c r="N656" s="3502">
        <v>0</v>
      </c>
      <c r="O656" s="3325">
        <v>113</v>
      </c>
      <c r="P656" s="3328">
        <v>10917</v>
      </c>
      <c r="Q656" s="3329"/>
      <c r="R656" s="3332" t="s">
        <v>3723</v>
      </c>
      <c r="S656" s="3333"/>
      <c r="T656" s="3328" t="s">
        <v>4676</v>
      </c>
      <c r="U656" s="3329"/>
      <c r="V656" s="3338" t="s">
        <v>3420</v>
      </c>
      <c r="AI656" s="1548">
        <f>SUM(H656:J659)</f>
        <v>3</v>
      </c>
      <c r="AJ656" s="1548">
        <f>SUM(K656:M659)</f>
        <v>3</v>
      </c>
      <c r="AK656" s="1549" t="str">
        <f>IF(AI656=AJ656,"","不一致")</f>
        <v/>
      </c>
    </row>
    <row r="657" spans="1:37" ht="11.25" customHeight="1" x14ac:dyDescent="0.15">
      <c r="A657" s="1859"/>
      <c r="B657" s="679"/>
      <c r="C657" s="3304"/>
      <c r="D657" s="322"/>
      <c r="E657" s="513" t="s">
        <v>1059</v>
      </c>
      <c r="F657" s="3544"/>
      <c r="G657" s="3493"/>
      <c r="H657" s="3487"/>
      <c r="I657" s="3489"/>
      <c r="J657" s="3491"/>
      <c r="K657" s="3487"/>
      <c r="L657" s="3489"/>
      <c r="M657" s="3491"/>
      <c r="N657" s="3493"/>
      <c r="O657" s="3326"/>
      <c r="P657" s="3330"/>
      <c r="Q657" s="3331"/>
      <c r="R657" s="3334"/>
      <c r="S657" s="3335"/>
      <c r="T657" s="3336"/>
      <c r="U657" s="3337"/>
      <c r="V657" s="3339"/>
    </row>
    <row r="658" spans="1:37" ht="11.25" customHeight="1" x14ac:dyDescent="0.15">
      <c r="A658" s="1859"/>
      <c r="B658" s="679"/>
      <c r="C658" s="3304"/>
      <c r="D658" s="320" t="s">
        <v>70</v>
      </c>
      <c r="E658" s="321" t="s">
        <v>1060</v>
      </c>
      <c r="F658" s="3546" t="s">
        <v>5061</v>
      </c>
      <c r="G658" s="3493"/>
      <c r="H658" s="3487"/>
      <c r="I658" s="3489"/>
      <c r="J658" s="3491"/>
      <c r="K658" s="3487"/>
      <c r="L658" s="3489"/>
      <c r="M658" s="3491"/>
      <c r="N658" s="3493"/>
      <c r="O658" s="3326"/>
      <c r="P658" s="3340"/>
      <c r="Q658" s="3342">
        <v>1554</v>
      </c>
      <c r="R658" s="3344">
        <v>3695</v>
      </c>
      <c r="S658" s="3345">
        <v>8493</v>
      </c>
      <c r="T658" s="3344" t="s">
        <v>3686</v>
      </c>
      <c r="U658" s="3347">
        <v>359</v>
      </c>
      <c r="V658" s="3397" t="s">
        <v>3426</v>
      </c>
    </row>
    <row r="659" spans="1:37" ht="11.25" customHeight="1" x14ac:dyDescent="0.15">
      <c r="A659" s="1859"/>
      <c r="B659" s="679"/>
      <c r="C659" s="3305"/>
      <c r="D659" s="320" t="s">
        <v>71</v>
      </c>
      <c r="E659" s="321" t="s">
        <v>104</v>
      </c>
      <c r="F659" s="3548"/>
      <c r="G659" s="3503"/>
      <c r="H659" s="3499"/>
      <c r="I659" s="3501"/>
      <c r="J659" s="3497"/>
      <c r="K659" s="3499"/>
      <c r="L659" s="3501"/>
      <c r="M659" s="3497"/>
      <c r="N659" s="3503"/>
      <c r="O659" s="3358"/>
      <c r="P659" s="3359"/>
      <c r="Q659" s="3360"/>
      <c r="R659" s="3359"/>
      <c r="S659" s="3361"/>
      <c r="T659" s="3359"/>
      <c r="U659" s="3362"/>
      <c r="V659" s="3398"/>
    </row>
    <row r="660" spans="1:37" ht="11.25" customHeight="1" x14ac:dyDescent="0.15">
      <c r="A660" s="1859"/>
      <c r="B660" s="679"/>
      <c r="C660" s="3303" t="s">
        <v>4393</v>
      </c>
      <c r="D660" s="515" t="s">
        <v>72</v>
      </c>
      <c r="E660" s="516" t="s">
        <v>1061</v>
      </c>
      <c r="F660" s="3543" t="s">
        <v>4809</v>
      </c>
      <c r="G660" s="3502">
        <v>3</v>
      </c>
      <c r="H660" s="3498">
        <v>0</v>
      </c>
      <c r="I660" s="3500">
        <v>0</v>
      </c>
      <c r="J660" s="3496">
        <v>3</v>
      </c>
      <c r="K660" s="3498">
        <v>0</v>
      </c>
      <c r="L660" s="3500">
        <v>0</v>
      </c>
      <c r="M660" s="3496">
        <v>3</v>
      </c>
      <c r="N660" s="3502">
        <v>0</v>
      </c>
      <c r="O660" s="3325">
        <v>22</v>
      </c>
      <c r="P660" s="3328">
        <v>6036</v>
      </c>
      <c r="Q660" s="3329"/>
      <c r="R660" s="3332" t="s">
        <v>3724</v>
      </c>
      <c r="S660" s="3333"/>
      <c r="T660" s="3328" t="s">
        <v>4676</v>
      </c>
      <c r="U660" s="3329"/>
      <c r="V660" s="3338" t="s">
        <v>3420</v>
      </c>
      <c r="AI660" s="1548">
        <f>SUM(H660:J663)</f>
        <v>3</v>
      </c>
      <c r="AJ660" s="1548">
        <f>SUM(K660:M663)</f>
        <v>3</v>
      </c>
      <c r="AK660" s="1549" t="str">
        <f>IF(AI660=AJ660,"","不一致")</f>
        <v/>
      </c>
    </row>
    <row r="661" spans="1:37" ht="11.25" customHeight="1" x14ac:dyDescent="0.15">
      <c r="A661" s="1859"/>
      <c r="B661" s="679"/>
      <c r="C661" s="3304"/>
      <c r="D661" s="322"/>
      <c r="E661" s="513" t="s">
        <v>1062</v>
      </c>
      <c r="F661" s="3544"/>
      <c r="G661" s="3493"/>
      <c r="H661" s="3487"/>
      <c r="I661" s="3489"/>
      <c r="J661" s="3491"/>
      <c r="K661" s="3487"/>
      <c r="L661" s="3489"/>
      <c r="M661" s="3491"/>
      <c r="N661" s="3493"/>
      <c r="O661" s="3326"/>
      <c r="P661" s="3330"/>
      <c r="Q661" s="3331"/>
      <c r="R661" s="3334"/>
      <c r="S661" s="3335"/>
      <c r="T661" s="3336"/>
      <c r="U661" s="3337"/>
      <c r="V661" s="3339"/>
    </row>
    <row r="662" spans="1:37" ht="11.25" customHeight="1" x14ac:dyDescent="0.15">
      <c r="A662" s="1859"/>
      <c r="B662" s="679"/>
      <c r="C662" s="3304"/>
      <c r="D662" s="320" t="s">
        <v>70</v>
      </c>
      <c r="E662" s="321" t="s">
        <v>1063</v>
      </c>
      <c r="F662" s="3546" t="s">
        <v>5062</v>
      </c>
      <c r="G662" s="3493"/>
      <c r="H662" s="3487"/>
      <c r="I662" s="3489"/>
      <c r="J662" s="3491"/>
      <c r="K662" s="3487"/>
      <c r="L662" s="3489"/>
      <c r="M662" s="3491"/>
      <c r="N662" s="3493"/>
      <c r="O662" s="3326"/>
      <c r="P662" s="3340"/>
      <c r="Q662" s="3342">
        <v>494</v>
      </c>
      <c r="R662" s="3344">
        <v>966</v>
      </c>
      <c r="S662" s="3345">
        <v>2381</v>
      </c>
      <c r="T662" s="3344" t="s">
        <v>3686</v>
      </c>
      <c r="U662" s="3347">
        <v>359</v>
      </c>
      <c r="V662" s="3397" t="s">
        <v>3426</v>
      </c>
    </row>
    <row r="663" spans="1:37" ht="11.25" customHeight="1" x14ac:dyDescent="0.15">
      <c r="A663" s="1859"/>
      <c r="B663" s="679"/>
      <c r="C663" s="3305"/>
      <c r="D663" s="514" t="s">
        <v>71</v>
      </c>
      <c r="E663" s="323" t="s">
        <v>104</v>
      </c>
      <c r="F663" s="3547"/>
      <c r="G663" s="3503"/>
      <c r="H663" s="3499"/>
      <c r="I663" s="3501"/>
      <c r="J663" s="3497"/>
      <c r="K663" s="3499"/>
      <c r="L663" s="3501"/>
      <c r="M663" s="3497"/>
      <c r="N663" s="3503"/>
      <c r="O663" s="3358"/>
      <c r="P663" s="3359"/>
      <c r="Q663" s="3360"/>
      <c r="R663" s="3359"/>
      <c r="S663" s="3361"/>
      <c r="T663" s="3359"/>
      <c r="U663" s="3362"/>
      <c r="V663" s="3398"/>
    </row>
    <row r="664" spans="1:37" ht="11.25" customHeight="1" x14ac:dyDescent="0.15">
      <c r="A664" s="1859"/>
      <c r="B664" s="679"/>
      <c r="C664" s="3303" t="s">
        <v>4394</v>
      </c>
      <c r="D664" s="320" t="s">
        <v>72</v>
      </c>
      <c r="E664" s="321" t="s">
        <v>1064</v>
      </c>
      <c r="F664" s="3543" t="s">
        <v>4809</v>
      </c>
      <c r="G664" s="3502">
        <v>3</v>
      </c>
      <c r="H664" s="3498">
        <v>0</v>
      </c>
      <c r="I664" s="3500">
        <v>0</v>
      </c>
      <c r="J664" s="3496">
        <v>3</v>
      </c>
      <c r="K664" s="3498">
        <v>0</v>
      </c>
      <c r="L664" s="3500">
        <v>0</v>
      </c>
      <c r="M664" s="3496">
        <v>3</v>
      </c>
      <c r="N664" s="3502">
        <v>0</v>
      </c>
      <c r="O664" s="3325">
        <v>13</v>
      </c>
      <c r="P664" s="3328">
        <v>23155</v>
      </c>
      <c r="Q664" s="3329"/>
      <c r="R664" s="3332" t="s">
        <v>3725</v>
      </c>
      <c r="S664" s="3333"/>
      <c r="T664" s="3328" t="s">
        <v>4676</v>
      </c>
      <c r="U664" s="3329"/>
      <c r="V664" s="3338" t="s">
        <v>3420</v>
      </c>
      <c r="AI664" s="1548">
        <f>SUM(H664:J667)</f>
        <v>3</v>
      </c>
      <c r="AJ664" s="1548">
        <f>SUM(K664:M667)</f>
        <v>3</v>
      </c>
      <c r="AK664" s="1549" t="str">
        <f>IF(AI664=AJ664,"","不一致")</f>
        <v/>
      </c>
    </row>
    <row r="665" spans="1:37" ht="11.25" customHeight="1" x14ac:dyDescent="0.15">
      <c r="A665" s="1859"/>
      <c r="B665" s="679"/>
      <c r="C665" s="3304"/>
      <c r="D665" s="322"/>
      <c r="E665" s="513" t="s">
        <v>1065</v>
      </c>
      <c r="F665" s="3544"/>
      <c r="G665" s="3493"/>
      <c r="H665" s="3487"/>
      <c r="I665" s="3489"/>
      <c r="J665" s="3491"/>
      <c r="K665" s="3487"/>
      <c r="L665" s="3489"/>
      <c r="M665" s="3491"/>
      <c r="N665" s="3493"/>
      <c r="O665" s="3326"/>
      <c r="P665" s="3330"/>
      <c r="Q665" s="3331"/>
      <c r="R665" s="3334"/>
      <c r="S665" s="3335"/>
      <c r="T665" s="3336"/>
      <c r="U665" s="3337"/>
      <c r="V665" s="3339"/>
    </row>
    <row r="666" spans="1:37" ht="11.25" customHeight="1" x14ac:dyDescent="0.15">
      <c r="A666" s="1859"/>
      <c r="B666" s="679"/>
      <c r="C666" s="3304"/>
      <c r="D666" s="320" t="s">
        <v>70</v>
      </c>
      <c r="E666" s="321" t="s">
        <v>1066</v>
      </c>
      <c r="F666" s="3546" t="s">
        <v>5063</v>
      </c>
      <c r="G666" s="3493"/>
      <c r="H666" s="3487"/>
      <c r="I666" s="3489"/>
      <c r="J666" s="3491"/>
      <c r="K666" s="3487"/>
      <c r="L666" s="3489"/>
      <c r="M666" s="3491"/>
      <c r="N666" s="3493"/>
      <c r="O666" s="3326"/>
      <c r="P666" s="3340"/>
      <c r="Q666" s="3342">
        <v>318</v>
      </c>
      <c r="R666" s="3344">
        <v>5047</v>
      </c>
      <c r="S666" s="3345">
        <v>11919</v>
      </c>
      <c r="T666" s="3344" t="s">
        <v>3686</v>
      </c>
      <c r="U666" s="3347">
        <v>359</v>
      </c>
      <c r="V666" s="3397" t="s">
        <v>3426</v>
      </c>
    </row>
    <row r="667" spans="1:37" ht="11.25" customHeight="1" x14ac:dyDescent="0.15">
      <c r="A667" s="1859"/>
      <c r="B667" s="679"/>
      <c r="C667" s="3305"/>
      <c r="D667" s="320" t="s">
        <v>71</v>
      </c>
      <c r="E667" s="321" t="s">
        <v>104</v>
      </c>
      <c r="F667" s="3548"/>
      <c r="G667" s="3503"/>
      <c r="H667" s="3499"/>
      <c r="I667" s="3501"/>
      <c r="J667" s="3497"/>
      <c r="K667" s="3499"/>
      <c r="L667" s="3501"/>
      <c r="M667" s="3497"/>
      <c r="N667" s="3503"/>
      <c r="O667" s="3358"/>
      <c r="P667" s="3359"/>
      <c r="Q667" s="3360"/>
      <c r="R667" s="3359"/>
      <c r="S667" s="3361"/>
      <c r="T667" s="3359"/>
      <c r="U667" s="3362"/>
      <c r="V667" s="3398"/>
    </row>
    <row r="668" spans="1:37" ht="11.25" customHeight="1" x14ac:dyDescent="0.15">
      <c r="A668" s="1859"/>
      <c r="B668" s="679"/>
      <c r="C668" s="3303" t="s">
        <v>4395</v>
      </c>
      <c r="D668" s="515" t="s">
        <v>72</v>
      </c>
      <c r="E668" s="516" t="s">
        <v>1067</v>
      </c>
      <c r="F668" s="3543" t="s">
        <v>4809</v>
      </c>
      <c r="G668" s="3502">
        <v>3</v>
      </c>
      <c r="H668" s="3498">
        <v>0</v>
      </c>
      <c r="I668" s="3500">
        <v>0</v>
      </c>
      <c r="J668" s="3496">
        <v>3</v>
      </c>
      <c r="K668" s="3498">
        <v>0</v>
      </c>
      <c r="L668" s="3500">
        <v>0</v>
      </c>
      <c r="M668" s="3496">
        <v>3</v>
      </c>
      <c r="N668" s="3502">
        <v>0</v>
      </c>
      <c r="O668" s="3325">
        <v>18</v>
      </c>
      <c r="P668" s="3328">
        <v>6596</v>
      </c>
      <c r="Q668" s="3329"/>
      <c r="R668" s="3332" t="s">
        <v>3726</v>
      </c>
      <c r="S668" s="3333"/>
      <c r="T668" s="3328" t="s">
        <v>4676</v>
      </c>
      <c r="U668" s="3329"/>
      <c r="V668" s="3338" t="s">
        <v>3420</v>
      </c>
      <c r="AI668" s="1548">
        <f>SUM(H668:J671)</f>
        <v>3</v>
      </c>
      <c r="AJ668" s="1548">
        <f>SUM(K668:M671)</f>
        <v>3</v>
      </c>
      <c r="AK668" s="1549" t="str">
        <f>IF(AI668=AJ668,"","不一致")</f>
        <v/>
      </c>
    </row>
    <row r="669" spans="1:37" ht="11.25" customHeight="1" x14ac:dyDescent="0.15">
      <c r="A669" s="1859"/>
      <c r="B669" s="679"/>
      <c r="C669" s="3304"/>
      <c r="D669" s="322"/>
      <c r="E669" s="513" t="s">
        <v>1068</v>
      </c>
      <c r="F669" s="3544"/>
      <c r="G669" s="3493"/>
      <c r="H669" s="3487"/>
      <c r="I669" s="3489"/>
      <c r="J669" s="3491"/>
      <c r="K669" s="3487"/>
      <c r="L669" s="3489"/>
      <c r="M669" s="3491"/>
      <c r="N669" s="3493"/>
      <c r="O669" s="3326"/>
      <c r="P669" s="3330"/>
      <c r="Q669" s="3331"/>
      <c r="R669" s="3334"/>
      <c r="S669" s="3335"/>
      <c r="T669" s="3336"/>
      <c r="U669" s="3337"/>
      <c r="V669" s="3339"/>
    </row>
    <row r="670" spans="1:37" ht="11.25" customHeight="1" x14ac:dyDescent="0.15">
      <c r="A670" s="1859"/>
      <c r="B670" s="679"/>
      <c r="C670" s="3304"/>
      <c r="D670" s="320" t="s">
        <v>70</v>
      </c>
      <c r="E670" s="321" t="s">
        <v>1069</v>
      </c>
      <c r="F670" s="3546" t="s">
        <v>5064</v>
      </c>
      <c r="G670" s="3493"/>
      <c r="H670" s="3487"/>
      <c r="I670" s="3489"/>
      <c r="J670" s="3491"/>
      <c r="K670" s="3487"/>
      <c r="L670" s="3489"/>
      <c r="M670" s="3491"/>
      <c r="N670" s="3493"/>
      <c r="O670" s="3326"/>
      <c r="P670" s="3340"/>
      <c r="Q670" s="3342">
        <v>333</v>
      </c>
      <c r="R670" s="3344">
        <v>1128</v>
      </c>
      <c r="S670" s="3345">
        <v>2720</v>
      </c>
      <c r="T670" s="3344" t="s">
        <v>3686</v>
      </c>
      <c r="U670" s="3347">
        <v>359</v>
      </c>
      <c r="V670" s="3397" t="s">
        <v>3426</v>
      </c>
    </row>
    <row r="671" spans="1:37" ht="11.25" customHeight="1" x14ac:dyDescent="0.15">
      <c r="A671" s="1859"/>
      <c r="B671" s="679"/>
      <c r="C671" s="3305"/>
      <c r="D671" s="514" t="s">
        <v>71</v>
      </c>
      <c r="E671" s="323" t="s">
        <v>104</v>
      </c>
      <c r="F671" s="3547"/>
      <c r="G671" s="3503"/>
      <c r="H671" s="3499"/>
      <c r="I671" s="3501"/>
      <c r="J671" s="3497"/>
      <c r="K671" s="3499"/>
      <c r="L671" s="3501"/>
      <c r="M671" s="3497"/>
      <c r="N671" s="3503"/>
      <c r="O671" s="3358"/>
      <c r="P671" s="3359"/>
      <c r="Q671" s="3360"/>
      <c r="R671" s="3359"/>
      <c r="S671" s="3361"/>
      <c r="T671" s="3359"/>
      <c r="U671" s="3362"/>
      <c r="V671" s="3398"/>
    </row>
    <row r="672" spans="1:37" ht="11.25" customHeight="1" x14ac:dyDescent="0.15">
      <c r="A672" s="1859"/>
      <c r="B672" s="679"/>
      <c r="C672" s="3303" t="s">
        <v>4396</v>
      </c>
      <c r="D672" s="320" t="s">
        <v>72</v>
      </c>
      <c r="E672" s="321" t="s">
        <v>1070</v>
      </c>
      <c r="F672" s="3543" t="s">
        <v>4809</v>
      </c>
      <c r="G672" s="3502">
        <v>3</v>
      </c>
      <c r="H672" s="3498">
        <v>0</v>
      </c>
      <c r="I672" s="3500">
        <v>0</v>
      </c>
      <c r="J672" s="3496">
        <v>3</v>
      </c>
      <c r="K672" s="3498">
        <v>0</v>
      </c>
      <c r="L672" s="3500">
        <v>0</v>
      </c>
      <c r="M672" s="3496">
        <v>3</v>
      </c>
      <c r="N672" s="3502">
        <v>0</v>
      </c>
      <c r="O672" s="3325">
        <v>17</v>
      </c>
      <c r="P672" s="3328">
        <v>24567</v>
      </c>
      <c r="Q672" s="3329"/>
      <c r="R672" s="3402" t="s">
        <v>5065</v>
      </c>
      <c r="S672" s="3403"/>
      <c r="T672" s="3328" t="s">
        <v>4676</v>
      </c>
      <c r="U672" s="3329"/>
      <c r="V672" s="3338" t="s">
        <v>3420</v>
      </c>
      <c r="AI672" s="1548">
        <f>SUM(H672:J675)</f>
        <v>3</v>
      </c>
      <c r="AJ672" s="1548">
        <f>SUM(K672:M675)</f>
        <v>3</v>
      </c>
      <c r="AK672" s="1549" t="str">
        <f>IF(AI672=AJ672,"","不一致")</f>
        <v/>
      </c>
    </row>
    <row r="673" spans="1:37" ht="11.25" customHeight="1" x14ac:dyDescent="0.15">
      <c r="A673" s="1859"/>
      <c r="B673" s="679"/>
      <c r="C673" s="3304"/>
      <c r="D673" s="322"/>
      <c r="E673" s="513" t="s">
        <v>1071</v>
      </c>
      <c r="F673" s="3544"/>
      <c r="G673" s="3493"/>
      <c r="H673" s="3487"/>
      <c r="I673" s="3489"/>
      <c r="J673" s="3491"/>
      <c r="K673" s="3487"/>
      <c r="L673" s="3489"/>
      <c r="M673" s="3491"/>
      <c r="N673" s="3493"/>
      <c r="O673" s="3326"/>
      <c r="P673" s="3330"/>
      <c r="Q673" s="3331"/>
      <c r="R673" s="3404"/>
      <c r="S673" s="3405"/>
      <c r="T673" s="3336"/>
      <c r="U673" s="3337"/>
      <c r="V673" s="3339"/>
    </row>
    <row r="674" spans="1:37" ht="11.25" customHeight="1" x14ac:dyDescent="0.15">
      <c r="A674" s="1859"/>
      <c r="B674" s="679"/>
      <c r="C674" s="3304"/>
      <c r="D674" s="320" t="s">
        <v>70</v>
      </c>
      <c r="E674" s="321" t="s">
        <v>1072</v>
      </c>
      <c r="F674" s="3546" t="s">
        <v>5066</v>
      </c>
      <c r="G674" s="3493"/>
      <c r="H674" s="3487"/>
      <c r="I674" s="3489"/>
      <c r="J674" s="3491"/>
      <c r="K674" s="3487"/>
      <c r="L674" s="3489"/>
      <c r="M674" s="3491"/>
      <c r="N674" s="3493"/>
      <c r="O674" s="3326"/>
      <c r="P674" s="3340"/>
      <c r="Q674" s="3342">
        <v>563</v>
      </c>
      <c r="R674" s="3344">
        <v>2302</v>
      </c>
      <c r="S674" s="3345">
        <v>4479</v>
      </c>
      <c r="T674" s="3344" t="s">
        <v>3686</v>
      </c>
      <c r="U674" s="3347">
        <v>359</v>
      </c>
      <c r="V674" s="3397" t="s">
        <v>3426</v>
      </c>
    </row>
    <row r="675" spans="1:37" ht="11.25" customHeight="1" x14ac:dyDescent="0.15">
      <c r="A675" s="1859"/>
      <c r="B675" s="679"/>
      <c r="C675" s="3305"/>
      <c r="D675" s="320" t="s">
        <v>71</v>
      </c>
      <c r="E675" s="321" t="s">
        <v>104</v>
      </c>
      <c r="F675" s="3548"/>
      <c r="G675" s="3503"/>
      <c r="H675" s="3499"/>
      <c r="I675" s="3501"/>
      <c r="J675" s="3497"/>
      <c r="K675" s="3499"/>
      <c r="L675" s="3501"/>
      <c r="M675" s="3497"/>
      <c r="N675" s="3503"/>
      <c r="O675" s="3358"/>
      <c r="P675" s="3359"/>
      <c r="Q675" s="3360"/>
      <c r="R675" s="3359"/>
      <c r="S675" s="3361"/>
      <c r="T675" s="3359"/>
      <c r="U675" s="3362"/>
      <c r="V675" s="3398"/>
    </row>
    <row r="676" spans="1:37" ht="11.25" customHeight="1" x14ac:dyDescent="0.15">
      <c r="A676" s="1859"/>
      <c r="B676" s="679"/>
      <c r="C676" s="3303" t="s">
        <v>4397</v>
      </c>
      <c r="D676" s="515" t="s">
        <v>72</v>
      </c>
      <c r="E676" s="516" t="s">
        <v>1073</v>
      </c>
      <c r="F676" s="3543" t="s">
        <v>4809</v>
      </c>
      <c r="G676" s="3502">
        <v>3</v>
      </c>
      <c r="H676" s="3498">
        <v>0</v>
      </c>
      <c r="I676" s="3500">
        <v>0</v>
      </c>
      <c r="J676" s="3496">
        <v>3</v>
      </c>
      <c r="K676" s="3498">
        <v>0</v>
      </c>
      <c r="L676" s="3500">
        <v>1</v>
      </c>
      <c r="M676" s="3496">
        <v>2</v>
      </c>
      <c r="N676" s="3502">
        <v>0</v>
      </c>
      <c r="O676" s="3325">
        <v>16</v>
      </c>
      <c r="P676" s="3328">
        <v>2840</v>
      </c>
      <c r="Q676" s="3329"/>
      <c r="R676" s="3402" t="s">
        <v>5067</v>
      </c>
      <c r="S676" s="3403"/>
      <c r="T676" s="3328" t="s">
        <v>4676</v>
      </c>
      <c r="U676" s="3329"/>
      <c r="V676" s="3338" t="s">
        <v>3420</v>
      </c>
      <c r="AI676" s="1548">
        <f>SUM(H676:J679)</f>
        <v>3</v>
      </c>
      <c r="AJ676" s="1548">
        <f>SUM(K676:M679)</f>
        <v>3</v>
      </c>
      <c r="AK676" s="1549" t="str">
        <f>IF(AI676=AJ676,"","不一致")</f>
        <v/>
      </c>
    </row>
    <row r="677" spans="1:37" ht="11.25" customHeight="1" x14ac:dyDescent="0.15">
      <c r="A677" s="1859"/>
      <c r="B677" s="679"/>
      <c r="C677" s="3304"/>
      <c r="D677" s="322"/>
      <c r="E677" s="513" t="s">
        <v>5068</v>
      </c>
      <c r="F677" s="3544"/>
      <c r="G677" s="3493"/>
      <c r="H677" s="3487"/>
      <c r="I677" s="3489"/>
      <c r="J677" s="3491"/>
      <c r="K677" s="3487"/>
      <c r="L677" s="3489"/>
      <c r="M677" s="3491"/>
      <c r="N677" s="3493"/>
      <c r="O677" s="3326"/>
      <c r="P677" s="3330"/>
      <c r="Q677" s="3331"/>
      <c r="R677" s="3404"/>
      <c r="S677" s="3405"/>
      <c r="T677" s="3336"/>
      <c r="U677" s="3337"/>
      <c r="V677" s="3339"/>
    </row>
    <row r="678" spans="1:37" ht="11.25" customHeight="1" x14ac:dyDescent="0.15">
      <c r="A678" s="1859"/>
      <c r="B678" s="679"/>
      <c r="C678" s="3304"/>
      <c r="D678" s="320" t="s">
        <v>70</v>
      </c>
      <c r="E678" s="321" t="s">
        <v>1074</v>
      </c>
      <c r="F678" s="3546" t="s">
        <v>5069</v>
      </c>
      <c r="G678" s="3493"/>
      <c r="H678" s="3487"/>
      <c r="I678" s="3489"/>
      <c r="J678" s="3491"/>
      <c r="K678" s="3487"/>
      <c r="L678" s="3489"/>
      <c r="M678" s="3491"/>
      <c r="N678" s="3493"/>
      <c r="O678" s="3326"/>
      <c r="P678" s="3340"/>
      <c r="Q678" s="3342">
        <v>265</v>
      </c>
      <c r="R678" s="3344">
        <v>281</v>
      </c>
      <c r="S678" s="3345">
        <v>502</v>
      </c>
      <c r="T678" s="3344" t="s">
        <v>3686</v>
      </c>
      <c r="U678" s="3347">
        <v>359</v>
      </c>
      <c r="V678" s="3397" t="s">
        <v>3426</v>
      </c>
    </row>
    <row r="679" spans="1:37" ht="11.25" customHeight="1" x14ac:dyDescent="0.15">
      <c r="A679" s="1859"/>
      <c r="B679" s="679"/>
      <c r="C679" s="3305"/>
      <c r="D679" s="514" t="s">
        <v>71</v>
      </c>
      <c r="E679" s="323" t="s">
        <v>104</v>
      </c>
      <c r="F679" s="3547"/>
      <c r="G679" s="3503"/>
      <c r="H679" s="3499"/>
      <c r="I679" s="3501"/>
      <c r="J679" s="3497"/>
      <c r="K679" s="3499"/>
      <c r="L679" s="3501"/>
      <c r="M679" s="3497"/>
      <c r="N679" s="3503"/>
      <c r="O679" s="3358"/>
      <c r="P679" s="3359"/>
      <c r="Q679" s="3360"/>
      <c r="R679" s="3359"/>
      <c r="S679" s="3361"/>
      <c r="T679" s="3359"/>
      <c r="U679" s="3362"/>
      <c r="V679" s="3398"/>
    </row>
    <row r="680" spans="1:37" ht="11.25" customHeight="1" x14ac:dyDescent="0.15">
      <c r="A680" s="1859"/>
      <c r="B680" s="679"/>
      <c r="C680" s="3303" t="s">
        <v>4398</v>
      </c>
      <c r="D680" s="320" t="s">
        <v>72</v>
      </c>
      <c r="E680" s="321" t="s">
        <v>1075</v>
      </c>
      <c r="F680" s="3543" t="s">
        <v>4809</v>
      </c>
      <c r="G680" s="3502">
        <v>3</v>
      </c>
      <c r="H680" s="3498">
        <v>0</v>
      </c>
      <c r="I680" s="3500">
        <v>0</v>
      </c>
      <c r="J680" s="3496">
        <v>3</v>
      </c>
      <c r="K680" s="3498">
        <v>0</v>
      </c>
      <c r="L680" s="3500">
        <v>0</v>
      </c>
      <c r="M680" s="3496">
        <v>3</v>
      </c>
      <c r="N680" s="3502">
        <v>0</v>
      </c>
      <c r="O680" s="3325">
        <v>31</v>
      </c>
      <c r="P680" s="3328">
        <v>15206</v>
      </c>
      <c r="Q680" s="3329"/>
      <c r="R680" s="3332" t="s">
        <v>3727</v>
      </c>
      <c r="S680" s="3333"/>
      <c r="T680" s="3328" t="s">
        <v>4676</v>
      </c>
      <c r="U680" s="3329"/>
      <c r="V680" s="3338" t="s">
        <v>3420</v>
      </c>
      <c r="AI680" s="1548">
        <f>SUM(H680:J683)</f>
        <v>3</v>
      </c>
      <c r="AJ680" s="1548">
        <f>SUM(K680:M683)</f>
        <v>3</v>
      </c>
      <c r="AK680" s="1549" t="str">
        <f>IF(AI680=AJ680,"","不一致")</f>
        <v/>
      </c>
    </row>
    <row r="681" spans="1:37" ht="11.25" customHeight="1" x14ac:dyDescent="0.15">
      <c r="A681" s="1859"/>
      <c r="B681" s="679"/>
      <c r="C681" s="3304"/>
      <c r="D681" s="322"/>
      <c r="E681" s="513" t="s">
        <v>1076</v>
      </c>
      <c r="F681" s="3544"/>
      <c r="G681" s="3493"/>
      <c r="H681" s="3487"/>
      <c r="I681" s="3489"/>
      <c r="J681" s="3491"/>
      <c r="K681" s="3487"/>
      <c r="L681" s="3489"/>
      <c r="M681" s="3491"/>
      <c r="N681" s="3493"/>
      <c r="O681" s="3326"/>
      <c r="P681" s="3330"/>
      <c r="Q681" s="3331"/>
      <c r="R681" s="3334"/>
      <c r="S681" s="3335"/>
      <c r="T681" s="3336"/>
      <c r="U681" s="3337"/>
      <c r="V681" s="3339"/>
    </row>
    <row r="682" spans="1:37" ht="11.25" customHeight="1" x14ac:dyDescent="0.15">
      <c r="A682" s="1859"/>
      <c r="B682" s="679"/>
      <c r="C682" s="3304"/>
      <c r="D682" s="320" t="s">
        <v>70</v>
      </c>
      <c r="E682" s="321" t="s">
        <v>1077</v>
      </c>
      <c r="F682" s="3546" t="s">
        <v>5070</v>
      </c>
      <c r="G682" s="3493"/>
      <c r="H682" s="3487"/>
      <c r="I682" s="3489"/>
      <c r="J682" s="3491"/>
      <c r="K682" s="3487"/>
      <c r="L682" s="3489"/>
      <c r="M682" s="3491"/>
      <c r="N682" s="3493"/>
      <c r="O682" s="3326"/>
      <c r="P682" s="3340"/>
      <c r="Q682" s="3342">
        <v>677</v>
      </c>
      <c r="R682" s="3344">
        <v>1621</v>
      </c>
      <c r="S682" s="3345">
        <v>4287</v>
      </c>
      <c r="T682" s="3344" t="s">
        <v>3686</v>
      </c>
      <c r="U682" s="3347">
        <v>359</v>
      </c>
      <c r="V682" s="3397" t="s">
        <v>3426</v>
      </c>
    </row>
    <row r="683" spans="1:37" ht="11.25" customHeight="1" x14ac:dyDescent="0.15">
      <c r="A683" s="1859"/>
      <c r="B683" s="679"/>
      <c r="C683" s="3305"/>
      <c r="D683" s="320" t="s">
        <v>71</v>
      </c>
      <c r="E683" s="321" t="s">
        <v>104</v>
      </c>
      <c r="F683" s="3548"/>
      <c r="G683" s="3503"/>
      <c r="H683" s="3499"/>
      <c r="I683" s="3501"/>
      <c r="J683" s="3497"/>
      <c r="K683" s="3499"/>
      <c r="L683" s="3501"/>
      <c r="M683" s="3497"/>
      <c r="N683" s="3503"/>
      <c r="O683" s="3358"/>
      <c r="P683" s="3359"/>
      <c r="Q683" s="3360"/>
      <c r="R683" s="3359"/>
      <c r="S683" s="3361"/>
      <c r="T683" s="3359"/>
      <c r="U683" s="3362"/>
      <c r="V683" s="3398"/>
    </row>
    <row r="684" spans="1:37" ht="11.25" customHeight="1" x14ac:dyDescent="0.15">
      <c r="A684" s="1859"/>
      <c r="B684" s="679"/>
      <c r="C684" s="3303" t="s">
        <v>4399</v>
      </c>
      <c r="D684" s="515" t="s">
        <v>72</v>
      </c>
      <c r="E684" s="516" t="s">
        <v>1078</v>
      </c>
      <c r="F684" s="3543" t="s">
        <v>4809</v>
      </c>
      <c r="G684" s="3502">
        <v>3</v>
      </c>
      <c r="H684" s="3498">
        <v>0</v>
      </c>
      <c r="I684" s="3500">
        <v>0</v>
      </c>
      <c r="J684" s="3496">
        <v>3</v>
      </c>
      <c r="K684" s="3498">
        <v>1</v>
      </c>
      <c r="L684" s="3500">
        <v>2</v>
      </c>
      <c r="M684" s="3496">
        <v>0</v>
      </c>
      <c r="N684" s="3502">
        <v>0</v>
      </c>
      <c r="O684" s="3325">
        <v>23</v>
      </c>
      <c r="P684" s="3328">
        <v>4400</v>
      </c>
      <c r="Q684" s="3329"/>
      <c r="R684" s="3332" t="s">
        <v>3918</v>
      </c>
      <c r="S684" s="3333"/>
      <c r="T684" s="3328" t="s">
        <v>4676</v>
      </c>
      <c r="U684" s="3329"/>
      <c r="V684" s="3338" t="s">
        <v>3420</v>
      </c>
      <c r="AI684" s="1548">
        <f>SUM(H684:J687)</f>
        <v>3</v>
      </c>
      <c r="AJ684" s="1548">
        <f>SUM(K684:M687)</f>
        <v>3</v>
      </c>
      <c r="AK684" s="1549" t="str">
        <f>IF(AI684=AJ684,"","不一致")</f>
        <v/>
      </c>
    </row>
    <row r="685" spans="1:37" ht="11.25" customHeight="1" x14ac:dyDescent="0.15">
      <c r="A685" s="1859"/>
      <c r="B685" s="679"/>
      <c r="C685" s="3304"/>
      <c r="D685" s="322"/>
      <c r="E685" s="513" t="s">
        <v>1079</v>
      </c>
      <c r="F685" s="3544"/>
      <c r="G685" s="3493"/>
      <c r="H685" s="3487"/>
      <c r="I685" s="3489"/>
      <c r="J685" s="3491"/>
      <c r="K685" s="3487"/>
      <c r="L685" s="3489"/>
      <c r="M685" s="3491"/>
      <c r="N685" s="3493"/>
      <c r="O685" s="3326"/>
      <c r="P685" s="3330"/>
      <c r="Q685" s="3331"/>
      <c r="R685" s="3334"/>
      <c r="S685" s="3335"/>
      <c r="T685" s="3336"/>
      <c r="U685" s="3337"/>
      <c r="V685" s="3339"/>
    </row>
    <row r="686" spans="1:37" ht="11.25" customHeight="1" x14ac:dyDescent="0.15">
      <c r="A686" s="1859"/>
      <c r="B686" s="679"/>
      <c r="C686" s="3304"/>
      <c r="D686" s="320" t="s">
        <v>70</v>
      </c>
      <c r="E686" s="321" t="s">
        <v>1080</v>
      </c>
      <c r="F686" s="3546" t="s">
        <v>5071</v>
      </c>
      <c r="G686" s="3493"/>
      <c r="H686" s="3487"/>
      <c r="I686" s="3489"/>
      <c r="J686" s="3491"/>
      <c r="K686" s="3487"/>
      <c r="L686" s="3489"/>
      <c r="M686" s="3491"/>
      <c r="N686" s="3493"/>
      <c r="O686" s="3326"/>
      <c r="P686" s="3340"/>
      <c r="Q686" s="3342">
        <v>410</v>
      </c>
      <c r="R686" s="3344">
        <v>931</v>
      </c>
      <c r="S686" s="3345">
        <v>1884</v>
      </c>
      <c r="T686" s="3344" t="s">
        <v>3686</v>
      </c>
      <c r="U686" s="3347">
        <v>359</v>
      </c>
      <c r="V686" s="3397" t="s">
        <v>3426</v>
      </c>
    </row>
    <row r="687" spans="1:37" ht="11.25" customHeight="1" x14ac:dyDescent="0.15">
      <c r="A687" s="1859"/>
      <c r="B687" s="679"/>
      <c r="C687" s="3305"/>
      <c r="D687" s="514" t="s">
        <v>71</v>
      </c>
      <c r="E687" s="323" t="s">
        <v>104</v>
      </c>
      <c r="F687" s="3547"/>
      <c r="G687" s="3503"/>
      <c r="H687" s="3499"/>
      <c r="I687" s="3501"/>
      <c r="J687" s="3497"/>
      <c r="K687" s="3499"/>
      <c r="L687" s="3501"/>
      <c r="M687" s="3497"/>
      <c r="N687" s="3503"/>
      <c r="O687" s="3358"/>
      <c r="P687" s="3359"/>
      <c r="Q687" s="3360"/>
      <c r="R687" s="3359"/>
      <c r="S687" s="3361"/>
      <c r="T687" s="3359"/>
      <c r="U687" s="3362"/>
      <c r="V687" s="3398"/>
    </row>
    <row r="688" spans="1:37" ht="11.25" customHeight="1" x14ac:dyDescent="0.15">
      <c r="A688" s="1859"/>
      <c r="B688" s="679"/>
      <c r="C688" s="3303" t="s">
        <v>4400</v>
      </c>
      <c r="D688" s="320" t="s">
        <v>72</v>
      </c>
      <c r="E688" s="321" t="s">
        <v>5072</v>
      </c>
      <c r="F688" s="3543" t="s">
        <v>4809</v>
      </c>
      <c r="G688" s="3502">
        <v>3</v>
      </c>
      <c r="H688" s="3498">
        <v>0</v>
      </c>
      <c r="I688" s="3500">
        <v>0</v>
      </c>
      <c r="J688" s="3496">
        <v>3</v>
      </c>
      <c r="K688" s="3498">
        <v>1</v>
      </c>
      <c r="L688" s="3500">
        <v>1</v>
      </c>
      <c r="M688" s="3496">
        <v>1</v>
      </c>
      <c r="N688" s="3502">
        <v>0</v>
      </c>
      <c r="O688" s="3325">
        <v>41</v>
      </c>
      <c r="P688" s="3328">
        <v>2668</v>
      </c>
      <c r="Q688" s="3329"/>
      <c r="R688" s="3332" t="s">
        <v>3919</v>
      </c>
      <c r="S688" s="3333"/>
      <c r="T688" s="3328" t="s">
        <v>4676</v>
      </c>
      <c r="U688" s="3329"/>
      <c r="V688" s="3338" t="s">
        <v>3420</v>
      </c>
      <c r="AI688" s="1548">
        <f>SUM(H688:J691)</f>
        <v>3</v>
      </c>
      <c r="AJ688" s="1548">
        <f>SUM(K688:M691)</f>
        <v>3</v>
      </c>
      <c r="AK688" s="1549" t="str">
        <f>IF(AI688=AJ688,"","不一致")</f>
        <v/>
      </c>
    </row>
    <row r="689" spans="1:37" ht="11.25" customHeight="1" x14ac:dyDescent="0.15">
      <c r="A689" s="1859"/>
      <c r="B689" s="679"/>
      <c r="C689" s="3304"/>
      <c r="D689" s="322"/>
      <c r="E689" s="513" t="s">
        <v>1081</v>
      </c>
      <c r="F689" s="3544"/>
      <c r="G689" s="3493"/>
      <c r="H689" s="3487"/>
      <c r="I689" s="3489"/>
      <c r="J689" s="3491"/>
      <c r="K689" s="3487"/>
      <c r="L689" s="3489"/>
      <c r="M689" s="3491"/>
      <c r="N689" s="3493"/>
      <c r="O689" s="3326"/>
      <c r="P689" s="3330"/>
      <c r="Q689" s="3331"/>
      <c r="R689" s="3334"/>
      <c r="S689" s="3335"/>
      <c r="T689" s="3336"/>
      <c r="U689" s="3337"/>
      <c r="V689" s="3339"/>
    </row>
    <row r="690" spans="1:37" ht="11.25" customHeight="1" x14ac:dyDescent="0.15">
      <c r="A690" s="1859"/>
      <c r="B690" s="679"/>
      <c r="C690" s="3304"/>
      <c r="D690" s="320" t="s">
        <v>70</v>
      </c>
      <c r="E690" s="321" t="s">
        <v>1082</v>
      </c>
      <c r="F690" s="3546" t="s">
        <v>5073</v>
      </c>
      <c r="G690" s="3493"/>
      <c r="H690" s="3487"/>
      <c r="I690" s="3489"/>
      <c r="J690" s="3491"/>
      <c r="K690" s="3487"/>
      <c r="L690" s="3489"/>
      <c r="M690" s="3491"/>
      <c r="N690" s="3493"/>
      <c r="O690" s="3326"/>
      <c r="P690" s="3340"/>
      <c r="Q690" s="3342">
        <v>476</v>
      </c>
      <c r="R690" s="3344">
        <v>310</v>
      </c>
      <c r="S690" s="3345">
        <v>655</v>
      </c>
      <c r="T690" s="3344" t="s">
        <v>3686</v>
      </c>
      <c r="U690" s="3347">
        <v>359</v>
      </c>
      <c r="V690" s="3397" t="s">
        <v>3426</v>
      </c>
    </row>
    <row r="691" spans="1:37" ht="11.25" customHeight="1" x14ac:dyDescent="0.15">
      <c r="A691" s="1859"/>
      <c r="B691" s="679"/>
      <c r="C691" s="3305"/>
      <c r="D691" s="320" t="s">
        <v>71</v>
      </c>
      <c r="E691" s="321" t="s">
        <v>104</v>
      </c>
      <c r="F691" s="3548"/>
      <c r="G691" s="3503"/>
      <c r="H691" s="3499"/>
      <c r="I691" s="3501"/>
      <c r="J691" s="3497"/>
      <c r="K691" s="3499"/>
      <c r="L691" s="3501"/>
      <c r="M691" s="3497"/>
      <c r="N691" s="3503"/>
      <c r="O691" s="3358"/>
      <c r="P691" s="3359"/>
      <c r="Q691" s="3360"/>
      <c r="R691" s="3359"/>
      <c r="S691" s="3361"/>
      <c r="T691" s="3359"/>
      <c r="U691" s="3362"/>
      <c r="V691" s="3398"/>
    </row>
    <row r="692" spans="1:37" ht="11.25" customHeight="1" x14ac:dyDescent="0.15">
      <c r="A692" s="1859"/>
      <c r="B692" s="679"/>
      <c r="C692" s="3303" t="s">
        <v>4401</v>
      </c>
      <c r="D692" s="515" t="s">
        <v>72</v>
      </c>
      <c r="E692" s="516" t="s">
        <v>1083</v>
      </c>
      <c r="F692" s="3543" t="s">
        <v>4809</v>
      </c>
      <c r="G692" s="3502">
        <v>3</v>
      </c>
      <c r="H692" s="3498">
        <v>0</v>
      </c>
      <c r="I692" s="3500">
        <v>0</v>
      </c>
      <c r="J692" s="3496">
        <v>3</v>
      </c>
      <c r="K692" s="3498">
        <v>0</v>
      </c>
      <c r="L692" s="3500">
        <v>0</v>
      </c>
      <c r="M692" s="3496">
        <v>3</v>
      </c>
      <c r="N692" s="3502">
        <v>0</v>
      </c>
      <c r="O692" s="3325">
        <v>130</v>
      </c>
      <c r="P692" s="3328">
        <v>11450</v>
      </c>
      <c r="Q692" s="3329"/>
      <c r="R692" s="3332" t="s">
        <v>3728</v>
      </c>
      <c r="S692" s="3333"/>
      <c r="T692" s="3328" t="s">
        <v>4676</v>
      </c>
      <c r="U692" s="3329"/>
      <c r="V692" s="3338" t="s">
        <v>3420</v>
      </c>
      <c r="AI692" s="1548">
        <f>SUM(H692:J695)</f>
        <v>3</v>
      </c>
      <c r="AJ692" s="1548">
        <f>SUM(K692:M695)</f>
        <v>3</v>
      </c>
      <c r="AK692" s="1549" t="str">
        <f>IF(AI692=AJ692,"","不一致")</f>
        <v/>
      </c>
    </row>
    <row r="693" spans="1:37" ht="11.25" customHeight="1" x14ac:dyDescent="0.15">
      <c r="A693" s="1859"/>
      <c r="B693" s="679"/>
      <c r="C693" s="3304"/>
      <c r="D693" s="322"/>
      <c r="E693" s="513" t="s">
        <v>1084</v>
      </c>
      <c r="F693" s="3544"/>
      <c r="G693" s="3493"/>
      <c r="H693" s="3487"/>
      <c r="I693" s="3489"/>
      <c r="J693" s="3491"/>
      <c r="K693" s="3487"/>
      <c r="L693" s="3489"/>
      <c r="M693" s="3491"/>
      <c r="N693" s="3493"/>
      <c r="O693" s="3326"/>
      <c r="P693" s="3330"/>
      <c r="Q693" s="3331"/>
      <c r="R693" s="3334"/>
      <c r="S693" s="3335"/>
      <c r="T693" s="3336"/>
      <c r="U693" s="3337"/>
      <c r="V693" s="3339"/>
    </row>
    <row r="694" spans="1:37" ht="11.25" customHeight="1" x14ac:dyDescent="0.15">
      <c r="A694" s="1859"/>
      <c r="B694" s="679"/>
      <c r="C694" s="3304"/>
      <c r="D694" s="320" t="s">
        <v>70</v>
      </c>
      <c r="E694" s="321" t="s">
        <v>1085</v>
      </c>
      <c r="F694" s="3546" t="s">
        <v>5074</v>
      </c>
      <c r="G694" s="3493"/>
      <c r="H694" s="3487"/>
      <c r="I694" s="3489"/>
      <c r="J694" s="3491"/>
      <c r="K694" s="3487"/>
      <c r="L694" s="3489"/>
      <c r="M694" s="3491"/>
      <c r="N694" s="3493"/>
      <c r="O694" s="3326"/>
      <c r="P694" s="3340"/>
      <c r="Q694" s="3342">
        <v>1484</v>
      </c>
      <c r="R694" s="3344">
        <v>501</v>
      </c>
      <c r="S694" s="3345">
        <v>1245</v>
      </c>
      <c r="T694" s="3344" t="s">
        <v>3686</v>
      </c>
      <c r="U694" s="3347">
        <v>359</v>
      </c>
      <c r="V694" s="3397" t="s">
        <v>3426</v>
      </c>
    </row>
    <row r="695" spans="1:37" ht="11.25" customHeight="1" x14ac:dyDescent="0.15">
      <c r="A695" s="1859"/>
      <c r="B695" s="679"/>
      <c r="C695" s="3304"/>
      <c r="D695" s="320" t="s">
        <v>71</v>
      </c>
      <c r="E695" s="321" t="s">
        <v>104</v>
      </c>
      <c r="F695" s="3548"/>
      <c r="G695" s="3503"/>
      <c r="H695" s="3499"/>
      <c r="I695" s="3501"/>
      <c r="J695" s="3497"/>
      <c r="K695" s="3499"/>
      <c r="L695" s="3501"/>
      <c r="M695" s="3497"/>
      <c r="N695" s="3503"/>
      <c r="O695" s="3358"/>
      <c r="P695" s="3359"/>
      <c r="Q695" s="3360"/>
      <c r="R695" s="3359"/>
      <c r="S695" s="3361"/>
      <c r="T695" s="3359"/>
      <c r="U695" s="3362"/>
      <c r="V695" s="3398"/>
    </row>
    <row r="696" spans="1:37" ht="11.25" customHeight="1" x14ac:dyDescent="0.15">
      <c r="A696" s="1859"/>
      <c r="B696" s="679"/>
      <c r="C696" s="3303" t="s">
        <v>4402</v>
      </c>
      <c r="D696" s="515" t="s">
        <v>72</v>
      </c>
      <c r="E696" s="516" t="s">
        <v>1086</v>
      </c>
      <c r="F696" s="3543" t="s">
        <v>4809</v>
      </c>
      <c r="G696" s="3502">
        <v>3</v>
      </c>
      <c r="H696" s="3498">
        <v>0</v>
      </c>
      <c r="I696" s="3500">
        <v>0</v>
      </c>
      <c r="J696" s="3496">
        <v>3</v>
      </c>
      <c r="K696" s="3498">
        <v>0</v>
      </c>
      <c r="L696" s="3500">
        <v>0</v>
      </c>
      <c r="M696" s="3496">
        <v>3</v>
      </c>
      <c r="N696" s="3502">
        <v>0</v>
      </c>
      <c r="O696" s="3325">
        <v>76</v>
      </c>
      <c r="P696" s="3328">
        <v>10017</v>
      </c>
      <c r="Q696" s="3329"/>
      <c r="R696" s="3332" t="s">
        <v>3729</v>
      </c>
      <c r="S696" s="3333"/>
      <c r="T696" s="3328" t="s">
        <v>4676</v>
      </c>
      <c r="U696" s="3329"/>
      <c r="V696" s="3338" t="s">
        <v>3420</v>
      </c>
      <c r="AI696" s="1548">
        <f>SUM(H696:J699)</f>
        <v>3</v>
      </c>
      <c r="AJ696" s="1548">
        <f>SUM(K696:M699)</f>
        <v>3</v>
      </c>
      <c r="AK696" s="1549" t="str">
        <f>IF(AI696=AJ696,"","不一致")</f>
        <v/>
      </c>
    </row>
    <row r="697" spans="1:37" ht="11.25" customHeight="1" x14ac:dyDescent="0.15">
      <c r="A697" s="1859"/>
      <c r="B697" s="679"/>
      <c r="C697" s="3304"/>
      <c r="D697" s="322"/>
      <c r="E697" s="513" t="s">
        <v>1087</v>
      </c>
      <c r="F697" s="3544"/>
      <c r="G697" s="3493"/>
      <c r="H697" s="3487"/>
      <c r="I697" s="3489"/>
      <c r="J697" s="3491"/>
      <c r="K697" s="3487"/>
      <c r="L697" s="3489"/>
      <c r="M697" s="3491"/>
      <c r="N697" s="3493"/>
      <c r="O697" s="3326"/>
      <c r="P697" s="3330"/>
      <c r="Q697" s="3331"/>
      <c r="R697" s="3334"/>
      <c r="S697" s="3335"/>
      <c r="T697" s="3336"/>
      <c r="U697" s="3337"/>
      <c r="V697" s="3339"/>
    </row>
    <row r="698" spans="1:37" ht="11.25" customHeight="1" x14ac:dyDescent="0.15">
      <c r="A698" s="1859"/>
      <c r="B698" s="679"/>
      <c r="C698" s="3304"/>
      <c r="D698" s="320" t="s">
        <v>70</v>
      </c>
      <c r="E698" s="321" t="s">
        <v>1088</v>
      </c>
      <c r="F698" s="3546" t="s">
        <v>5075</v>
      </c>
      <c r="G698" s="3493"/>
      <c r="H698" s="3487"/>
      <c r="I698" s="3489"/>
      <c r="J698" s="3491"/>
      <c r="K698" s="3487"/>
      <c r="L698" s="3489"/>
      <c r="M698" s="3491"/>
      <c r="N698" s="3493"/>
      <c r="O698" s="3326"/>
      <c r="P698" s="3340"/>
      <c r="Q698" s="3342">
        <v>909</v>
      </c>
      <c r="R698" s="3344">
        <v>2416</v>
      </c>
      <c r="S698" s="3345">
        <v>5539</v>
      </c>
      <c r="T698" s="3344" t="s">
        <v>3686</v>
      </c>
      <c r="U698" s="3347">
        <v>359</v>
      </c>
      <c r="V698" s="3397" t="s">
        <v>3426</v>
      </c>
    </row>
    <row r="699" spans="1:37" ht="11.25" customHeight="1" x14ac:dyDescent="0.15">
      <c r="A699" s="1859"/>
      <c r="B699" s="679"/>
      <c r="C699" s="3305"/>
      <c r="D699" s="514" t="s">
        <v>71</v>
      </c>
      <c r="E699" s="323" t="s">
        <v>104</v>
      </c>
      <c r="F699" s="3547"/>
      <c r="G699" s="3503"/>
      <c r="H699" s="3499"/>
      <c r="I699" s="3501"/>
      <c r="J699" s="3497"/>
      <c r="K699" s="3499"/>
      <c r="L699" s="3501"/>
      <c r="M699" s="3497"/>
      <c r="N699" s="3503"/>
      <c r="O699" s="3358"/>
      <c r="P699" s="3359"/>
      <c r="Q699" s="3360"/>
      <c r="R699" s="3359"/>
      <c r="S699" s="3361"/>
      <c r="T699" s="3359"/>
      <c r="U699" s="3362"/>
      <c r="V699" s="3398"/>
    </row>
    <row r="700" spans="1:37" ht="11.25" customHeight="1" x14ac:dyDescent="0.15">
      <c r="A700" s="1859"/>
      <c r="B700" s="679"/>
      <c r="C700" s="3303" t="s">
        <v>4403</v>
      </c>
      <c r="D700" s="515" t="s">
        <v>72</v>
      </c>
      <c r="E700" s="516" t="s">
        <v>93</v>
      </c>
      <c r="F700" s="3543" t="s">
        <v>4809</v>
      </c>
      <c r="G700" s="3502">
        <v>3</v>
      </c>
      <c r="H700" s="3498">
        <v>0</v>
      </c>
      <c r="I700" s="3500">
        <v>0</v>
      </c>
      <c r="J700" s="3496">
        <v>3</v>
      </c>
      <c r="K700" s="3498">
        <v>0</v>
      </c>
      <c r="L700" s="3500">
        <v>1</v>
      </c>
      <c r="M700" s="3496">
        <v>2</v>
      </c>
      <c r="N700" s="3502">
        <v>0</v>
      </c>
      <c r="O700" s="3325">
        <v>57</v>
      </c>
      <c r="P700" s="3328">
        <v>8477</v>
      </c>
      <c r="Q700" s="3329"/>
      <c r="R700" s="3332" t="s">
        <v>3730</v>
      </c>
      <c r="S700" s="3333"/>
      <c r="T700" s="3328" t="s">
        <v>4676</v>
      </c>
      <c r="U700" s="3329"/>
      <c r="V700" s="3338" t="s">
        <v>3420</v>
      </c>
      <c r="AI700" s="1548">
        <f>SUM(H700:J703)</f>
        <v>3</v>
      </c>
      <c r="AJ700" s="1548">
        <f>SUM(K700:M703)</f>
        <v>3</v>
      </c>
      <c r="AK700" s="1549" t="str">
        <f>IF(AI700=AJ700,"","不一致")</f>
        <v/>
      </c>
    </row>
    <row r="701" spans="1:37" ht="11.25" customHeight="1" x14ac:dyDescent="0.15">
      <c r="A701" s="1859"/>
      <c r="B701" s="679"/>
      <c r="C701" s="3304"/>
      <c r="D701" s="322"/>
      <c r="E701" s="513" t="s">
        <v>1089</v>
      </c>
      <c r="F701" s="3544"/>
      <c r="G701" s="3493"/>
      <c r="H701" s="3487"/>
      <c r="I701" s="3489"/>
      <c r="J701" s="3491"/>
      <c r="K701" s="3487"/>
      <c r="L701" s="3489"/>
      <c r="M701" s="3491"/>
      <c r="N701" s="3493"/>
      <c r="O701" s="3326"/>
      <c r="P701" s="3330"/>
      <c r="Q701" s="3331"/>
      <c r="R701" s="3334"/>
      <c r="S701" s="3335"/>
      <c r="T701" s="3336"/>
      <c r="U701" s="3337"/>
      <c r="V701" s="3339"/>
    </row>
    <row r="702" spans="1:37" ht="11.25" customHeight="1" x14ac:dyDescent="0.15">
      <c r="A702" s="1859"/>
      <c r="B702" s="679"/>
      <c r="C702" s="3304"/>
      <c r="D702" s="320" t="s">
        <v>70</v>
      </c>
      <c r="E702" s="321" t="s">
        <v>1090</v>
      </c>
      <c r="F702" s="3546" t="s">
        <v>5076</v>
      </c>
      <c r="G702" s="3493"/>
      <c r="H702" s="3487"/>
      <c r="I702" s="3489"/>
      <c r="J702" s="3491"/>
      <c r="K702" s="3487"/>
      <c r="L702" s="3489"/>
      <c r="M702" s="3491"/>
      <c r="N702" s="3493"/>
      <c r="O702" s="3326"/>
      <c r="P702" s="3340"/>
      <c r="Q702" s="3342">
        <v>703</v>
      </c>
      <c r="R702" s="3344">
        <v>1220</v>
      </c>
      <c r="S702" s="3345">
        <v>2080</v>
      </c>
      <c r="T702" s="3344" t="s">
        <v>3686</v>
      </c>
      <c r="U702" s="3347">
        <v>359</v>
      </c>
      <c r="V702" s="3397" t="s">
        <v>3426</v>
      </c>
    </row>
    <row r="703" spans="1:37" ht="11.25" customHeight="1" x14ac:dyDescent="0.15">
      <c r="A703" s="1859"/>
      <c r="B703" s="679"/>
      <c r="C703" s="3305"/>
      <c r="D703" s="514" t="s">
        <v>71</v>
      </c>
      <c r="E703" s="323" t="s">
        <v>104</v>
      </c>
      <c r="F703" s="3547"/>
      <c r="G703" s="3503"/>
      <c r="H703" s="3499"/>
      <c r="I703" s="3501"/>
      <c r="J703" s="3497"/>
      <c r="K703" s="3499"/>
      <c r="L703" s="3501"/>
      <c r="M703" s="3497"/>
      <c r="N703" s="3503"/>
      <c r="O703" s="3358"/>
      <c r="P703" s="3359"/>
      <c r="Q703" s="3360"/>
      <c r="R703" s="3359"/>
      <c r="S703" s="3361"/>
      <c r="T703" s="3359"/>
      <c r="U703" s="3362"/>
      <c r="V703" s="3398"/>
    </row>
    <row r="704" spans="1:37" ht="11.25" customHeight="1" x14ac:dyDescent="0.15">
      <c r="A704" s="1859"/>
      <c r="B704" s="977"/>
      <c r="C704" s="3304" t="s">
        <v>4404</v>
      </c>
      <c r="D704" s="320" t="s">
        <v>72</v>
      </c>
      <c r="E704" s="321" t="s">
        <v>1091</v>
      </c>
      <c r="F704" s="3606" t="s">
        <v>4809</v>
      </c>
      <c r="G704" s="3493">
        <v>3</v>
      </c>
      <c r="H704" s="3487">
        <v>0</v>
      </c>
      <c r="I704" s="3489">
        <v>0</v>
      </c>
      <c r="J704" s="3491">
        <v>3</v>
      </c>
      <c r="K704" s="3487">
        <v>0</v>
      </c>
      <c r="L704" s="3489">
        <v>1</v>
      </c>
      <c r="M704" s="3491">
        <v>2</v>
      </c>
      <c r="N704" s="3493">
        <v>0</v>
      </c>
      <c r="O704" s="3326">
        <v>13</v>
      </c>
      <c r="P704" s="3330">
        <v>232</v>
      </c>
      <c r="Q704" s="3331"/>
      <c r="R704" s="3363" t="s">
        <v>3731</v>
      </c>
      <c r="S704" s="3364"/>
      <c r="T704" s="3330" t="s">
        <v>4676</v>
      </c>
      <c r="U704" s="3331"/>
      <c r="V704" s="3365" t="s">
        <v>3420</v>
      </c>
      <c r="AI704" s="1548">
        <f>SUM(H704:J707)</f>
        <v>3</v>
      </c>
      <c r="AJ704" s="1548">
        <f>SUM(K704:M707)</f>
        <v>3</v>
      </c>
      <c r="AK704" s="1549" t="str">
        <f>IF(AI704=AJ704,"","不一致")</f>
        <v/>
      </c>
    </row>
    <row r="705" spans="1:37" ht="11.25" customHeight="1" x14ac:dyDescent="0.15">
      <c r="A705" s="1859"/>
      <c r="B705" s="977"/>
      <c r="C705" s="3304"/>
      <c r="D705" s="322"/>
      <c r="E705" s="513" t="s">
        <v>1092</v>
      </c>
      <c r="F705" s="3544"/>
      <c r="G705" s="3493"/>
      <c r="H705" s="3487"/>
      <c r="I705" s="3489"/>
      <c r="J705" s="3491"/>
      <c r="K705" s="3487"/>
      <c r="L705" s="3489"/>
      <c r="M705" s="3491"/>
      <c r="N705" s="3493"/>
      <c r="O705" s="3326"/>
      <c r="P705" s="3330"/>
      <c r="Q705" s="3331"/>
      <c r="R705" s="3334"/>
      <c r="S705" s="3335"/>
      <c r="T705" s="3336"/>
      <c r="U705" s="3337"/>
      <c r="V705" s="3339"/>
    </row>
    <row r="706" spans="1:37" ht="11.25" customHeight="1" x14ac:dyDescent="0.15">
      <c r="A706" s="1859"/>
      <c r="B706" s="977"/>
      <c r="C706" s="3304"/>
      <c r="D706" s="320" t="s">
        <v>70</v>
      </c>
      <c r="E706" s="321" t="s">
        <v>1093</v>
      </c>
      <c r="F706" s="3546" t="s">
        <v>5077</v>
      </c>
      <c r="G706" s="3493"/>
      <c r="H706" s="3487"/>
      <c r="I706" s="3489"/>
      <c r="J706" s="3491"/>
      <c r="K706" s="3487"/>
      <c r="L706" s="3489"/>
      <c r="M706" s="3491"/>
      <c r="N706" s="3493"/>
      <c r="O706" s="3326"/>
      <c r="P706" s="3340"/>
      <c r="Q706" s="3342">
        <v>262</v>
      </c>
      <c r="R706" s="3344">
        <v>989</v>
      </c>
      <c r="S706" s="3345">
        <v>2429</v>
      </c>
      <c r="T706" s="3344" t="s">
        <v>3686</v>
      </c>
      <c r="U706" s="3347">
        <v>359</v>
      </c>
      <c r="V706" s="3397" t="s">
        <v>3426</v>
      </c>
    </row>
    <row r="707" spans="1:37" ht="11.25" customHeight="1" thickBot="1" x14ac:dyDescent="0.2">
      <c r="A707" s="1859"/>
      <c r="B707" s="1334"/>
      <c r="C707" s="3562"/>
      <c r="D707" s="948" t="s">
        <v>71</v>
      </c>
      <c r="E707" s="737" t="s">
        <v>104</v>
      </c>
      <c r="F707" s="3609"/>
      <c r="G707" s="3516"/>
      <c r="H707" s="3515"/>
      <c r="I707" s="3513"/>
      <c r="J707" s="3514"/>
      <c r="K707" s="3515"/>
      <c r="L707" s="3513"/>
      <c r="M707" s="3514"/>
      <c r="N707" s="3516"/>
      <c r="O707" s="3327"/>
      <c r="P707" s="3341"/>
      <c r="Q707" s="3343"/>
      <c r="R707" s="3341"/>
      <c r="S707" s="3346"/>
      <c r="T707" s="3341"/>
      <c r="U707" s="3348"/>
      <c r="V707" s="3399"/>
    </row>
    <row r="708" spans="1:37" ht="11.25" customHeight="1" x14ac:dyDescent="0.15">
      <c r="A708" s="1859"/>
      <c r="B708" s="3297" t="s">
        <v>4996</v>
      </c>
      <c r="C708" s="3549" t="s">
        <v>4405</v>
      </c>
      <c r="D708" s="521" t="s">
        <v>72</v>
      </c>
      <c r="E708" s="522" t="s">
        <v>90</v>
      </c>
      <c r="F708" s="3610" t="s">
        <v>4809</v>
      </c>
      <c r="G708" s="3492">
        <v>3</v>
      </c>
      <c r="H708" s="3486">
        <v>0</v>
      </c>
      <c r="I708" s="3488">
        <v>0</v>
      </c>
      <c r="J708" s="3490">
        <v>3</v>
      </c>
      <c r="K708" s="3486">
        <v>0</v>
      </c>
      <c r="L708" s="3488">
        <v>0</v>
      </c>
      <c r="M708" s="3490">
        <v>3</v>
      </c>
      <c r="N708" s="3492">
        <v>0</v>
      </c>
      <c r="O708" s="3351">
        <v>26</v>
      </c>
      <c r="P708" s="3352">
        <v>17877</v>
      </c>
      <c r="Q708" s="3353"/>
      <c r="R708" s="3354" t="s">
        <v>3732</v>
      </c>
      <c r="S708" s="3355"/>
      <c r="T708" s="3352" t="s">
        <v>4676</v>
      </c>
      <c r="U708" s="3353"/>
      <c r="V708" s="3356" t="s">
        <v>3420</v>
      </c>
      <c r="AI708" s="1548">
        <f>SUM(H708:J711)</f>
        <v>3</v>
      </c>
      <c r="AJ708" s="1548">
        <f>SUM(K708:M711)</f>
        <v>3</v>
      </c>
      <c r="AK708" s="1549" t="str">
        <f>IF(AI708=AJ708,"","不一致")</f>
        <v/>
      </c>
    </row>
    <row r="709" spans="1:37" ht="11.25" customHeight="1" x14ac:dyDescent="0.15">
      <c r="A709" s="1859"/>
      <c r="B709" s="3298"/>
      <c r="C709" s="3304"/>
      <c r="D709" s="322"/>
      <c r="E709" s="513" t="s">
        <v>1094</v>
      </c>
      <c r="F709" s="3544"/>
      <c r="G709" s="3493"/>
      <c r="H709" s="3487"/>
      <c r="I709" s="3489"/>
      <c r="J709" s="3491"/>
      <c r="K709" s="3487"/>
      <c r="L709" s="3489"/>
      <c r="M709" s="3491"/>
      <c r="N709" s="3493"/>
      <c r="O709" s="3326"/>
      <c r="P709" s="3330"/>
      <c r="Q709" s="3331"/>
      <c r="R709" s="3334"/>
      <c r="S709" s="3335"/>
      <c r="T709" s="3336"/>
      <c r="U709" s="3337"/>
      <c r="V709" s="3339"/>
    </row>
    <row r="710" spans="1:37" ht="11.25" customHeight="1" x14ac:dyDescent="0.15">
      <c r="A710" s="1859"/>
      <c r="B710" s="3298"/>
      <c r="C710" s="3304"/>
      <c r="D710" s="320" t="s">
        <v>70</v>
      </c>
      <c r="E710" s="321" t="s">
        <v>1095</v>
      </c>
      <c r="F710" s="3546" t="s">
        <v>5078</v>
      </c>
      <c r="G710" s="3493"/>
      <c r="H710" s="3487"/>
      <c r="I710" s="3489"/>
      <c r="J710" s="3491"/>
      <c r="K710" s="3487"/>
      <c r="L710" s="3489"/>
      <c r="M710" s="3491"/>
      <c r="N710" s="3493"/>
      <c r="O710" s="3326"/>
      <c r="P710" s="3340"/>
      <c r="Q710" s="3342">
        <v>475</v>
      </c>
      <c r="R710" s="3344">
        <v>5217</v>
      </c>
      <c r="S710" s="3345">
        <v>10961</v>
      </c>
      <c r="T710" s="3344" t="s">
        <v>3686</v>
      </c>
      <c r="U710" s="3347">
        <v>359</v>
      </c>
      <c r="V710" s="3397" t="s">
        <v>3426</v>
      </c>
    </row>
    <row r="711" spans="1:37" ht="11.25" customHeight="1" x14ac:dyDescent="0.15">
      <c r="A711" s="1859"/>
      <c r="B711" s="3298"/>
      <c r="C711" s="3305"/>
      <c r="D711" s="514" t="s">
        <v>71</v>
      </c>
      <c r="E711" s="323" t="s">
        <v>104</v>
      </c>
      <c r="F711" s="3547"/>
      <c r="G711" s="3503"/>
      <c r="H711" s="3499"/>
      <c r="I711" s="3501"/>
      <c r="J711" s="3497"/>
      <c r="K711" s="3499"/>
      <c r="L711" s="3501"/>
      <c r="M711" s="3497"/>
      <c r="N711" s="3503"/>
      <c r="O711" s="3358"/>
      <c r="P711" s="3359"/>
      <c r="Q711" s="3360"/>
      <c r="R711" s="3359"/>
      <c r="S711" s="3361"/>
      <c r="T711" s="3359"/>
      <c r="U711" s="3362"/>
      <c r="V711" s="3398"/>
    </row>
    <row r="712" spans="1:37" ht="11.25" customHeight="1" thickBot="1" x14ac:dyDescent="0.2">
      <c r="A712" s="1859"/>
      <c r="B712" s="679"/>
      <c r="C712" s="3619" t="s">
        <v>4406</v>
      </c>
      <c r="D712" s="515" t="s">
        <v>72</v>
      </c>
      <c r="E712" s="516" t="s">
        <v>1096</v>
      </c>
      <c r="F712" s="3543" t="s">
        <v>4809</v>
      </c>
      <c r="G712" s="3502">
        <v>3</v>
      </c>
      <c r="H712" s="3498">
        <v>0</v>
      </c>
      <c r="I712" s="3500">
        <v>0</v>
      </c>
      <c r="J712" s="3496">
        <v>3</v>
      </c>
      <c r="K712" s="3498">
        <v>1</v>
      </c>
      <c r="L712" s="3500">
        <v>0</v>
      </c>
      <c r="M712" s="3496">
        <v>2</v>
      </c>
      <c r="N712" s="3502">
        <v>0</v>
      </c>
      <c r="O712" s="3325">
        <v>38</v>
      </c>
      <c r="P712" s="3328">
        <v>19260</v>
      </c>
      <c r="Q712" s="3329"/>
      <c r="R712" s="3431" t="s">
        <v>5079</v>
      </c>
      <c r="S712" s="3432"/>
      <c r="T712" s="3328" t="s">
        <v>4676</v>
      </c>
      <c r="U712" s="3329"/>
      <c r="V712" s="3338" t="s">
        <v>3420</v>
      </c>
      <c r="AI712" s="1548">
        <f>SUM(H712:J715)</f>
        <v>3</v>
      </c>
      <c r="AJ712" s="1548">
        <f>SUM(K712:M715)</f>
        <v>3</v>
      </c>
      <c r="AK712" s="1549" t="str">
        <f>IF(AI712=AJ712,"","不一致")</f>
        <v/>
      </c>
    </row>
    <row r="713" spans="1:37" ht="11.25" customHeight="1" thickBot="1" x14ac:dyDescent="0.2">
      <c r="A713" s="1859"/>
      <c r="B713" s="679"/>
      <c r="C713" s="3620"/>
      <c r="D713" s="322"/>
      <c r="E713" s="513" t="s">
        <v>1097</v>
      </c>
      <c r="F713" s="3544"/>
      <c r="G713" s="3493"/>
      <c r="H713" s="3487"/>
      <c r="I713" s="3489"/>
      <c r="J713" s="3491"/>
      <c r="K713" s="3487"/>
      <c r="L713" s="3489"/>
      <c r="M713" s="3491"/>
      <c r="N713" s="3493"/>
      <c r="O713" s="3326"/>
      <c r="P713" s="3330"/>
      <c r="Q713" s="3331"/>
      <c r="R713" s="3433"/>
      <c r="S713" s="3434"/>
      <c r="T713" s="3336"/>
      <c r="U713" s="3337"/>
      <c r="V713" s="3339"/>
    </row>
    <row r="714" spans="1:37" ht="11.25" customHeight="1" thickBot="1" x14ac:dyDescent="0.2">
      <c r="A714" s="1859"/>
      <c r="B714" s="679"/>
      <c r="C714" s="3620"/>
      <c r="D714" s="320" t="s">
        <v>70</v>
      </c>
      <c r="E714" s="321" t="s">
        <v>1098</v>
      </c>
      <c r="F714" s="3617" t="s">
        <v>5080</v>
      </c>
      <c r="G714" s="3493"/>
      <c r="H714" s="3487"/>
      <c r="I714" s="3489"/>
      <c r="J714" s="3491"/>
      <c r="K714" s="3487"/>
      <c r="L714" s="3489"/>
      <c r="M714" s="3491"/>
      <c r="N714" s="3493"/>
      <c r="O714" s="3326"/>
      <c r="P714" s="3340"/>
      <c r="Q714" s="3342">
        <v>660</v>
      </c>
      <c r="R714" s="3344">
        <v>2879</v>
      </c>
      <c r="S714" s="3345">
        <v>6140</v>
      </c>
      <c r="T714" s="3344" t="s">
        <v>3686</v>
      </c>
      <c r="U714" s="3347">
        <v>359</v>
      </c>
      <c r="V714" s="3397" t="s">
        <v>3426</v>
      </c>
    </row>
    <row r="715" spans="1:37" ht="12" customHeight="1" x14ac:dyDescent="0.15">
      <c r="A715" s="1859"/>
      <c r="B715" s="679"/>
      <c r="C715" s="3625"/>
      <c r="D715" s="320" t="s">
        <v>71</v>
      </c>
      <c r="E715" s="321" t="s">
        <v>104</v>
      </c>
      <c r="F715" s="3618"/>
      <c r="G715" s="3493"/>
      <c r="H715" s="3487"/>
      <c r="I715" s="3489"/>
      <c r="J715" s="3491"/>
      <c r="K715" s="3487"/>
      <c r="L715" s="3489"/>
      <c r="M715" s="3491"/>
      <c r="N715" s="3493"/>
      <c r="O715" s="3326"/>
      <c r="P715" s="3340"/>
      <c r="Q715" s="3360"/>
      <c r="R715" s="3340"/>
      <c r="S715" s="3367"/>
      <c r="T715" s="3340"/>
      <c r="U715" s="3370"/>
      <c r="V715" s="3400"/>
    </row>
    <row r="716" spans="1:37" ht="11.25" customHeight="1" thickBot="1" x14ac:dyDescent="0.2">
      <c r="A716" s="1859"/>
      <c r="B716" s="3298"/>
      <c r="C716" s="3619" t="s">
        <v>4407</v>
      </c>
      <c r="D716" s="515" t="s">
        <v>72</v>
      </c>
      <c r="E716" s="516" t="s">
        <v>1099</v>
      </c>
      <c r="F716" s="3622" t="s">
        <v>4809</v>
      </c>
      <c r="G716" s="3502">
        <v>3</v>
      </c>
      <c r="H716" s="3498">
        <v>0</v>
      </c>
      <c r="I716" s="3500">
        <v>0</v>
      </c>
      <c r="J716" s="3496">
        <v>3</v>
      </c>
      <c r="K716" s="3498">
        <v>0</v>
      </c>
      <c r="L716" s="3500">
        <v>1</v>
      </c>
      <c r="M716" s="3496">
        <v>2</v>
      </c>
      <c r="N716" s="3502">
        <v>0</v>
      </c>
      <c r="O716" s="3325">
        <v>38</v>
      </c>
      <c r="P716" s="3328">
        <v>15398</v>
      </c>
      <c r="Q716" s="3329"/>
      <c r="R716" s="3332" t="s">
        <v>3733</v>
      </c>
      <c r="S716" s="3333"/>
      <c r="T716" s="3328" t="s">
        <v>4676</v>
      </c>
      <c r="U716" s="3329"/>
      <c r="V716" s="3338" t="s">
        <v>3420</v>
      </c>
      <c r="AI716" s="1548">
        <f>SUM(H716:J719)</f>
        <v>3</v>
      </c>
      <c r="AJ716" s="1548">
        <f>SUM(K716:M719)</f>
        <v>3</v>
      </c>
      <c r="AK716" s="1549" t="str">
        <f>IF(AI716=AJ716,"","不一致")</f>
        <v/>
      </c>
    </row>
    <row r="717" spans="1:37" ht="11.25" customHeight="1" thickBot="1" x14ac:dyDescent="0.2">
      <c r="A717" s="1859"/>
      <c r="B717" s="3298"/>
      <c r="C717" s="3620"/>
      <c r="D717" s="322"/>
      <c r="E717" s="513" t="s">
        <v>1100</v>
      </c>
      <c r="F717" s="3623"/>
      <c r="G717" s="3493"/>
      <c r="H717" s="3487"/>
      <c r="I717" s="3489"/>
      <c r="J717" s="3491"/>
      <c r="K717" s="3487"/>
      <c r="L717" s="3489"/>
      <c r="M717" s="3491"/>
      <c r="N717" s="3493"/>
      <c r="O717" s="3326"/>
      <c r="P717" s="3330"/>
      <c r="Q717" s="3331"/>
      <c r="R717" s="3334"/>
      <c r="S717" s="3335"/>
      <c r="T717" s="3336"/>
      <c r="U717" s="3337"/>
      <c r="V717" s="3339"/>
    </row>
    <row r="718" spans="1:37" ht="11.25" customHeight="1" thickBot="1" x14ac:dyDescent="0.2">
      <c r="A718" s="1859"/>
      <c r="B718" s="3298"/>
      <c r="C718" s="3620"/>
      <c r="D718" s="320" t="s">
        <v>70</v>
      </c>
      <c r="E718" s="321" t="s">
        <v>1101</v>
      </c>
      <c r="F718" s="3546" t="s">
        <v>5081</v>
      </c>
      <c r="G718" s="3493"/>
      <c r="H718" s="3487"/>
      <c r="I718" s="3489"/>
      <c r="J718" s="3491"/>
      <c r="K718" s="3487"/>
      <c r="L718" s="3489"/>
      <c r="M718" s="3491"/>
      <c r="N718" s="3493"/>
      <c r="O718" s="3326"/>
      <c r="P718" s="3340"/>
      <c r="Q718" s="3342">
        <v>811</v>
      </c>
      <c r="R718" s="3344">
        <v>2995</v>
      </c>
      <c r="S718" s="3345">
        <v>7053</v>
      </c>
      <c r="T718" s="3344" t="s">
        <v>3686</v>
      </c>
      <c r="U718" s="3347">
        <v>359</v>
      </c>
      <c r="V718" s="3397" t="s">
        <v>3426</v>
      </c>
    </row>
    <row r="719" spans="1:37" ht="11.25" customHeight="1" x14ac:dyDescent="0.15">
      <c r="A719" s="1859"/>
      <c r="B719" s="3298"/>
      <c r="C719" s="3621"/>
      <c r="D719" s="514" t="s">
        <v>71</v>
      </c>
      <c r="E719" s="323" t="s">
        <v>104</v>
      </c>
      <c r="F719" s="3547"/>
      <c r="G719" s="3503"/>
      <c r="H719" s="3499"/>
      <c r="I719" s="3501"/>
      <c r="J719" s="3497"/>
      <c r="K719" s="3499"/>
      <c r="L719" s="3501"/>
      <c r="M719" s="3497"/>
      <c r="N719" s="3503"/>
      <c r="O719" s="3358"/>
      <c r="P719" s="3359"/>
      <c r="Q719" s="3360"/>
      <c r="R719" s="3359"/>
      <c r="S719" s="3361"/>
      <c r="T719" s="3359"/>
      <c r="U719" s="3362"/>
      <c r="V719" s="3398"/>
    </row>
    <row r="720" spans="1:37" ht="11.25" customHeight="1" x14ac:dyDescent="0.15">
      <c r="A720" s="1859"/>
      <c r="B720" s="679"/>
      <c r="C720" s="3303" t="s">
        <v>4327</v>
      </c>
      <c r="D720" s="320" t="s">
        <v>72</v>
      </c>
      <c r="E720" s="321" t="s">
        <v>1102</v>
      </c>
      <c r="F720" s="3543" t="s">
        <v>4809</v>
      </c>
      <c r="G720" s="3502">
        <v>3</v>
      </c>
      <c r="H720" s="3498">
        <v>0</v>
      </c>
      <c r="I720" s="3500">
        <v>0</v>
      </c>
      <c r="J720" s="3496">
        <v>3</v>
      </c>
      <c r="K720" s="3498">
        <v>0</v>
      </c>
      <c r="L720" s="3500">
        <v>2</v>
      </c>
      <c r="M720" s="3496">
        <v>1</v>
      </c>
      <c r="N720" s="3502">
        <v>0</v>
      </c>
      <c r="O720" s="3325">
        <v>46</v>
      </c>
      <c r="P720" s="3328">
        <v>6035</v>
      </c>
      <c r="Q720" s="3329"/>
      <c r="R720" s="3332" t="s">
        <v>3734</v>
      </c>
      <c r="S720" s="3333"/>
      <c r="T720" s="3328" t="s">
        <v>4676</v>
      </c>
      <c r="U720" s="3329"/>
      <c r="V720" s="3338" t="s">
        <v>3420</v>
      </c>
      <c r="AI720" s="1548">
        <f>SUM(H720:J723)</f>
        <v>3</v>
      </c>
      <c r="AJ720" s="1548">
        <f>SUM(K720:M723)</f>
        <v>3</v>
      </c>
      <c r="AK720" s="1549" t="str">
        <f>IF(AI720=AJ720,"","不一致")</f>
        <v/>
      </c>
    </row>
    <row r="721" spans="1:37" ht="11.25" customHeight="1" x14ac:dyDescent="0.15">
      <c r="A721" s="1859"/>
      <c r="B721" s="679"/>
      <c r="C721" s="3304"/>
      <c r="D721" s="322"/>
      <c r="E721" s="513" t="s">
        <v>1103</v>
      </c>
      <c r="F721" s="3544"/>
      <c r="G721" s="3493"/>
      <c r="H721" s="3487"/>
      <c r="I721" s="3489"/>
      <c r="J721" s="3491"/>
      <c r="K721" s="3487"/>
      <c r="L721" s="3489"/>
      <c r="M721" s="3491"/>
      <c r="N721" s="3493"/>
      <c r="O721" s="3326"/>
      <c r="P721" s="3330"/>
      <c r="Q721" s="3331"/>
      <c r="R721" s="3334"/>
      <c r="S721" s="3335"/>
      <c r="T721" s="3336"/>
      <c r="U721" s="3337"/>
      <c r="V721" s="3339"/>
    </row>
    <row r="722" spans="1:37" ht="11.25" customHeight="1" x14ac:dyDescent="0.15">
      <c r="A722" s="1859"/>
      <c r="B722" s="679"/>
      <c r="C722" s="3304"/>
      <c r="D722" s="320" t="s">
        <v>70</v>
      </c>
      <c r="E722" s="321" t="s">
        <v>1104</v>
      </c>
      <c r="F722" s="3546" t="s">
        <v>5082</v>
      </c>
      <c r="G722" s="3493"/>
      <c r="H722" s="3487"/>
      <c r="I722" s="3489"/>
      <c r="J722" s="3491"/>
      <c r="K722" s="3487"/>
      <c r="L722" s="3489"/>
      <c r="M722" s="3491"/>
      <c r="N722" s="3493"/>
      <c r="O722" s="3326"/>
      <c r="P722" s="3340"/>
      <c r="Q722" s="3342">
        <v>838</v>
      </c>
      <c r="R722" s="3344">
        <v>1337</v>
      </c>
      <c r="S722" s="3345">
        <v>3019</v>
      </c>
      <c r="T722" s="3344" t="s">
        <v>3686</v>
      </c>
      <c r="U722" s="3347">
        <v>359</v>
      </c>
      <c r="V722" s="3397" t="s">
        <v>3426</v>
      </c>
    </row>
    <row r="723" spans="1:37" ht="11.25" customHeight="1" x14ac:dyDescent="0.15">
      <c r="A723" s="1859"/>
      <c r="B723" s="679"/>
      <c r="C723" s="3305"/>
      <c r="D723" s="320" t="s">
        <v>71</v>
      </c>
      <c r="E723" s="321" t="s">
        <v>104</v>
      </c>
      <c r="F723" s="3548"/>
      <c r="G723" s="3503"/>
      <c r="H723" s="3499"/>
      <c r="I723" s="3501"/>
      <c r="J723" s="3497"/>
      <c r="K723" s="3499"/>
      <c r="L723" s="3501"/>
      <c r="M723" s="3497"/>
      <c r="N723" s="3503"/>
      <c r="O723" s="3358"/>
      <c r="P723" s="3359"/>
      <c r="Q723" s="3360"/>
      <c r="R723" s="3359"/>
      <c r="S723" s="3361"/>
      <c r="T723" s="3359"/>
      <c r="U723" s="3362"/>
      <c r="V723" s="3398"/>
    </row>
    <row r="724" spans="1:37" ht="11.25" customHeight="1" x14ac:dyDescent="0.15">
      <c r="A724" s="1859"/>
      <c r="B724" s="679"/>
      <c r="C724" s="3303" t="s">
        <v>4408</v>
      </c>
      <c r="D724" s="515" t="s">
        <v>72</v>
      </c>
      <c r="E724" s="516" t="s">
        <v>1105</v>
      </c>
      <c r="F724" s="3543" t="s">
        <v>4809</v>
      </c>
      <c r="G724" s="3502">
        <v>3</v>
      </c>
      <c r="H724" s="3498">
        <v>0</v>
      </c>
      <c r="I724" s="3500">
        <v>0</v>
      </c>
      <c r="J724" s="3496">
        <v>3</v>
      </c>
      <c r="K724" s="3498">
        <v>0</v>
      </c>
      <c r="L724" s="3500">
        <v>0</v>
      </c>
      <c r="M724" s="3496">
        <v>3</v>
      </c>
      <c r="N724" s="3502">
        <v>0</v>
      </c>
      <c r="O724" s="3325">
        <v>25</v>
      </c>
      <c r="P724" s="3328">
        <v>9454</v>
      </c>
      <c r="Q724" s="3329"/>
      <c r="R724" s="3332" t="s">
        <v>3735</v>
      </c>
      <c r="S724" s="3333"/>
      <c r="T724" s="3328" t="s">
        <v>4676</v>
      </c>
      <c r="U724" s="3329"/>
      <c r="V724" s="3338" t="s">
        <v>3420</v>
      </c>
      <c r="AI724" s="1548">
        <f>SUM(H724:J727)</f>
        <v>3</v>
      </c>
      <c r="AJ724" s="1548">
        <f>SUM(K724:M727)</f>
        <v>3</v>
      </c>
      <c r="AK724" s="1549" t="str">
        <f>IF(AI724=AJ724,"","不一致")</f>
        <v/>
      </c>
    </row>
    <row r="725" spans="1:37" ht="11.25" customHeight="1" x14ac:dyDescent="0.15">
      <c r="A725" s="1859"/>
      <c r="B725" s="679"/>
      <c r="C725" s="3304"/>
      <c r="D725" s="322"/>
      <c r="E725" s="513" t="s">
        <v>1106</v>
      </c>
      <c r="F725" s="3544"/>
      <c r="G725" s="3493"/>
      <c r="H725" s="3487"/>
      <c r="I725" s="3489"/>
      <c r="J725" s="3491"/>
      <c r="K725" s="3487"/>
      <c r="L725" s="3489"/>
      <c r="M725" s="3491"/>
      <c r="N725" s="3493"/>
      <c r="O725" s="3326"/>
      <c r="P725" s="3330"/>
      <c r="Q725" s="3331"/>
      <c r="R725" s="3334"/>
      <c r="S725" s="3335"/>
      <c r="T725" s="3336"/>
      <c r="U725" s="3337"/>
      <c r="V725" s="3339"/>
    </row>
    <row r="726" spans="1:37" ht="11.25" customHeight="1" x14ac:dyDescent="0.15">
      <c r="A726" s="1859"/>
      <c r="B726" s="679"/>
      <c r="C726" s="3304"/>
      <c r="D726" s="320" t="s">
        <v>70</v>
      </c>
      <c r="E726" s="321" t="s">
        <v>1107</v>
      </c>
      <c r="F726" s="3546" t="s">
        <v>5083</v>
      </c>
      <c r="G726" s="3493"/>
      <c r="H726" s="3487"/>
      <c r="I726" s="3489"/>
      <c r="J726" s="3491"/>
      <c r="K726" s="3487"/>
      <c r="L726" s="3489"/>
      <c r="M726" s="3491"/>
      <c r="N726" s="3493"/>
      <c r="O726" s="3326"/>
      <c r="P726" s="3340"/>
      <c r="Q726" s="3342">
        <v>548</v>
      </c>
      <c r="R726" s="3344">
        <v>1245</v>
      </c>
      <c r="S726" s="3345">
        <v>2959</v>
      </c>
      <c r="T726" s="3344" t="s">
        <v>3686</v>
      </c>
      <c r="U726" s="3347">
        <v>359</v>
      </c>
      <c r="V726" s="3397" t="s">
        <v>3426</v>
      </c>
    </row>
    <row r="727" spans="1:37" ht="11.25" customHeight="1" x14ac:dyDescent="0.15">
      <c r="A727" s="1859"/>
      <c r="B727" s="679"/>
      <c r="C727" s="3305"/>
      <c r="D727" s="514" t="s">
        <v>71</v>
      </c>
      <c r="E727" s="323" t="s">
        <v>104</v>
      </c>
      <c r="F727" s="3547"/>
      <c r="G727" s="3503"/>
      <c r="H727" s="3499"/>
      <c r="I727" s="3501"/>
      <c r="J727" s="3497"/>
      <c r="K727" s="3499"/>
      <c r="L727" s="3501"/>
      <c r="M727" s="3497"/>
      <c r="N727" s="3503"/>
      <c r="O727" s="3358"/>
      <c r="P727" s="3359"/>
      <c r="Q727" s="3360"/>
      <c r="R727" s="3359"/>
      <c r="S727" s="3361"/>
      <c r="T727" s="3359"/>
      <c r="U727" s="3362"/>
      <c r="V727" s="3398"/>
    </row>
    <row r="728" spans="1:37" ht="11.25" customHeight="1" x14ac:dyDescent="0.15">
      <c r="A728" s="1859"/>
      <c r="B728" s="679"/>
      <c r="C728" s="3303" t="s">
        <v>4409</v>
      </c>
      <c r="D728" s="320" t="s">
        <v>72</v>
      </c>
      <c r="E728" s="321" t="s">
        <v>1108</v>
      </c>
      <c r="F728" s="3543" t="s">
        <v>4809</v>
      </c>
      <c r="G728" s="3502">
        <v>3</v>
      </c>
      <c r="H728" s="3498">
        <v>0</v>
      </c>
      <c r="I728" s="3500">
        <v>0</v>
      </c>
      <c r="J728" s="3496">
        <v>3</v>
      </c>
      <c r="K728" s="3498">
        <v>0</v>
      </c>
      <c r="L728" s="3500">
        <v>0</v>
      </c>
      <c r="M728" s="3496">
        <v>3</v>
      </c>
      <c r="N728" s="3502">
        <v>0</v>
      </c>
      <c r="O728" s="3325">
        <v>29</v>
      </c>
      <c r="P728" s="3328">
        <v>5945</v>
      </c>
      <c r="Q728" s="3329"/>
      <c r="R728" s="3332" t="s">
        <v>3736</v>
      </c>
      <c r="S728" s="3333"/>
      <c r="T728" s="3328" t="s">
        <v>4676</v>
      </c>
      <c r="U728" s="3329"/>
      <c r="V728" s="3338" t="s">
        <v>3420</v>
      </c>
      <c r="AI728" s="1548">
        <f>SUM(H728:J731)</f>
        <v>3</v>
      </c>
      <c r="AJ728" s="1548">
        <f>SUM(K728:M731)</f>
        <v>3</v>
      </c>
      <c r="AK728" s="1549" t="str">
        <f>IF(AI728=AJ728,"","不一致")</f>
        <v/>
      </c>
    </row>
    <row r="729" spans="1:37" ht="11.25" customHeight="1" x14ac:dyDescent="0.15">
      <c r="A729" s="1859"/>
      <c r="B729" s="679"/>
      <c r="C729" s="3304"/>
      <c r="D729" s="322"/>
      <c r="E729" s="513" t="s">
        <v>1109</v>
      </c>
      <c r="F729" s="3544"/>
      <c r="G729" s="3493"/>
      <c r="H729" s="3487"/>
      <c r="I729" s="3489"/>
      <c r="J729" s="3491"/>
      <c r="K729" s="3487"/>
      <c r="L729" s="3489"/>
      <c r="M729" s="3491"/>
      <c r="N729" s="3493"/>
      <c r="O729" s="3326"/>
      <c r="P729" s="3330"/>
      <c r="Q729" s="3331"/>
      <c r="R729" s="3334"/>
      <c r="S729" s="3335"/>
      <c r="T729" s="3336"/>
      <c r="U729" s="3337"/>
      <c r="V729" s="3339"/>
    </row>
    <row r="730" spans="1:37" ht="11.25" customHeight="1" x14ac:dyDescent="0.15">
      <c r="A730" s="1859"/>
      <c r="B730" s="679"/>
      <c r="C730" s="3304"/>
      <c r="D730" s="320" t="s">
        <v>70</v>
      </c>
      <c r="E730" s="321" t="s">
        <v>1110</v>
      </c>
      <c r="F730" s="3546" t="s">
        <v>5084</v>
      </c>
      <c r="G730" s="3493"/>
      <c r="H730" s="3487"/>
      <c r="I730" s="3489"/>
      <c r="J730" s="3491"/>
      <c r="K730" s="3487"/>
      <c r="L730" s="3489"/>
      <c r="M730" s="3491"/>
      <c r="N730" s="3493"/>
      <c r="O730" s="3326"/>
      <c r="P730" s="3340"/>
      <c r="Q730" s="3342">
        <v>495</v>
      </c>
      <c r="R730" s="3344">
        <v>1024</v>
      </c>
      <c r="S730" s="3345">
        <v>2555</v>
      </c>
      <c r="T730" s="3344" t="s">
        <v>3686</v>
      </c>
      <c r="U730" s="3347">
        <v>359</v>
      </c>
      <c r="V730" s="3397" t="s">
        <v>3426</v>
      </c>
    </row>
    <row r="731" spans="1:37" ht="11.25" customHeight="1" x14ac:dyDescent="0.15">
      <c r="A731" s="1859"/>
      <c r="B731" s="679"/>
      <c r="C731" s="3305"/>
      <c r="D731" s="320" t="s">
        <v>71</v>
      </c>
      <c r="E731" s="321" t="s">
        <v>104</v>
      </c>
      <c r="F731" s="3548"/>
      <c r="G731" s="3503"/>
      <c r="H731" s="3499"/>
      <c r="I731" s="3501"/>
      <c r="J731" s="3497"/>
      <c r="K731" s="3499"/>
      <c r="L731" s="3501"/>
      <c r="M731" s="3497"/>
      <c r="N731" s="3503"/>
      <c r="O731" s="3358"/>
      <c r="P731" s="3359"/>
      <c r="Q731" s="3360"/>
      <c r="R731" s="3359"/>
      <c r="S731" s="3361"/>
      <c r="T731" s="3359"/>
      <c r="U731" s="3362"/>
      <c r="V731" s="3398"/>
    </row>
    <row r="732" spans="1:37" ht="11.25" customHeight="1" x14ac:dyDescent="0.15">
      <c r="A732" s="1859"/>
      <c r="B732" s="679"/>
      <c r="C732" s="3303" t="s">
        <v>4410</v>
      </c>
      <c r="D732" s="515" t="s">
        <v>72</v>
      </c>
      <c r="E732" s="516" t="s">
        <v>1111</v>
      </c>
      <c r="F732" s="3543" t="s">
        <v>4809</v>
      </c>
      <c r="G732" s="3502">
        <v>3</v>
      </c>
      <c r="H732" s="3498">
        <v>0</v>
      </c>
      <c r="I732" s="3500">
        <v>0</v>
      </c>
      <c r="J732" s="3496">
        <v>3</v>
      </c>
      <c r="K732" s="3498">
        <v>0</v>
      </c>
      <c r="L732" s="3500">
        <v>1</v>
      </c>
      <c r="M732" s="3496">
        <v>2</v>
      </c>
      <c r="N732" s="3502">
        <v>0</v>
      </c>
      <c r="O732" s="3325">
        <v>12</v>
      </c>
      <c r="P732" s="3328">
        <v>4020</v>
      </c>
      <c r="Q732" s="3329"/>
      <c r="R732" s="3332" t="s">
        <v>3737</v>
      </c>
      <c r="S732" s="3333"/>
      <c r="T732" s="3328" t="s">
        <v>4676</v>
      </c>
      <c r="U732" s="3329"/>
      <c r="V732" s="3338" t="s">
        <v>3420</v>
      </c>
      <c r="AI732" s="1548">
        <f>SUM(H732:J735)</f>
        <v>3</v>
      </c>
      <c r="AJ732" s="1548">
        <f>SUM(K732:M735)</f>
        <v>3</v>
      </c>
      <c r="AK732" s="1549" t="str">
        <f>IF(AI732=AJ732,"","不一致")</f>
        <v/>
      </c>
    </row>
    <row r="733" spans="1:37" ht="11.25" customHeight="1" x14ac:dyDescent="0.15">
      <c r="A733" s="1859"/>
      <c r="B733" s="679"/>
      <c r="C733" s="3304"/>
      <c r="D733" s="322"/>
      <c r="E733" s="513" t="s">
        <v>1112</v>
      </c>
      <c r="F733" s="3544"/>
      <c r="G733" s="3493"/>
      <c r="H733" s="3487"/>
      <c r="I733" s="3489"/>
      <c r="J733" s="3491"/>
      <c r="K733" s="3487"/>
      <c r="L733" s="3489"/>
      <c r="M733" s="3491"/>
      <c r="N733" s="3493"/>
      <c r="O733" s="3326"/>
      <c r="P733" s="3330"/>
      <c r="Q733" s="3331"/>
      <c r="R733" s="3334"/>
      <c r="S733" s="3335"/>
      <c r="T733" s="3336"/>
      <c r="U733" s="3337"/>
      <c r="V733" s="3339"/>
    </row>
    <row r="734" spans="1:37" ht="11.25" customHeight="1" x14ac:dyDescent="0.15">
      <c r="A734" s="1859"/>
      <c r="B734" s="679"/>
      <c r="C734" s="3304"/>
      <c r="D734" s="320" t="s">
        <v>70</v>
      </c>
      <c r="E734" s="321" t="s">
        <v>1113</v>
      </c>
      <c r="F734" s="3546" t="s">
        <v>5085</v>
      </c>
      <c r="G734" s="3493"/>
      <c r="H734" s="3487"/>
      <c r="I734" s="3489"/>
      <c r="J734" s="3491"/>
      <c r="K734" s="3487"/>
      <c r="L734" s="3489"/>
      <c r="M734" s="3491"/>
      <c r="N734" s="3493"/>
      <c r="O734" s="3326"/>
      <c r="P734" s="3340"/>
      <c r="Q734" s="3342">
        <v>214</v>
      </c>
      <c r="R734" s="3344">
        <v>1077</v>
      </c>
      <c r="S734" s="3345">
        <v>2515</v>
      </c>
      <c r="T734" s="3344" t="s">
        <v>3686</v>
      </c>
      <c r="U734" s="3347">
        <v>359</v>
      </c>
      <c r="V734" s="3397" t="s">
        <v>3426</v>
      </c>
    </row>
    <row r="735" spans="1:37" ht="11.25" customHeight="1" x14ac:dyDescent="0.15">
      <c r="A735" s="1859"/>
      <c r="B735" s="679"/>
      <c r="C735" s="3305"/>
      <c r="D735" s="514" t="s">
        <v>71</v>
      </c>
      <c r="E735" s="323" t="s">
        <v>104</v>
      </c>
      <c r="F735" s="3547"/>
      <c r="G735" s="3503"/>
      <c r="H735" s="3499"/>
      <c r="I735" s="3501"/>
      <c r="J735" s="3497"/>
      <c r="K735" s="3499"/>
      <c r="L735" s="3501"/>
      <c r="M735" s="3497"/>
      <c r="N735" s="3503"/>
      <c r="O735" s="3358"/>
      <c r="P735" s="3359"/>
      <c r="Q735" s="3360"/>
      <c r="R735" s="3359"/>
      <c r="S735" s="3361"/>
      <c r="T735" s="3359"/>
      <c r="U735" s="3362"/>
      <c r="V735" s="3398"/>
    </row>
    <row r="736" spans="1:37" ht="11.25" customHeight="1" x14ac:dyDescent="0.15">
      <c r="A736" s="1859"/>
      <c r="B736" s="679"/>
      <c r="C736" s="3303" t="s">
        <v>4411</v>
      </c>
      <c r="D736" s="320" t="s">
        <v>72</v>
      </c>
      <c r="E736" s="321" t="s">
        <v>1114</v>
      </c>
      <c r="F736" s="3543" t="s">
        <v>4809</v>
      </c>
      <c r="G736" s="3502">
        <v>3</v>
      </c>
      <c r="H736" s="3498">
        <v>0</v>
      </c>
      <c r="I736" s="3500">
        <v>0</v>
      </c>
      <c r="J736" s="3496">
        <v>3</v>
      </c>
      <c r="K736" s="3498">
        <v>0</v>
      </c>
      <c r="L736" s="3500">
        <v>0</v>
      </c>
      <c r="M736" s="3496">
        <v>3</v>
      </c>
      <c r="N736" s="3502">
        <v>0</v>
      </c>
      <c r="O736" s="3325">
        <v>74</v>
      </c>
      <c r="P736" s="3328">
        <v>6290</v>
      </c>
      <c r="Q736" s="3329"/>
      <c r="R736" s="3332" t="s">
        <v>3738</v>
      </c>
      <c r="S736" s="3333"/>
      <c r="T736" s="3328" t="s">
        <v>4676</v>
      </c>
      <c r="U736" s="3329"/>
      <c r="V736" s="3338" t="s">
        <v>3420</v>
      </c>
      <c r="AI736" s="1548">
        <f>SUM(H736:J739)</f>
        <v>3</v>
      </c>
      <c r="AJ736" s="1548">
        <f>SUM(K736:M739)</f>
        <v>3</v>
      </c>
      <c r="AK736" s="1549" t="str">
        <f>IF(AI736=AJ736,"","不一致")</f>
        <v/>
      </c>
    </row>
    <row r="737" spans="1:37" ht="11.25" customHeight="1" x14ac:dyDescent="0.15">
      <c r="A737" s="1859"/>
      <c r="B737" s="679"/>
      <c r="C737" s="3304"/>
      <c r="D737" s="322"/>
      <c r="E737" s="513" t="s">
        <v>1115</v>
      </c>
      <c r="F737" s="3544"/>
      <c r="G737" s="3493"/>
      <c r="H737" s="3487"/>
      <c r="I737" s="3489"/>
      <c r="J737" s="3491"/>
      <c r="K737" s="3487"/>
      <c r="L737" s="3489"/>
      <c r="M737" s="3491"/>
      <c r="N737" s="3493"/>
      <c r="O737" s="3326"/>
      <c r="P737" s="3330"/>
      <c r="Q737" s="3331"/>
      <c r="R737" s="3334"/>
      <c r="S737" s="3335"/>
      <c r="T737" s="3336"/>
      <c r="U737" s="3337"/>
      <c r="V737" s="3339"/>
    </row>
    <row r="738" spans="1:37" ht="11.25" customHeight="1" x14ac:dyDescent="0.15">
      <c r="A738" s="1859"/>
      <c r="B738" s="679"/>
      <c r="C738" s="3304"/>
      <c r="D738" s="320" t="s">
        <v>70</v>
      </c>
      <c r="E738" s="321" t="s">
        <v>1116</v>
      </c>
      <c r="F738" s="3546" t="s">
        <v>5086</v>
      </c>
      <c r="G738" s="3493"/>
      <c r="H738" s="3487"/>
      <c r="I738" s="3489"/>
      <c r="J738" s="3491"/>
      <c r="K738" s="3487"/>
      <c r="L738" s="3489"/>
      <c r="M738" s="3491"/>
      <c r="N738" s="3493"/>
      <c r="O738" s="3326"/>
      <c r="P738" s="3340"/>
      <c r="Q738" s="3342">
        <v>905</v>
      </c>
      <c r="R738" s="3344">
        <v>629</v>
      </c>
      <c r="S738" s="3345">
        <v>1291</v>
      </c>
      <c r="T738" s="3344" t="s">
        <v>3686</v>
      </c>
      <c r="U738" s="3347">
        <v>359</v>
      </c>
      <c r="V738" s="3397" t="s">
        <v>3426</v>
      </c>
    </row>
    <row r="739" spans="1:37" ht="11.25" customHeight="1" x14ac:dyDescent="0.15">
      <c r="A739" s="1859"/>
      <c r="B739" s="679"/>
      <c r="C739" s="3305"/>
      <c r="D739" s="320" t="s">
        <v>71</v>
      </c>
      <c r="E739" s="321" t="s">
        <v>104</v>
      </c>
      <c r="F739" s="3548"/>
      <c r="G739" s="3503"/>
      <c r="H739" s="3499"/>
      <c r="I739" s="3501"/>
      <c r="J739" s="3497"/>
      <c r="K739" s="3499"/>
      <c r="L739" s="3501"/>
      <c r="M739" s="3497"/>
      <c r="N739" s="3503"/>
      <c r="O739" s="3358"/>
      <c r="P739" s="3359"/>
      <c r="Q739" s="3360"/>
      <c r="R739" s="3359"/>
      <c r="S739" s="3361"/>
      <c r="T739" s="3359"/>
      <c r="U739" s="3362"/>
      <c r="V739" s="3398"/>
    </row>
    <row r="740" spans="1:37" ht="11.25" customHeight="1" x14ac:dyDescent="0.15">
      <c r="A740" s="1859"/>
      <c r="B740" s="679"/>
      <c r="C740" s="3303" t="s">
        <v>4412</v>
      </c>
      <c r="D740" s="515" t="s">
        <v>72</v>
      </c>
      <c r="E740" s="516" t="s">
        <v>1117</v>
      </c>
      <c r="F740" s="3543" t="s">
        <v>4809</v>
      </c>
      <c r="G740" s="3502">
        <v>3</v>
      </c>
      <c r="H740" s="3498">
        <v>0</v>
      </c>
      <c r="I740" s="3500">
        <v>0</v>
      </c>
      <c r="J740" s="3496">
        <v>3</v>
      </c>
      <c r="K740" s="3498">
        <v>0</v>
      </c>
      <c r="L740" s="3500">
        <v>1</v>
      </c>
      <c r="M740" s="3496">
        <v>2</v>
      </c>
      <c r="N740" s="3502">
        <v>0</v>
      </c>
      <c r="O740" s="3325">
        <v>25</v>
      </c>
      <c r="P740" s="3328">
        <v>3395</v>
      </c>
      <c r="Q740" s="3329"/>
      <c r="R740" s="3431" t="s">
        <v>5087</v>
      </c>
      <c r="S740" s="3432"/>
      <c r="T740" s="3328" t="s">
        <v>4676</v>
      </c>
      <c r="U740" s="3329"/>
      <c r="V740" s="3338" t="s">
        <v>3420</v>
      </c>
      <c r="AI740" s="1548">
        <f>SUM(H740:J743)</f>
        <v>3</v>
      </c>
      <c r="AJ740" s="1548">
        <f>SUM(K740:M743)</f>
        <v>3</v>
      </c>
      <c r="AK740" s="1549" t="str">
        <f>IF(AI740=AJ740,"","不一致")</f>
        <v/>
      </c>
    </row>
    <row r="741" spans="1:37" ht="11.25" customHeight="1" x14ac:dyDescent="0.15">
      <c r="A741" s="1859"/>
      <c r="B741" s="679"/>
      <c r="C741" s="3304"/>
      <c r="D741" s="322"/>
      <c r="E741" s="513" t="s">
        <v>1118</v>
      </c>
      <c r="F741" s="3544"/>
      <c r="G741" s="3493"/>
      <c r="H741" s="3487"/>
      <c r="I741" s="3489"/>
      <c r="J741" s="3491"/>
      <c r="K741" s="3487"/>
      <c r="L741" s="3489"/>
      <c r="M741" s="3491"/>
      <c r="N741" s="3493"/>
      <c r="O741" s="3326"/>
      <c r="P741" s="3330"/>
      <c r="Q741" s="3331"/>
      <c r="R741" s="3433"/>
      <c r="S741" s="3434"/>
      <c r="T741" s="3336"/>
      <c r="U741" s="3337"/>
      <c r="V741" s="3339"/>
    </row>
    <row r="742" spans="1:37" ht="11.25" customHeight="1" x14ac:dyDescent="0.15">
      <c r="A742" s="1859"/>
      <c r="B742" s="679"/>
      <c r="C742" s="3304"/>
      <c r="D742" s="320" t="s">
        <v>70</v>
      </c>
      <c r="E742" s="321" t="s">
        <v>1119</v>
      </c>
      <c r="F742" s="3546" t="s">
        <v>5088</v>
      </c>
      <c r="G742" s="3493"/>
      <c r="H742" s="3487"/>
      <c r="I742" s="3489"/>
      <c r="J742" s="3491"/>
      <c r="K742" s="3487"/>
      <c r="L742" s="3489"/>
      <c r="M742" s="3491"/>
      <c r="N742" s="3493"/>
      <c r="O742" s="3326"/>
      <c r="P742" s="3340"/>
      <c r="Q742" s="3342">
        <v>398</v>
      </c>
      <c r="R742" s="3344">
        <v>1422</v>
      </c>
      <c r="S742" s="3345">
        <v>2775</v>
      </c>
      <c r="T742" s="3344" t="s">
        <v>3686</v>
      </c>
      <c r="U742" s="3347">
        <v>359</v>
      </c>
      <c r="V742" s="3397" t="s">
        <v>3426</v>
      </c>
    </row>
    <row r="743" spans="1:37" ht="11.25" customHeight="1" x14ac:dyDescent="0.15">
      <c r="A743" s="1859"/>
      <c r="B743" s="679"/>
      <c r="C743" s="3305"/>
      <c r="D743" s="514" t="s">
        <v>71</v>
      </c>
      <c r="E743" s="323" t="s">
        <v>104</v>
      </c>
      <c r="F743" s="3547"/>
      <c r="G743" s="3503"/>
      <c r="H743" s="3499"/>
      <c r="I743" s="3501"/>
      <c r="J743" s="3497"/>
      <c r="K743" s="3499"/>
      <c r="L743" s="3501"/>
      <c r="M743" s="3497"/>
      <c r="N743" s="3503"/>
      <c r="O743" s="3358"/>
      <c r="P743" s="3359"/>
      <c r="Q743" s="3360"/>
      <c r="R743" s="3359"/>
      <c r="S743" s="3361"/>
      <c r="T743" s="3359"/>
      <c r="U743" s="3362"/>
      <c r="V743" s="3398"/>
    </row>
    <row r="744" spans="1:37" ht="11.25" customHeight="1" x14ac:dyDescent="0.15">
      <c r="A744" s="1859"/>
      <c r="B744" s="679"/>
      <c r="C744" s="3303" t="s">
        <v>4413</v>
      </c>
      <c r="D744" s="320" t="s">
        <v>72</v>
      </c>
      <c r="E744" s="321" t="s">
        <v>1120</v>
      </c>
      <c r="F744" s="3543" t="s">
        <v>4809</v>
      </c>
      <c r="G744" s="3502">
        <v>3</v>
      </c>
      <c r="H744" s="3498">
        <v>0</v>
      </c>
      <c r="I744" s="3500">
        <v>0</v>
      </c>
      <c r="J744" s="3496">
        <v>3</v>
      </c>
      <c r="K744" s="3498">
        <v>0</v>
      </c>
      <c r="L744" s="3500">
        <v>1</v>
      </c>
      <c r="M744" s="3496">
        <v>2</v>
      </c>
      <c r="N744" s="3502">
        <v>0</v>
      </c>
      <c r="O744" s="3325">
        <v>11</v>
      </c>
      <c r="P744" s="3328">
        <v>5183</v>
      </c>
      <c r="Q744" s="3329"/>
      <c r="R744" s="3332" t="s">
        <v>3739</v>
      </c>
      <c r="S744" s="3333"/>
      <c r="T744" s="3328" t="s">
        <v>4676</v>
      </c>
      <c r="U744" s="3329"/>
      <c r="V744" s="3338" t="s">
        <v>3420</v>
      </c>
      <c r="AI744" s="1548">
        <f>SUM(H744:J747)</f>
        <v>3</v>
      </c>
      <c r="AJ744" s="1548">
        <f>SUM(K744:M747)</f>
        <v>3</v>
      </c>
      <c r="AK744" s="1549" t="str">
        <f>IF(AI744=AJ744,"","不一致")</f>
        <v/>
      </c>
    </row>
    <row r="745" spans="1:37" ht="11.25" customHeight="1" x14ac:dyDescent="0.15">
      <c r="A745" s="1859"/>
      <c r="B745" s="679"/>
      <c r="C745" s="3304"/>
      <c r="D745" s="322"/>
      <c r="E745" s="513" t="s">
        <v>1121</v>
      </c>
      <c r="F745" s="3544"/>
      <c r="G745" s="3493"/>
      <c r="H745" s="3487"/>
      <c r="I745" s="3489"/>
      <c r="J745" s="3491"/>
      <c r="K745" s="3487"/>
      <c r="L745" s="3489"/>
      <c r="M745" s="3491"/>
      <c r="N745" s="3493"/>
      <c r="O745" s="3326"/>
      <c r="P745" s="3330"/>
      <c r="Q745" s="3331"/>
      <c r="R745" s="3334"/>
      <c r="S745" s="3335"/>
      <c r="T745" s="3336"/>
      <c r="U745" s="3337"/>
      <c r="V745" s="3339"/>
    </row>
    <row r="746" spans="1:37" ht="11.25" customHeight="1" x14ac:dyDescent="0.15">
      <c r="A746" s="1859"/>
      <c r="B746" s="679"/>
      <c r="C746" s="3304"/>
      <c r="D746" s="320" t="s">
        <v>70</v>
      </c>
      <c r="E746" s="321" t="s">
        <v>1122</v>
      </c>
      <c r="F746" s="3546" t="s">
        <v>5089</v>
      </c>
      <c r="G746" s="3493"/>
      <c r="H746" s="3487"/>
      <c r="I746" s="3489"/>
      <c r="J746" s="3491"/>
      <c r="K746" s="3487"/>
      <c r="L746" s="3489"/>
      <c r="M746" s="3491"/>
      <c r="N746" s="3493"/>
      <c r="O746" s="3326"/>
      <c r="P746" s="3340"/>
      <c r="Q746" s="3342">
        <v>146</v>
      </c>
      <c r="R746" s="3344">
        <v>1155</v>
      </c>
      <c r="S746" s="3345">
        <v>2810</v>
      </c>
      <c r="T746" s="3344" t="s">
        <v>3686</v>
      </c>
      <c r="U746" s="3347">
        <v>359</v>
      </c>
      <c r="V746" s="3397" t="s">
        <v>3426</v>
      </c>
    </row>
    <row r="747" spans="1:37" ht="11.25" customHeight="1" x14ac:dyDescent="0.15">
      <c r="A747" s="1859"/>
      <c r="B747" s="679"/>
      <c r="C747" s="3305"/>
      <c r="D747" s="320" t="s">
        <v>71</v>
      </c>
      <c r="E747" s="321" t="s">
        <v>104</v>
      </c>
      <c r="F747" s="3548"/>
      <c r="G747" s="3503"/>
      <c r="H747" s="3499"/>
      <c r="I747" s="3501"/>
      <c r="J747" s="3497"/>
      <c r="K747" s="3499"/>
      <c r="L747" s="3501"/>
      <c r="M747" s="3497"/>
      <c r="N747" s="3503"/>
      <c r="O747" s="3358"/>
      <c r="P747" s="3359"/>
      <c r="Q747" s="3360"/>
      <c r="R747" s="3359"/>
      <c r="S747" s="3361"/>
      <c r="T747" s="3359"/>
      <c r="U747" s="3362"/>
      <c r="V747" s="3398"/>
    </row>
    <row r="748" spans="1:37" ht="11.25" customHeight="1" x14ac:dyDescent="0.15">
      <c r="A748" s="1859"/>
      <c r="B748" s="679"/>
      <c r="C748" s="3303" t="s">
        <v>4268</v>
      </c>
      <c r="D748" s="515" t="s">
        <v>72</v>
      </c>
      <c r="E748" s="516" t="s">
        <v>210</v>
      </c>
      <c r="F748" s="3543" t="s">
        <v>4809</v>
      </c>
      <c r="G748" s="3502">
        <v>3</v>
      </c>
      <c r="H748" s="3498">
        <v>0</v>
      </c>
      <c r="I748" s="3500">
        <v>0</v>
      </c>
      <c r="J748" s="3496">
        <v>3</v>
      </c>
      <c r="K748" s="3498">
        <v>0</v>
      </c>
      <c r="L748" s="3500">
        <v>0</v>
      </c>
      <c r="M748" s="3496">
        <v>3</v>
      </c>
      <c r="N748" s="3502">
        <v>0</v>
      </c>
      <c r="O748" s="3325">
        <v>40</v>
      </c>
      <c r="P748" s="3328">
        <v>11028</v>
      </c>
      <c r="Q748" s="3329"/>
      <c r="R748" s="3332" t="s">
        <v>3740</v>
      </c>
      <c r="S748" s="3333"/>
      <c r="T748" s="3328" t="s">
        <v>4676</v>
      </c>
      <c r="U748" s="3329"/>
      <c r="V748" s="3338" t="s">
        <v>3420</v>
      </c>
      <c r="AI748" s="1548">
        <f>SUM(H748:J751)</f>
        <v>3</v>
      </c>
      <c r="AJ748" s="1548">
        <f>SUM(K748:M751)</f>
        <v>3</v>
      </c>
      <c r="AK748" s="1549" t="str">
        <f>IF(AI748=AJ748,"","不一致")</f>
        <v/>
      </c>
    </row>
    <row r="749" spans="1:37" ht="11.25" customHeight="1" x14ac:dyDescent="0.15">
      <c r="A749" s="1859"/>
      <c r="B749" s="679"/>
      <c r="C749" s="3304"/>
      <c r="D749" s="322"/>
      <c r="E749" s="513" t="s">
        <v>1123</v>
      </c>
      <c r="F749" s="3544"/>
      <c r="G749" s="3493"/>
      <c r="H749" s="3487"/>
      <c r="I749" s="3489"/>
      <c r="J749" s="3491"/>
      <c r="K749" s="3487"/>
      <c r="L749" s="3489"/>
      <c r="M749" s="3491"/>
      <c r="N749" s="3493"/>
      <c r="O749" s="3326"/>
      <c r="P749" s="3330"/>
      <c r="Q749" s="3331"/>
      <c r="R749" s="3334"/>
      <c r="S749" s="3335"/>
      <c r="T749" s="3336"/>
      <c r="U749" s="3337"/>
      <c r="V749" s="3339"/>
    </row>
    <row r="750" spans="1:37" ht="11.25" customHeight="1" x14ac:dyDescent="0.15">
      <c r="A750" s="1859"/>
      <c r="B750" s="679"/>
      <c r="C750" s="3304"/>
      <c r="D750" s="320" t="s">
        <v>70</v>
      </c>
      <c r="E750" s="321" t="s">
        <v>1124</v>
      </c>
      <c r="F750" s="3546" t="s">
        <v>5090</v>
      </c>
      <c r="G750" s="3493"/>
      <c r="H750" s="3487"/>
      <c r="I750" s="3489"/>
      <c r="J750" s="3491"/>
      <c r="K750" s="3487"/>
      <c r="L750" s="3489"/>
      <c r="M750" s="3491"/>
      <c r="N750" s="3493"/>
      <c r="O750" s="3326"/>
      <c r="P750" s="3340"/>
      <c r="Q750" s="3342">
        <v>891</v>
      </c>
      <c r="R750" s="3344">
        <v>1599</v>
      </c>
      <c r="S750" s="3345">
        <v>3945</v>
      </c>
      <c r="T750" s="3344" t="s">
        <v>3686</v>
      </c>
      <c r="U750" s="3347">
        <v>359</v>
      </c>
      <c r="V750" s="3397" t="s">
        <v>3426</v>
      </c>
    </row>
    <row r="751" spans="1:37" ht="11.25" customHeight="1" x14ac:dyDescent="0.15">
      <c r="A751" s="1859"/>
      <c r="B751" s="679"/>
      <c r="C751" s="3305"/>
      <c r="D751" s="514" t="s">
        <v>71</v>
      </c>
      <c r="E751" s="323" t="s">
        <v>104</v>
      </c>
      <c r="F751" s="3547"/>
      <c r="G751" s="3503"/>
      <c r="H751" s="3499"/>
      <c r="I751" s="3501"/>
      <c r="J751" s="3497"/>
      <c r="K751" s="3499"/>
      <c r="L751" s="3501"/>
      <c r="M751" s="3497"/>
      <c r="N751" s="3503"/>
      <c r="O751" s="3358"/>
      <c r="P751" s="3359"/>
      <c r="Q751" s="3360"/>
      <c r="R751" s="3359"/>
      <c r="S751" s="3361"/>
      <c r="T751" s="3359"/>
      <c r="U751" s="3362"/>
      <c r="V751" s="3398"/>
    </row>
    <row r="752" spans="1:37" ht="11.25" customHeight="1" x14ac:dyDescent="0.15">
      <c r="A752" s="1859"/>
      <c r="B752" s="679"/>
      <c r="C752" s="3303" t="s">
        <v>4414</v>
      </c>
      <c r="D752" s="320" t="s">
        <v>72</v>
      </c>
      <c r="E752" s="321" t="s">
        <v>1125</v>
      </c>
      <c r="F752" s="3543" t="s">
        <v>4809</v>
      </c>
      <c r="G752" s="3502">
        <v>3</v>
      </c>
      <c r="H752" s="3498">
        <v>0</v>
      </c>
      <c r="I752" s="3500">
        <v>0</v>
      </c>
      <c r="J752" s="3496">
        <v>3</v>
      </c>
      <c r="K752" s="3498">
        <v>0</v>
      </c>
      <c r="L752" s="3500">
        <v>1</v>
      </c>
      <c r="M752" s="3496">
        <v>2</v>
      </c>
      <c r="N752" s="3502">
        <v>0</v>
      </c>
      <c r="O752" s="3325">
        <v>15</v>
      </c>
      <c r="P752" s="3328">
        <v>42808</v>
      </c>
      <c r="Q752" s="3329"/>
      <c r="R752" s="3332" t="s">
        <v>3741</v>
      </c>
      <c r="S752" s="3333"/>
      <c r="T752" s="3328" t="s">
        <v>4676</v>
      </c>
      <c r="U752" s="3329"/>
      <c r="V752" s="3338" t="s">
        <v>3420</v>
      </c>
      <c r="AI752" s="1548">
        <f>SUM(H752:J755)</f>
        <v>3</v>
      </c>
      <c r="AJ752" s="1548">
        <f>SUM(K752:M755)</f>
        <v>3</v>
      </c>
      <c r="AK752" s="1549" t="str">
        <f>IF(AI752=AJ752,"","不一致")</f>
        <v/>
      </c>
    </row>
    <row r="753" spans="1:37" ht="11.25" customHeight="1" x14ac:dyDescent="0.15">
      <c r="A753" s="1859"/>
      <c r="B753" s="679"/>
      <c r="C753" s="3304"/>
      <c r="D753" s="322"/>
      <c r="E753" s="513" t="s">
        <v>1126</v>
      </c>
      <c r="F753" s="3544"/>
      <c r="G753" s="3493"/>
      <c r="H753" s="3487"/>
      <c r="I753" s="3489"/>
      <c r="J753" s="3491"/>
      <c r="K753" s="3487"/>
      <c r="L753" s="3489"/>
      <c r="M753" s="3491"/>
      <c r="N753" s="3493"/>
      <c r="O753" s="3326"/>
      <c r="P753" s="3330"/>
      <c r="Q753" s="3331"/>
      <c r="R753" s="3334"/>
      <c r="S753" s="3335"/>
      <c r="T753" s="3336"/>
      <c r="U753" s="3337"/>
      <c r="V753" s="3339"/>
    </row>
    <row r="754" spans="1:37" ht="11.25" customHeight="1" x14ac:dyDescent="0.15">
      <c r="A754" s="1859"/>
      <c r="B754" s="679"/>
      <c r="C754" s="3304"/>
      <c r="D754" s="320" t="s">
        <v>70</v>
      </c>
      <c r="E754" s="321" t="s">
        <v>1127</v>
      </c>
      <c r="F754" s="3546" t="s">
        <v>5091</v>
      </c>
      <c r="G754" s="3493"/>
      <c r="H754" s="3487"/>
      <c r="I754" s="3489"/>
      <c r="J754" s="3491"/>
      <c r="K754" s="3487"/>
      <c r="L754" s="3489"/>
      <c r="M754" s="3491"/>
      <c r="N754" s="3493"/>
      <c r="O754" s="3326"/>
      <c r="P754" s="3340"/>
      <c r="Q754" s="3342">
        <v>205</v>
      </c>
      <c r="R754" s="3344">
        <v>4214</v>
      </c>
      <c r="S754" s="3345">
        <v>10592</v>
      </c>
      <c r="T754" s="3344" t="s">
        <v>3686</v>
      </c>
      <c r="U754" s="3347">
        <v>359</v>
      </c>
      <c r="V754" s="3397" t="s">
        <v>3426</v>
      </c>
    </row>
    <row r="755" spans="1:37" ht="11.25" customHeight="1" x14ac:dyDescent="0.15">
      <c r="A755" s="1859"/>
      <c r="B755" s="679"/>
      <c r="C755" s="3305"/>
      <c r="D755" s="320" t="s">
        <v>71</v>
      </c>
      <c r="E755" s="321" t="s">
        <v>104</v>
      </c>
      <c r="F755" s="3548"/>
      <c r="G755" s="3503"/>
      <c r="H755" s="3499"/>
      <c r="I755" s="3501"/>
      <c r="J755" s="3497"/>
      <c r="K755" s="3499"/>
      <c r="L755" s="3501"/>
      <c r="M755" s="3497"/>
      <c r="N755" s="3503"/>
      <c r="O755" s="3358"/>
      <c r="P755" s="3359"/>
      <c r="Q755" s="3360"/>
      <c r="R755" s="3359"/>
      <c r="S755" s="3361"/>
      <c r="T755" s="3359"/>
      <c r="U755" s="3362"/>
      <c r="V755" s="3398"/>
    </row>
    <row r="756" spans="1:37" ht="11.25" customHeight="1" x14ac:dyDescent="0.15">
      <c r="A756" s="1859"/>
      <c r="B756" s="679"/>
      <c r="C756" s="3303" t="s">
        <v>4415</v>
      </c>
      <c r="D756" s="515" t="s">
        <v>72</v>
      </c>
      <c r="E756" s="516" t="s">
        <v>1128</v>
      </c>
      <c r="F756" s="3543" t="s">
        <v>4809</v>
      </c>
      <c r="G756" s="3502">
        <v>3</v>
      </c>
      <c r="H756" s="3498">
        <v>0</v>
      </c>
      <c r="I756" s="3500">
        <v>0</v>
      </c>
      <c r="J756" s="3496">
        <v>3</v>
      </c>
      <c r="K756" s="3498">
        <v>0</v>
      </c>
      <c r="L756" s="3500">
        <v>0</v>
      </c>
      <c r="M756" s="3496">
        <v>3</v>
      </c>
      <c r="N756" s="3502">
        <v>0</v>
      </c>
      <c r="O756" s="3325">
        <v>37</v>
      </c>
      <c r="P756" s="3328">
        <v>7957</v>
      </c>
      <c r="Q756" s="3329"/>
      <c r="R756" s="3332" t="s">
        <v>3742</v>
      </c>
      <c r="S756" s="3333"/>
      <c r="T756" s="3328" t="s">
        <v>4676</v>
      </c>
      <c r="U756" s="3329"/>
      <c r="V756" s="3338" t="s">
        <v>3420</v>
      </c>
      <c r="AI756" s="1548">
        <f>SUM(H756:J759)</f>
        <v>3</v>
      </c>
      <c r="AJ756" s="1548">
        <f>SUM(K756:M759)</f>
        <v>3</v>
      </c>
      <c r="AK756" s="1549" t="str">
        <f>IF(AI756=AJ756,"","不一致")</f>
        <v/>
      </c>
    </row>
    <row r="757" spans="1:37" ht="11.25" customHeight="1" x14ac:dyDescent="0.15">
      <c r="A757" s="1859"/>
      <c r="B757" s="679"/>
      <c r="C757" s="3304"/>
      <c r="D757" s="322"/>
      <c r="E757" s="513" t="s">
        <v>1129</v>
      </c>
      <c r="F757" s="3544"/>
      <c r="G757" s="3493"/>
      <c r="H757" s="3487"/>
      <c r="I757" s="3489"/>
      <c r="J757" s="3491"/>
      <c r="K757" s="3487"/>
      <c r="L757" s="3489"/>
      <c r="M757" s="3491"/>
      <c r="N757" s="3493"/>
      <c r="O757" s="3326"/>
      <c r="P757" s="3330"/>
      <c r="Q757" s="3331"/>
      <c r="R757" s="3334"/>
      <c r="S757" s="3335"/>
      <c r="T757" s="3336"/>
      <c r="U757" s="3337"/>
      <c r="V757" s="3339"/>
    </row>
    <row r="758" spans="1:37" ht="11.25" customHeight="1" x14ac:dyDescent="0.15">
      <c r="A758" s="1859"/>
      <c r="B758" s="679"/>
      <c r="C758" s="3304"/>
      <c r="D758" s="320" t="s">
        <v>70</v>
      </c>
      <c r="E758" s="321" t="s">
        <v>1130</v>
      </c>
      <c r="F758" s="3546" t="s">
        <v>5092</v>
      </c>
      <c r="G758" s="3493"/>
      <c r="H758" s="3487"/>
      <c r="I758" s="3489"/>
      <c r="J758" s="3491"/>
      <c r="K758" s="3487"/>
      <c r="L758" s="3489"/>
      <c r="M758" s="3491"/>
      <c r="N758" s="3493"/>
      <c r="O758" s="3326"/>
      <c r="P758" s="3340"/>
      <c r="Q758" s="3342">
        <v>557</v>
      </c>
      <c r="R758" s="3344">
        <v>2235</v>
      </c>
      <c r="S758" s="3345">
        <v>5682</v>
      </c>
      <c r="T758" s="3344" t="s">
        <v>3686</v>
      </c>
      <c r="U758" s="3347">
        <v>359</v>
      </c>
      <c r="V758" s="3397" t="s">
        <v>3426</v>
      </c>
    </row>
    <row r="759" spans="1:37" ht="11.25" customHeight="1" x14ac:dyDescent="0.15">
      <c r="A759" s="1859"/>
      <c r="B759" s="679"/>
      <c r="C759" s="3304"/>
      <c r="D759" s="320" t="s">
        <v>71</v>
      </c>
      <c r="E759" s="321" t="s">
        <v>104</v>
      </c>
      <c r="F759" s="3548"/>
      <c r="G759" s="3503"/>
      <c r="H759" s="3499"/>
      <c r="I759" s="3501"/>
      <c r="J759" s="3497"/>
      <c r="K759" s="3499"/>
      <c r="L759" s="3501"/>
      <c r="M759" s="3497"/>
      <c r="N759" s="3503"/>
      <c r="O759" s="3358"/>
      <c r="P759" s="3359"/>
      <c r="Q759" s="3360"/>
      <c r="R759" s="3359"/>
      <c r="S759" s="3361"/>
      <c r="T759" s="3359"/>
      <c r="U759" s="3362"/>
      <c r="V759" s="3398"/>
    </row>
    <row r="760" spans="1:37" ht="11.25" customHeight="1" x14ac:dyDescent="0.15">
      <c r="A760" s="1859"/>
      <c r="B760" s="3298"/>
      <c r="C760" s="3303" t="s">
        <v>4416</v>
      </c>
      <c r="D760" s="515" t="s">
        <v>72</v>
      </c>
      <c r="E760" s="516" t="s">
        <v>91</v>
      </c>
      <c r="F760" s="3543" t="s">
        <v>4809</v>
      </c>
      <c r="G760" s="3502">
        <v>3</v>
      </c>
      <c r="H760" s="3498">
        <v>0</v>
      </c>
      <c r="I760" s="3500">
        <v>0</v>
      </c>
      <c r="J760" s="3496">
        <v>3</v>
      </c>
      <c r="K760" s="3498">
        <v>0</v>
      </c>
      <c r="L760" s="3500">
        <v>0</v>
      </c>
      <c r="M760" s="3496">
        <v>3</v>
      </c>
      <c r="N760" s="3502">
        <v>0</v>
      </c>
      <c r="O760" s="3325">
        <v>12</v>
      </c>
      <c r="P760" s="3328">
        <v>13990</v>
      </c>
      <c r="Q760" s="3329"/>
      <c r="R760" s="3332" t="s">
        <v>3743</v>
      </c>
      <c r="S760" s="3333"/>
      <c r="T760" s="3328" t="s">
        <v>4676</v>
      </c>
      <c r="U760" s="3329"/>
      <c r="V760" s="3338" t="s">
        <v>3420</v>
      </c>
      <c r="AI760" s="1548">
        <f>SUM(H760:J763)</f>
        <v>3</v>
      </c>
      <c r="AJ760" s="1548">
        <f>SUM(K760:M763)</f>
        <v>3</v>
      </c>
      <c r="AK760" s="1549" t="str">
        <f>IF(AI760=AJ760,"","不一致")</f>
        <v/>
      </c>
    </row>
    <row r="761" spans="1:37" ht="11.25" customHeight="1" x14ac:dyDescent="0.15">
      <c r="A761" s="1859"/>
      <c r="B761" s="3298"/>
      <c r="C761" s="3304"/>
      <c r="D761" s="322"/>
      <c r="E761" s="513" t="s">
        <v>1131</v>
      </c>
      <c r="F761" s="3544"/>
      <c r="G761" s="3493"/>
      <c r="H761" s="3487"/>
      <c r="I761" s="3489"/>
      <c r="J761" s="3491"/>
      <c r="K761" s="3487"/>
      <c r="L761" s="3489"/>
      <c r="M761" s="3491"/>
      <c r="N761" s="3493"/>
      <c r="O761" s="3326"/>
      <c r="P761" s="3330"/>
      <c r="Q761" s="3331"/>
      <c r="R761" s="3334"/>
      <c r="S761" s="3335"/>
      <c r="T761" s="3336"/>
      <c r="U761" s="3337"/>
      <c r="V761" s="3339"/>
    </row>
    <row r="762" spans="1:37" ht="11.25" customHeight="1" x14ac:dyDescent="0.15">
      <c r="A762" s="1859"/>
      <c r="B762" s="3298"/>
      <c r="C762" s="3304"/>
      <c r="D762" s="320" t="s">
        <v>70</v>
      </c>
      <c r="E762" s="321" t="s">
        <v>1132</v>
      </c>
      <c r="F762" s="3546" t="s">
        <v>5093</v>
      </c>
      <c r="G762" s="3493"/>
      <c r="H762" s="3487"/>
      <c r="I762" s="3489"/>
      <c r="J762" s="3491"/>
      <c r="K762" s="3487"/>
      <c r="L762" s="3489"/>
      <c r="M762" s="3491"/>
      <c r="N762" s="3493"/>
      <c r="O762" s="3326"/>
      <c r="P762" s="3340"/>
      <c r="Q762" s="3342">
        <v>236</v>
      </c>
      <c r="R762" s="3344">
        <v>2676</v>
      </c>
      <c r="S762" s="3345">
        <v>6452</v>
      </c>
      <c r="T762" s="3344" t="s">
        <v>3686</v>
      </c>
      <c r="U762" s="3347">
        <v>359</v>
      </c>
      <c r="V762" s="3397" t="s">
        <v>3426</v>
      </c>
    </row>
    <row r="763" spans="1:37" ht="11.25" customHeight="1" x14ac:dyDescent="0.15">
      <c r="A763" s="1859"/>
      <c r="B763" s="3298"/>
      <c r="C763" s="3305"/>
      <c r="D763" s="514" t="s">
        <v>71</v>
      </c>
      <c r="E763" s="323" t="s">
        <v>104</v>
      </c>
      <c r="F763" s="3547"/>
      <c r="G763" s="3503"/>
      <c r="H763" s="3499"/>
      <c r="I763" s="3501"/>
      <c r="J763" s="3497"/>
      <c r="K763" s="3499"/>
      <c r="L763" s="3501"/>
      <c r="M763" s="3497"/>
      <c r="N763" s="3503"/>
      <c r="O763" s="3358"/>
      <c r="P763" s="3359"/>
      <c r="Q763" s="3360"/>
      <c r="R763" s="3359"/>
      <c r="S763" s="3361"/>
      <c r="T763" s="3359"/>
      <c r="U763" s="3362"/>
      <c r="V763" s="3398"/>
    </row>
    <row r="764" spans="1:37" ht="11.25" customHeight="1" x14ac:dyDescent="0.15">
      <c r="A764" s="1859"/>
      <c r="B764" s="977"/>
      <c r="C764" s="3304" t="s">
        <v>4417</v>
      </c>
      <c r="D764" s="320" t="s">
        <v>72</v>
      </c>
      <c r="E764" s="321" t="s">
        <v>1133</v>
      </c>
      <c r="F764" s="3606" t="s">
        <v>4809</v>
      </c>
      <c r="G764" s="3493">
        <v>3</v>
      </c>
      <c r="H764" s="3487">
        <v>0</v>
      </c>
      <c r="I764" s="3489">
        <v>0</v>
      </c>
      <c r="J764" s="3491">
        <v>3</v>
      </c>
      <c r="K764" s="3487">
        <v>0</v>
      </c>
      <c r="L764" s="3489">
        <v>0</v>
      </c>
      <c r="M764" s="3491">
        <v>3</v>
      </c>
      <c r="N764" s="3493">
        <v>0</v>
      </c>
      <c r="O764" s="3326">
        <v>9</v>
      </c>
      <c r="P764" s="3330">
        <v>5396</v>
      </c>
      <c r="Q764" s="3331"/>
      <c r="R764" s="3363" t="s">
        <v>3744</v>
      </c>
      <c r="S764" s="3364"/>
      <c r="T764" s="3330" t="s">
        <v>4676</v>
      </c>
      <c r="U764" s="3331"/>
      <c r="V764" s="3365" t="s">
        <v>3420</v>
      </c>
      <c r="AI764" s="1548">
        <f>SUM(H764:J767)</f>
        <v>3</v>
      </c>
      <c r="AJ764" s="1548">
        <f>SUM(K764:M767)</f>
        <v>3</v>
      </c>
      <c r="AK764" s="1549" t="str">
        <f>IF(AI764=AJ764,"","不一致")</f>
        <v/>
      </c>
    </row>
    <row r="765" spans="1:37" ht="11.25" customHeight="1" x14ac:dyDescent="0.15">
      <c r="A765" s="1859"/>
      <c r="B765" s="977"/>
      <c r="C765" s="3304"/>
      <c r="D765" s="322"/>
      <c r="E765" s="513" t="s">
        <v>1134</v>
      </c>
      <c r="F765" s="3544"/>
      <c r="G765" s="3493"/>
      <c r="H765" s="3487"/>
      <c r="I765" s="3489"/>
      <c r="J765" s="3491"/>
      <c r="K765" s="3487"/>
      <c r="L765" s="3489"/>
      <c r="M765" s="3491"/>
      <c r="N765" s="3493"/>
      <c r="O765" s="3326"/>
      <c r="P765" s="3330"/>
      <c r="Q765" s="3331"/>
      <c r="R765" s="3334"/>
      <c r="S765" s="3335"/>
      <c r="T765" s="3336"/>
      <c r="U765" s="3337"/>
      <c r="V765" s="3339"/>
    </row>
    <row r="766" spans="1:37" ht="11.25" customHeight="1" x14ac:dyDescent="0.15">
      <c r="A766" s="1859"/>
      <c r="B766" s="977"/>
      <c r="C766" s="3304"/>
      <c r="D766" s="320" t="s">
        <v>70</v>
      </c>
      <c r="E766" s="321" t="s">
        <v>1135</v>
      </c>
      <c r="F766" s="3546" t="s">
        <v>5094</v>
      </c>
      <c r="G766" s="3493"/>
      <c r="H766" s="3487"/>
      <c r="I766" s="3489"/>
      <c r="J766" s="3491"/>
      <c r="K766" s="3487"/>
      <c r="L766" s="3489"/>
      <c r="M766" s="3491"/>
      <c r="N766" s="3493"/>
      <c r="O766" s="3326"/>
      <c r="P766" s="3340"/>
      <c r="Q766" s="3342">
        <v>177</v>
      </c>
      <c r="R766" s="3344">
        <v>659</v>
      </c>
      <c r="S766" s="3345">
        <v>1567</v>
      </c>
      <c r="T766" s="3344" t="s">
        <v>3686</v>
      </c>
      <c r="U766" s="3347">
        <v>359</v>
      </c>
      <c r="V766" s="3397" t="s">
        <v>3426</v>
      </c>
    </row>
    <row r="767" spans="1:37" ht="11.25" customHeight="1" thickBot="1" x14ac:dyDescent="0.2">
      <c r="A767" s="1859"/>
      <c r="B767" s="1334"/>
      <c r="C767" s="3562"/>
      <c r="D767" s="948" t="s">
        <v>71</v>
      </c>
      <c r="E767" s="737" t="s">
        <v>104</v>
      </c>
      <c r="F767" s="3609"/>
      <c r="G767" s="3516"/>
      <c r="H767" s="3515"/>
      <c r="I767" s="3513"/>
      <c r="J767" s="3514"/>
      <c r="K767" s="3515"/>
      <c r="L767" s="3513"/>
      <c r="M767" s="3514"/>
      <c r="N767" s="3516"/>
      <c r="O767" s="3327"/>
      <c r="P767" s="3341"/>
      <c r="Q767" s="3343"/>
      <c r="R767" s="3341"/>
      <c r="S767" s="3346"/>
      <c r="T767" s="3341"/>
      <c r="U767" s="3348"/>
      <c r="V767" s="3399"/>
    </row>
    <row r="768" spans="1:37" ht="11.25" customHeight="1" x14ac:dyDescent="0.15">
      <c r="A768" s="1859"/>
      <c r="B768" s="3297" t="s">
        <v>4996</v>
      </c>
      <c r="C768" s="3549" t="s">
        <v>4418</v>
      </c>
      <c r="D768" s="521" t="s">
        <v>72</v>
      </c>
      <c r="E768" s="522" t="s">
        <v>1136</v>
      </c>
      <c r="F768" s="3610" t="s">
        <v>4809</v>
      </c>
      <c r="G768" s="3492">
        <v>3</v>
      </c>
      <c r="H768" s="3486">
        <v>0</v>
      </c>
      <c r="I768" s="3488">
        <v>0</v>
      </c>
      <c r="J768" s="3490">
        <v>3</v>
      </c>
      <c r="K768" s="3486">
        <v>0</v>
      </c>
      <c r="L768" s="3488">
        <v>0</v>
      </c>
      <c r="M768" s="3490">
        <v>3</v>
      </c>
      <c r="N768" s="3492">
        <v>0</v>
      </c>
      <c r="O768" s="3351">
        <v>30</v>
      </c>
      <c r="P768" s="3352">
        <v>13874</v>
      </c>
      <c r="Q768" s="3353"/>
      <c r="R768" s="3354" t="s">
        <v>3745</v>
      </c>
      <c r="S768" s="3355"/>
      <c r="T768" s="3352" t="s">
        <v>4676</v>
      </c>
      <c r="U768" s="3353"/>
      <c r="V768" s="3356" t="s">
        <v>3420</v>
      </c>
      <c r="AI768" s="1548">
        <f>SUM(H768:J771)</f>
        <v>3</v>
      </c>
      <c r="AJ768" s="1548">
        <f>SUM(K768:M771)</f>
        <v>3</v>
      </c>
      <c r="AK768" s="1549" t="str">
        <f>IF(AI768=AJ768,"","不一致")</f>
        <v/>
      </c>
    </row>
    <row r="769" spans="1:37" ht="11.25" customHeight="1" x14ac:dyDescent="0.15">
      <c r="A769" s="1859"/>
      <c r="B769" s="3298"/>
      <c r="C769" s="3304"/>
      <c r="D769" s="322"/>
      <c r="E769" s="513" t="s">
        <v>1137</v>
      </c>
      <c r="F769" s="3544"/>
      <c r="G769" s="3493"/>
      <c r="H769" s="3487"/>
      <c r="I769" s="3489"/>
      <c r="J769" s="3491"/>
      <c r="K769" s="3487"/>
      <c r="L769" s="3489"/>
      <c r="M769" s="3491"/>
      <c r="N769" s="3493"/>
      <c r="O769" s="3326"/>
      <c r="P769" s="3330"/>
      <c r="Q769" s="3331"/>
      <c r="R769" s="3334"/>
      <c r="S769" s="3335"/>
      <c r="T769" s="3336"/>
      <c r="U769" s="3337"/>
      <c r="V769" s="3339"/>
    </row>
    <row r="770" spans="1:37" ht="11.25" customHeight="1" x14ac:dyDescent="0.15">
      <c r="A770" s="1859"/>
      <c r="B770" s="3298"/>
      <c r="C770" s="3304"/>
      <c r="D770" s="320" t="s">
        <v>70</v>
      </c>
      <c r="E770" s="321" t="s">
        <v>1138</v>
      </c>
      <c r="F770" s="3546" t="s">
        <v>5095</v>
      </c>
      <c r="G770" s="3493"/>
      <c r="H770" s="3487"/>
      <c r="I770" s="3489"/>
      <c r="J770" s="3491"/>
      <c r="K770" s="3487"/>
      <c r="L770" s="3489"/>
      <c r="M770" s="3491"/>
      <c r="N770" s="3493"/>
      <c r="O770" s="3326"/>
      <c r="P770" s="3340"/>
      <c r="Q770" s="3342">
        <v>739</v>
      </c>
      <c r="R770" s="3344">
        <v>2425</v>
      </c>
      <c r="S770" s="3345">
        <v>5976</v>
      </c>
      <c r="T770" s="3344" t="s">
        <v>3686</v>
      </c>
      <c r="U770" s="3347">
        <v>359</v>
      </c>
      <c r="V770" s="3397" t="s">
        <v>3426</v>
      </c>
    </row>
    <row r="771" spans="1:37" ht="11.25" customHeight="1" x14ac:dyDescent="0.15">
      <c r="A771" s="1859"/>
      <c r="B771" s="3298"/>
      <c r="C771" s="3305"/>
      <c r="D771" s="320" t="s">
        <v>71</v>
      </c>
      <c r="E771" s="321" t="s">
        <v>104</v>
      </c>
      <c r="F771" s="3548"/>
      <c r="G771" s="3503"/>
      <c r="H771" s="3499"/>
      <c r="I771" s="3501"/>
      <c r="J771" s="3497"/>
      <c r="K771" s="3499"/>
      <c r="L771" s="3501"/>
      <c r="M771" s="3497"/>
      <c r="N771" s="3503"/>
      <c r="O771" s="3358"/>
      <c r="P771" s="3359"/>
      <c r="Q771" s="3360"/>
      <c r="R771" s="3359"/>
      <c r="S771" s="3361"/>
      <c r="T771" s="3359"/>
      <c r="U771" s="3362"/>
      <c r="V771" s="3398"/>
    </row>
    <row r="772" spans="1:37" ht="11.25" customHeight="1" x14ac:dyDescent="0.15">
      <c r="A772" s="1859"/>
      <c r="B772" s="679"/>
      <c r="C772" s="3303" t="s">
        <v>4419</v>
      </c>
      <c r="D772" s="515" t="s">
        <v>72</v>
      </c>
      <c r="E772" s="516" t="s">
        <v>1139</v>
      </c>
      <c r="F772" s="3543" t="s">
        <v>4809</v>
      </c>
      <c r="G772" s="3502">
        <v>3</v>
      </c>
      <c r="H772" s="3498">
        <v>0</v>
      </c>
      <c r="I772" s="3500">
        <v>0</v>
      </c>
      <c r="J772" s="3496">
        <v>3</v>
      </c>
      <c r="K772" s="3498">
        <v>0</v>
      </c>
      <c r="L772" s="3500">
        <v>0</v>
      </c>
      <c r="M772" s="3496">
        <v>3</v>
      </c>
      <c r="N772" s="3502">
        <v>0</v>
      </c>
      <c r="O772" s="3325">
        <v>8</v>
      </c>
      <c r="P772" s="3328">
        <v>10104</v>
      </c>
      <c r="Q772" s="3329"/>
      <c r="R772" s="3332" t="s">
        <v>3746</v>
      </c>
      <c r="S772" s="3333"/>
      <c r="T772" s="3328" t="s">
        <v>4676</v>
      </c>
      <c r="U772" s="3329"/>
      <c r="V772" s="3338" t="s">
        <v>3420</v>
      </c>
      <c r="AI772" s="1548">
        <f>SUM(H772:J775)</f>
        <v>3</v>
      </c>
      <c r="AJ772" s="1548">
        <f>SUM(K772:M775)</f>
        <v>3</v>
      </c>
      <c r="AK772" s="1549" t="str">
        <f>IF(AI772=AJ772,"","不一致")</f>
        <v/>
      </c>
    </row>
    <row r="773" spans="1:37" ht="11.25" customHeight="1" x14ac:dyDescent="0.15">
      <c r="A773" s="1859"/>
      <c r="B773" s="679"/>
      <c r="C773" s="3304"/>
      <c r="D773" s="322"/>
      <c r="E773" s="513" t="s">
        <v>1140</v>
      </c>
      <c r="F773" s="3544"/>
      <c r="G773" s="3493"/>
      <c r="H773" s="3487"/>
      <c r="I773" s="3489"/>
      <c r="J773" s="3491"/>
      <c r="K773" s="3487"/>
      <c r="L773" s="3489"/>
      <c r="M773" s="3491"/>
      <c r="N773" s="3493"/>
      <c r="O773" s="3326"/>
      <c r="P773" s="3330"/>
      <c r="Q773" s="3331"/>
      <c r="R773" s="3334"/>
      <c r="S773" s="3335"/>
      <c r="T773" s="3336"/>
      <c r="U773" s="3337"/>
      <c r="V773" s="3339"/>
    </row>
    <row r="774" spans="1:37" ht="11.25" customHeight="1" x14ac:dyDescent="0.15">
      <c r="A774" s="1859"/>
      <c r="B774" s="679"/>
      <c r="C774" s="3304"/>
      <c r="D774" s="320" t="s">
        <v>70</v>
      </c>
      <c r="E774" s="321" t="s">
        <v>1141</v>
      </c>
      <c r="F774" s="3546" t="s">
        <v>5096</v>
      </c>
      <c r="G774" s="3493"/>
      <c r="H774" s="3487"/>
      <c r="I774" s="3489"/>
      <c r="J774" s="3491"/>
      <c r="K774" s="3487"/>
      <c r="L774" s="3489"/>
      <c r="M774" s="3491"/>
      <c r="N774" s="3493"/>
      <c r="O774" s="3326"/>
      <c r="P774" s="3340"/>
      <c r="Q774" s="3342">
        <v>215</v>
      </c>
      <c r="R774" s="3344">
        <v>4792</v>
      </c>
      <c r="S774" s="3345">
        <v>11364</v>
      </c>
      <c r="T774" s="3344" t="s">
        <v>3686</v>
      </c>
      <c r="U774" s="3347">
        <v>359</v>
      </c>
      <c r="V774" s="3397" t="s">
        <v>3426</v>
      </c>
    </row>
    <row r="775" spans="1:37" ht="11.25" customHeight="1" x14ac:dyDescent="0.15">
      <c r="A775" s="1859"/>
      <c r="B775" s="679"/>
      <c r="C775" s="3305"/>
      <c r="D775" s="514" t="s">
        <v>71</v>
      </c>
      <c r="E775" s="323" t="s">
        <v>104</v>
      </c>
      <c r="F775" s="3547"/>
      <c r="G775" s="3503"/>
      <c r="H775" s="3499"/>
      <c r="I775" s="3501"/>
      <c r="J775" s="3497"/>
      <c r="K775" s="3499"/>
      <c r="L775" s="3501"/>
      <c r="M775" s="3497"/>
      <c r="N775" s="3503"/>
      <c r="O775" s="3358"/>
      <c r="P775" s="3359"/>
      <c r="Q775" s="3360"/>
      <c r="R775" s="3359"/>
      <c r="S775" s="3361"/>
      <c r="T775" s="3359"/>
      <c r="U775" s="3362"/>
      <c r="V775" s="3398"/>
    </row>
    <row r="776" spans="1:37" ht="11.25" customHeight="1" thickBot="1" x14ac:dyDescent="0.2">
      <c r="A776" s="1859"/>
      <c r="B776" s="679"/>
      <c r="C776" s="3619" t="s">
        <v>4420</v>
      </c>
      <c r="D776" s="515" t="s">
        <v>72</v>
      </c>
      <c r="E776" s="516" t="s">
        <v>1142</v>
      </c>
      <c r="F776" s="3543" t="s">
        <v>4809</v>
      </c>
      <c r="G776" s="3502">
        <v>3</v>
      </c>
      <c r="H776" s="3498">
        <v>0</v>
      </c>
      <c r="I776" s="3500">
        <v>0</v>
      </c>
      <c r="J776" s="3496">
        <v>3</v>
      </c>
      <c r="K776" s="3498">
        <v>1</v>
      </c>
      <c r="L776" s="3500">
        <v>1</v>
      </c>
      <c r="M776" s="3496">
        <v>1</v>
      </c>
      <c r="N776" s="3502">
        <v>0</v>
      </c>
      <c r="O776" s="3325">
        <v>2</v>
      </c>
      <c r="P776" s="3328">
        <v>1692</v>
      </c>
      <c r="Q776" s="3329"/>
      <c r="R776" s="3332" t="s">
        <v>3747</v>
      </c>
      <c r="S776" s="3333"/>
      <c r="T776" s="3328" t="s">
        <v>4676</v>
      </c>
      <c r="U776" s="3329"/>
      <c r="V776" s="3338" t="s">
        <v>3420</v>
      </c>
      <c r="AI776" s="1548">
        <f>SUM(H776:J779)</f>
        <v>3</v>
      </c>
      <c r="AJ776" s="1548">
        <f>SUM(K776:M779)</f>
        <v>3</v>
      </c>
      <c r="AK776" s="1549" t="str">
        <f>IF(AI776=AJ776,"","不一致")</f>
        <v/>
      </c>
    </row>
    <row r="777" spans="1:37" ht="11.25" customHeight="1" thickBot="1" x14ac:dyDescent="0.2">
      <c r="A777" s="1859"/>
      <c r="B777" s="679"/>
      <c r="C777" s="3620"/>
      <c r="D777" s="322"/>
      <c r="E777" s="513" t="s">
        <v>1143</v>
      </c>
      <c r="F777" s="3544"/>
      <c r="G777" s="3493"/>
      <c r="H777" s="3487"/>
      <c r="I777" s="3489"/>
      <c r="J777" s="3491"/>
      <c r="K777" s="3487"/>
      <c r="L777" s="3489"/>
      <c r="M777" s="3491"/>
      <c r="N777" s="3493"/>
      <c r="O777" s="3326"/>
      <c r="P777" s="3330"/>
      <c r="Q777" s="3331"/>
      <c r="R777" s="3334"/>
      <c r="S777" s="3335"/>
      <c r="T777" s="3336"/>
      <c r="U777" s="3337"/>
      <c r="V777" s="3339"/>
    </row>
    <row r="778" spans="1:37" ht="11.25" customHeight="1" thickBot="1" x14ac:dyDescent="0.2">
      <c r="A778" s="1859"/>
      <c r="B778" s="679"/>
      <c r="C778" s="3620"/>
      <c r="D778" s="320" t="s">
        <v>70</v>
      </c>
      <c r="E778" s="321" t="s">
        <v>1144</v>
      </c>
      <c r="F778" s="3617" t="s">
        <v>5097</v>
      </c>
      <c r="G778" s="3493"/>
      <c r="H778" s="3487"/>
      <c r="I778" s="3489"/>
      <c r="J778" s="3491"/>
      <c r="K778" s="3487"/>
      <c r="L778" s="3489"/>
      <c r="M778" s="3491"/>
      <c r="N778" s="3493"/>
      <c r="O778" s="3326"/>
      <c r="P778" s="3340"/>
      <c r="Q778" s="3342">
        <v>55</v>
      </c>
      <c r="R778" s="3344">
        <v>114</v>
      </c>
      <c r="S778" s="3345">
        <v>218</v>
      </c>
      <c r="T778" s="3344" t="s">
        <v>3686</v>
      </c>
      <c r="U778" s="3347">
        <v>359</v>
      </c>
      <c r="V778" s="3397" t="s">
        <v>3426</v>
      </c>
    </row>
    <row r="779" spans="1:37" ht="12" customHeight="1" x14ac:dyDescent="0.15">
      <c r="A779" s="1859"/>
      <c r="B779" s="679"/>
      <c r="C779" s="3625"/>
      <c r="D779" s="320" t="s">
        <v>71</v>
      </c>
      <c r="E779" s="321" t="s">
        <v>104</v>
      </c>
      <c r="F779" s="3618"/>
      <c r="G779" s="3493"/>
      <c r="H779" s="3487"/>
      <c r="I779" s="3489"/>
      <c r="J779" s="3491"/>
      <c r="K779" s="3487"/>
      <c r="L779" s="3489"/>
      <c r="M779" s="3491"/>
      <c r="N779" s="3493"/>
      <c r="O779" s="3326"/>
      <c r="P779" s="3340"/>
      <c r="Q779" s="3360"/>
      <c r="R779" s="3340"/>
      <c r="S779" s="3367"/>
      <c r="T779" s="3340"/>
      <c r="U779" s="3370"/>
      <c r="V779" s="3400"/>
    </row>
    <row r="780" spans="1:37" ht="11.25" customHeight="1" thickBot="1" x14ac:dyDescent="0.2">
      <c r="A780" s="1859"/>
      <c r="B780" s="3298"/>
      <c r="C780" s="3619" t="s">
        <v>4421</v>
      </c>
      <c r="D780" s="515" t="s">
        <v>72</v>
      </c>
      <c r="E780" s="516" t="s">
        <v>1146</v>
      </c>
      <c r="F780" s="3622" t="s">
        <v>4809</v>
      </c>
      <c r="G780" s="3502">
        <v>3</v>
      </c>
      <c r="H780" s="3498">
        <v>0</v>
      </c>
      <c r="I780" s="3500">
        <v>0</v>
      </c>
      <c r="J780" s="3496">
        <v>3</v>
      </c>
      <c r="K780" s="3498">
        <v>1</v>
      </c>
      <c r="L780" s="3500">
        <v>1</v>
      </c>
      <c r="M780" s="3496">
        <v>1</v>
      </c>
      <c r="N780" s="3502">
        <v>0</v>
      </c>
      <c r="O780" s="3325">
        <v>8</v>
      </c>
      <c r="P780" s="3328">
        <v>2029</v>
      </c>
      <c r="Q780" s="3329"/>
      <c r="R780" s="3332" t="s">
        <v>3748</v>
      </c>
      <c r="S780" s="3333"/>
      <c r="T780" s="3328" t="s">
        <v>4676</v>
      </c>
      <c r="U780" s="3329"/>
      <c r="V780" s="3338" t="s">
        <v>3420</v>
      </c>
      <c r="AI780" s="1548">
        <f>SUM(H780:J783)</f>
        <v>3</v>
      </c>
      <c r="AJ780" s="1548">
        <f>SUM(K780:M783)</f>
        <v>3</v>
      </c>
      <c r="AK780" s="1549" t="str">
        <f>IF(AI780=AJ780,"","不一致")</f>
        <v/>
      </c>
    </row>
    <row r="781" spans="1:37" ht="11.25" customHeight="1" thickBot="1" x14ac:dyDescent="0.2">
      <c r="A781" s="1859"/>
      <c r="B781" s="3298"/>
      <c r="C781" s="3620"/>
      <c r="D781" s="322"/>
      <c r="E781" s="513" t="s">
        <v>1147</v>
      </c>
      <c r="F781" s="3623"/>
      <c r="G781" s="3493"/>
      <c r="H781" s="3487"/>
      <c r="I781" s="3489"/>
      <c r="J781" s="3491"/>
      <c r="K781" s="3487"/>
      <c r="L781" s="3489"/>
      <c r="M781" s="3491"/>
      <c r="N781" s="3493"/>
      <c r="O781" s="3326"/>
      <c r="P781" s="3330"/>
      <c r="Q781" s="3331"/>
      <c r="R781" s="3334"/>
      <c r="S781" s="3335"/>
      <c r="T781" s="3336"/>
      <c r="U781" s="3337"/>
      <c r="V781" s="3339"/>
    </row>
    <row r="782" spans="1:37" ht="11.25" customHeight="1" thickBot="1" x14ac:dyDescent="0.2">
      <c r="A782" s="1859"/>
      <c r="B782" s="3298"/>
      <c r="C782" s="3620"/>
      <c r="D782" s="320" t="s">
        <v>70</v>
      </c>
      <c r="E782" s="321" t="s">
        <v>1148</v>
      </c>
      <c r="F782" s="3546" t="s">
        <v>5098</v>
      </c>
      <c r="G782" s="3493"/>
      <c r="H782" s="3487"/>
      <c r="I782" s="3489"/>
      <c r="J782" s="3491"/>
      <c r="K782" s="3487"/>
      <c r="L782" s="3489"/>
      <c r="M782" s="3491"/>
      <c r="N782" s="3493"/>
      <c r="O782" s="3326"/>
      <c r="P782" s="3340"/>
      <c r="Q782" s="3342">
        <v>135</v>
      </c>
      <c r="R782" s="3344">
        <v>331</v>
      </c>
      <c r="S782" s="3345">
        <v>638</v>
      </c>
      <c r="T782" s="3344" t="s">
        <v>3686</v>
      </c>
      <c r="U782" s="3347">
        <v>359</v>
      </c>
      <c r="V782" s="3397" t="s">
        <v>3426</v>
      </c>
    </row>
    <row r="783" spans="1:37" ht="11.25" customHeight="1" x14ac:dyDescent="0.15">
      <c r="A783" s="1859"/>
      <c r="B783" s="3298"/>
      <c r="C783" s="3621"/>
      <c r="D783" s="514" t="s">
        <v>71</v>
      </c>
      <c r="E783" s="323" t="s">
        <v>104</v>
      </c>
      <c r="F783" s="3547"/>
      <c r="G783" s="3503"/>
      <c r="H783" s="3499"/>
      <c r="I783" s="3501"/>
      <c r="J783" s="3497"/>
      <c r="K783" s="3499"/>
      <c r="L783" s="3501"/>
      <c r="M783" s="3497"/>
      <c r="N783" s="3503"/>
      <c r="O783" s="3358"/>
      <c r="P783" s="3359"/>
      <c r="Q783" s="3360"/>
      <c r="R783" s="3359"/>
      <c r="S783" s="3361"/>
      <c r="T783" s="3359"/>
      <c r="U783" s="3362"/>
      <c r="V783" s="3398"/>
    </row>
    <row r="784" spans="1:37" ht="11.25" customHeight="1" x14ac:dyDescent="0.15">
      <c r="A784" s="1859"/>
      <c r="B784" s="679"/>
      <c r="C784" s="3303" t="s">
        <v>4422</v>
      </c>
      <c r="D784" s="320" t="s">
        <v>72</v>
      </c>
      <c r="E784" s="321" t="s">
        <v>206</v>
      </c>
      <c r="F784" s="3543" t="s">
        <v>4809</v>
      </c>
      <c r="G784" s="3502">
        <v>3</v>
      </c>
      <c r="H784" s="3498">
        <v>0</v>
      </c>
      <c r="I784" s="3500">
        <v>0</v>
      </c>
      <c r="J784" s="3496">
        <v>3</v>
      </c>
      <c r="K784" s="3498">
        <v>1</v>
      </c>
      <c r="L784" s="3500">
        <v>0</v>
      </c>
      <c r="M784" s="3496">
        <v>2</v>
      </c>
      <c r="N784" s="3502">
        <v>0</v>
      </c>
      <c r="O784" s="3325">
        <v>270</v>
      </c>
      <c r="P784" s="3328">
        <v>40496</v>
      </c>
      <c r="Q784" s="3329"/>
      <c r="R784" s="3332" t="s">
        <v>3749</v>
      </c>
      <c r="S784" s="3333"/>
      <c r="T784" s="3328" t="s">
        <v>4676</v>
      </c>
      <c r="U784" s="3329"/>
      <c r="V784" s="3338" t="s">
        <v>3420</v>
      </c>
      <c r="AI784" s="1548">
        <f>SUM(H784:J787)</f>
        <v>3</v>
      </c>
      <c r="AJ784" s="1548">
        <f>SUM(K784:M787)</f>
        <v>3</v>
      </c>
      <c r="AK784" s="1549" t="str">
        <f>IF(AI784=AJ784,"","不一致")</f>
        <v/>
      </c>
    </row>
    <row r="785" spans="1:37" ht="11.25" customHeight="1" x14ac:dyDescent="0.15">
      <c r="A785" s="1859"/>
      <c r="B785" s="679"/>
      <c r="C785" s="3304"/>
      <c r="D785" s="322"/>
      <c r="E785" s="513" t="s">
        <v>1149</v>
      </c>
      <c r="F785" s="3544"/>
      <c r="G785" s="3493"/>
      <c r="H785" s="3487"/>
      <c r="I785" s="3489"/>
      <c r="J785" s="3491"/>
      <c r="K785" s="3487"/>
      <c r="L785" s="3489"/>
      <c r="M785" s="3491"/>
      <c r="N785" s="3493"/>
      <c r="O785" s="3326"/>
      <c r="P785" s="3330"/>
      <c r="Q785" s="3331"/>
      <c r="R785" s="3334"/>
      <c r="S785" s="3335"/>
      <c r="T785" s="3336"/>
      <c r="U785" s="3337"/>
      <c r="V785" s="3339"/>
    </row>
    <row r="786" spans="1:37" ht="11.25" customHeight="1" x14ac:dyDescent="0.15">
      <c r="A786" s="1859"/>
      <c r="B786" s="679"/>
      <c r="C786" s="3304"/>
      <c r="D786" s="320" t="s">
        <v>70</v>
      </c>
      <c r="E786" s="321" t="s">
        <v>1150</v>
      </c>
      <c r="F786" s="3546" t="s">
        <v>5099</v>
      </c>
      <c r="G786" s="3493"/>
      <c r="H786" s="3487"/>
      <c r="I786" s="3489"/>
      <c r="J786" s="3491"/>
      <c r="K786" s="3487"/>
      <c r="L786" s="3489"/>
      <c r="M786" s="3491"/>
      <c r="N786" s="3493"/>
      <c r="O786" s="3326"/>
      <c r="P786" s="3340"/>
      <c r="Q786" s="3342">
        <v>3818</v>
      </c>
      <c r="R786" s="3344">
        <v>2510</v>
      </c>
      <c r="S786" s="3345">
        <v>6038</v>
      </c>
      <c r="T786" s="3344" t="s">
        <v>3686</v>
      </c>
      <c r="U786" s="3347">
        <v>359</v>
      </c>
      <c r="V786" s="3397" t="s">
        <v>3426</v>
      </c>
    </row>
    <row r="787" spans="1:37" ht="11.25" customHeight="1" x14ac:dyDescent="0.15">
      <c r="A787" s="1859"/>
      <c r="B787" s="679"/>
      <c r="C787" s="3305"/>
      <c r="D787" s="320" t="s">
        <v>71</v>
      </c>
      <c r="E787" s="321" t="s">
        <v>104</v>
      </c>
      <c r="F787" s="3548"/>
      <c r="G787" s="3503"/>
      <c r="H787" s="3499"/>
      <c r="I787" s="3501"/>
      <c r="J787" s="3497"/>
      <c r="K787" s="3499"/>
      <c r="L787" s="3501"/>
      <c r="M787" s="3497"/>
      <c r="N787" s="3503"/>
      <c r="O787" s="3358"/>
      <c r="P787" s="3359"/>
      <c r="Q787" s="3360"/>
      <c r="R787" s="3359"/>
      <c r="S787" s="3361"/>
      <c r="T787" s="3359"/>
      <c r="U787" s="3362"/>
      <c r="V787" s="3398"/>
    </row>
    <row r="788" spans="1:37" ht="11.25" customHeight="1" x14ac:dyDescent="0.15">
      <c r="A788" s="1859"/>
      <c r="B788" s="679"/>
      <c r="C788" s="3303" t="s">
        <v>4423</v>
      </c>
      <c r="D788" s="515" t="s">
        <v>72</v>
      </c>
      <c r="E788" s="516" t="s">
        <v>1151</v>
      </c>
      <c r="F788" s="3543" t="s">
        <v>4809</v>
      </c>
      <c r="G788" s="3502">
        <v>3</v>
      </c>
      <c r="H788" s="3498">
        <v>0</v>
      </c>
      <c r="I788" s="3500">
        <v>0</v>
      </c>
      <c r="J788" s="3496">
        <v>3</v>
      </c>
      <c r="K788" s="3498">
        <v>1</v>
      </c>
      <c r="L788" s="3500">
        <v>0</v>
      </c>
      <c r="M788" s="3496">
        <v>2</v>
      </c>
      <c r="N788" s="3502">
        <v>0</v>
      </c>
      <c r="O788" s="3325">
        <v>143</v>
      </c>
      <c r="P788" s="3328">
        <v>16236</v>
      </c>
      <c r="Q788" s="3329"/>
      <c r="R788" s="3332" t="s">
        <v>3750</v>
      </c>
      <c r="S788" s="3333"/>
      <c r="T788" s="3328" t="s">
        <v>4676</v>
      </c>
      <c r="U788" s="3329"/>
      <c r="V788" s="3338" t="s">
        <v>3420</v>
      </c>
      <c r="AI788" s="1548">
        <f>SUM(H788:J791)</f>
        <v>3</v>
      </c>
      <c r="AJ788" s="1548">
        <f>SUM(K788:M791)</f>
        <v>3</v>
      </c>
      <c r="AK788" s="1549" t="str">
        <f>IF(AI788=AJ788,"","不一致")</f>
        <v/>
      </c>
    </row>
    <row r="789" spans="1:37" ht="11.25" customHeight="1" x14ac:dyDescent="0.15">
      <c r="A789" s="1859"/>
      <c r="B789" s="679"/>
      <c r="C789" s="3304"/>
      <c r="D789" s="322"/>
      <c r="E789" s="513" t="s">
        <v>1152</v>
      </c>
      <c r="F789" s="3544"/>
      <c r="G789" s="3493"/>
      <c r="H789" s="3487"/>
      <c r="I789" s="3489"/>
      <c r="J789" s="3491"/>
      <c r="K789" s="3487"/>
      <c r="L789" s="3489"/>
      <c r="M789" s="3491"/>
      <c r="N789" s="3493"/>
      <c r="O789" s="3326"/>
      <c r="P789" s="3330"/>
      <c r="Q789" s="3331"/>
      <c r="R789" s="3334"/>
      <c r="S789" s="3335"/>
      <c r="T789" s="3336"/>
      <c r="U789" s="3337"/>
      <c r="V789" s="3339"/>
    </row>
    <row r="790" spans="1:37" ht="11.25" customHeight="1" x14ac:dyDescent="0.15">
      <c r="A790" s="1859"/>
      <c r="B790" s="679"/>
      <c r="C790" s="3304"/>
      <c r="D790" s="320" t="s">
        <v>70</v>
      </c>
      <c r="E790" s="321" t="s">
        <v>1153</v>
      </c>
      <c r="F790" s="3546" t="s">
        <v>5100</v>
      </c>
      <c r="G790" s="3493"/>
      <c r="H790" s="3487"/>
      <c r="I790" s="3489"/>
      <c r="J790" s="3491"/>
      <c r="K790" s="3487"/>
      <c r="L790" s="3489"/>
      <c r="M790" s="3491"/>
      <c r="N790" s="3493"/>
      <c r="O790" s="3326"/>
      <c r="P790" s="3340"/>
      <c r="Q790" s="3342">
        <v>2195</v>
      </c>
      <c r="R790" s="3344">
        <v>2143</v>
      </c>
      <c r="S790" s="3345">
        <v>5020</v>
      </c>
      <c r="T790" s="3344" t="s">
        <v>3686</v>
      </c>
      <c r="U790" s="3347">
        <v>359</v>
      </c>
      <c r="V790" s="3397" t="s">
        <v>3426</v>
      </c>
    </row>
    <row r="791" spans="1:37" ht="11.25" customHeight="1" x14ac:dyDescent="0.15">
      <c r="A791" s="1859"/>
      <c r="B791" s="679"/>
      <c r="C791" s="3305"/>
      <c r="D791" s="514" t="s">
        <v>71</v>
      </c>
      <c r="E791" s="323" t="s">
        <v>104</v>
      </c>
      <c r="F791" s="3547"/>
      <c r="G791" s="3503"/>
      <c r="H791" s="3499"/>
      <c r="I791" s="3501"/>
      <c r="J791" s="3497"/>
      <c r="K791" s="3499"/>
      <c r="L791" s="3501"/>
      <c r="M791" s="3497"/>
      <c r="N791" s="3503"/>
      <c r="O791" s="3358"/>
      <c r="P791" s="3359"/>
      <c r="Q791" s="3360"/>
      <c r="R791" s="3359"/>
      <c r="S791" s="3361"/>
      <c r="T791" s="3359"/>
      <c r="U791" s="3362"/>
      <c r="V791" s="3398"/>
    </row>
    <row r="792" spans="1:37" ht="11.25" customHeight="1" x14ac:dyDescent="0.15">
      <c r="A792" s="1859"/>
      <c r="B792" s="679"/>
      <c r="C792" s="3303" t="s">
        <v>4424</v>
      </c>
      <c r="D792" s="320" t="s">
        <v>72</v>
      </c>
      <c r="E792" s="321" t="s">
        <v>1154</v>
      </c>
      <c r="F792" s="3543" t="s">
        <v>4809</v>
      </c>
      <c r="G792" s="3502">
        <v>3</v>
      </c>
      <c r="H792" s="3498">
        <v>0</v>
      </c>
      <c r="I792" s="3500">
        <v>0</v>
      </c>
      <c r="J792" s="3496">
        <v>3</v>
      </c>
      <c r="K792" s="3498">
        <v>0</v>
      </c>
      <c r="L792" s="3500">
        <v>2</v>
      </c>
      <c r="M792" s="3496">
        <v>1</v>
      </c>
      <c r="N792" s="3502">
        <v>0</v>
      </c>
      <c r="O792" s="3325">
        <v>213</v>
      </c>
      <c r="P792" s="3328">
        <v>15344</v>
      </c>
      <c r="Q792" s="3329"/>
      <c r="R792" s="3332" t="s">
        <v>3751</v>
      </c>
      <c r="S792" s="3333"/>
      <c r="T792" s="3328" t="s">
        <v>4676</v>
      </c>
      <c r="U792" s="3329"/>
      <c r="V792" s="3338" t="s">
        <v>3420</v>
      </c>
      <c r="AI792" s="1548">
        <f>SUM(H792:J795)</f>
        <v>3</v>
      </c>
      <c r="AJ792" s="1548">
        <f>SUM(K792:M795)</f>
        <v>3</v>
      </c>
      <c r="AK792" s="1549" t="str">
        <f>IF(AI792=AJ792,"","不一致")</f>
        <v/>
      </c>
    </row>
    <row r="793" spans="1:37" ht="11.25" customHeight="1" x14ac:dyDescent="0.15">
      <c r="A793" s="1859"/>
      <c r="B793" s="679"/>
      <c r="C793" s="3304"/>
      <c r="D793" s="322"/>
      <c r="E793" s="513" t="s">
        <v>1155</v>
      </c>
      <c r="F793" s="3544"/>
      <c r="G793" s="3493"/>
      <c r="H793" s="3487"/>
      <c r="I793" s="3489"/>
      <c r="J793" s="3491"/>
      <c r="K793" s="3487"/>
      <c r="L793" s="3489"/>
      <c r="M793" s="3491"/>
      <c r="N793" s="3493"/>
      <c r="O793" s="3326"/>
      <c r="P793" s="3330"/>
      <c r="Q793" s="3331"/>
      <c r="R793" s="3334"/>
      <c r="S793" s="3335"/>
      <c r="T793" s="3336"/>
      <c r="U793" s="3337"/>
      <c r="V793" s="3339"/>
    </row>
    <row r="794" spans="1:37" ht="11.25" customHeight="1" x14ac:dyDescent="0.15">
      <c r="A794" s="1859"/>
      <c r="B794" s="679"/>
      <c r="C794" s="3304"/>
      <c r="D794" s="320" t="s">
        <v>70</v>
      </c>
      <c r="E794" s="321" t="s">
        <v>1156</v>
      </c>
      <c r="F794" s="3546" t="s">
        <v>5101</v>
      </c>
      <c r="G794" s="3493"/>
      <c r="H794" s="3487"/>
      <c r="I794" s="3489"/>
      <c r="J794" s="3491"/>
      <c r="K794" s="3487"/>
      <c r="L794" s="3489"/>
      <c r="M794" s="3491"/>
      <c r="N794" s="3493"/>
      <c r="O794" s="3326"/>
      <c r="P794" s="3340"/>
      <c r="Q794" s="3342">
        <v>3419</v>
      </c>
      <c r="R794" s="3344">
        <v>2635</v>
      </c>
      <c r="S794" s="3345">
        <v>6403</v>
      </c>
      <c r="T794" s="3344" t="s">
        <v>3686</v>
      </c>
      <c r="U794" s="3347">
        <v>359</v>
      </c>
      <c r="V794" s="3397" t="s">
        <v>3426</v>
      </c>
    </row>
    <row r="795" spans="1:37" ht="11.25" customHeight="1" x14ac:dyDescent="0.15">
      <c r="A795" s="1859"/>
      <c r="B795" s="679"/>
      <c r="C795" s="3305"/>
      <c r="D795" s="320" t="s">
        <v>71</v>
      </c>
      <c r="E795" s="321" t="s">
        <v>104</v>
      </c>
      <c r="F795" s="3548"/>
      <c r="G795" s="3503"/>
      <c r="H795" s="3499"/>
      <c r="I795" s="3501"/>
      <c r="J795" s="3497"/>
      <c r="K795" s="3499"/>
      <c r="L795" s="3501"/>
      <c r="M795" s="3497"/>
      <c r="N795" s="3503"/>
      <c r="O795" s="3358"/>
      <c r="P795" s="3359"/>
      <c r="Q795" s="3360"/>
      <c r="R795" s="3359"/>
      <c r="S795" s="3361"/>
      <c r="T795" s="3359"/>
      <c r="U795" s="3362"/>
      <c r="V795" s="3398"/>
    </row>
    <row r="796" spans="1:37" ht="11.25" customHeight="1" x14ac:dyDescent="0.15">
      <c r="A796" s="1859"/>
      <c r="B796" s="679"/>
      <c r="C796" s="3303" t="s">
        <v>4425</v>
      </c>
      <c r="D796" s="515" t="s">
        <v>72</v>
      </c>
      <c r="E796" s="516" t="s">
        <v>1157</v>
      </c>
      <c r="F796" s="3543" t="s">
        <v>4809</v>
      </c>
      <c r="G796" s="3502">
        <v>3</v>
      </c>
      <c r="H796" s="3498">
        <v>0</v>
      </c>
      <c r="I796" s="3500">
        <v>0</v>
      </c>
      <c r="J796" s="3496">
        <v>3</v>
      </c>
      <c r="K796" s="3498">
        <v>0</v>
      </c>
      <c r="L796" s="3500">
        <v>0</v>
      </c>
      <c r="M796" s="3496">
        <v>3</v>
      </c>
      <c r="N796" s="3502">
        <v>0</v>
      </c>
      <c r="O796" s="3325">
        <v>13</v>
      </c>
      <c r="P796" s="3328">
        <v>6910</v>
      </c>
      <c r="Q796" s="3329"/>
      <c r="R796" s="3332" t="s">
        <v>3752</v>
      </c>
      <c r="S796" s="3333"/>
      <c r="T796" s="3328" t="s">
        <v>4676</v>
      </c>
      <c r="U796" s="3329"/>
      <c r="V796" s="3338" t="s">
        <v>3420</v>
      </c>
      <c r="AI796" s="1548">
        <f>SUM(H796:J799)</f>
        <v>3</v>
      </c>
      <c r="AJ796" s="1548">
        <f>SUM(K796:M799)</f>
        <v>3</v>
      </c>
      <c r="AK796" s="1549" t="str">
        <f>IF(AI796=AJ796,"","不一致")</f>
        <v/>
      </c>
    </row>
    <row r="797" spans="1:37" ht="11.25" customHeight="1" x14ac:dyDescent="0.15">
      <c r="A797" s="1859"/>
      <c r="B797" s="679"/>
      <c r="C797" s="3304"/>
      <c r="D797" s="322"/>
      <c r="E797" s="513" t="s">
        <v>1158</v>
      </c>
      <c r="F797" s="3544"/>
      <c r="G797" s="3493"/>
      <c r="H797" s="3487"/>
      <c r="I797" s="3489"/>
      <c r="J797" s="3491"/>
      <c r="K797" s="3487"/>
      <c r="L797" s="3489"/>
      <c r="M797" s="3491"/>
      <c r="N797" s="3493"/>
      <c r="O797" s="3326"/>
      <c r="P797" s="3330"/>
      <c r="Q797" s="3331"/>
      <c r="R797" s="3334"/>
      <c r="S797" s="3335"/>
      <c r="T797" s="3336"/>
      <c r="U797" s="3337"/>
      <c r="V797" s="3339"/>
    </row>
    <row r="798" spans="1:37" ht="11.25" customHeight="1" x14ac:dyDescent="0.15">
      <c r="A798" s="1859"/>
      <c r="B798" s="679"/>
      <c r="C798" s="3304"/>
      <c r="D798" s="320" t="s">
        <v>70</v>
      </c>
      <c r="E798" s="321" t="s">
        <v>1159</v>
      </c>
      <c r="F798" s="3546" t="s">
        <v>5102</v>
      </c>
      <c r="G798" s="3493"/>
      <c r="H798" s="3487"/>
      <c r="I798" s="3489"/>
      <c r="J798" s="3491"/>
      <c r="K798" s="3487"/>
      <c r="L798" s="3489"/>
      <c r="M798" s="3491"/>
      <c r="N798" s="3493"/>
      <c r="O798" s="3326"/>
      <c r="P798" s="3340"/>
      <c r="Q798" s="3342">
        <v>310</v>
      </c>
      <c r="R798" s="3344">
        <v>1183</v>
      </c>
      <c r="S798" s="3345">
        <v>2993</v>
      </c>
      <c r="T798" s="3344" t="s">
        <v>3686</v>
      </c>
      <c r="U798" s="3347">
        <v>359</v>
      </c>
      <c r="V798" s="3397" t="s">
        <v>3426</v>
      </c>
    </row>
    <row r="799" spans="1:37" ht="11.25" customHeight="1" x14ac:dyDescent="0.15">
      <c r="A799" s="1859"/>
      <c r="B799" s="679"/>
      <c r="C799" s="3305"/>
      <c r="D799" s="514" t="s">
        <v>71</v>
      </c>
      <c r="E799" s="323" t="s">
        <v>104</v>
      </c>
      <c r="F799" s="3547"/>
      <c r="G799" s="3503"/>
      <c r="H799" s="3499"/>
      <c r="I799" s="3501"/>
      <c r="J799" s="3497"/>
      <c r="K799" s="3499"/>
      <c r="L799" s="3501"/>
      <c r="M799" s="3497"/>
      <c r="N799" s="3503"/>
      <c r="O799" s="3358"/>
      <c r="P799" s="3359"/>
      <c r="Q799" s="3360"/>
      <c r="R799" s="3359"/>
      <c r="S799" s="3361"/>
      <c r="T799" s="3359"/>
      <c r="U799" s="3362"/>
      <c r="V799" s="3398"/>
    </row>
    <row r="800" spans="1:37" ht="11.25" customHeight="1" x14ac:dyDescent="0.15">
      <c r="A800" s="1859"/>
      <c r="B800" s="679"/>
      <c r="C800" s="3303" t="s">
        <v>4426</v>
      </c>
      <c r="D800" s="320" t="s">
        <v>72</v>
      </c>
      <c r="E800" s="321" t="s">
        <v>1160</v>
      </c>
      <c r="F800" s="3543" t="s">
        <v>4809</v>
      </c>
      <c r="G800" s="3502">
        <v>3</v>
      </c>
      <c r="H800" s="3498">
        <v>0</v>
      </c>
      <c r="I800" s="3500">
        <v>0</v>
      </c>
      <c r="J800" s="3496">
        <v>3</v>
      </c>
      <c r="K800" s="3498">
        <v>0</v>
      </c>
      <c r="L800" s="3500">
        <v>1</v>
      </c>
      <c r="M800" s="3496">
        <v>2</v>
      </c>
      <c r="N800" s="3502">
        <v>0</v>
      </c>
      <c r="O800" s="3325">
        <v>196</v>
      </c>
      <c r="P800" s="3328">
        <v>22086</v>
      </c>
      <c r="Q800" s="3329"/>
      <c r="R800" s="3332" t="s">
        <v>3753</v>
      </c>
      <c r="S800" s="3333"/>
      <c r="T800" s="3328" t="s">
        <v>4676</v>
      </c>
      <c r="U800" s="3329"/>
      <c r="V800" s="3338" t="s">
        <v>3420</v>
      </c>
      <c r="AI800" s="1548">
        <f>SUM(H800:J803)</f>
        <v>3</v>
      </c>
      <c r="AJ800" s="1548">
        <f>SUM(K800:M803)</f>
        <v>3</v>
      </c>
      <c r="AK800" s="1549" t="str">
        <f>IF(AI800=AJ800,"","不一致")</f>
        <v/>
      </c>
    </row>
    <row r="801" spans="1:37" ht="11.25" customHeight="1" x14ac:dyDescent="0.15">
      <c r="A801" s="1859"/>
      <c r="B801" s="679"/>
      <c r="C801" s="3304"/>
      <c r="D801" s="322"/>
      <c r="E801" s="513" t="s">
        <v>1161</v>
      </c>
      <c r="F801" s="3544"/>
      <c r="G801" s="3493"/>
      <c r="H801" s="3487"/>
      <c r="I801" s="3489"/>
      <c r="J801" s="3491"/>
      <c r="K801" s="3487"/>
      <c r="L801" s="3489"/>
      <c r="M801" s="3491"/>
      <c r="N801" s="3493"/>
      <c r="O801" s="3326"/>
      <c r="P801" s="3330"/>
      <c r="Q801" s="3331"/>
      <c r="R801" s="3334"/>
      <c r="S801" s="3335"/>
      <c r="T801" s="3336"/>
      <c r="U801" s="3337"/>
      <c r="V801" s="3339"/>
    </row>
    <row r="802" spans="1:37" ht="11.25" customHeight="1" x14ac:dyDescent="0.15">
      <c r="A802" s="1859"/>
      <c r="B802" s="679"/>
      <c r="C802" s="3304"/>
      <c r="D802" s="320" t="s">
        <v>70</v>
      </c>
      <c r="E802" s="321" t="s">
        <v>1162</v>
      </c>
      <c r="F802" s="3546" t="s">
        <v>5103</v>
      </c>
      <c r="G802" s="3493"/>
      <c r="H802" s="3487"/>
      <c r="I802" s="3489"/>
      <c r="J802" s="3491"/>
      <c r="K802" s="3487"/>
      <c r="L802" s="3489"/>
      <c r="M802" s="3491"/>
      <c r="N802" s="3493"/>
      <c r="O802" s="3326"/>
      <c r="P802" s="3340"/>
      <c r="Q802" s="3342">
        <v>2101</v>
      </c>
      <c r="R802" s="3344">
        <v>4313</v>
      </c>
      <c r="S802" s="3345">
        <v>9954</v>
      </c>
      <c r="T802" s="3344" t="s">
        <v>3686</v>
      </c>
      <c r="U802" s="3347">
        <v>359</v>
      </c>
      <c r="V802" s="3397" t="s">
        <v>3426</v>
      </c>
    </row>
    <row r="803" spans="1:37" ht="11.25" customHeight="1" x14ac:dyDescent="0.15">
      <c r="A803" s="1859"/>
      <c r="B803" s="679"/>
      <c r="C803" s="3305"/>
      <c r="D803" s="320" t="s">
        <v>71</v>
      </c>
      <c r="E803" s="321" t="s">
        <v>104</v>
      </c>
      <c r="F803" s="3548"/>
      <c r="G803" s="3503"/>
      <c r="H803" s="3499"/>
      <c r="I803" s="3501"/>
      <c r="J803" s="3497"/>
      <c r="K803" s="3499"/>
      <c r="L803" s="3501"/>
      <c r="M803" s="3497"/>
      <c r="N803" s="3503"/>
      <c r="O803" s="3358"/>
      <c r="P803" s="3359"/>
      <c r="Q803" s="3360"/>
      <c r="R803" s="3359"/>
      <c r="S803" s="3361"/>
      <c r="T803" s="3359"/>
      <c r="U803" s="3362"/>
      <c r="V803" s="3398"/>
    </row>
    <row r="804" spans="1:37" ht="11.25" customHeight="1" x14ac:dyDescent="0.15">
      <c r="A804" s="1859"/>
      <c r="B804" s="679"/>
      <c r="C804" s="3303" t="s">
        <v>4427</v>
      </c>
      <c r="D804" s="515" t="s">
        <v>72</v>
      </c>
      <c r="E804" s="516" t="s">
        <v>1163</v>
      </c>
      <c r="F804" s="3543" t="s">
        <v>4809</v>
      </c>
      <c r="G804" s="3502">
        <v>3</v>
      </c>
      <c r="H804" s="3498">
        <v>0</v>
      </c>
      <c r="I804" s="3500">
        <v>0</v>
      </c>
      <c r="J804" s="3496">
        <v>3</v>
      </c>
      <c r="K804" s="3498">
        <v>0</v>
      </c>
      <c r="L804" s="3500">
        <v>1</v>
      </c>
      <c r="M804" s="3496">
        <v>2</v>
      </c>
      <c r="N804" s="3502">
        <v>0</v>
      </c>
      <c r="O804" s="3325">
        <v>124</v>
      </c>
      <c r="P804" s="3328">
        <v>13789</v>
      </c>
      <c r="Q804" s="3329"/>
      <c r="R804" s="3332" t="s">
        <v>3754</v>
      </c>
      <c r="S804" s="3333"/>
      <c r="T804" s="3328" t="s">
        <v>4676</v>
      </c>
      <c r="U804" s="3329"/>
      <c r="V804" s="3338" t="s">
        <v>3420</v>
      </c>
      <c r="AI804" s="1548">
        <f>SUM(H804:J807)</f>
        <v>3</v>
      </c>
      <c r="AJ804" s="1548">
        <f>SUM(K804:M807)</f>
        <v>3</v>
      </c>
      <c r="AK804" s="1549" t="str">
        <f>IF(AI804=AJ804,"","不一致")</f>
        <v/>
      </c>
    </row>
    <row r="805" spans="1:37" ht="11.25" customHeight="1" x14ac:dyDescent="0.15">
      <c r="A805" s="1859"/>
      <c r="B805" s="679"/>
      <c r="C805" s="3304"/>
      <c r="D805" s="322"/>
      <c r="E805" s="513" t="s">
        <v>1164</v>
      </c>
      <c r="F805" s="3544"/>
      <c r="G805" s="3493"/>
      <c r="H805" s="3487"/>
      <c r="I805" s="3489"/>
      <c r="J805" s="3491"/>
      <c r="K805" s="3487"/>
      <c r="L805" s="3489"/>
      <c r="M805" s="3491"/>
      <c r="N805" s="3493"/>
      <c r="O805" s="3326"/>
      <c r="P805" s="3330"/>
      <c r="Q805" s="3331"/>
      <c r="R805" s="3334"/>
      <c r="S805" s="3335"/>
      <c r="T805" s="3336"/>
      <c r="U805" s="3337"/>
      <c r="V805" s="3339"/>
    </row>
    <row r="806" spans="1:37" ht="11.25" customHeight="1" x14ac:dyDescent="0.15">
      <c r="A806" s="1859"/>
      <c r="B806" s="679"/>
      <c r="C806" s="3304"/>
      <c r="D806" s="320" t="s">
        <v>70</v>
      </c>
      <c r="E806" s="321" t="s">
        <v>1165</v>
      </c>
      <c r="F806" s="3546" t="s">
        <v>5104</v>
      </c>
      <c r="G806" s="3493"/>
      <c r="H806" s="3487"/>
      <c r="I806" s="3489"/>
      <c r="J806" s="3491"/>
      <c r="K806" s="3487"/>
      <c r="L806" s="3489"/>
      <c r="M806" s="3491"/>
      <c r="N806" s="3493"/>
      <c r="O806" s="3326"/>
      <c r="P806" s="3340"/>
      <c r="Q806" s="3342">
        <v>1983</v>
      </c>
      <c r="R806" s="3344">
        <v>1723</v>
      </c>
      <c r="S806" s="3345">
        <v>4134</v>
      </c>
      <c r="T806" s="3344" t="s">
        <v>3686</v>
      </c>
      <c r="U806" s="3347">
        <v>359</v>
      </c>
      <c r="V806" s="3397" t="s">
        <v>3426</v>
      </c>
    </row>
    <row r="807" spans="1:37" ht="11.25" customHeight="1" x14ac:dyDescent="0.15">
      <c r="A807" s="1859"/>
      <c r="B807" s="679"/>
      <c r="C807" s="3305"/>
      <c r="D807" s="514" t="s">
        <v>71</v>
      </c>
      <c r="E807" s="323" t="s">
        <v>104</v>
      </c>
      <c r="F807" s="3547"/>
      <c r="G807" s="3503"/>
      <c r="H807" s="3499"/>
      <c r="I807" s="3501"/>
      <c r="J807" s="3497"/>
      <c r="K807" s="3499"/>
      <c r="L807" s="3501"/>
      <c r="M807" s="3497"/>
      <c r="N807" s="3503"/>
      <c r="O807" s="3358"/>
      <c r="P807" s="3359"/>
      <c r="Q807" s="3360"/>
      <c r="R807" s="3359"/>
      <c r="S807" s="3361"/>
      <c r="T807" s="3359"/>
      <c r="U807" s="3362"/>
      <c r="V807" s="3398"/>
    </row>
    <row r="808" spans="1:37" ht="11.25" customHeight="1" x14ac:dyDescent="0.15">
      <c r="A808" s="1859"/>
      <c r="B808" s="679"/>
      <c r="C808" s="3303" t="s">
        <v>4428</v>
      </c>
      <c r="D808" s="320" t="s">
        <v>72</v>
      </c>
      <c r="E808" s="321" t="s">
        <v>1166</v>
      </c>
      <c r="F808" s="3543" t="s">
        <v>4809</v>
      </c>
      <c r="G808" s="3502">
        <v>3</v>
      </c>
      <c r="H808" s="3498">
        <v>0</v>
      </c>
      <c r="I808" s="3500">
        <v>0</v>
      </c>
      <c r="J808" s="3496">
        <v>3</v>
      </c>
      <c r="K808" s="3498">
        <v>0</v>
      </c>
      <c r="L808" s="3500">
        <v>2</v>
      </c>
      <c r="M808" s="3496">
        <v>1</v>
      </c>
      <c r="N808" s="3502">
        <v>0</v>
      </c>
      <c r="O808" s="3325">
        <v>141</v>
      </c>
      <c r="P808" s="3328">
        <v>14157</v>
      </c>
      <c r="Q808" s="3329"/>
      <c r="R808" s="3332" t="s">
        <v>3755</v>
      </c>
      <c r="S808" s="3333"/>
      <c r="T808" s="3328" t="s">
        <v>4676</v>
      </c>
      <c r="U808" s="3329"/>
      <c r="V808" s="3338" t="s">
        <v>3420</v>
      </c>
      <c r="AI808" s="1548">
        <f>SUM(H808:J811)</f>
        <v>3</v>
      </c>
      <c r="AJ808" s="1548">
        <f>SUM(K808:M811)</f>
        <v>3</v>
      </c>
      <c r="AK808" s="1549" t="str">
        <f>IF(AI808=AJ808,"","不一致")</f>
        <v/>
      </c>
    </row>
    <row r="809" spans="1:37" ht="11.25" customHeight="1" x14ac:dyDescent="0.15">
      <c r="A809" s="1859"/>
      <c r="B809" s="679"/>
      <c r="C809" s="3304"/>
      <c r="D809" s="322"/>
      <c r="E809" s="513" t="s">
        <v>1167</v>
      </c>
      <c r="F809" s="3544"/>
      <c r="G809" s="3493"/>
      <c r="H809" s="3487"/>
      <c r="I809" s="3489"/>
      <c r="J809" s="3491"/>
      <c r="K809" s="3487"/>
      <c r="L809" s="3489"/>
      <c r="M809" s="3491"/>
      <c r="N809" s="3493"/>
      <c r="O809" s="3326"/>
      <c r="P809" s="3330"/>
      <c r="Q809" s="3331"/>
      <c r="R809" s="3334"/>
      <c r="S809" s="3335"/>
      <c r="T809" s="3336"/>
      <c r="U809" s="3337"/>
      <c r="V809" s="3339"/>
    </row>
    <row r="810" spans="1:37" ht="11.25" customHeight="1" x14ac:dyDescent="0.15">
      <c r="A810" s="1859"/>
      <c r="B810" s="679"/>
      <c r="C810" s="3304"/>
      <c r="D810" s="320" t="s">
        <v>70</v>
      </c>
      <c r="E810" s="321" t="s">
        <v>1168</v>
      </c>
      <c r="F810" s="3546" t="s">
        <v>5105</v>
      </c>
      <c r="G810" s="3493"/>
      <c r="H810" s="3487"/>
      <c r="I810" s="3489"/>
      <c r="J810" s="3491"/>
      <c r="K810" s="3487"/>
      <c r="L810" s="3489"/>
      <c r="M810" s="3491"/>
      <c r="N810" s="3493"/>
      <c r="O810" s="3326"/>
      <c r="P810" s="3340"/>
      <c r="Q810" s="3342">
        <v>1686</v>
      </c>
      <c r="R810" s="3344">
        <v>2351</v>
      </c>
      <c r="S810" s="3345">
        <v>5940</v>
      </c>
      <c r="T810" s="3344" t="s">
        <v>3686</v>
      </c>
      <c r="U810" s="3347">
        <v>359</v>
      </c>
      <c r="V810" s="3397" t="s">
        <v>3426</v>
      </c>
    </row>
    <row r="811" spans="1:37" ht="11.25" customHeight="1" x14ac:dyDescent="0.15">
      <c r="A811" s="1859"/>
      <c r="B811" s="679"/>
      <c r="C811" s="3305"/>
      <c r="D811" s="320" t="s">
        <v>71</v>
      </c>
      <c r="E811" s="321" t="s">
        <v>104</v>
      </c>
      <c r="F811" s="3548"/>
      <c r="G811" s="3503"/>
      <c r="H811" s="3499"/>
      <c r="I811" s="3501"/>
      <c r="J811" s="3497"/>
      <c r="K811" s="3499"/>
      <c r="L811" s="3501"/>
      <c r="M811" s="3497"/>
      <c r="N811" s="3503"/>
      <c r="O811" s="3358"/>
      <c r="P811" s="3359"/>
      <c r="Q811" s="3360"/>
      <c r="R811" s="3359"/>
      <c r="S811" s="3361"/>
      <c r="T811" s="3359"/>
      <c r="U811" s="3362"/>
      <c r="V811" s="3398"/>
    </row>
    <row r="812" spans="1:37" ht="11.25" customHeight="1" x14ac:dyDescent="0.15">
      <c r="A812" s="1859"/>
      <c r="B812" s="679"/>
      <c r="C812" s="3303" t="s">
        <v>4429</v>
      </c>
      <c r="D812" s="515" t="s">
        <v>72</v>
      </c>
      <c r="E812" s="516" t="s">
        <v>94</v>
      </c>
      <c r="F812" s="3543" t="s">
        <v>4809</v>
      </c>
      <c r="G812" s="3502">
        <v>3</v>
      </c>
      <c r="H812" s="3498">
        <v>0</v>
      </c>
      <c r="I812" s="3500">
        <v>0</v>
      </c>
      <c r="J812" s="3496">
        <v>3</v>
      </c>
      <c r="K812" s="3498">
        <v>1</v>
      </c>
      <c r="L812" s="3500">
        <v>0</v>
      </c>
      <c r="M812" s="3496">
        <v>2</v>
      </c>
      <c r="N812" s="3502">
        <v>0</v>
      </c>
      <c r="O812" s="3325">
        <v>235</v>
      </c>
      <c r="P812" s="3328">
        <v>43829</v>
      </c>
      <c r="Q812" s="3329"/>
      <c r="R812" s="3332" t="s">
        <v>3756</v>
      </c>
      <c r="S812" s="3333"/>
      <c r="T812" s="3328" t="s">
        <v>4676</v>
      </c>
      <c r="U812" s="3329"/>
      <c r="V812" s="3338" t="s">
        <v>3420</v>
      </c>
      <c r="AI812" s="1548">
        <f>SUM(H812:J815)</f>
        <v>3</v>
      </c>
      <c r="AJ812" s="1548">
        <f>SUM(K812:M815)</f>
        <v>3</v>
      </c>
      <c r="AK812" s="1549" t="str">
        <f>IF(AI812=AJ812,"","不一致")</f>
        <v/>
      </c>
    </row>
    <row r="813" spans="1:37" ht="11.25" customHeight="1" x14ac:dyDescent="0.15">
      <c r="A813" s="1859"/>
      <c r="B813" s="679"/>
      <c r="C813" s="3304"/>
      <c r="D813" s="322"/>
      <c r="E813" s="513" t="s">
        <v>1169</v>
      </c>
      <c r="F813" s="3544"/>
      <c r="G813" s="3493"/>
      <c r="H813" s="3487"/>
      <c r="I813" s="3489"/>
      <c r="J813" s="3491"/>
      <c r="K813" s="3487"/>
      <c r="L813" s="3489"/>
      <c r="M813" s="3491"/>
      <c r="N813" s="3493"/>
      <c r="O813" s="3326"/>
      <c r="P813" s="3330"/>
      <c r="Q813" s="3331"/>
      <c r="R813" s="3334"/>
      <c r="S813" s="3335"/>
      <c r="T813" s="3336"/>
      <c r="U813" s="3337"/>
      <c r="V813" s="3339"/>
    </row>
    <row r="814" spans="1:37" ht="11.25" customHeight="1" x14ac:dyDescent="0.15">
      <c r="A814" s="1859"/>
      <c r="B814" s="679"/>
      <c r="C814" s="3304"/>
      <c r="D814" s="320" t="s">
        <v>70</v>
      </c>
      <c r="E814" s="321" t="s">
        <v>1170</v>
      </c>
      <c r="F814" s="3546" t="s">
        <v>5106</v>
      </c>
      <c r="G814" s="3493"/>
      <c r="H814" s="3487"/>
      <c r="I814" s="3489"/>
      <c r="J814" s="3491"/>
      <c r="K814" s="3487"/>
      <c r="L814" s="3489"/>
      <c r="M814" s="3491"/>
      <c r="N814" s="3493"/>
      <c r="O814" s="3326"/>
      <c r="P814" s="3340"/>
      <c r="Q814" s="3342">
        <v>3882</v>
      </c>
      <c r="R814" s="3344">
        <v>4806</v>
      </c>
      <c r="S814" s="3345">
        <v>12137</v>
      </c>
      <c r="T814" s="3344" t="s">
        <v>3686</v>
      </c>
      <c r="U814" s="3347">
        <v>359</v>
      </c>
      <c r="V814" s="3397" t="s">
        <v>3426</v>
      </c>
    </row>
    <row r="815" spans="1:37" ht="11.25" customHeight="1" x14ac:dyDescent="0.15">
      <c r="A815" s="1859"/>
      <c r="B815" s="679"/>
      <c r="C815" s="3305"/>
      <c r="D815" s="514" t="s">
        <v>71</v>
      </c>
      <c r="E815" s="323" t="s">
        <v>104</v>
      </c>
      <c r="F815" s="3547"/>
      <c r="G815" s="3503"/>
      <c r="H815" s="3499"/>
      <c r="I815" s="3501"/>
      <c r="J815" s="3497"/>
      <c r="K815" s="3499"/>
      <c r="L815" s="3501"/>
      <c r="M815" s="3497"/>
      <c r="N815" s="3503"/>
      <c r="O815" s="3358"/>
      <c r="P815" s="3359"/>
      <c r="Q815" s="3360"/>
      <c r="R815" s="3359"/>
      <c r="S815" s="3361"/>
      <c r="T815" s="3359"/>
      <c r="U815" s="3362"/>
      <c r="V815" s="3398"/>
    </row>
    <row r="816" spans="1:37" ht="11.25" customHeight="1" x14ac:dyDescent="0.15">
      <c r="A816" s="1859"/>
      <c r="B816" s="679"/>
      <c r="C816" s="3303" t="s">
        <v>4430</v>
      </c>
      <c r="D816" s="320" t="s">
        <v>72</v>
      </c>
      <c r="E816" s="321" t="s">
        <v>1171</v>
      </c>
      <c r="F816" s="3543" t="s">
        <v>4809</v>
      </c>
      <c r="G816" s="3502">
        <v>3</v>
      </c>
      <c r="H816" s="3498">
        <v>0</v>
      </c>
      <c r="I816" s="3500">
        <v>0</v>
      </c>
      <c r="J816" s="3496">
        <v>3</v>
      </c>
      <c r="K816" s="3498">
        <v>1</v>
      </c>
      <c r="L816" s="3500">
        <v>1</v>
      </c>
      <c r="M816" s="3496">
        <v>1</v>
      </c>
      <c r="N816" s="3502">
        <v>0</v>
      </c>
      <c r="O816" s="3325">
        <v>167</v>
      </c>
      <c r="P816" s="3328">
        <v>12979</v>
      </c>
      <c r="Q816" s="3329"/>
      <c r="R816" s="3332" t="s">
        <v>3757</v>
      </c>
      <c r="S816" s="3333"/>
      <c r="T816" s="3328" t="s">
        <v>4676</v>
      </c>
      <c r="U816" s="3329"/>
      <c r="V816" s="3338" t="s">
        <v>3420</v>
      </c>
      <c r="AI816" s="1548">
        <f>SUM(H816:J819)</f>
        <v>3</v>
      </c>
      <c r="AJ816" s="1548">
        <f>SUM(K816:M819)</f>
        <v>3</v>
      </c>
      <c r="AK816" s="1549" t="str">
        <f>IF(AI816=AJ816,"","不一致")</f>
        <v/>
      </c>
    </row>
    <row r="817" spans="1:37" ht="11.25" customHeight="1" x14ac:dyDescent="0.15">
      <c r="A817" s="1859"/>
      <c r="B817" s="679"/>
      <c r="C817" s="3304"/>
      <c r="D817" s="322"/>
      <c r="E817" s="513" t="s">
        <v>1172</v>
      </c>
      <c r="F817" s="3544"/>
      <c r="G817" s="3493"/>
      <c r="H817" s="3487"/>
      <c r="I817" s="3489"/>
      <c r="J817" s="3491"/>
      <c r="K817" s="3487"/>
      <c r="L817" s="3489"/>
      <c r="M817" s="3491"/>
      <c r="N817" s="3493"/>
      <c r="O817" s="3326"/>
      <c r="P817" s="3330"/>
      <c r="Q817" s="3331"/>
      <c r="R817" s="3334"/>
      <c r="S817" s="3335"/>
      <c r="T817" s="3336"/>
      <c r="U817" s="3337"/>
      <c r="V817" s="3339"/>
    </row>
    <row r="818" spans="1:37" ht="11.25" customHeight="1" x14ac:dyDescent="0.15">
      <c r="A818" s="1859"/>
      <c r="B818" s="679"/>
      <c r="C818" s="3304"/>
      <c r="D818" s="320" t="s">
        <v>70</v>
      </c>
      <c r="E818" s="321" t="s">
        <v>1173</v>
      </c>
      <c r="F818" s="3546" t="s">
        <v>5107</v>
      </c>
      <c r="G818" s="3493"/>
      <c r="H818" s="3487"/>
      <c r="I818" s="3489"/>
      <c r="J818" s="3491"/>
      <c r="K818" s="3487"/>
      <c r="L818" s="3489"/>
      <c r="M818" s="3491"/>
      <c r="N818" s="3493"/>
      <c r="O818" s="3326"/>
      <c r="P818" s="3340"/>
      <c r="Q818" s="3342">
        <v>1864</v>
      </c>
      <c r="R818" s="3344">
        <v>1577</v>
      </c>
      <c r="S818" s="3345">
        <v>3647</v>
      </c>
      <c r="T818" s="3344" t="s">
        <v>3686</v>
      </c>
      <c r="U818" s="3347">
        <v>359</v>
      </c>
      <c r="V818" s="3397" t="s">
        <v>3426</v>
      </c>
    </row>
    <row r="819" spans="1:37" ht="11.25" customHeight="1" x14ac:dyDescent="0.15">
      <c r="A819" s="1859"/>
      <c r="B819" s="679"/>
      <c r="C819" s="3305"/>
      <c r="D819" s="320" t="s">
        <v>71</v>
      </c>
      <c r="E819" s="321" t="s">
        <v>104</v>
      </c>
      <c r="F819" s="3548"/>
      <c r="G819" s="3503"/>
      <c r="H819" s="3499"/>
      <c r="I819" s="3501"/>
      <c r="J819" s="3497"/>
      <c r="K819" s="3499"/>
      <c r="L819" s="3501"/>
      <c r="M819" s="3497"/>
      <c r="N819" s="3503"/>
      <c r="O819" s="3358"/>
      <c r="P819" s="3359"/>
      <c r="Q819" s="3360"/>
      <c r="R819" s="3359"/>
      <c r="S819" s="3361"/>
      <c r="T819" s="3359"/>
      <c r="U819" s="3362"/>
      <c r="V819" s="3398"/>
    </row>
    <row r="820" spans="1:37" ht="11.25" customHeight="1" thickBot="1" x14ac:dyDescent="0.2">
      <c r="A820" s="1859"/>
      <c r="B820" s="679"/>
      <c r="C820" s="3626" t="s">
        <v>4431</v>
      </c>
      <c r="D820" s="515" t="s">
        <v>72</v>
      </c>
      <c r="E820" s="516" t="s">
        <v>1174</v>
      </c>
      <c r="F820" s="3543" t="s">
        <v>4809</v>
      </c>
      <c r="G820" s="3523">
        <v>3</v>
      </c>
      <c r="H820" s="3521">
        <v>0</v>
      </c>
      <c r="I820" s="3517">
        <v>0</v>
      </c>
      <c r="J820" s="3519">
        <v>3</v>
      </c>
      <c r="K820" s="3521">
        <v>1</v>
      </c>
      <c r="L820" s="3517">
        <v>0</v>
      </c>
      <c r="M820" s="3519">
        <v>2</v>
      </c>
      <c r="N820" s="3523">
        <v>0</v>
      </c>
      <c r="O820" s="3421">
        <v>120</v>
      </c>
      <c r="P820" s="3328">
        <v>17199</v>
      </c>
      <c r="Q820" s="3329"/>
      <c r="R820" s="3332" t="s">
        <v>3758</v>
      </c>
      <c r="S820" s="3333"/>
      <c r="T820" s="3328" t="s">
        <v>4676</v>
      </c>
      <c r="U820" s="3329"/>
      <c r="V820" s="3338" t="s">
        <v>3420</v>
      </c>
      <c r="AI820" s="1548">
        <f>SUM(H820:J823)</f>
        <v>3</v>
      </c>
      <c r="AJ820" s="1548">
        <f>SUM(K820:M823)</f>
        <v>3</v>
      </c>
      <c r="AK820" s="1549" t="str">
        <f>IF(AI820=AJ820,"","不一致")</f>
        <v/>
      </c>
    </row>
    <row r="821" spans="1:37" ht="11.25" customHeight="1" thickBot="1" x14ac:dyDescent="0.2">
      <c r="A821" s="1859"/>
      <c r="B821" s="679"/>
      <c r="C821" s="3611"/>
      <c r="D821" s="322"/>
      <c r="E821" s="513" t="s">
        <v>1175</v>
      </c>
      <c r="F821" s="3544"/>
      <c r="G821" s="3524"/>
      <c r="H821" s="3522"/>
      <c r="I821" s="3518"/>
      <c r="J821" s="3520"/>
      <c r="K821" s="3522"/>
      <c r="L821" s="3518"/>
      <c r="M821" s="3520"/>
      <c r="N821" s="3524"/>
      <c r="O821" s="3410"/>
      <c r="P821" s="3330"/>
      <c r="Q821" s="3331"/>
      <c r="R821" s="3334"/>
      <c r="S821" s="3335"/>
      <c r="T821" s="3336"/>
      <c r="U821" s="3337"/>
      <c r="V821" s="3339"/>
    </row>
    <row r="822" spans="1:37" ht="11.25" customHeight="1" thickBot="1" x14ac:dyDescent="0.2">
      <c r="A822" s="1859"/>
      <c r="B822" s="679"/>
      <c r="C822" s="3611"/>
      <c r="D822" s="320" t="s">
        <v>70</v>
      </c>
      <c r="E822" s="321" t="s">
        <v>1176</v>
      </c>
      <c r="F822" s="3615" t="s">
        <v>5108</v>
      </c>
      <c r="G822" s="3524"/>
      <c r="H822" s="3522"/>
      <c r="I822" s="3518"/>
      <c r="J822" s="3520"/>
      <c r="K822" s="3522"/>
      <c r="L822" s="3518"/>
      <c r="M822" s="3520"/>
      <c r="N822" s="3524"/>
      <c r="O822" s="3410"/>
      <c r="P822" s="3341"/>
      <c r="Q822" s="3423">
        <v>2013</v>
      </c>
      <c r="R822" s="3425">
        <v>3568</v>
      </c>
      <c r="S822" s="3426">
        <v>8787</v>
      </c>
      <c r="T822" s="3425" t="s">
        <v>3686</v>
      </c>
      <c r="U822" s="3428">
        <v>359</v>
      </c>
      <c r="V822" s="3430" t="s">
        <v>3426</v>
      </c>
    </row>
    <row r="823" spans="1:37" ht="12" customHeight="1" thickBot="1" x14ac:dyDescent="0.2">
      <c r="A823" s="1859"/>
      <c r="B823" s="680"/>
      <c r="C823" s="3611"/>
      <c r="D823" s="948" t="s">
        <v>71</v>
      </c>
      <c r="E823" s="737" t="s">
        <v>104</v>
      </c>
      <c r="F823" s="3616"/>
      <c r="G823" s="3524"/>
      <c r="H823" s="3522"/>
      <c r="I823" s="3518"/>
      <c r="J823" s="3520"/>
      <c r="K823" s="3522"/>
      <c r="L823" s="3518"/>
      <c r="M823" s="3520"/>
      <c r="N823" s="3524"/>
      <c r="O823" s="3410"/>
      <c r="P823" s="3422"/>
      <c r="Q823" s="3424"/>
      <c r="R823" s="3422"/>
      <c r="S823" s="3427"/>
      <c r="T823" s="3422"/>
      <c r="U823" s="3429"/>
      <c r="V823" s="3419"/>
    </row>
    <row r="824" spans="1:37" ht="11.25" customHeight="1" thickBot="1" x14ac:dyDescent="0.2">
      <c r="A824" s="1859"/>
      <c r="B824" s="3297" t="s">
        <v>2423</v>
      </c>
      <c r="C824" s="3611" t="s">
        <v>4326</v>
      </c>
      <c r="D824" s="521" t="s">
        <v>72</v>
      </c>
      <c r="E824" s="956" t="s">
        <v>95</v>
      </c>
      <c r="F824" s="3613" t="s">
        <v>2689</v>
      </c>
      <c r="G824" s="3524">
        <v>7</v>
      </c>
      <c r="H824" s="3522">
        <v>0</v>
      </c>
      <c r="I824" s="3518">
        <v>7</v>
      </c>
      <c r="J824" s="3520">
        <v>0</v>
      </c>
      <c r="K824" s="3522">
        <v>2</v>
      </c>
      <c r="L824" s="3518">
        <v>2</v>
      </c>
      <c r="M824" s="3520">
        <v>3</v>
      </c>
      <c r="N824" s="3524">
        <v>1</v>
      </c>
      <c r="O824" s="3410">
        <v>10</v>
      </c>
      <c r="P824" s="3411">
        <v>40945</v>
      </c>
      <c r="Q824" s="3412"/>
      <c r="R824" s="3413" t="s">
        <v>3759</v>
      </c>
      <c r="S824" s="3414"/>
      <c r="T824" s="3411" t="s">
        <v>5164</v>
      </c>
      <c r="U824" s="3412"/>
      <c r="V824" s="3419" t="s">
        <v>4057</v>
      </c>
      <c r="X824" s="1550">
        <f>SUM(O824:O891)</f>
        <v>126</v>
      </c>
      <c r="Y824" s="1550">
        <f>SUM(P824:P891)</f>
        <v>206769</v>
      </c>
      <c r="Z824" s="1550">
        <f>SUM(Q824:Q891)</f>
        <v>49726</v>
      </c>
      <c r="AA824" s="1550">
        <f>SUM(G824:G891)</f>
        <v>35</v>
      </c>
      <c r="AB824" s="1550">
        <f t="shared" ref="AB824:AH824" si="5">SUM(H824:H891)</f>
        <v>13</v>
      </c>
      <c r="AC824" s="1550">
        <f t="shared" si="5"/>
        <v>7</v>
      </c>
      <c r="AD824" s="1550">
        <f t="shared" si="5"/>
        <v>16</v>
      </c>
      <c r="AE824" s="1550">
        <f t="shared" si="5"/>
        <v>6</v>
      </c>
      <c r="AF824" s="1550">
        <f t="shared" si="5"/>
        <v>12</v>
      </c>
      <c r="AG824" s="1550">
        <f t="shared" si="5"/>
        <v>18</v>
      </c>
      <c r="AH824" s="1550">
        <f t="shared" si="5"/>
        <v>1</v>
      </c>
      <c r="AI824" s="1548">
        <f>SUM(H824:J827)</f>
        <v>7</v>
      </c>
      <c r="AJ824" s="1548">
        <f>SUM(K824:M827)</f>
        <v>7</v>
      </c>
      <c r="AK824" s="1549" t="str">
        <f>IF(AI824=AJ824,"","不一致")</f>
        <v/>
      </c>
    </row>
    <row r="825" spans="1:37" ht="11.25" customHeight="1" thickBot="1" x14ac:dyDescent="0.2">
      <c r="A825" s="1859"/>
      <c r="B825" s="3298"/>
      <c r="C825" s="3611"/>
      <c r="D825" s="322"/>
      <c r="E825" s="950" t="s">
        <v>1177</v>
      </c>
      <c r="F825" s="3614"/>
      <c r="G825" s="3524"/>
      <c r="H825" s="3522"/>
      <c r="I825" s="3518"/>
      <c r="J825" s="3520"/>
      <c r="K825" s="3522"/>
      <c r="L825" s="3518"/>
      <c r="M825" s="3520"/>
      <c r="N825" s="3524"/>
      <c r="O825" s="3410"/>
      <c r="P825" s="3352"/>
      <c r="Q825" s="3353"/>
      <c r="R825" s="3415"/>
      <c r="S825" s="3416"/>
      <c r="T825" s="3417"/>
      <c r="U825" s="3418"/>
      <c r="V825" s="3420"/>
    </row>
    <row r="826" spans="1:37" ht="11.25" customHeight="1" thickBot="1" x14ac:dyDescent="0.2">
      <c r="A826" s="1859"/>
      <c r="B826" s="3298"/>
      <c r="C826" s="3611"/>
      <c r="D826" s="320" t="s">
        <v>70</v>
      </c>
      <c r="E826" s="949" t="s">
        <v>3988</v>
      </c>
      <c r="F826" s="3308" t="s">
        <v>3989</v>
      </c>
      <c r="G826" s="3524"/>
      <c r="H826" s="3522"/>
      <c r="I826" s="3518"/>
      <c r="J826" s="3520"/>
      <c r="K826" s="3522"/>
      <c r="L826" s="3518"/>
      <c r="M826" s="3520"/>
      <c r="N826" s="3524"/>
      <c r="O826" s="3410"/>
      <c r="P826" s="3340"/>
      <c r="Q826" s="3342">
        <v>15296</v>
      </c>
      <c r="R826" s="3344">
        <v>17485</v>
      </c>
      <c r="S826" s="3345">
        <v>39939</v>
      </c>
      <c r="T826" s="3344" t="s">
        <v>3760</v>
      </c>
      <c r="U826" s="3347">
        <v>349</v>
      </c>
      <c r="V826" s="3397" t="s">
        <v>3761</v>
      </c>
    </row>
    <row r="827" spans="1:37" ht="11.25" customHeight="1" thickBot="1" x14ac:dyDescent="0.2">
      <c r="A827" s="1859"/>
      <c r="B827" s="3586"/>
      <c r="C827" s="3611"/>
      <c r="D827" s="948" t="s">
        <v>71</v>
      </c>
      <c r="E827" s="954" t="s">
        <v>1178</v>
      </c>
      <c r="F827" s="3630"/>
      <c r="G827" s="3524"/>
      <c r="H827" s="3522"/>
      <c r="I827" s="3518"/>
      <c r="J827" s="3520"/>
      <c r="K827" s="3522"/>
      <c r="L827" s="3518"/>
      <c r="M827" s="3520"/>
      <c r="N827" s="3524"/>
      <c r="O827" s="3410"/>
      <c r="P827" s="3341"/>
      <c r="Q827" s="3343"/>
      <c r="R827" s="3341"/>
      <c r="S827" s="3346"/>
      <c r="T827" s="3341"/>
      <c r="U827" s="3348"/>
      <c r="V827" s="3399"/>
    </row>
    <row r="828" spans="1:37" ht="11.25" customHeight="1" x14ac:dyDescent="0.15">
      <c r="A828" s="1859"/>
      <c r="B828" s="3297" t="s">
        <v>2423</v>
      </c>
      <c r="C828" s="3631" t="s">
        <v>4432</v>
      </c>
      <c r="D828" s="521" t="s">
        <v>72</v>
      </c>
      <c r="E828" s="956" t="s">
        <v>95</v>
      </c>
      <c r="F828" s="3610" t="s">
        <v>2689</v>
      </c>
      <c r="G828" s="3492">
        <v>2</v>
      </c>
      <c r="H828" s="3486">
        <v>1</v>
      </c>
      <c r="I828" s="3488">
        <v>0</v>
      </c>
      <c r="J828" s="3490">
        <v>1</v>
      </c>
      <c r="K828" s="3486">
        <v>0</v>
      </c>
      <c r="L828" s="3488">
        <v>0</v>
      </c>
      <c r="M828" s="3490">
        <v>2</v>
      </c>
      <c r="N828" s="3492">
        <v>0</v>
      </c>
      <c r="O828" s="3351">
        <v>8</v>
      </c>
      <c r="P828" s="3352">
        <v>9851</v>
      </c>
      <c r="Q828" s="3353"/>
      <c r="R828" s="3354" t="s">
        <v>3762</v>
      </c>
      <c r="S828" s="3355"/>
      <c r="T828" s="3352" t="s">
        <v>3891</v>
      </c>
      <c r="U828" s="3353"/>
      <c r="V828" s="3356" t="s">
        <v>3420</v>
      </c>
      <c r="AI828" s="1548">
        <f>SUM(H828:J831)</f>
        <v>2</v>
      </c>
      <c r="AJ828" s="1548">
        <f>SUM(K828:M831)</f>
        <v>2</v>
      </c>
      <c r="AK828" s="1549" t="str">
        <f>IF(AI828=AJ828,"","不一致")</f>
        <v/>
      </c>
    </row>
    <row r="829" spans="1:37" ht="11.25" customHeight="1" x14ac:dyDescent="0.15">
      <c r="A829" s="1859"/>
      <c r="B829" s="3298"/>
      <c r="C829" s="3628"/>
      <c r="D829" s="322"/>
      <c r="E829" s="950" t="s">
        <v>1179</v>
      </c>
      <c r="F829" s="3544"/>
      <c r="G829" s="3493"/>
      <c r="H829" s="3487"/>
      <c r="I829" s="3489"/>
      <c r="J829" s="3491"/>
      <c r="K829" s="3487"/>
      <c r="L829" s="3489"/>
      <c r="M829" s="3491"/>
      <c r="N829" s="3493"/>
      <c r="O829" s="3326"/>
      <c r="P829" s="3330"/>
      <c r="Q829" s="3331"/>
      <c r="R829" s="3334"/>
      <c r="S829" s="3335"/>
      <c r="T829" s="3336"/>
      <c r="U829" s="3337"/>
      <c r="V829" s="3339"/>
    </row>
    <row r="830" spans="1:37" ht="11.25" customHeight="1" x14ac:dyDescent="0.15">
      <c r="A830" s="1859"/>
      <c r="B830" s="3298"/>
      <c r="C830" s="3628"/>
      <c r="D830" s="320" t="s">
        <v>70</v>
      </c>
      <c r="E830" s="949" t="s">
        <v>1180</v>
      </c>
      <c r="F830" s="3583" t="s">
        <v>2689</v>
      </c>
      <c r="G830" s="3493"/>
      <c r="H830" s="3487"/>
      <c r="I830" s="3489"/>
      <c r="J830" s="3491"/>
      <c r="K830" s="3487"/>
      <c r="L830" s="3489"/>
      <c r="M830" s="3491"/>
      <c r="N830" s="3493"/>
      <c r="O830" s="3326"/>
      <c r="P830" s="3340"/>
      <c r="Q830" s="3342">
        <v>597</v>
      </c>
      <c r="R830" s="3344">
        <v>1166</v>
      </c>
      <c r="S830" s="3345">
        <v>2468</v>
      </c>
      <c r="T830" s="3344" t="s">
        <v>3990</v>
      </c>
      <c r="U830" s="3347">
        <v>300</v>
      </c>
      <c r="V830" s="3397" t="s">
        <v>3426</v>
      </c>
    </row>
    <row r="831" spans="1:37" ht="11.25" customHeight="1" x14ac:dyDescent="0.15">
      <c r="A831" s="1859"/>
      <c r="B831" s="3298"/>
      <c r="C831" s="3629"/>
      <c r="D831" s="514" t="s">
        <v>71</v>
      </c>
      <c r="E831" s="951" t="s">
        <v>1180</v>
      </c>
      <c r="F831" s="3584"/>
      <c r="G831" s="3503"/>
      <c r="H831" s="3499"/>
      <c r="I831" s="3501"/>
      <c r="J831" s="3497"/>
      <c r="K831" s="3499"/>
      <c r="L831" s="3501"/>
      <c r="M831" s="3497"/>
      <c r="N831" s="3503"/>
      <c r="O831" s="3358"/>
      <c r="P831" s="3359"/>
      <c r="Q831" s="3360"/>
      <c r="R831" s="3359"/>
      <c r="S831" s="3361"/>
      <c r="T831" s="3359"/>
      <c r="U831" s="3362"/>
      <c r="V831" s="3398"/>
    </row>
    <row r="832" spans="1:37" ht="11.25" customHeight="1" x14ac:dyDescent="0.15">
      <c r="A832" s="1859"/>
      <c r="B832" s="679"/>
      <c r="C832" s="3627" t="s">
        <v>4433</v>
      </c>
      <c r="D832" s="320" t="s">
        <v>72</v>
      </c>
      <c r="E832" s="949" t="s">
        <v>1181</v>
      </c>
      <c r="F832" s="3543" t="s">
        <v>2689</v>
      </c>
      <c r="G832" s="3502">
        <v>2</v>
      </c>
      <c r="H832" s="3498">
        <v>1</v>
      </c>
      <c r="I832" s="3500">
        <v>0</v>
      </c>
      <c r="J832" s="3496">
        <v>1</v>
      </c>
      <c r="K832" s="3498">
        <v>0</v>
      </c>
      <c r="L832" s="3500">
        <v>2</v>
      </c>
      <c r="M832" s="3496">
        <v>0</v>
      </c>
      <c r="N832" s="3502">
        <v>0</v>
      </c>
      <c r="O832" s="3325">
        <v>8</v>
      </c>
      <c r="P832" s="3328">
        <v>10429</v>
      </c>
      <c r="Q832" s="3329"/>
      <c r="R832" s="3402" t="s">
        <v>4058</v>
      </c>
      <c r="S832" s="3403"/>
      <c r="T832" s="3328" t="s">
        <v>3891</v>
      </c>
      <c r="U832" s="3329"/>
      <c r="V832" s="3338" t="s">
        <v>3420</v>
      </c>
      <c r="AI832" s="1548">
        <f>SUM(H832:J835)</f>
        <v>2</v>
      </c>
      <c r="AJ832" s="1548">
        <f>SUM(K832:M835)</f>
        <v>2</v>
      </c>
      <c r="AK832" s="1549" t="str">
        <f>IF(AI832=AJ832,"","不一致")</f>
        <v/>
      </c>
    </row>
    <row r="833" spans="1:37" ht="11.25" customHeight="1" x14ac:dyDescent="0.15">
      <c r="A833" s="1859"/>
      <c r="B833" s="679"/>
      <c r="C833" s="3628"/>
      <c r="D833" s="322"/>
      <c r="E833" s="950" t="s">
        <v>1182</v>
      </c>
      <c r="F833" s="3544"/>
      <c r="G833" s="3493"/>
      <c r="H833" s="3487"/>
      <c r="I833" s="3489"/>
      <c r="J833" s="3491"/>
      <c r="K833" s="3487"/>
      <c r="L833" s="3489"/>
      <c r="M833" s="3491"/>
      <c r="N833" s="3493"/>
      <c r="O833" s="3326"/>
      <c r="P833" s="3330"/>
      <c r="Q833" s="3331"/>
      <c r="R833" s="3404"/>
      <c r="S833" s="3405"/>
      <c r="T833" s="3336"/>
      <c r="U833" s="3337"/>
      <c r="V833" s="3339"/>
    </row>
    <row r="834" spans="1:37" ht="11.25" customHeight="1" x14ac:dyDescent="0.15">
      <c r="A834" s="1859"/>
      <c r="B834" s="679"/>
      <c r="C834" s="3628"/>
      <c r="D834" s="320" t="s">
        <v>70</v>
      </c>
      <c r="E834" s="949" t="s">
        <v>1183</v>
      </c>
      <c r="F834" s="3583" t="s">
        <v>2689</v>
      </c>
      <c r="G834" s="3493"/>
      <c r="H834" s="3487"/>
      <c r="I834" s="3489"/>
      <c r="J834" s="3491"/>
      <c r="K834" s="3487"/>
      <c r="L834" s="3489"/>
      <c r="M834" s="3491"/>
      <c r="N834" s="3493"/>
      <c r="O834" s="3326"/>
      <c r="P834" s="3340"/>
      <c r="Q834" s="3342">
        <v>2379</v>
      </c>
      <c r="R834" s="3344">
        <v>2968</v>
      </c>
      <c r="S834" s="3345">
        <v>7015</v>
      </c>
      <c r="T834" s="3344" t="s">
        <v>3990</v>
      </c>
      <c r="U834" s="3347">
        <v>300</v>
      </c>
      <c r="V834" s="3397" t="s">
        <v>3426</v>
      </c>
    </row>
    <row r="835" spans="1:37" ht="11.25" customHeight="1" x14ac:dyDescent="0.15">
      <c r="A835" s="1859"/>
      <c r="B835" s="679"/>
      <c r="C835" s="3629"/>
      <c r="D835" s="320" t="s">
        <v>71</v>
      </c>
      <c r="E835" s="949" t="s">
        <v>1183</v>
      </c>
      <c r="F835" s="3583"/>
      <c r="G835" s="3503"/>
      <c r="H835" s="3499"/>
      <c r="I835" s="3501"/>
      <c r="J835" s="3497"/>
      <c r="K835" s="3499"/>
      <c r="L835" s="3501"/>
      <c r="M835" s="3497"/>
      <c r="N835" s="3503"/>
      <c r="O835" s="3358"/>
      <c r="P835" s="3359"/>
      <c r="Q835" s="3360"/>
      <c r="R835" s="3359"/>
      <c r="S835" s="3361"/>
      <c r="T835" s="3359"/>
      <c r="U835" s="3362"/>
      <c r="V835" s="3398"/>
    </row>
    <row r="836" spans="1:37" ht="11.25" customHeight="1" x14ac:dyDescent="0.15">
      <c r="A836" s="1859"/>
      <c r="B836" s="679"/>
      <c r="C836" s="3627" t="s">
        <v>4434</v>
      </c>
      <c r="D836" s="515" t="s">
        <v>72</v>
      </c>
      <c r="E836" s="952" t="s">
        <v>95</v>
      </c>
      <c r="F836" s="3543" t="s">
        <v>2689</v>
      </c>
      <c r="G836" s="3502">
        <v>1</v>
      </c>
      <c r="H836" s="3498">
        <v>0</v>
      </c>
      <c r="I836" s="3500">
        <v>0</v>
      </c>
      <c r="J836" s="3496">
        <v>1</v>
      </c>
      <c r="K836" s="3498">
        <v>0</v>
      </c>
      <c r="L836" s="3500">
        <v>0</v>
      </c>
      <c r="M836" s="3496">
        <v>1</v>
      </c>
      <c r="N836" s="3502">
        <v>0</v>
      </c>
      <c r="O836" s="3325">
        <v>2</v>
      </c>
      <c r="P836" s="3328">
        <v>2773</v>
      </c>
      <c r="Q836" s="3329"/>
      <c r="R836" s="3332" t="s">
        <v>3762</v>
      </c>
      <c r="S836" s="3333"/>
      <c r="T836" s="3328" t="s">
        <v>3891</v>
      </c>
      <c r="U836" s="3329"/>
      <c r="V836" s="3338" t="s">
        <v>3420</v>
      </c>
      <c r="AI836" s="1548">
        <f>SUM(H836:J839)</f>
        <v>1</v>
      </c>
      <c r="AJ836" s="1548">
        <f>SUM(K836:M839)</f>
        <v>1</v>
      </c>
      <c r="AK836" s="1549" t="str">
        <f>IF(AI836=AJ836,"","不一致")</f>
        <v/>
      </c>
    </row>
    <row r="837" spans="1:37" ht="11.25" customHeight="1" x14ac:dyDescent="0.15">
      <c r="A837" s="1859"/>
      <c r="B837" s="679"/>
      <c r="C837" s="3628"/>
      <c r="D837" s="322"/>
      <c r="E837" s="950" t="s">
        <v>1184</v>
      </c>
      <c r="F837" s="3544"/>
      <c r="G837" s="3493"/>
      <c r="H837" s="3487"/>
      <c r="I837" s="3489"/>
      <c r="J837" s="3491"/>
      <c r="K837" s="3487"/>
      <c r="L837" s="3489"/>
      <c r="M837" s="3491"/>
      <c r="N837" s="3493"/>
      <c r="O837" s="3326"/>
      <c r="P837" s="3330"/>
      <c r="Q837" s="3331"/>
      <c r="R837" s="3334"/>
      <c r="S837" s="3335"/>
      <c r="T837" s="3336"/>
      <c r="U837" s="3337"/>
      <c r="V837" s="3339"/>
    </row>
    <row r="838" spans="1:37" ht="11.25" customHeight="1" x14ac:dyDescent="0.15">
      <c r="A838" s="1859"/>
      <c r="B838" s="679"/>
      <c r="C838" s="3628"/>
      <c r="D838" s="320" t="s">
        <v>70</v>
      </c>
      <c r="E838" s="949" t="s">
        <v>1185</v>
      </c>
      <c r="F838" s="3583" t="s">
        <v>2689</v>
      </c>
      <c r="G838" s="3493"/>
      <c r="H838" s="3487"/>
      <c r="I838" s="3489"/>
      <c r="J838" s="3491"/>
      <c r="K838" s="3487"/>
      <c r="L838" s="3489"/>
      <c r="M838" s="3491"/>
      <c r="N838" s="3493"/>
      <c r="O838" s="3326"/>
      <c r="P838" s="3340"/>
      <c r="Q838" s="3342">
        <v>1344</v>
      </c>
      <c r="R838" s="3344">
        <v>105</v>
      </c>
      <c r="S838" s="3345">
        <v>214</v>
      </c>
      <c r="T838" s="3344" t="s">
        <v>3990</v>
      </c>
      <c r="U838" s="3347">
        <v>300</v>
      </c>
      <c r="V838" s="3397" t="s">
        <v>3426</v>
      </c>
    </row>
    <row r="839" spans="1:37" ht="11.25" customHeight="1" x14ac:dyDescent="0.15">
      <c r="A839" s="1859"/>
      <c r="B839" s="679"/>
      <c r="C839" s="3629"/>
      <c r="D839" s="514" t="s">
        <v>71</v>
      </c>
      <c r="E839" s="951" t="s">
        <v>1185</v>
      </c>
      <c r="F839" s="3584"/>
      <c r="G839" s="3503"/>
      <c r="H839" s="3499"/>
      <c r="I839" s="3501"/>
      <c r="J839" s="3497"/>
      <c r="K839" s="3499"/>
      <c r="L839" s="3501"/>
      <c r="M839" s="3497"/>
      <c r="N839" s="3503"/>
      <c r="O839" s="3358"/>
      <c r="P839" s="3359"/>
      <c r="Q839" s="3360"/>
      <c r="R839" s="3359"/>
      <c r="S839" s="3361"/>
      <c r="T839" s="3359"/>
      <c r="U839" s="3362"/>
      <c r="V839" s="3398"/>
    </row>
    <row r="840" spans="1:37" ht="11.25" customHeight="1" thickBot="1" x14ac:dyDescent="0.2">
      <c r="A840" s="1859"/>
      <c r="B840" s="679"/>
      <c r="C840" s="3619" t="s">
        <v>5165</v>
      </c>
      <c r="D840" s="515" t="s">
        <v>72</v>
      </c>
      <c r="E840" s="952" t="s">
        <v>1186</v>
      </c>
      <c r="F840" s="3543" t="s">
        <v>2689</v>
      </c>
      <c r="G840" s="3502">
        <v>2</v>
      </c>
      <c r="H840" s="3498">
        <v>1</v>
      </c>
      <c r="I840" s="3500">
        <v>0</v>
      </c>
      <c r="J840" s="3496">
        <v>1</v>
      </c>
      <c r="K840" s="3498">
        <v>0</v>
      </c>
      <c r="L840" s="3500">
        <v>0</v>
      </c>
      <c r="M840" s="3496">
        <v>2</v>
      </c>
      <c r="N840" s="3502">
        <v>0</v>
      </c>
      <c r="O840" s="3325">
        <v>11</v>
      </c>
      <c r="P840" s="3328">
        <v>24967</v>
      </c>
      <c r="Q840" s="3329"/>
      <c r="R840" s="3406" t="s">
        <v>5166</v>
      </c>
      <c r="S840" s="3407"/>
      <c r="T840" s="3328" t="s">
        <v>3891</v>
      </c>
      <c r="U840" s="3329"/>
      <c r="V840" s="3338" t="s">
        <v>3420</v>
      </c>
      <c r="AI840" s="1548">
        <f>SUM(H840:J843)</f>
        <v>2</v>
      </c>
      <c r="AJ840" s="1548">
        <f>SUM(K840:M843)</f>
        <v>2</v>
      </c>
      <c r="AK840" s="1549" t="str">
        <f>IF(AI840=AJ840,"","不一致")</f>
        <v/>
      </c>
    </row>
    <row r="841" spans="1:37" ht="11.25" customHeight="1" thickBot="1" x14ac:dyDescent="0.2">
      <c r="A841" s="1859"/>
      <c r="B841" s="679"/>
      <c r="C841" s="3620"/>
      <c r="D841" s="322"/>
      <c r="E841" s="950" t="s">
        <v>1187</v>
      </c>
      <c r="F841" s="3544"/>
      <c r="G841" s="3493"/>
      <c r="H841" s="3487"/>
      <c r="I841" s="3489"/>
      <c r="J841" s="3491"/>
      <c r="K841" s="3487"/>
      <c r="L841" s="3489"/>
      <c r="M841" s="3491"/>
      <c r="N841" s="3493"/>
      <c r="O841" s="3326"/>
      <c r="P841" s="3330"/>
      <c r="Q841" s="3331"/>
      <c r="R841" s="3408"/>
      <c r="S841" s="3409"/>
      <c r="T841" s="3336"/>
      <c r="U841" s="3337"/>
      <c r="V841" s="3339"/>
    </row>
    <row r="842" spans="1:37" ht="11.25" customHeight="1" thickBot="1" x14ac:dyDescent="0.2">
      <c r="A842" s="1859"/>
      <c r="B842" s="679"/>
      <c r="C842" s="3620"/>
      <c r="D842" s="320" t="s">
        <v>70</v>
      </c>
      <c r="E842" s="949" t="s">
        <v>1188</v>
      </c>
      <c r="F842" s="3632" t="s">
        <v>2689</v>
      </c>
      <c r="G842" s="3493"/>
      <c r="H842" s="3487"/>
      <c r="I842" s="3489"/>
      <c r="J842" s="3491"/>
      <c r="K842" s="3487"/>
      <c r="L842" s="3489"/>
      <c r="M842" s="3491"/>
      <c r="N842" s="3493"/>
      <c r="O842" s="3326"/>
      <c r="P842" s="3340"/>
      <c r="Q842" s="3342">
        <v>3495</v>
      </c>
      <c r="R842" s="3344">
        <v>1349</v>
      </c>
      <c r="S842" s="3345">
        <v>3076</v>
      </c>
      <c r="T842" s="3344" t="s">
        <v>3990</v>
      </c>
      <c r="U842" s="3347">
        <v>300</v>
      </c>
      <c r="V842" s="3397" t="s">
        <v>3426</v>
      </c>
    </row>
    <row r="843" spans="1:37" ht="12" customHeight="1" x14ac:dyDescent="0.15">
      <c r="A843" s="1859"/>
      <c r="B843" s="679"/>
      <c r="C843" s="3625"/>
      <c r="D843" s="320" t="s">
        <v>71</v>
      </c>
      <c r="E843" s="949" t="s">
        <v>1188</v>
      </c>
      <c r="F843" s="3633"/>
      <c r="G843" s="3493"/>
      <c r="H843" s="3487"/>
      <c r="I843" s="3489"/>
      <c r="J843" s="3491"/>
      <c r="K843" s="3487"/>
      <c r="L843" s="3489"/>
      <c r="M843" s="3491"/>
      <c r="N843" s="3493"/>
      <c r="O843" s="3326"/>
      <c r="P843" s="3340"/>
      <c r="Q843" s="3366"/>
      <c r="R843" s="3340"/>
      <c r="S843" s="3367"/>
      <c r="T843" s="3359"/>
      <c r="U843" s="3370"/>
      <c r="V843" s="3400"/>
    </row>
    <row r="844" spans="1:37" ht="11.25" customHeight="1" thickBot="1" x14ac:dyDescent="0.2">
      <c r="A844" s="1859"/>
      <c r="B844" s="3634"/>
      <c r="C844" s="3619" t="s">
        <v>4435</v>
      </c>
      <c r="D844" s="515" t="s">
        <v>72</v>
      </c>
      <c r="E844" s="952" t="s">
        <v>1189</v>
      </c>
      <c r="F844" s="3622" t="s">
        <v>2689</v>
      </c>
      <c r="G844" s="3502">
        <v>2</v>
      </c>
      <c r="H844" s="3498">
        <v>1</v>
      </c>
      <c r="I844" s="3500">
        <v>0</v>
      </c>
      <c r="J844" s="3496">
        <v>1</v>
      </c>
      <c r="K844" s="3498">
        <v>0</v>
      </c>
      <c r="L844" s="3500">
        <v>0</v>
      </c>
      <c r="M844" s="3496">
        <v>2</v>
      </c>
      <c r="N844" s="3502">
        <v>0</v>
      </c>
      <c r="O844" s="3325">
        <v>9</v>
      </c>
      <c r="P844" s="3328">
        <v>14193</v>
      </c>
      <c r="Q844" s="3329"/>
      <c r="R844" s="3402" t="s">
        <v>4059</v>
      </c>
      <c r="S844" s="3403"/>
      <c r="T844" s="3328" t="s">
        <v>3891</v>
      </c>
      <c r="U844" s="3329"/>
      <c r="V844" s="3338" t="s">
        <v>3420</v>
      </c>
      <c r="AI844" s="1548">
        <f>SUM(H844:J847)</f>
        <v>2</v>
      </c>
      <c r="AJ844" s="1548">
        <f>SUM(K844:M847)</f>
        <v>2</v>
      </c>
      <c r="AK844" s="1549" t="str">
        <f>IF(AI844=AJ844,"","不一致")</f>
        <v/>
      </c>
    </row>
    <row r="845" spans="1:37" ht="11.25" customHeight="1" thickBot="1" x14ac:dyDescent="0.2">
      <c r="A845" s="1859"/>
      <c r="B845" s="3635"/>
      <c r="C845" s="3620"/>
      <c r="D845" s="322"/>
      <c r="E845" s="950" t="s">
        <v>1190</v>
      </c>
      <c r="F845" s="3623"/>
      <c r="G845" s="3493"/>
      <c r="H845" s="3487"/>
      <c r="I845" s="3489"/>
      <c r="J845" s="3491"/>
      <c r="K845" s="3487"/>
      <c r="L845" s="3489"/>
      <c r="M845" s="3491"/>
      <c r="N845" s="3493"/>
      <c r="O845" s="3326"/>
      <c r="P845" s="3330"/>
      <c r="Q845" s="3331"/>
      <c r="R845" s="3404"/>
      <c r="S845" s="3405"/>
      <c r="T845" s="3336"/>
      <c r="U845" s="3337"/>
      <c r="V845" s="3339"/>
    </row>
    <row r="846" spans="1:37" ht="11.25" customHeight="1" thickBot="1" x14ac:dyDescent="0.2">
      <c r="A846" s="1859"/>
      <c r="B846" s="3635"/>
      <c r="C846" s="3620"/>
      <c r="D846" s="320" t="s">
        <v>70</v>
      </c>
      <c r="E846" s="949" t="s">
        <v>1191</v>
      </c>
      <c r="F846" s="3583" t="s">
        <v>2689</v>
      </c>
      <c r="G846" s="3493"/>
      <c r="H846" s="3487"/>
      <c r="I846" s="3489"/>
      <c r="J846" s="3491"/>
      <c r="K846" s="3487"/>
      <c r="L846" s="3489"/>
      <c r="M846" s="3491"/>
      <c r="N846" s="3493"/>
      <c r="O846" s="3326"/>
      <c r="P846" s="3340"/>
      <c r="Q846" s="3342">
        <v>2429</v>
      </c>
      <c r="R846" s="3344">
        <v>2167</v>
      </c>
      <c r="S846" s="3345">
        <v>5121</v>
      </c>
      <c r="T846" s="3344" t="s">
        <v>3990</v>
      </c>
      <c r="U846" s="3347">
        <v>300</v>
      </c>
      <c r="V846" s="3397" t="s">
        <v>3426</v>
      </c>
    </row>
    <row r="847" spans="1:37" ht="11.25" customHeight="1" x14ac:dyDescent="0.15">
      <c r="A847" s="1859"/>
      <c r="B847" s="3636"/>
      <c r="C847" s="3621"/>
      <c r="D847" s="514" t="s">
        <v>71</v>
      </c>
      <c r="E847" s="951" t="s">
        <v>1191</v>
      </c>
      <c r="F847" s="3584"/>
      <c r="G847" s="3503"/>
      <c r="H847" s="3499"/>
      <c r="I847" s="3501"/>
      <c r="J847" s="3497"/>
      <c r="K847" s="3499"/>
      <c r="L847" s="3501"/>
      <c r="M847" s="3497"/>
      <c r="N847" s="3503"/>
      <c r="O847" s="3358"/>
      <c r="P847" s="3359"/>
      <c r="Q847" s="3360"/>
      <c r="R847" s="3359"/>
      <c r="S847" s="3361"/>
      <c r="T847" s="3359"/>
      <c r="U847" s="3362"/>
      <c r="V847" s="3398"/>
    </row>
    <row r="848" spans="1:37" ht="11.25" customHeight="1" x14ac:dyDescent="0.15">
      <c r="A848" s="1859"/>
      <c r="B848" s="679"/>
      <c r="C848" s="3627" t="s">
        <v>4436</v>
      </c>
      <c r="D848" s="320" t="s">
        <v>72</v>
      </c>
      <c r="E848" s="949" t="s">
        <v>1192</v>
      </c>
      <c r="F848" s="3543" t="s">
        <v>2689</v>
      </c>
      <c r="G848" s="3502">
        <v>2</v>
      </c>
      <c r="H848" s="3498">
        <v>1</v>
      </c>
      <c r="I848" s="3500">
        <v>0</v>
      </c>
      <c r="J848" s="3496">
        <v>1</v>
      </c>
      <c r="K848" s="3498">
        <v>2</v>
      </c>
      <c r="L848" s="3500">
        <v>0</v>
      </c>
      <c r="M848" s="3496">
        <v>0</v>
      </c>
      <c r="N848" s="3502">
        <v>0</v>
      </c>
      <c r="O848" s="3325">
        <v>13</v>
      </c>
      <c r="P848" s="3328">
        <v>13047</v>
      </c>
      <c r="Q848" s="3329"/>
      <c r="R848" s="3332" t="s">
        <v>4060</v>
      </c>
      <c r="S848" s="3333"/>
      <c r="T848" s="3328" t="s">
        <v>3891</v>
      </c>
      <c r="U848" s="3329"/>
      <c r="V848" s="3338" t="s">
        <v>3420</v>
      </c>
      <c r="AI848" s="1548">
        <f>SUM(H848:J851)</f>
        <v>2</v>
      </c>
      <c r="AJ848" s="1548">
        <f>SUM(K848:M851)</f>
        <v>2</v>
      </c>
      <c r="AK848" s="1549" t="str">
        <f>IF(AI848=AJ848,"","不一致")</f>
        <v/>
      </c>
    </row>
    <row r="849" spans="1:37" ht="11.25" customHeight="1" x14ac:dyDescent="0.15">
      <c r="A849" s="1859"/>
      <c r="B849" s="679"/>
      <c r="C849" s="3628"/>
      <c r="D849" s="322"/>
      <c r="E849" s="950" t="s">
        <v>1193</v>
      </c>
      <c r="F849" s="3544"/>
      <c r="G849" s="3493"/>
      <c r="H849" s="3487"/>
      <c r="I849" s="3489"/>
      <c r="J849" s="3491"/>
      <c r="K849" s="3487"/>
      <c r="L849" s="3489"/>
      <c r="M849" s="3491"/>
      <c r="N849" s="3493"/>
      <c r="O849" s="3326"/>
      <c r="P849" s="3330"/>
      <c r="Q849" s="3331"/>
      <c r="R849" s="3334"/>
      <c r="S849" s="3335"/>
      <c r="T849" s="3336"/>
      <c r="U849" s="3337"/>
      <c r="V849" s="3339"/>
    </row>
    <row r="850" spans="1:37" ht="11.25" customHeight="1" x14ac:dyDescent="0.15">
      <c r="A850" s="1859"/>
      <c r="B850" s="679"/>
      <c r="C850" s="3628"/>
      <c r="D850" s="320" t="s">
        <v>70</v>
      </c>
      <c r="E850" s="949" t="s">
        <v>1194</v>
      </c>
      <c r="F850" s="3583" t="s">
        <v>2689</v>
      </c>
      <c r="G850" s="3493"/>
      <c r="H850" s="3487"/>
      <c r="I850" s="3489"/>
      <c r="J850" s="3491"/>
      <c r="K850" s="3487"/>
      <c r="L850" s="3489"/>
      <c r="M850" s="3491"/>
      <c r="N850" s="3493"/>
      <c r="O850" s="3326"/>
      <c r="P850" s="3340"/>
      <c r="Q850" s="3342">
        <v>2704</v>
      </c>
      <c r="R850" s="3344">
        <v>541</v>
      </c>
      <c r="S850" s="3345">
        <v>1190</v>
      </c>
      <c r="T850" s="3344" t="s">
        <v>3990</v>
      </c>
      <c r="U850" s="3347">
        <v>300</v>
      </c>
      <c r="V850" s="3397" t="s">
        <v>3426</v>
      </c>
    </row>
    <row r="851" spans="1:37" ht="11.25" customHeight="1" x14ac:dyDescent="0.15">
      <c r="A851" s="1859"/>
      <c r="B851" s="679"/>
      <c r="C851" s="3629"/>
      <c r="D851" s="320" t="s">
        <v>71</v>
      </c>
      <c r="E851" s="949" t="s">
        <v>1194</v>
      </c>
      <c r="F851" s="3583"/>
      <c r="G851" s="3503"/>
      <c r="H851" s="3499"/>
      <c r="I851" s="3501"/>
      <c r="J851" s="3497"/>
      <c r="K851" s="3499"/>
      <c r="L851" s="3501"/>
      <c r="M851" s="3497"/>
      <c r="N851" s="3503"/>
      <c r="O851" s="3358"/>
      <c r="P851" s="3359"/>
      <c r="Q851" s="3360"/>
      <c r="R851" s="3359"/>
      <c r="S851" s="3361"/>
      <c r="T851" s="3359"/>
      <c r="U851" s="3362"/>
      <c r="V851" s="3398"/>
    </row>
    <row r="852" spans="1:37" ht="11.25" customHeight="1" x14ac:dyDescent="0.15">
      <c r="A852" s="1859"/>
      <c r="B852" s="679"/>
      <c r="C852" s="3627" t="s">
        <v>4437</v>
      </c>
      <c r="D852" s="515" t="s">
        <v>72</v>
      </c>
      <c r="E852" s="952" t="s">
        <v>1195</v>
      </c>
      <c r="F852" s="3543" t="s">
        <v>2689</v>
      </c>
      <c r="G852" s="3502">
        <v>2</v>
      </c>
      <c r="H852" s="3498">
        <v>1</v>
      </c>
      <c r="I852" s="3500">
        <v>0</v>
      </c>
      <c r="J852" s="3496">
        <v>1</v>
      </c>
      <c r="K852" s="3498">
        <v>0</v>
      </c>
      <c r="L852" s="3500">
        <v>0</v>
      </c>
      <c r="M852" s="3496">
        <v>2</v>
      </c>
      <c r="N852" s="3502">
        <v>0</v>
      </c>
      <c r="O852" s="3325">
        <v>23</v>
      </c>
      <c r="P852" s="3328">
        <v>21430</v>
      </c>
      <c r="Q852" s="3329"/>
      <c r="R852" s="3332" t="s">
        <v>4061</v>
      </c>
      <c r="S852" s="3333"/>
      <c r="T852" s="3328" t="s">
        <v>3891</v>
      </c>
      <c r="U852" s="3329"/>
      <c r="V852" s="3338" t="s">
        <v>3420</v>
      </c>
      <c r="AI852" s="1548">
        <f>SUM(H852:J855)</f>
        <v>2</v>
      </c>
      <c r="AJ852" s="1548">
        <f>SUM(K852:M855)</f>
        <v>2</v>
      </c>
      <c r="AK852" s="1549" t="str">
        <f>IF(AI852=AJ852,"","不一致")</f>
        <v/>
      </c>
    </row>
    <row r="853" spans="1:37" ht="11.25" customHeight="1" x14ac:dyDescent="0.15">
      <c r="A853" s="1859"/>
      <c r="B853" s="679"/>
      <c r="C853" s="3628"/>
      <c r="D853" s="322"/>
      <c r="E853" s="950" t="s">
        <v>1196</v>
      </c>
      <c r="F853" s="3544"/>
      <c r="G853" s="3493"/>
      <c r="H853" s="3487"/>
      <c r="I853" s="3489"/>
      <c r="J853" s="3491"/>
      <c r="K853" s="3487"/>
      <c r="L853" s="3489"/>
      <c r="M853" s="3491"/>
      <c r="N853" s="3493"/>
      <c r="O853" s="3326"/>
      <c r="P853" s="3330"/>
      <c r="Q853" s="3331"/>
      <c r="R853" s="3334"/>
      <c r="S853" s="3335"/>
      <c r="T853" s="3336"/>
      <c r="U853" s="3337"/>
      <c r="V853" s="3339"/>
    </row>
    <row r="854" spans="1:37" ht="11.25" customHeight="1" x14ac:dyDescent="0.15">
      <c r="A854" s="1859"/>
      <c r="B854" s="679"/>
      <c r="C854" s="3628"/>
      <c r="D854" s="320" t="s">
        <v>70</v>
      </c>
      <c r="E854" s="949" t="s">
        <v>1197</v>
      </c>
      <c r="F854" s="3583" t="s">
        <v>2689</v>
      </c>
      <c r="G854" s="3493"/>
      <c r="H854" s="3487"/>
      <c r="I854" s="3489"/>
      <c r="J854" s="3491"/>
      <c r="K854" s="3487"/>
      <c r="L854" s="3489"/>
      <c r="M854" s="3491"/>
      <c r="N854" s="3493"/>
      <c r="O854" s="3326"/>
      <c r="P854" s="3340"/>
      <c r="Q854" s="3342">
        <v>11853</v>
      </c>
      <c r="R854" s="3344">
        <v>1104</v>
      </c>
      <c r="S854" s="3345">
        <v>2756</v>
      </c>
      <c r="T854" s="3344" t="s">
        <v>3990</v>
      </c>
      <c r="U854" s="3347">
        <v>300</v>
      </c>
      <c r="V854" s="3397" t="s">
        <v>3426</v>
      </c>
    </row>
    <row r="855" spans="1:37" ht="11.25" customHeight="1" x14ac:dyDescent="0.15">
      <c r="A855" s="1859"/>
      <c r="B855" s="679"/>
      <c r="C855" s="3629"/>
      <c r="D855" s="514" t="s">
        <v>71</v>
      </c>
      <c r="E855" s="951" t="s">
        <v>1197</v>
      </c>
      <c r="F855" s="3584"/>
      <c r="G855" s="3503"/>
      <c r="H855" s="3499"/>
      <c r="I855" s="3501"/>
      <c r="J855" s="3497"/>
      <c r="K855" s="3499"/>
      <c r="L855" s="3501"/>
      <c r="M855" s="3497"/>
      <c r="N855" s="3503"/>
      <c r="O855" s="3358"/>
      <c r="P855" s="3359"/>
      <c r="Q855" s="3360"/>
      <c r="R855" s="3359"/>
      <c r="S855" s="3361"/>
      <c r="T855" s="3359"/>
      <c r="U855" s="3362"/>
      <c r="V855" s="3398"/>
    </row>
    <row r="856" spans="1:37" ht="11.25" customHeight="1" x14ac:dyDescent="0.15">
      <c r="A856" s="1859"/>
      <c r="B856" s="679"/>
      <c r="C856" s="3627" t="s">
        <v>4438</v>
      </c>
      <c r="D856" s="320" t="s">
        <v>72</v>
      </c>
      <c r="E856" s="949" t="s">
        <v>1198</v>
      </c>
      <c r="F856" s="3543" t="s">
        <v>2689</v>
      </c>
      <c r="G856" s="3502">
        <v>1</v>
      </c>
      <c r="H856" s="3498">
        <v>0</v>
      </c>
      <c r="I856" s="3500">
        <v>0</v>
      </c>
      <c r="J856" s="3496">
        <v>1</v>
      </c>
      <c r="K856" s="3498">
        <v>0</v>
      </c>
      <c r="L856" s="3500">
        <v>1</v>
      </c>
      <c r="M856" s="3496">
        <v>0</v>
      </c>
      <c r="N856" s="3502">
        <v>0</v>
      </c>
      <c r="O856" s="3325">
        <v>1</v>
      </c>
      <c r="P856" s="3328">
        <v>1089</v>
      </c>
      <c r="Q856" s="3329"/>
      <c r="R856" s="3332" t="s">
        <v>3763</v>
      </c>
      <c r="S856" s="3333"/>
      <c r="T856" s="3328" t="s">
        <v>3891</v>
      </c>
      <c r="U856" s="3329"/>
      <c r="V856" s="3338" t="s">
        <v>3420</v>
      </c>
      <c r="AI856" s="1548">
        <f>SUM(H856:J859)</f>
        <v>1</v>
      </c>
      <c r="AJ856" s="1548">
        <f>SUM(K856:M859)</f>
        <v>1</v>
      </c>
      <c r="AK856" s="1549" t="str">
        <f>IF(AI856=AJ856,"","不一致")</f>
        <v/>
      </c>
    </row>
    <row r="857" spans="1:37" ht="11.25" customHeight="1" x14ac:dyDescent="0.15">
      <c r="A857" s="1859"/>
      <c r="B857" s="679"/>
      <c r="C857" s="3628"/>
      <c r="D857" s="322"/>
      <c r="E857" s="950" t="s">
        <v>1199</v>
      </c>
      <c r="F857" s="3544"/>
      <c r="G857" s="3493"/>
      <c r="H857" s="3487"/>
      <c r="I857" s="3489"/>
      <c r="J857" s="3491"/>
      <c r="K857" s="3487"/>
      <c r="L857" s="3489"/>
      <c r="M857" s="3491"/>
      <c r="N857" s="3493"/>
      <c r="O857" s="3326"/>
      <c r="P857" s="3330"/>
      <c r="Q857" s="3331"/>
      <c r="R857" s="3334"/>
      <c r="S857" s="3335"/>
      <c r="T857" s="3336"/>
      <c r="U857" s="3337"/>
      <c r="V857" s="3339"/>
    </row>
    <row r="858" spans="1:37" ht="11.25" customHeight="1" x14ac:dyDescent="0.15">
      <c r="A858" s="1859"/>
      <c r="B858" s="679"/>
      <c r="C858" s="3628"/>
      <c r="D858" s="320" t="s">
        <v>70</v>
      </c>
      <c r="E858" s="949" t="s">
        <v>1200</v>
      </c>
      <c r="F858" s="3583" t="s">
        <v>2689</v>
      </c>
      <c r="G858" s="3493"/>
      <c r="H858" s="3487"/>
      <c r="I858" s="3489"/>
      <c r="J858" s="3491"/>
      <c r="K858" s="3487"/>
      <c r="L858" s="3489"/>
      <c r="M858" s="3491"/>
      <c r="N858" s="3493"/>
      <c r="O858" s="3326"/>
      <c r="P858" s="3340"/>
      <c r="Q858" s="3342">
        <v>203</v>
      </c>
      <c r="R858" s="3344">
        <v>109</v>
      </c>
      <c r="S858" s="3345">
        <v>249</v>
      </c>
      <c r="T858" s="3344" t="s">
        <v>3990</v>
      </c>
      <c r="U858" s="3347">
        <v>300</v>
      </c>
      <c r="V858" s="3397" t="s">
        <v>3426</v>
      </c>
    </row>
    <row r="859" spans="1:37" ht="11.25" customHeight="1" x14ac:dyDescent="0.15">
      <c r="A859" s="1859"/>
      <c r="B859" s="679"/>
      <c r="C859" s="3629"/>
      <c r="D859" s="320" t="s">
        <v>71</v>
      </c>
      <c r="E859" s="949" t="s">
        <v>1200</v>
      </c>
      <c r="F859" s="3583"/>
      <c r="G859" s="3503"/>
      <c r="H859" s="3499"/>
      <c r="I859" s="3501"/>
      <c r="J859" s="3497"/>
      <c r="K859" s="3499"/>
      <c r="L859" s="3501"/>
      <c r="M859" s="3497"/>
      <c r="N859" s="3503"/>
      <c r="O859" s="3358"/>
      <c r="P859" s="3359"/>
      <c r="Q859" s="3360"/>
      <c r="R859" s="3359"/>
      <c r="S859" s="3361"/>
      <c r="T859" s="3359"/>
      <c r="U859" s="3362"/>
      <c r="V859" s="3398"/>
    </row>
    <row r="860" spans="1:37" ht="11.25" customHeight="1" x14ac:dyDescent="0.15">
      <c r="A860" s="1859"/>
      <c r="B860" s="679"/>
      <c r="C860" s="3627" t="s">
        <v>4439</v>
      </c>
      <c r="D860" s="515" t="s">
        <v>72</v>
      </c>
      <c r="E860" s="952" t="s">
        <v>1201</v>
      </c>
      <c r="F860" s="3543" t="s">
        <v>2689</v>
      </c>
      <c r="G860" s="3502">
        <v>2</v>
      </c>
      <c r="H860" s="3498">
        <v>1</v>
      </c>
      <c r="I860" s="3500">
        <v>0</v>
      </c>
      <c r="J860" s="3496">
        <v>1</v>
      </c>
      <c r="K860" s="3498">
        <v>0</v>
      </c>
      <c r="L860" s="3500">
        <v>1</v>
      </c>
      <c r="M860" s="3496">
        <v>1</v>
      </c>
      <c r="N860" s="3502">
        <v>0</v>
      </c>
      <c r="O860" s="3325">
        <v>1</v>
      </c>
      <c r="P860" s="3328">
        <v>3049</v>
      </c>
      <c r="Q860" s="3329"/>
      <c r="R860" s="3332" t="s">
        <v>3764</v>
      </c>
      <c r="S860" s="3333"/>
      <c r="T860" s="3328" t="s">
        <v>3891</v>
      </c>
      <c r="U860" s="3329"/>
      <c r="V860" s="3338" t="s">
        <v>3420</v>
      </c>
      <c r="AI860" s="1548">
        <f>SUM(H860:J863)</f>
        <v>2</v>
      </c>
      <c r="AJ860" s="1548">
        <f>SUM(K860:M863)</f>
        <v>2</v>
      </c>
      <c r="AK860" s="1549" t="str">
        <f>IF(AI860=AJ860,"","不一致")</f>
        <v/>
      </c>
    </row>
    <row r="861" spans="1:37" ht="11.25" customHeight="1" x14ac:dyDescent="0.15">
      <c r="A861" s="1859"/>
      <c r="B861" s="679"/>
      <c r="C861" s="3628"/>
      <c r="D861" s="322"/>
      <c r="E861" s="950" t="s">
        <v>5167</v>
      </c>
      <c r="F861" s="3544"/>
      <c r="G861" s="3493"/>
      <c r="H861" s="3487"/>
      <c r="I861" s="3489"/>
      <c r="J861" s="3491"/>
      <c r="K861" s="3487"/>
      <c r="L861" s="3489"/>
      <c r="M861" s="3491"/>
      <c r="N861" s="3493"/>
      <c r="O861" s="3326"/>
      <c r="P861" s="3330"/>
      <c r="Q861" s="3331"/>
      <c r="R861" s="3334"/>
      <c r="S861" s="3335"/>
      <c r="T861" s="3336"/>
      <c r="U861" s="3337"/>
      <c r="V861" s="3339"/>
    </row>
    <row r="862" spans="1:37" ht="11.25" customHeight="1" x14ac:dyDescent="0.15">
      <c r="A862" s="1859"/>
      <c r="B862" s="679"/>
      <c r="C862" s="3628"/>
      <c r="D862" s="320" t="s">
        <v>70</v>
      </c>
      <c r="E862" s="949" t="s">
        <v>1202</v>
      </c>
      <c r="F862" s="3583" t="s">
        <v>2689</v>
      </c>
      <c r="G862" s="3493"/>
      <c r="H862" s="3487"/>
      <c r="I862" s="3489"/>
      <c r="J862" s="3491"/>
      <c r="K862" s="3487"/>
      <c r="L862" s="3489"/>
      <c r="M862" s="3491"/>
      <c r="N862" s="3493"/>
      <c r="O862" s="3326"/>
      <c r="P862" s="3340"/>
      <c r="Q862" s="3342">
        <v>383</v>
      </c>
      <c r="R862" s="3344">
        <v>314</v>
      </c>
      <c r="S862" s="3345">
        <v>719</v>
      </c>
      <c r="T862" s="3344" t="s">
        <v>3990</v>
      </c>
      <c r="U862" s="3347">
        <v>300</v>
      </c>
      <c r="V862" s="3397" t="s">
        <v>3426</v>
      </c>
    </row>
    <row r="863" spans="1:37" ht="11.25" customHeight="1" x14ac:dyDescent="0.15">
      <c r="A863" s="1859"/>
      <c r="B863" s="679"/>
      <c r="C863" s="3629"/>
      <c r="D863" s="514" t="s">
        <v>71</v>
      </c>
      <c r="E863" s="951" t="s">
        <v>1202</v>
      </c>
      <c r="F863" s="3584"/>
      <c r="G863" s="3503"/>
      <c r="H863" s="3499"/>
      <c r="I863" s="3501"/>
      <c r="J863" s="3497"/>
      <c r="K863" s="3499"/>
      <c r="L863" s="3501"/>
      <c r="M863" s="3497"/>
      <c r="N863" s="3503"/>
      <c r="O863" s="3358"/>
      <c r="P863" s="3359"/>
      <c r="Q863" s="3360"/>
      <c r="R863" s="3359"/>
      <c r="S863" s="3361"/>
      <c r="T863" s="3359"/>
      <c r="U863" s="3362"/>
      <c r="V863" s="3398"/>
    </row>
    <row r="864" spans="1:37" ht="11.25" customHeight="1" x14ac:dyDescent="0.15">
      <c r="A864" s="1859"/>
      <c r="B864" s="679"/>
      <c r="C864" s="3627" t="s">
        <v>4440</v>
      </c>
      <c r="D864" s="320" t="s">
        <v>72</v>
      </c>
      <c r="E864" s="949" t="s">
        <v>1203</v>
      </c>
      <c r="F864" s="3543" t="s">
        <v>2689</v>
      </c>
      <c r="G864" s="3502">
        <v>1</v>
      </c>
      <c r="H864" s="3498">
        <v>0</v>
      </c>
      <c r="I864" s="3500">
        <v>0</v>
      </c>
      <c r="J864" s="3496">
        <v>1</v>
      </c>
      <c r="K864" s="3498">
        <v>1</v>
      </c>
      <c r="L864" s="3500">
        <v>0</v>
      </c>
      <c r="M864" s="3496">
        <v>0</v>
      </c>
      <c r="N864" s="3502">
        <v>0</v>
      </c>
      <c r="O864" s="3325">
        <v>2</v>
      </c>
      <c r="P864" s="3328">
        <v>1743</v>
      </c>
      <c r="Q864" s="3329"/>
      <c r="R864" s="3332" t="s">
        <v>4062</v>
      </c>
      <c r="S864" s="3333"/>
      <c r="T864" s="3328" t="s">
        <v>3891</v>
      </c>
      <c r="U864" s="3329"/>
      <c r="V864" s="3338" t="s">
        <v>3420</v>
      </c>
      <c r="AI864" s="1548">
        <f>SUM(H864:J867)</f>
        <v>1</v>
      </c>
      <c r="AJ864" s="1548">
        <f>SUM(K864:M867)</f>
        <v>1</v>
      </c>
      <c r="AK864" s="1549" t="str">
        <f>IF(AI864=AJ864,"","不一致")</f>
        <v/>
      </c>
    </row>
    <row r="865" spans="1:37" ht="11.25" customHeight="1" x14ac:dyDescent="0.15">
      <c r="A865" s="1859"/>
      <c r="B865" s="679"/>
      <c r="C865" s="3628"/>
      <c r="D865" s="322"/>
      <c r="E865" s="953" t="s">
        <v>1204</v>
      </c>
      <c r="F865" s="3544"/>
      <c r="G865" s="3493"/>
      <c r="H865" s="3487"/>
      <c r="I865" s="3489"/>
      <c r="J865" s="3491"/>
      <c r="K865" s="3487"/>
      <c r="L865" s="3489"/>
      <c r="M865" s="3491"/>
      <c r="N865" s="3493"/>
      <c r="O865" s="3326"/>
      <c r="P865" s="3330"/>
      <c r="Q865" s="3331"/>
      <c r="R865" s="3334"/>
      <c r="S865" s="3335"/>
      <c r="T865" s="3336"/>
      <c r="U865" s="3337"/>
      <c r="V865" s="3339"/>
    </row>
    <row r="866" spans="1:37" ht="11.25" customHeight="1" x14ac:dyDescent="0.15">
      <c r="A866" s="1859"/>
      <c r="B866" s="679"/>
      <c r="C866" s="3628"/>
      <c r="D866" s="320" t="s">
        <v>70</v>
      </c>
      <c r="E866" s="949" t="s">
        <v>1205</v>
      </c>
      <c r="F866" s="3583" t="s">
        <v>2689</v>
      </c>
      <c r="G866" s="3493"/>
      <c r="H866" s="3487"/>
      <c r="I866" s="3489"/>
      <c r="J866" s="3491"/>
      <c r="K866" s="3487"/>
      <c r="L866" s="3489"/>
      <c r="M866" s="3491"/>
      <c r="N866" s="3493"/>
      <c r="O866" s="3326"/>
      <c r="P866" s="3340"/>
      <c r="Q866" s="3342">
        <v>67</v>
      </c>
      <c r="R866" s="3344">
        <v>130</v>
      </c>
      <c r="S866" s="3345">
        <v>269</v>
      </c>
      <c r="T866" s="3344" t="s">
        <v>3990</v>
      </c>
      <c r="U866" s="3347">
        <v>300</v>
      </c>
      <c r="V866" s="3397" t="s">
        <v>3426</v>
      </c>
    </row>
    <row r="867" spans="1:37" ht="11.25" customHeight="1" x14ac:dyDescent="0.15">
      <c r="A867" s="1859"/>
      <c r="B867" s="679"/>
      <c r="C867" s="3629"/>
      <c r="D867" s="320" t="s">
        <v>71</v>
      </c>
      <c r="E867" s="949" t="s">
        <v>1205</v>
      </c>
      <c r="F867" s="3583"/>
      <c r="G867" s="3503"/>
      <c r="H867" s="3499"/>
      <c r="I867" s="3501"/>
      <c r="J867" s="3497"/>
      <c r="K867" s="3499"/>
      <c r="L867" s="3501"/>
      <c r="M867" s="3497"/>
      <c r="N867" s="3503"/>
      <c r="O867" s="3358"/>
      <c r="P867" s="3359"/>
      <c r="Q867" s="3360"/>
      <c r="R867" s="3359"/>
      <c r="S867" s="3361"/>
      <c r="T867" s="3359"/>
      <c r="U867" s="3362"/>
      <c r="V867" s="3398"/>
    </row>
    <row r="868" spans="1:37" ht="11.25" customHeight="1" x14ac:dyDescent="0.15">
      <c r="A868" s="1859"/>
      <c r="B868" s="679"/>
      <c r="C868" s="3627" t="s">
        <v>4441</v>
      </c>
      <c r="D868" s="515" t="s">
        <v>72</v>
      </c>
      <c r="E868" s="952" t="s">
        <v>1206</v>
      </c>
      <c r="F868" s="3543" t="s">
        <v>2689</v>
      </c>
      <c r="G868" s="3502">
        <v>2</v>
      </c>
      <c r="H868" s="3498">
        <v>1</v>
      </c>
      <c r="I868" s="3500">
        <v>0</v>
      </c>
      <c r="J868" s="3496">
        <v>1</v>
      </c>
      <c r="K868" s="3498">
        <v>0</v>
      </c>
      <c r="L868" s="3500">
        <v>2</v>
      </c>
      <c r="M868" s="3496">
        <v>0</v>
      </c>
      <c r="N868" s="3502">
        <v>0</v>
      </c>
      <c r="O868" s="3325">
        <v>6</v>
      </c>
      <c r="P868" s="3328">
        <v>5613</v>
      </c>
      <c r="Q868" s="3329"/>
      <c r="R868" s="3332" t="s">
        <v>4063</v>
      </c>
      <c r="S868" s="3333"/>
      <c r="T868" s="3328" t="s">
        <v>3891</v>
      </c>
      <c r="U868" s="3329"/>
      <c r="V868" s="3338" t="s">
        <v>3420</v>
      </c>
      <c r="AI868" s="1548">
        <f>SUM(H868:J871)</f>
        <v>2</v>
      </c>
      <c r="AJ868" s="1548">
        <f>SUM(K868:M871)</f>
        <v>2</v>
      </c>
      <c r="AK868" s="1549" t="str">
        <f>IF(AI868=AJ868,"","不一致")</f>
        <v/>
      </c>
    </row>
    <row r="869" spans="1:37" ht="11.25" customHeight="1" x14ac:dyDescent="0.15">
      <c r="A869" s="1859"/>
      <c r="B869" s="679"/>
      <c r="C869" s="3628"/>
      <c r="D869" s="322"/>
      <c r="E869" s="950" t="s">
        <v>5168</v>
      </c>
      <c r="F869" s="3544"/>
      <c r="G869" s="3493"/>
      <c r="H869" s="3487"/>
      <c r="I869" s="3489"/>
      <c r="J869" s="3491"/>
      <c r="K869" s="3487"/>
      <c r="L869" s="3489"/>
      <c r="M869" s="3491"/>
      <c r="N869" s="3493"/>
      <c r="O869" s="3326"/>
      <c r="P869" s="3330"/>
      <c r="Q869" s="3331"/>
      <c r="R869" s="3334"/>
      <c r="S869" s="3335"/>
      <c r="T869" s="3336"/>
      <c r="U869" s="3337"/>
      <c r="V869" s="3339"/>
    </row>
    <row r="870" spans="1:37" ht="11.25" customHeight="1" x14ac:dyDescent="0.15">
      <c r="A870" s="1859"/>
      <c r="B870" s="679"/>
      <c r="C870" s="3628"/>
      <c r="D870" s="320" t="s">
        <v>70</v>
      </c>
      <c r="E870" s="949" t="s">
        <v>1207</v>
      </c>
      <c r="F870" s="3583" t="s">
        <v>2689</v>
      </c>
      <c r="G870" s="3493"/>
      <c r="H870" s="3487"/>
      <c r="I870" s="3489"/>
      <c r="J870" s="3491"/>
      <c r="K870" s="3487"/>
      <c r="L870" s="3489"/>
      <c r="M870" s="3491"/>
      <c r="N870" s="3493"/>
      <c r="O870" s="3326"/>
      <c r="P870" s="3340"/>
      <c r="Q870" s="3342">
        <v>1326</v>
      </c>
      <c r="R870" s="3344">
        <v>837</v>
      </c>
      <c r="S870" s="3345">
        <v>1814</v>
      </c>
      <c r="T870" s="3344" t="s">
        <v>3990</v>
      </c>
      <c r="U870" s="3347">
        <v>300</v>
      </c>
      <c r="V870" s="3397" t="s">
        <v>3426</v>
      </c>
    </row>
    <row r="871" spans="1:37" ht="11.25" customHeight="1" x14ac:dyDescent="0.15">
      <c r="A871" s="1859"/>
      <c r="B871" s="679"/>
      <c r="C871" s="3629"/>
      <c r="D871" s="514" t="s">
        <v>71</v>
      </c>
      <c r="E871" s="951" t="s">
        <v>1207</v>
      </c>
      <c r="F871" s="3584"/>
      <c r="G871" s="3503"/>
      <c r="H871" s="3499"/>
      <c r="I871" s="3501"/>
      <c r="J871" s="3497"/>
      <c r="K871" s="3499"/>
      <c r="L871" s="3501"/>
      <c r="M871" s="3497"/>
      <c r="N871" s="3503"/>
      <c r="O871" s="3358"/>
      <c r="P871" s="3359"/>
      <c r="Q871" s="3360"/>
      <c r="R871" s="3359"/>
      <c r="S871" s="3361"/>
      <c r="T871" s="3359"/>
      <c r="U871" s="3362"/>
      <c r="V871" s="3398"/>
    </row>
    <row r="872" spans="1:37" ht="11.25" customHeight="1" x14ac:dyDescent="0.15">
      <c r="A872" s="1859"/>
      <c r="B872" s="679"/>
      <c r="C872" s="3627" t="s">
        <v>4442</v>
      </c>
      <c r="D872" s="320" t="s">
        <v>72</v>
      </c>
      <c r="E872" s="949" t="s">
        <v>1208</v>
      </c>
      <c r="F872" s="3543" t="s">
        <v>2689</v>
      </c>
      <c r="G872" s="3502">
        <v>2</v>
      </c>
      <c r="H872" s="3498">
        <v>1</v>
      </c>
      <c r="I872" s="3500">
        <v>0</v>
      </c>
      <c r="J872" s="3496">
        <v>1</v>
      </c>
      <c r="K872" s="3498">
        <v>0</v>
      </c>
      <c r="L872" s="3500">
        <v>1</v>
      </c>
      <c r="M872" s="3496">
        <v>1</v>
      </c>
      <c r="N872" s="3502">
        <v>0</v>
      </c>
      <c r="O872" s="3325">
        <v>5</v>
      </c>
      <c r="P872" s="3328">
        <v>8041</v>
      </c>
      <c r="Q872" s="3329"/>
      <c r="R872" s="3402" t="s">
        <v>4064</v>
      </c>
      <c r="S872" s="3403"/>
      <c r="T872" s="3328" t="s">
        <v>3891</v>
      </c>
      <c r="U872" s="3329"/>
      <c r="V872" s="3338" t="s">
        <v>3420</v>
      </c>
      <c r="AI872" s="1548">
        <f>SUM(H872:J875)</f>
        <v>2</v>
      </c>
      <c r="AJ872" s="1548">
        <f>SUM(K872:M875)</f>
        <v>2</v>
      </c>
      <c r="AK872" s="1549" t="str">
        <f>IF(AI872=AJ872,"","不一致")</f>
        <v/>
      </c>
    </row>
    <row r="873" spans="1:37" ht="11.25" customHeight="1" x14ac:dyDescent="0.15">
      <c r="A873" s="1859"/>
      <c r="B873" s="679"/>
      <c r="C873" s="3628"/>
      <c r="D873" s="322"/>
      <c r="E873" s="950" t="s">
        <v>3991</v>
      </c>
      <c r="F873" s="3544"/>
      <c r="G873" s="3493"/>
      <c r="H873" s="3487"/>
      <c r="I873" s="3489"/>
      <c r="J873" s="3491"/>
      <c r="K873" s="3487"/>
      <c r="L873" s="3489"/>
      <c r="M873" s="3491"/>
      <c r="N873" s="3493"/>
      <c r="O873" s="3326"/>
      <c r="P873" s="3330"/>
      <c r="Q873" s="3331"/>
      <c r="R873" s="3404"/>
      <c r="S873" s="3405"/>
      <c r="T873" s="3336"/>
      <c r="U873" s="3337"/>
      <c r="V873" s="3339"/>
    </row>
    <row r="874" spans="1:37" ht="11.25" customHeight="1" x14ac:dyDescent="0.15">
      <c r="A874" s="1859"/>
      <c r="B874" s="679"/>
      <c r="C874" s="3628"/>
      <c r="D874" s="320" t="s">
        <v>70</v>
      </c>
      <c r="E874" s="949" t="s">
        <v>1209</v>
      </c>
      <c r="F874" s="3583" t="s">
        <v>2689</v>
      </c>
      <c r="G874" s="3493"/>
      <c r="H874" s="3487"/>
      <c r="I874" s="3489"/>
      <c r="J874" s="3491"/>
      <c r="K874" s="3487"/>
      <c r="L874" s="3489"/>
      <c r="M874" s="3491"/>
      <c r="N874" s="3493"/>
      <c r="O874" s="3326"/>
      <c r="P874" s="3340"/>
      <c r="Q874" s="3342">
        <v>1963</v>
      </c>
      <c r="R874" s="3344">
        <v>659</v>
      </c>
      <c r="S874" s="3345">
        <v>1370</v>
      </c>
      <c r="T874" s="3344" t="s">
        <v>3990</v>
      </c>
      <c r="U874" s="3347">
        <v>300</v>
      </c>
      <c r="V874" s="3397" t="s">
        <v>3426</v>
      </c>
    </row>
    <row r="875" spans="1:37" ht="11.25" customHeight="1" x14ac:dyDescent="0.15">
      <c r="A875" s="1859"/>
      <c r="B875" s="679"/>
      <c r="C875" s="3629"/>
      <c r="D875" s="320" t="s">
        <v>71</v>
      </c>
      <c r="E875" s="949" t="s">
        <v>1209</v>
      </c>
      <c r="F875" s="3583"/>
      <c r="G875" s="3503"/>
      <c r="H875" s="3499"/>
      <c r="I875" s="3501"/>
      <c r="J875" s="3497"/>
      <c r="K875" s="3499"/>
      <c r="L875" s="3501"/>
      <c r="M875" s="3497"/>
      <c r="N875" s="3503"/>
      <c r="O875" s="3358"/>
      <c r="P875" s="3359"/>
      <c r="Q875" s="3360"/>
      <c r="R875" s="3359"/>
      <c r="S875" s="3361"/>
      <c r="T875" s="3359"/>
      <c r="U875" s="3362"/>
      <c r="V875" s="3398"/>
    </row>
    <row r="876" spans="1:37" ht="11.25" customHeight="1" x14ac:dyDescent="0.15">
      <c r="A876" s="1859"/>
      <c r="B876" s="679"/>
      <c r="C876" s="3627" t="s">
        <v>4368</v>
      </c>
      <c r="D876" s="515" t="s">
        <v>72</v>
      </c>
      <c r="E876" s="952" t="s">
        <v>1201</v>
      </c>
      <c r="F876" s="3543" t="s">
        <v>2689</v>
      </c>
      <c r="G876" s="3502">
        <v>2</v>
      </c>
      <c r="H876" s="3498">
        <v>1</v>
      </c>
      <c r="I876" s="3500">
        <v>0</v>
      </c>
      <c r="J876" s="3496">
        <v>1</v>
      </c>
      <c r="K876" s="3498">
        <v>0</v>
      </c>
      <c r="L876" s="3500">
        <v>0</v>
      </c>
      <c r="M876" s="3496">
        <v>2</v>
      </c>
      <c r="N876" s="3502">
        <v>0</v>
      </c>
      <c r="O876" s="3325">
        <v>8</v>
      </c>
      <c r="P876" s="3328">
        <v>17212</v>
      </c>
      <c r="Q876" s="3329"/>
      <c r="R876" s="3402" t="s">
        <v>4065</v>
      </c>
      <c r="S876" s="3403"/>
      <c r="T876" s="3328" t="s">
        <v>3891</v>
      </c>
      <c r="U876" s="3329"/>
      <c r="V876" s="3338" t="s">
        <v>3420</v>
      </c>
      <c r="AI876" s="1548">
        <f>SUM(H876:J879)</f>
        <v>2</v>
      </c>
      <c r="AJ876" s="1548">
        <f>SUM(K876:M879)</f>
        <v>2</v>
      </c>
      <c r="AK876" s="1549" t="str">
        <f>IF(AI876=AJ876,"","不一致")</f>
        <v/>
      </c>
    </row>
    <row r="877" spans="1:37" ht="11.25" customHeight="1" x14ac:dyDescent="0.15">
      <c r="A877" s="1859"/>
      <c r="B877" s="679"/>
      <c r="C877" s="3628"/>
      <c r="D877" s="322"/>
      <c r="E877" s="950" t="s">
        <v>1210</v>
      </c>
      <c r="F877" s="3544"/>
      <c r="G877" s="3493"/>
      <c r="H877" s="3487"/>
      <c r="I877" s="3489"/>
      <c r="J877" s="3491"/>
      <c r="K877" s="3487"/>
      <c r="L877" s="3489"/>
      <c r="M877" s="3491"/>
      <c r="N877" s="3493"/>
      <c r="O877" s="3326"/>
      <c r="P877" s="3330"/>
      <c r="Q877" s="3331"/>
      <c r="R877" s="3404"/>
      <c r="S877" s="3405"/>
      <c r="T877" s="3336"/>
      <c r="U877" s="3337"/>
      <c r="V877" s="3339"/>
    </row>
    <row r="878" spans="1:37" ht="11.25" customHeight="1" x14ac:dyDescent="0.15">
      <c r="A878" s="1859"/>
      <c r="B878" s="679"/>
      <c r="C878" s="3628"/>
      <c r="D878" s="320" t="s">
        <v>70</v>
      </c>
      <c r="E878" s="949" t="s">
        <v>1211</v>
      </c>
      <c r="F878" s="3583" t="s">
        <v>2689</v>
      </c>
      <c r="G878" s="3493"/>
      <c r="H878" s="3487"/>
      <c r="I878" s="3489"/>
      <c r="J878" s="3491"/>
      <c r="K878" s="3487"/>
      <c r="L878" s="3489"/>
      <c r="M878" s="3491"/>
      <c r="N878" s="3493"/>
      <c r="O878" s="3326"/>
      <c r="P878" s="3340"/>
      <c r="Q878" s="3342">
        <v>2523</v>
      </c>
      <c r="R878" s="3344">
        <v>2483</v>
      </c>
      <c r="S878" s="3345">
        <v>5727</v>
      </c>
      <c r="T878" s="3344" t="s">
        <v>3990</v>
      </c>
      <c r="U878" s="3347">
        <v>300</v>
      </c>
      <c r="V878" s="3397" t="s">
        <v>3426</v>
      </c>
    </row>
    <row r="879" spans="1:37" ht="11.25" customHeight="1" x14ac:dyDescent="0.15">
      <c r="A879" s="1859"/>
      <c r="B879" s="679"/>
      <c r="C879" s="3629"/>
      <c r="D879" s="514" t="s">
        <v>71</v>
      </c>
      <c r="E879" s="951" t="s">
        <v>1211</v>
      </c>
      <c r="F879" s="3584"/>
      <c r="G879" s="3503"/>
      <c r="H879" s="3499"/>
      <c r="I879" s="3501"/>
      <c r="J879" s="3497"/>
      <c r="K879" s="3499"/>
      <c r="L879" s="3501"/>
      <c r="M879" s="3497"/>
      <c r="N879" s="3503"/>
      <c r="O879" s="3358"/>
      <c r="P879" s="3359"/>
      <c r="Q879" s="3360"/>
      <c r="R879" s="3359"/>
      <c r="S879" s="3361"/>
      <c r="T879" s="3359"/>
      <c r="U879" s="3362"/>
      <c r="V879" s="3398"/>
    </row>
    <row r="880" spans="1:37" ht="11.25" customHeight="1" x14ac:dyDescent="0.15">
      <c r="A880" s="1859"/>
      <c r="B880" s="679"/>
      <c r="C880" s="3303" t="s">
        <v>4357</v>
      </c>
      <c r="D880" s="515" t="s">
        <v>72</v>
      </c>
      <c r="E880" s="952" t="s">
        <v>293</v>
      </c>
      <c r="F880" s="3543" t="s">
        <v>2689</v>
      </c>
      <c r="G880" s="3502">
        <v>2</v>
      </c>
      <c r="H880" s="3498">
        <v>1</v>
      </c>
      <c r="I880" s="3500">
        <v>0</v>
      </c>
      <c r="J880" s="3496">
        <v>1</v>
      </c>
      <c r="K880" s="3498">
        <v>0</v>
      </c>
      <c r="L880" s="3500">
        <v>1</v>
      </c>
      <c r="M880" s="3496">
        <v>1</v>
      </c>
      <c r="N880" s="3502">
        <v>0</v>
      </c>
      <c r="O880" s="3325">
        <v>3</v>
      </c>
      <c r="P880" s="3328">
        <v>7413</v>
      </c>
      <c r="Q880" s="3329"/>
      <c r="R880" s="3332" t="s">
        <v>4066</v>
      </c>
      <c r="S880" s="3333"/>
      <c r="T880" s="3328" t="s">
        <v>3891</v>
      </c>
      <c r="U880" s="3329"/>
      <c r="V880" s="3338" t="s">
        <v>3420</v>
      </c>
      <c r="AI880" s="1548">
        <f>SUM(H880:J883)</f>
        <v>2</v>
      </c>
      <c r="AJ880" s="1548">
        <f>SUM(K880:M883)</f>
        <v>2</v>
      </c>
      <c r="AK880" s="1549" t="str">
        <f>IF(AI880=AJ880,"","不一致")</f>
        <v/>
      </c>
    </row>
    <row r="881" spans="1:37" ht="11.25" customHeight="1" x14ac:dyDescent="0.15">
      <c r="A881" s="1859"/>
      <c r="B881" s="679"/>
      <c r="C881" s="3304"/>
      <c r="D881" s="322"/>
      <c r="E881" s="950" t="s">
        <v>1212</v>
      </c>
      <c r="F881" s="3544"/>
      <c r="G881" s="3493"/>
      <c r="H881" s="3487"/>
      <c r="I881" s="3489"/>
      <c r="J881" s="3491"/>
      <c r="K881" s="3487"/>
      <c r="L881" s="3489"/>
      <c r="M881" s="3491"/>
      <c r="N881" s="3493"/>
      <c r="O881" s="3326"/>
      <c r="P881" s="3330"/>
      <c r="Q881" s="3331"/>
      <c r="R881" s="3334"/>
      <c r="S881" s="3335"/>
      <c r="T881" s="3336"/>
      <c r="U881" s="3337"/>
      <c r="V881" s="3339"/>
    </row>
    <row r="882" spans="1:37" ht="11.25" customHeight="1" x14ac:dyDescent="0.15">
      <c r="A882" s="1859"/>
      <c r="B882" s="679"/>
      <c r="C882" s="3304"/>
      <c r="D882" s="320" t="s">
        <v>70</v>
      </c>
      <c r="E882" s="949" t="s">
        <v>1213</v>
      </c>
      <c r="F882" s="3583" t="s">
        <v>2689</v>
      </c>
      <c r="G882" s="3493"/>
      <c r="H882" s="3487"/>
      <c r="I882" s="3489"/>
      <c r="J882" s="3491"/>
      <c r="K882" s="3487"/>
      <c r="L882" s="3489"/>
      <c r="M882" s="3491"/>
      <c r="N882" s="3493"/>
      <c r="O882" s="3326"/>
      <c r="P882" s="3340"/>
      <c r="Q882" s="3342">
        <v>839</v>
      </c>
      <c r="R882" s="3344">
        <v>1558</v>
      </c>
      <c r="S882" s="3345">
        <v>3444</v>
      </c>
      <c r="T882" s="3344" t="s">
        <v>3990</v>
      </c>
      <c r="U882" s="3347">
        <v>300</v>
      </c>
      <c r="V882" s="3397" t="s">
        <v>3426</v>
      </c>
    </row>
    <row r="883" spans="1:37" ht="11.25" customHeight="1" x14ac:dyDescent="0.15">
      <c r="A883" s="1859"/>
      <c r="B883" s="679"/>
      <c r="C883" s="3305"/>
      <c r="D883" s="514" t="s">
        <v>71</v>
      </c>
      <c r="E883" s="951" t="s">
        <v>1213</v>
      </c>
      <c r="F883" s="3584"/>
      <c r="G883" s="3503"/>
      <c r="H883" s="3499"/>
      <c r="I883" s="3501"/>
      <c r="J883" s="3497"/>
      <c r="K883" s="3499"/>
      <c r="L883" s="3501"/>
      <c r="M883" s="3497"/>
      <c r="N883" s="3503"/>
      <c r="O883" s="3358"/>
      <c r="P883" s="3359"/>
      <c r="Q883" s="3360"/>
      <c r="R883" s="3359"/>
      <c r="S883" s="3361"/>
      <c r="T883" s="3359"/>
      <c r="U883" s="3362"/>
      <c r="V883" s="3398"/>
    </row>
    <row r="884" spans="1:37" ht="11.25" customHeight="1" x14ac:dyDescent="0.15">
      <c r="A884" s="1859"/>
      <c r="B884" s="977"/>
      <c r="C884" s="3304" t="s">
        <v>4443</v>
      </c>
      <c r="D884" s="320" t="s">
        <v>72</v>
      </c>
      <c r="E884" s="949" t="s">
        <v>297</v>
      </c>
      <c r="F884" s="3606" t="s">
        <v>2689</v>
      </c>
      <c r="G884" s="3493">
        <v>2</v>
      </c>
      <c r="H884" s="3487">
        <v>2</v>
      </c>
      <c r="I884" s="3489">
        <v>0</v>
      </c>
      <c r="J884" s="3491">
        <v>1</v>
      </c>
      <c r="K884" s="3487">
        <v>0</v>
      </c>
      <c r="L884" s="3489">
        <v>2</v>
      </c>
      <c r="M884" s="3491">
        <v>1</v>
      </c>
      <c r="N884" s="3493">
        <v>0</v>
      </c>
      <c r="O884" s="3326">
        <v>11</v>
      </c>
      <c r="P884" s="3330">
        <v>20232</v>
      </c>
      <c r="Q884" s="3331"/>
      <c r="R884" s="3363" t="s">
        <v>3765</v>
      </c>
      <c r="S884" s="3364"/>
      <c r="T884" s="3330" t="s">
        <v>3891</v>
      </c>
      <c r="U884" s="3331"/>
      <c r="V884" s="3365" t="s">
        <v>3420</v>
      </c>
      <c r="AI884" s="1548">
        <f>SUM(H884:J887)</f>
        <v>3</v>
      </c>
      <c r="AJ884" s="1548">
        <f>SUM(K884:M887)</f>
        <v>3</v>
      </c>
      <c r="AK884" s="1549" t="str">
        <f>IF(AI884=AJ884,"","不一致")</f>
        <v/>
      </c>
    </row>
    <row r="885" spans="1:37" ht="11.25" customHeight="1" x14ac:dyDescent="0.15">
      <c r="A885" s="1859"/>
      <c r="B885" s="977"/>
      <c r="C885" s="3304"/>
      <c r="D885" s="322"/>
      <c r="E885" s="513" t="s">
        <v>1214</v>
      </c>
      <c r="F885" s="3544"/>
      <c r="G885" s="3493"/>
      <c r="H885" s="3487"/>
      <c r="I885" s="3489"/>
      <c r="J885" s="3491"/>
      <c r="K885" s="3487"/>
      <c r="L885" s="3489"/>
      <c r="M885" s="3491"/>
      <c r="N885" s="3493"/>
      <c r="O885" s="3326"/>
      <c r="P885" s="3330"/>
      <c r="Q885" s="3331"/>
      <c r="R885" s="3334"/>
      <c r="S885" s="3335"/>
      <c r="T885" s="3336"/>
      <c r="U885" s="3337"/>
      <c r="V885" s="3339"/>
    </row>
    <row r="886" spans="1:37" ht="11.25" customHeight="1" x14ac:dyDescent="0.15">
      <c r="A886" s="1859"/>
      <c r="B886" s="977"/>
      <c r="C886" s="3304"/>
      <c r="D886" s="320" t="s">
        <v>70</v>
      </c>
      <c r="E886" s="949" t="s">
        <v>1215</v>
      </c>
      <c r="F886" s="3583" t="s">
        <v>2689</v>
      </c>
      <c r="G886" s="3493"/>
      <c r="H886" s="3487"/>
      <c r="I886" s="3489"/>
      <c r="J886" s="3491"/>
      <c r="K886" s="3487"/>
      <c r="L886" s="3489"/>
      <c r="M886" s="3491"/>
      <c r="N886" s="3493"/>
      <c r="O886" s="3326"/>
      <c r="P886" s="3340"/>
      <c r="Q886" s="3342">
        <v>1665</v>
      </c>
      <c r="R886" s="3344">
        <v>1972</v>
      </c>
      <c r="S886" s="3345">
        <v>4507</v>
      </c>
      <c r="T886" s="3344" t="s">
        <v>3990</v>
      </c>
      <c r="U886" s="3347">
        <v>300</v>
      </c>
      <c r="V886" s="3397" t="s">
        <v>3426</v>
      </c>
    </row>
    <row r="887" spans="1:37" ht="14.25" customHeight="1" thickBot="1" x14ac:dyDescent="0.2">
      <c r="A887" s="1859"/>
      <c r="B887" s="1334"/>
      <c r="C887" s="3562"/>
      <c r="D887" s="948" t="s">
        <v>71</v>
      </c>
      <c r="E887" s="954" t="s">
        <v>1215</v>
      </c>
      <c r="F887" s="3585"/>
      <c r="G887" s="3516"/>
      <c r="H887" s="3515"/>
      <c r="I887" s="3513"/>
      <c r="J887" s="3514"/>
      <c r="K887" s="3515"/>
      <c r="L887" s="3513"/>
      <c r="M887" s="3514"/>
      <c r="N887" s="3516"/>
      <c r="O887" s="3327"/>
      <c r="P887" s="3341"/>
      <c r="Q887" s="3343"/>
      <c r="R887" s="3341"/>
      <c r="S887" s="3346"/>
      <c r="T887" s="3341"/>
      <c r="U887" s="3348"/>
      <c r="V887" s="3399"/>
    </row>
    <row r="888" spans="1:37" ht="11.25" customHeight="1" x14ac:dyDescent="0.15">
      <c r="A888" s="1859"/>
      <c r="B888" s="3298" t="s">
        <v>2423</v>
      </c>
      <c r="C888" s="3304" t="s">
        <v>4356</v>
      </c>
      <c r="D888" s="320" t="s">
        <v>72</v>
      </c>
      <c r="E888" s="949" t="s">
        <v>1192</v>
      </c>
      <c r="F888" s="3606" t="s">
        <v>2689</v>
      </c>
      <c r="G888" s="3493">
        <v>1</v>
      </c>
      <c r="H888" s="3487">
        <v>0</v>
      </c>
      <c r="I888" s="3489">
        <v>0</v>
      </c>
      <c r="J888" s="3491">
        <v>1</v>
      </c>
      <c r="K888" s="3487">
        <v>1</v>
      </c>
      <c r="L888" s="3489">
        <v>0</v>
      </c>
      <c r="M888" s="3491">
        <v>0</v>
      </c>
      <c r="N888" s="3493">
        <v>0</v>
      </c>
      <c r="O888" s="3326">
        <v>5</v>
      </c>
      <c r="P888" s="3330">
        <v>4742</v>
      </c>
      <c r="Q888" s="3331"/>
      <c r="R888" s="3363" t="s">
        <v>4067</v>
      </c>
      <c r="S888" s="3364"/>
      <c r="T888" s="3330" t="s">
        <v>3891</v>
      </c>
      <c r="U888" s="3331"/>
      <c r="V888" s="3365" t="s">
        <v>3420</v>
      </c>
      <c r="X888" s="1550"/>
      <c r="AI888" s="1548">
        <f>SUM(H888:J891)</f>
        <v>1</v>
      </c>
      <c r="AJ888" s="1548">
        <f>SUM(K888:M891)</f>
        <v>1</v>
      </c>
      <c r="AK888" s="1549" t="str">
        <f>IF(AI888=AJ888,"","不一致")</f>
        <v/>
      </c>
    </row>
    <row r="889" spans="1:37" ht="11.25" customHeight="1" x14ac:dyDescent="0.15">
      <c r="A889" s="1859"/>
      <c r="B889" s="3298"/>
      <c r="C889" s="3304"/>
      <c r="D889" s="322"/>
      <c r="E889" s="950" t="s">
        <v>1216</v>
      </c>
      <c r="F889" s="3544"/>
      <c r="G889" s="3493"/>
      <c r="H889" s="3487"/>
      <c r="I889" s="3489"/>
      <c r="J889" s="3491"/>
      <c r="K889" s="3487"/>
      <c r="L889" s="3489"/>
      <c r="M889" s="3491"/>
      <c r="N889" s="3493"/>
      <c r="O889" s="3326"/>
      <c r="P889" s="3330"/>
      <c r="Q889" s="3331"/>
      <c r="R889" s="3334"/>
      <c r="S889" s="3335"/>
      <c r="T889" s="3336"/>
      <c r="U889" s="3337"/>
      <c r="V889" s="3339"/>
    </row>
    <row r="890" spans="1:37" ht="11.25" customHeight="1" x14ac:dyDescent="0.15">
      <c r="A890" s="1859"/>
      <c r="B890" s="3298"/>
      <c r="C890" s="3304"/>
      <c r="D890" s="320" t="s">
        <v>70</v>
      </c>
      <c r="E890" s="949" t="s">
        <v>1217</v>
      </c>
      <c r="F890" s="3583" t="s">
        <v>2689</v>
      </c>
      <c r="G890" s="3493"/>
      <c r="H890" s="3487"/>
      <c r="I890" s="3489"/>
      <c r="J890" s="3491"/>
      <c r="K890" s="3487"/>
      <c r="L890" s="3489"/>
      <c r="M890" s="3491"/>
      <c r="N890" s="3493"/>
      <c r="O890" s="3326"/>
      <c r="P890" s="3340"/>
      <c r="Q890" s="3342">
        <v>660</v>
      </c>
      <c r="R890" s="3344">
        <v>89</v>
      </c>
      <c r="S890" s="3345">
        <v>188</v>
      </c>
      <c r="T890" s="3344" t="s">
        <v>3990</v>
      </c>
      <c r="U890" s="3347">
        <v>300</v>
      </c>
      <c r="V890" s="3397" t="s">
        <v>3426</v>
      </c>
    </row>
    <row r="891" spans="1:37" ht="12" customHeight="1" thickBot="1" x14ac:dyDescent="0.2">
      <c r="A891" s="1859"/>
      <c r="B891" s="3298"/>
      <c r="C891" s="3562"/>
      <c r="D891" s="948" t="s">
        <v>71</v>
      </c>
      <c r="E891" s="954" t="s">
        <v>1217</v>
      </c>
      <c r="F891" s="3585"/>
      <c r="G891" s="3493"/>
      <c r="H891" s="3487"/>
      <c r="I891" s="3489"/>
      <c r="J891" s="3491"/>
      <c r="K891" s="3487"/>
      <c r="L891" s="3489"/>
      <c r="M891" s="3491"/>
      <c r="N891" s="3493"/>
      <c r="O891" s="3326"/>
      <c r="P891" s="3340"/>
      <c r="Q891" s="3366"/>
      <c r="R891" s="3340"/>
      <c r="S891" s="3367"/>
      <c r="T891" s="3359"/>
      <c r="U891" s="3370"/>
      <c r="V891" s="3400"/>
    </row>
    <row r="892" spans="1:37" ht="11.25" customHeight="1" x14ac:dyDescent="0.15">
      <c r="A892" s="1859"/>
      <c r="B892" s="3297" t="s">
        <v>5325</v>
      </c>
      <c r="C892" s="3304" t="s">
        <v>4326</v>
      </c>
      <c r="D892" s="320" t="s">
        <v>72</v>
      </c>
      <c r="E892" s="321" t="s">
        <v>107</v>
      </c>
      <c r="F892" s="3675" t="s">
        <v>6</v>
      </c>
      <c r="G892" s="3492">
        <v>4</v>
      </c>
      <c r="H892" s="3486">
        <v>0</v>
      </c>
      <c r="I892" s="3488">
        <v>1</v>
      </c>
      <c r="J892" s="3490">
        <v>3</v>
      </c>
      <c r="K892" s="3486">
        <v>1</v>
      </c>
      <c r="L892" s="3488">
        <v>2</v>
      </c>
      <c r="M892" s="3490">
        <v>1</v>
      </c>
      <c r="N892" s="3492">
        <v>0</v>
      </c>
      <c r="O892" s="3351">
        <v>36</v>
      </c>
      <c r="P892" s="3352">
        <v>61538</v>
      </c>
      <c r="Q892" s="3353"/>
      <c r="R892" s="3354" t="s">
        <v>3766</v>
      </c>
      <c r="S892" s="3355"/>
      <c r="T892" s="3352" t="s">
        <v>5110</v>
      </c>
      <c r="U892" s="3353"/>
      <c r="V892" s="3356" t="s">
        <v>3420</v>
      </c>
      <c r="X892" s="1550">
        <f>SUM(O892:O907)</f>
        <v>79</v>
      </c>
      <c r="Y892" s="1550">
        <f>SUM(P892:P907)</f>
        <v>99381</v>
      </c>
      <c r="Z892" s="1550">
        <f>SUM(Q892:Q907)</f>
        <v>6166</v>
      </c>
      <c r="AA892" s="1550">
        <f>SUM(G892:G907)</f>
        <v>7</v>
      </c>
      <c r="AB892" s="1550">
        <f t="shared" ref="AB892:AH892" si="6">SUM(H892:H907)</f>
        <v>0</v>
      </c>
      <c r="AC892" s="1550">
        <f t="shared" si="6"/>
        <v>2</v>
      </c>
      <c r="AD892" s="1550">
        <f t="shared" si="6"/>
        <v>5</v>
      </c>
      <c r="AE892" s="1550">
        <f t="shared" si="6"/>
        <v>1</v>
      </c>
      <c r="AF892" s="1550">
        <f t="shared" si="6"/>
        <v>2</v>
      </c>
      <c r="AG892" s="1550">
        <f t="shared" si="6"/>
        <v>4</v>
      </c>
      <c r="AH892" s="1550">
        <f t="shared" si="6"/>
        <v>0</v>
      </c>
      <c r="AI892" s="1548">
        <f>SUM(H892:J895)</f>
        <v>4</v>
      </c>
      <c r="AJ892" s="1548">
        <f>SUM(K892:M895)</f>
        <v>4</v>
      </c>
      <c r="AK892" s="1549" t="str">
        <f>IF(AI892=AJ892,"","不一致")</f>
        <v/>
      </c>
    </row>
    <row r="893" spans="1:37" ht="11.25" customHeight="1" x14ac:dyDescent="0.15">
      <c r="A893" s="1859"/>
      <c r="B893" s="3577"/>
      <c r="C893" s="3304"/>
      <c r="D893" s="322"/>
      <c r="E893" s="513" t="s">
        <v>1218</v>
      </c>
      <c r="F893" s="3579"/>
      <c r="G893" s="3493"/>
      <c r="H893" s="3487"/>
      <c r="I893" s="3489"/>
      <c r="J893" s="3491"/>
      <c r="K893" s="3487"/>
      <c r="L893" s="3489"/>
      <c r="M893" s="3491"/>
      <c r="N893" s="3493"/>
      <c r="O893" s="3326"/>
      <c r="P893" s="3330"/>
      <c r="Q893" s="3331"/>
      <c r="R893" s="3334"/>
      <c r="S893" s="3335"/>
      <c r="T893" s="3336"/>
      <c r="U893" s="3337"/>
      <c r="V893" s="3339"/>
    </row>
    <row r="894" spans="1:37" ht="11.25" customHeight="1" x14ac:dyDescent="0.15">
      <c r="A894" s="1859"/>
      <c r="B894" s="3577"/>
      <c r="C894" s="3304"/>
      <c r="D894" s="320" t="s">
        <v>70</v>
      </c>
      <c r="E894" s="321" t="s">
        <v>1219</v>
      </c>
      <c r="F894" s="3546" t="s">
        <v>5326</v>
      </c>
      <c r="G894" s="3493"/>
      <c r="H894" s="3487"/>
      <c r="I894" s="3489"/>
      <c r="J894" s="3491"/>
      <c r="K894" s="3487"/>
      <c r="L894" s="3489"/>
      <c r="M894" s="3491"/>
      <c r="N894" s="3493"/>
      <c r="O894" s="3326"/>
      <c r="P894" s="3340"/>
      <c r="Q894" s="3342">
        <v>2672</v>
      </c>
      <c r="R894" s="3344">
        <v>12939</v>
      </c>
      <c r="S894" s="3345">
        <v>27684</v>
      </c>
      <c r="T894" s="3344" t="s">
        <v>6015</v>
      </c>
      <c r="U894" s="3347">
        <v>344</v>
      </c>
      <c r="V894" s="3397" t="s">
        <v>3426</v>
      </c>
    </row>
    <row r="895" spans="1:37" ht="11.25" customHeight="1" x14ac:dyDescent="0.15">
      <c r="A895" s="1859"/>
      <c r="B895" s="3577"/>
      <c r="C895" s="3305"/>
      <c r="D895" s="320" t="s">
        <v>71</v>
      </c>
      <c r="E895" s="321" t="s">
        <v>1220</v>
      </c>
      <c r="F895" s="3546"/>
      <c r="G895" s="3503"/>
      <c r="H895" s="3499"/>
      <c r="I895" s="3501"/>
      <c r="J895" s="3497"/>
      <c r="K895" s="3499"/>
      <c r="L895" s="3501"/>
      <c r="M895" s="3497"/>
      <c r="N895" s="3503"/>
      <c r="O895" s="3358"/>
      <c r="P895" s="3359"/>
      <c r="Q895" s="3360"/>
      <c r="R895" s="3359"/>
      <c r="S895" s="3361"/>
      <c r="T895" s="3359"/>
      <c r="U895" s="3362"/>
      <c r="V895" s="3398"/>
    </row>
    <row r="896" spans="1:37" ht="11.25" customHeight="1" x14ac:dyDescent="0.15">
      <c r="A896" s="1859"/>
      <c r="B896" s="679"/>
      <c r="C896" s="3303" t="s">
        <v>4444</v>
      </c>
      <c r="D896" s="515" t="s">
        <v>72</v>
      </c>
      <c r="E896" s="516" t="s">
        <v>1221</v>
      </c>
      <c r="F896" s="3637" t="s">
        <v>6</v>
      </c>
      <c r="G896" s="3502">
        <v>1</v>
      </c>
      <c r="H896" s="3498">
        <v>0</v>
      </c>
      <c r="I896" s="3500">
        <v>1</v>
      </c>
      <c r="J896" s="3496">
        <v>0</v>
      </c>
      <c r="K896" s="3498">
        <v>0</v>
      </c>
      <c r="L896" s="3500">
        <v>0</v>
      </c>
      <c r="M896" s="3496">
        <v>1</v>
      </c>
      <c r="N896" s="3502">
        <v>0</v>
      </c>
      <c r="O896" s="3325">
        <v>20</v>
      </c>
      <c r="P896" s="3328">
        <v>13414</v>
      </c>
      <c r="Q896" s="3329"/>
      <c r="R896" s="3332" t="s">
        <v>3767</v>
      </c>
      <c r="S896" s="3333"/>
      <c r="T896" s="3328" t="s">
        <v>5110</v>
      </c>
      <c r="U896" s="3329"/>
      <c r="V896" s="3338" t="s">
        <v>3420</v>
      </c>
      <c r="AI896" s="1548">
        <f>SUM(H896:J899)</f>
        <v>1</v>
      </c>
      <c r="AJ896" s="1548">
        <f>SUM(K896:M899)</f>
        <v>1</v>
      </c>
      <c r="AK896" s="1549" t="str">
        <f>IF(AI896=AJ896,"","不一致")</f>
        <v/>
      </c>
    </row>
    <row r="897" spans="1:37" ht="11.25" customHeight="1" x14ac:dyDescent="0.15">
      <c r="A897" s="1859"/>
      <c r="B897" s="679"/>
      <c r="C897" s="3304"/>
      <c r="D897" s="322"/>
      <c r="E897" s="513" t="s">
        <v>1222</v>
      </c>
      <c r="F897" s="3638"/>
      <c r="G897" s="3493"/>
      <c r="H897" s="3487"/>
      <c r="I897" s="3489"/>
      <c r="J897" s="3491"/>
      <c r="K897" s="3487"/>
      <c r="L897" s="3489"/>
      <c r="M897" s="3491"/>
      <c r="N897" s="3493"/>
      <c r="O897" s="3326"/>
      <c r="P897" s="3330"/>
      <c r="Q897" s="3331"/>
      <c r="R897" s="3334"/>
      <c r="S897" s="3335"/>
      <c r="T897" s="3336"/>
      <c r="U897" s="3337"/>
      <c r="V897" s="3339"/>
    </row>
    <row r="898" spans="1:37" ht="11.25" customHeight="1" x14ac:dyDescent="0.15">
      <c r="A898" s="1859"/>
      <c r="B898" s="679"/>
      <c r="C898" s="3304"/>
      <c r="D898" s="320" t="s">
        <v>70</v>
      </c>
      <c r="E898" s="321" t="s">
        <v>1223</v>
      </c>
      <c r="F898" s="3546" t="s">
        <v>5868</v>
      </c>
      <c r="G898" s="3493"/>
      <c r="H898" s="3487"/>
      <c r="I898" s="3489"/>
      <c r="J898" s="3491"/>
      <c r="K898" s="3487"/>
      <c r="L898" s="3489"/>
      <c r="M898" s="3491"/>
      <c r="N898" s="3493"/>
      <c r="O898" s="3326"/>
      <c r="P898" s="3340"/>
      <c r="Q898" s="3342">
        <v>650</v>
      </c>
      <c r="R898" s="3344">
        <v>2362</v>
      </c>
      <c r="S898" s="3345">
        <v>4899</v>
      </c>
      <c r="T898" s="3344" t="s">
        <v>3768</v>
      </c>
      <c r="U898" s="3347">
        <v>296</v>
      </c>
      <c r="V898" s="3397" t="s">
        <v>3426</v>
      </c>
    </row>
    <row r="899" spans="1:37" ht="11.25" customHeight="1" x14ac:dyDescent="0.15">
      <c r="A899" s="1859"/>
      <c r="B899" s="679"/>
      <c r="C899" s="3305"/>
      <c r="D899" s="514" t="s">
        <v>71</v>
      </c>
      <c r="E899" s="323" t="s">
        <v>1223</v>
      </c>
      <c r="F899" s="3546"/>
      <c r="G899" s="3503"/>
      <c r="H899" s="3499"/>
      <c r="I899" s="3501"/>
      <c r="J899" s="3497"/>
      <c r="K899" s="3499"/>
      <c r="L899" s="3501"/>
      <c r="M899" s="3497"/>
      <c r="N899" s="3503"/>
      <c r="O899" s="3358"/>
      <c r="P899" s="3359"/>
      <c r="Q899" s="3360"/>
      <c r="R899" s="3359"/>
      <c r="S899" s="3361"/>
      <c r="T899" s="3359"/>
      <c r="U899" s="3362"/>
      <c r="V899" s="3398"/>
    </row>
    <row r="900" spans="1:37" ht="11.25" customHeight="1" x14ac:dyDescent="0.15">
      <c r="A900" s="1859"/>
      <c r="B900" s="679"/>
      <c r="C900" s="3303" t="s">
        <v>4445</v>
      </c>
      <c r="D900" s="515" t="s">
        <v>72</v>
      </c>
      <c r="E900" s="516" t="s">
        <v>1224</v>
      </c>
      <c r="F900" s="3676" t="s">
        <v>6</v>
      </c>
      <c r="G900" s="3502">
        <v>1</v>
      </c>
      <c r="H900" s="3498">
        <v>0</v>
      </c>
      <c r="I900" s="3500">
        <v>0</v>
      </c>
      <c r="J900" s="3496">
        <v>1</v>
      </c>
      <c r="K900" s="3498">
        <v>0</v>
      </c>
      <c r="L900" s="3500">
        <v>0</v>
      </c>
      <c r="M900" s="3496">
        <v>1</v>
      </c>
      <c r="N900" s="3502">
        <v>0</v>
      </c>
      <c r="O900" s="3325">
        <v>23</v>
      </c>
      <c r="P900" s="3328">
        <v>24429</v>
      </c>
      <c r="Q900" s="3329"/>
      <c r="R900" s="3332" t="s">
        <v>3769</v>
      </c>
      <c r="S900" s="3333"/>
      <c r="T900" s="3328" t="s">
        <v>5110</v>
      </c>
      <c r="U900" s="3329"/>
      <c r="V900" s="3338" t="s">
        <v>3420</v>
      </c>
      <c r="AI900" s="1548">
        <f>SUM(H900:J903)</f>
        <v>1</v>
      </c>
      <c r="AJ900" s="1548">
        <f>SUM(K900:M903)</f>
        <v>1</v>
      </c>
      <c r="AK900" s="1549" t="str">
        <f>IF(AI900=AJ900,"","不一致")</f>
        <v/>
      </c>
    </row>
    <row r="901" spans="1:37" ht="11.25" customHeight="1" x14ac:dyDescent="0.15">
      <c r="A901" s="1859"/>
      <c r="B901" s="679"/>
      <c r="C901" s="3304"/>
      <c r="D901" s="322"/>
      <c r="E901" s="513" t="s">
        <v>1225</v>
      </c>
      <c r="F901" s="3579"/>
      <c r="G901" s="3493"/>
      <c r="H901" s="3487"/>
      <c r="I901" s="3489"/>
      <c r="J901" s="3491"/>
      <c r="K901" s="3487"/>
      <c r="L901" s="3489"/>
      <c r="M901" s="3491"/>
      <c r="N901" s="3493"/>
      <c r="O901" s="3326"/>
      <c r="P901" s="3330"/>
      <c r="Q901" s="3331"/>
      <c r="R901" s="3334"/>
      <c r="S901" s="3335"/>
      <c r="T901" s="3336"/>
      <c r="U901" s="3337"/>
      <c r="V901" s="3339"/>
    </row>
    <row r="902" spans="1:37" ht="11.25" customHeight="1" x14ac:dyDescent="0.15">
      <c r="A902" s="1859"/>
      <c r="B902" s="679"/>
      <c r="C902" s="3304"/>
      <c r="D902" s="320" t="s">
        <v>70</v>
      </c>
      <c r="E902" s="321" t="s">
        <v>1226</v>
      </c>
      <c r="F902" s="3546" t="s">
        <v>1227</v>
      </c>
      <c r="G902" s="3493"/>
      <c r="H902" s="3487"/>
      <c r="I902" s="3489"/>
      <c r="J902" s="3491"/>
      <c r="K902" s="3487"/>
      <c r="L902" s="3489"/>
      <c r="M902" s="3491"/>
      <c r="N902" s="3493"/>
      <c r="O902" s="3326"/>
      <c r="P902" s="3340"/>
      <c r="Q902" s="3342">
        <v>2844</v>
      </c>
      <c r="R902" s="3344">
        <v>2248</v>
      </c>
      <c r="S902" s="3345">
        <v>4569</v>
      </c>
      <c r="T902" s="3344" t="s">
        <v>3768</v>
      </c>
      <c r="U902" s="3347">
        <v>296</v>
      </c>
      <c r="V902" s="3397" t="s">
        <v>3426</v>
      </c>
    </row>
    <row r="903" spans="1:37" ht="12" customHeight="1" x14ac:dyDescent="0.15">
      <c r="A903" s="1859"/>
      <c r="B903" s="679"/>
      <c r="C903" s="3304"/>
      <c r="D903" s="320" t="s">
        <v>71</v>
      </c>
      <c r="E903" s="321" t="s">
        <v>1228</v>
      </c>
      <c r="F903" s="3546"/>
      <c r="G903" s="3493"/>
      <c r="H903" s="3487"/>
      <c r="I903" s="3489"/>
      <c r="J903" s="3491"/>
      <c r="K903" s="3487"/>
      <c r="L903" s="3489"/>
      <c r="M903" s="3491"/>
      <c r="N903" s="3493"/>
      <c r="O903" s="3326"/>
      <c r="P903" s="3340"/>
      <c r="Q903" s="3366"/>
      <c r="R903" s="3340"/>
      <c r="S903" s="3367"/>
      <c r="T903" s="3340"/>
      <c r="U903" s="3370"/>
      <c r="V903" s="3400"/>
    </row>
    <row r="904" spans="1:37" ht="11.25" customHeight="1" x14ac:dyDescent="0.15">
      <c r="A904" s="1859"/>
      <c r="B904" s="3298"/>
      <c r="C904" s="3303" t="s">
        <v>4446</v>
      </c>
      <c r="D904" s="515" t="s">
        <v>72</v>
      </c>
      <c r="E904" s="516" t="s">
        <v>1229</v>
      </c>
      <c r="F904" s="3676" t="s">
        <v>6</v>
      </c>
      <c r="G904" s="3502">
        <v>1</v>
      </c>
      <c r="H904" s="3498">
        <v>0</v>
      </c>
      <c r="I904" s="3500">
        <v>0</v>
      </c>
      <c r="J904" s="3496">
        <v>1</v>
      </c>
      <c r="K904" s="3498">
        <v>0</v>
      </c>
      <c r="L904" s="3500">
        <v>0</v>
      </c>
      <c r="M904" s="3496">
        <v>1</v>
      </c>
      <c r="N904" s="3502">
        <v>0</v>
      </c>
      <c r="O904" s="3401">
        <v>0</v>
      </c>
      <c r="P904" s="3328" t="s">
        <v>6</v>
      </c>
      <c r="Q904" s="3329"/>
      <c r="R904" s="3332" t="s">
        <v>3770</v>
      </c>
      <c r="S904" s="3333"/>
      <c r="T904" s="3328" t="s">
        <v>5327</v>
      </c>
      <c r="U904" s="3329"/>
      <c r="V904" s="3338" t="s">
        <v>3420</v>
      </c>
      <c r="AI904" s="1548">
        <f>SUM(H904:J907)</f>
        <v>1</v>
      </c>
      <c r="AJ904" s="1548">
        <f>SUM(K904:M907)</f>
        <v>1</v>
      </c>
      <c r="AK904" s="1549" t="str">
        <f>IF(AI904=AJ904,"","不一致")</f>
        <v/>
      </c>
    </row>
    <row r="905" spans="1:37" ht="10.9" customHeight="1" x14ac:dyDescent="0.15">
      <c r="A905" s="1859"/>
      <c r="B905" s="3298"/>
      <c r="C905" s="3304"/>
      <c r="D905" s="322"/>
      <c r="E905" s="513" t="s">
        <v>1230</v>
      </c>
      <c r="F905" s="3579"/>
      <c r="G905" s="3493"/>
      <c r="H905" s="3487"/>
      <c r="I905" s="3489"/>
      <c r="J905" s="3491"/>
      <c r="K905" s="3487"/>
      <c r="L905" s="3489"/>
      <c r="M905" s="3491"/>
      <c r="N905" s="3493"/>
      <c r="O905" s="3326"/>
      <c r="P905" s="3330"/>
      <c r="Q905" s="3331"/>
      <c r="R905" s="3334"/>
      <c r="S905" s="3335"/>
      <c r="T905" s="3336"/>
      <c r="U905" s="3337"/>
      <c r="V905" s="3339"/>
    </row>
    <row r="906" spans="1:37" ht="10.9" customHeight="1" x14ac:dyDescent="0.15">
      <c r="A906" s="1859"/>
      <c r="B906" s="3298"/>
      <c r="C906" s="3304"/>
      <c r="D906" s="320" t="s">
        <v>70</v>
      </c>
      <c r="E906" s="321" t="s">
        <v>1231</v>
      </c>
      <c r="F906" s="3673" t="s">
        <v>6</v>
      </c>
      <c r="G906" s="3493"/>
      <c r="H906" s="3487"/>
      <c r="I906" s="3489"/>
      <c r="J906" s="3491"/>
      <c r="K906" s="3487"/>
      <c r="L906" s="3489"/>
      <c r="M906" s="3491"/>
      <c r="N906" s="3493"/>
      <c r="O906" s="3326"/>
      <c r="P906" s="3340"/>
      <c r="Q906" s="3342">
        <v>0</v>
      </c>
      <c r="R906" s="3344">
        <v>262</v>
      </c>
      <c r="S906" s="3345">
        <v>484</v>
      </c>
      <c r="T906" s="3344" t="s">
        <v>3314</v>
      </c>
      <c r="U906" s="3347">
        <v>241</v>
      </c>
      <c r="V906" s="3397" t="s">
        <v>3426</v>
      </c>
    </row>
    <row r="907" spans="1:37" ht="11.65" customHeight="1" thickBot="1" x14ac:dyDescent="0.2">
      <c r="A907" s="1859"/>
      <c r="B907" s="3586"/>
      <c r="C907" s="3562"/>
      <c r="D907" s="948" t="s">
        <v>71</v>
      </c>
      <c r="E907" s="737" t="s">
        <v>1232</v>
      </c>
      <c r="F907" s="3674"/>
      <c r="G907" s="3516"/>
      <c r="H907" s="3515"/>
      <c r="I907" s="3513"/>
      <c r="J907" s="3514"/>
      <c r="K907" s="3515"/>
      <c r="L907" s="3513"/>
      <c r="M907" s="3514"/>
      <c r="N907" s="3516"/>
      <c r="O907" s="3327"/>
      <c r="P907" s="3341"/>
      <c r="Q907" s="3343"/>
      <c r="R907" s="3341"/>
      <c r="S907" s="3346"/>
      <c r="T907" s="3341"/>
      <c r="U907" s="3348"/>
      <c r="V907" s="3399"/>
    </row>
    <row r="908" spans="1:37" ht="11.25" customHeight="1" x14ac:dyDescent="0.15">
      <c r="A908" s="1926"/>
      <c r="B908" s="3297" t="s">
        <v>329</v>
      </c>
      <c r="C908" s="3642" t="s">
        <v>4481</v>
      </c>
      <c r="D908" s="320" t="s">
        <v>72</v>
      </c>
      <c r="E908" s="321" t="s">
        <v>1233</v>
      </c>
      <c r="F908" s="3318" t="s">
        <v>3948</v>
      </c>
      <c r="G908" s="3493">
        <v>6</v>
      </c>
      <c r="H908" s="3487">
        <v>3</v>
      </c>
      <c r="I908" s="3489">
        <v>0</v>
      </c>
      <c r="J908" s="3491">
        <v>0</v>
      </c>
      <c r="K908" s="3487">
        <v>0</v>
      </c>
      <c r="L908" s="3489">
        <v>0</v>
      </c>
      <c r="M908" s="3491">
        <v>3</v>
      </c>
      <c r="N908" s="3493">
        <v>3</v>
      </c>
      <c r="O908" s="3326">
        <v>21</v>
      </c>
      <c r="P908" s="3330">
        <v>57676</v>
      </c>
      <c r="Q908" s="3331"/>
      <c r="R908" s="3363" t="s">
        <v>3771</v>
      </c>
      <c r="S908" s="3364"/>
      <c r="T908" s="3330" t="s">
        <v>3892</v>
      </c>
      <c r="U908" s="3331"/>
      <c r="V908" s="3365" t="s">
        <v>3420</v>
      </c>
      <c r="X908" s="1550">
        <f>SUM(O908:O979)</f>
        <v>266</v>
      </c>
      <c r="Y908" s="1550">
        <f>SUM(P908:P979)</f>
        <v>461729</v>
      </c>
      <c r="Z908" s="1550">
        <f>SUM(Q908:Q979)</f>
        <v>80273</v>
      </c>
      <c r="AA908" s="1550">
        <f>SUM(G908:G979)</f>
        <v>78</v>
      </c>
      <c r="AB908" s="1550">
        <f t="shared" ref="AB908:AH908" si="7">SUM(H908:H979)</f>
        <v>14</v>
      </c>
      <c r="AC908" s="1550">
        <f t="shared" si="7"/>
        <v>6</v>
      </c>
      <c r="AD908" s="1550">
        <f t="shared" si="7"/>
        <v>13</v>
      </c>
      <c r="AE908" s="1550">
        <f t="shared" si="7"/>
        <v>5</v>
      </c>
      <c r="AF908" s="1550">
        <f t="shared" si="7"/>
        <v>9</v>
      </c>
      <c r="AG908" s="1550">
        <f t="shared" si="7"/>
        <v>19</v>
      </c>
      <c r="AH908" s="1550">
        <f t="shared" si="7"/>
        <v>7</v>
      </c>
      <c r="AI908" s="1548">
        <f>SUM(H908:J911)</f>
        <v>3</v>
      </c>
      <c r="AJ908" s="1548">
        <f>SUM(K908:M911)</f>
        <v>3</v>
      </c>
      <c r="AK908" s="1549" t="str">
        <f>IF(AI908=AJ908,"","不一致")</f>
        <v/>
      </c>
    </row>
    <row r="909" spans="1:37" ht="10.9" customHeight="1" x14ac:dyDescent="0.15">
      <c r="A909" s="1926"/>
      <c r="B909" s="3298"/>
      <c r="C909" s="3640"/>
      <c r="D909" s="322"/>
      <c r="E909" s="513" t="s">
        <v>3949</v>
      </c>
      <c r="F909" s="3307"/>
      <c r="G909" s="3493"/>
      <c r="H909" s="3487"/>
      <c r="I909" s="3489"/>
      <c r="J909" s="3491"/>
      <c r="K909" s="3487"/>
      <c r="L909" s="3489"/>
      <c r="M909" s="3491"/>
      <c r="N909" s="3493"/>
      <c r="O909" s="3326"/>
      <c r="P909" s="3330"/>
      <c r="Q909" s="3331"/>
      <c r="R909" s="3334"/>
      <c r="S909" s="3335"/>
      <c r="T909" s="3336"/>
      <c r="U909" s="3337"/>
      <c r="V909" s="3339"/>
    </row>
    <row r="910" spans="1:37" ht="10.9" customHeight="1" x14ac:dyDescent="0.15">
      <c r="A910" s="1926"/>
      <c r="B910" s="3298"/>
      <c r="C910" s="3640"/>
      <c r="D910" s="320" t="s">
        <v>70</v>
      </c>
      <c r="E910" s="321" t="s">
        <v>1234</v>
      </c>
      <c r="F910" s="3557" t="s">
        <v>3950</v>
      </c>
      <c r="G910" s="3493"/>
      <c r="H910" s="3487"/>
      <c r="I910" s="3489"/>
      <c r="J910" s="3491"/>
      <c r="K910" s="3487"/>
      <c r="L910" s="3489"/>
      <c r="M910" s="3491"/>
      <c r="N910" s="3493"/>
      <c r="O910" s="3326"/>
      <c r="P910" s="3340"/>
      <c r="Q910" s="3342">
        <v>9680</v>
      </c>
      <c r="R910" s="3344">
        <v>4480</v>
      </c>
      <c r="S910" s="3345">
        <v>10189</v>
      </c>
      <c r="T910" s="3344" t="s">
        <v>3527</v>
      </c>
      <c r="U910" s="3347">
        <v>344</v>
      </c>
      <c r="V910" s="3397" t="s">
        <v>3426</v>
      </c>
    </row>
    <row r="911" spans="1:37" ht="10.9" customHeight="1" x14ac:dyDescent="0.15">
      <c r="A911" s="1926"/>
      <c r="B911" s="3298"/>
      <c r="C911" s="3641"/>
      <c r="D911" s="514" t="s">
        <v>71</v>
      </c>
      <c r="E911" s="323" t="s">
        <v>1235</v>
      </c>
      <c r="F911" s="3320"/>
      <c r="G911" s="3503"/>
      <c r="H911" s="3499"/>
      <c r="I911" s="3501"/>
      <c r="J911" s="3497"/>
      <c r="K911" s="3499"/>
      <c r="L911" s="3501"/>
      <c r="M911" s="3497"/>
      <c r="N911" s="3503"/>
      <c r="O911" s="3358"/>
      <c r="P911" s="3359"/>
      <c r="Q911" s="3360"/>
      <c r="R911" s="3359"/>
      <c r="S911" s="3361"/>
      <c r="T911" s="3359"/>
      <c r="U911" s="3362"/>
      <c r="V911" s="3398"/>
    </row>
    <row r="912" spans="1:37" ht="11.25" customHeight="1" x14ac:dyDescent="0.15">
      <c r="A912" s="1926"/>
      <c r="B912" s="1313"/>
      <c r="C912" s="3639" t="s">
        <v>4068</v>
      </c>
      <c r="D912" s="320" t="s">
        <v>72</v>
      </c>
      <c r="E912" s="321" t="s">
        <v>3951</v>
      </c>
      <c r="F912" s="3306" t="s">
        <v>3952</v>
      </c>
      <c r="G912" s="3502">
        <v>5</v>
      </c>
      <c r="H912" s="3498">
        <v>1</v>
      </c>
      <c r="I912" s="3500">
        <v>0</v>
      </c>
      <c r="J912" s="3496">
        <v>1</v>
      </c>
      <c r="K912" s="3498">
        <v>0</v>
      </c>
      <c r="L912" s="3500">
        <v>1</v>
      </c>
      <c r="M912" s="3496">
        <v>1</v>
      </c>
      <c r="N912" s="3502">
        <v>1</v>
      </c>
      <c r="O912" s="3325">
        <v>14</v>
      </c>
      <c r="P912" s="3328">
        <v>25207</v>
      </c>
      <c r="Q912" s="3329"/>
      <c r="R912" s="3332" t="s">
        <v>3772</v>
      </c>
      <c r="S912" s="3333"/>
      <c r="T912" s="3328" t="s">
        <v>3892</v>
      </c>
      <c r="U912" s="3329"/>
      <c r="V912" s="3338" t="s">
        <v>3420</v>
      </c>
      <c r="AI912" s="1548">
        <f>SUM(H912:J915)</f>
        <v>2</v>
      </c>
      <c r="AJ912" s="1548">
        <f>SUM(K912:M915)</f>
        <v>2</v>
      </c>
      <c r="AK912" s="1549" t="str">
        <f>IF(AI912=AJ912,"","不一致")</f>
        <v/>
      </c>
    </row>
    <row r="913" spans="1:37" ht="11.25" customHeight="1" x14ac:dyDescent="0.15">
      <c r="A913" s="1926"/>
      <c r="B913" s="1313"/>
      <c r="C913" s="3640"/>
      <c r="D913" s="322"/>
      <c r="E913" s="513" t="s">
        <v>3953</v>
      </c>
      <c r="F913" s="3307"/>
      <c r="G913" s="3493"/>
      <c r="H913" s="3487"/>
      <c r="I913" s="3489"/>
      <c r="J913" s="3491"/>
      <c r="K913" s="3487"/>
      <c r="L913" s="3489"/>
      <c r="M913" s="3491"/>
      <c r="N913" s="3493"/>
      <c r="O913" s="3326"/>
      <c r="P913" s="3330"/>
      <c r="Q913" s="3331"/>
      <c r="R913" s="3334"/>
      <c r="S913" s="3335"/>
      <c r="T913" s="3336"/>
      <c r="U913" s="3337"/>
      <c r="V913" s="3339"/>
    </row>
    <row r="914" spans="1:37" ht="11.25" customHeight="1" x14ac:dyDescent="0.15">
      <c r="A914" s="1926"/>
      <c r="B914" s="1313"/>
      <c r="C914" s="3640"/>
      <c r="D914" s="320" t="s">
        <v>70</v>
      </c>
      <c r="E914" s="321" t="s">
        <v>1236</v>
      </c>
      <c r="F914" s="3557" t="s">
        <v>3954</v>
      </c>
      <c r="G914" s="3493"/>
      <c r="H914" s="3487"/>
      <c r="I914" s="3489"/>
      <c r="J914" s="3491"/>
      <c r="K914" s="3487"/>
      <c r="L914" s="3489"/>
      <c r="M914" s="3491"/>
      <c r="N914" s="3493"/>
      <c r="O914" s="3326"/>
      <c r="P914" s="3340"/>
      <c r="Q914" s="3342">
        <v>7679</v>
      </c>
      <c r="R914" s="3344">
        <v>4867</v>
      </c>
      <c r="S914" s="3345">
        <v>11408</v>
      </c>
      <c r="T914" s="3344" t="s">
        <v>3527</v>
      </c>
      <c r="U914" s="3347">
        <v>345</v>
      </c>
      <c r="V914" s="3397" t="s">
        <v>3426</v>
      </c>
    </row>
    <row r="915" spans="1:37" ht="11.25" customHeight="1" x14ac:dyDescent="0.15">
      <c r="A915" s="1926"/>
      <c r="B915" s="1313"/>
      <c r="C915" s="3641"/>
      <c r="D915" s="320" t="s">
        <v>71</v>
      </c>
      <c r="E915" s="321" t="s">
        <v>1237</v>
      </c>
      <c r="F915" s="3558"/>
      <c r="G915" s="3503"/>
      <c r="H915" s="3499"/>
      <c r="I915" s="3501"/>
      <c r="J915" s="3497"/>
      <c r="K915" s="3499"/>
      <c r="L915" s="3501"/>
      <c r="M915" s="3497"/>
      <c r="N915" s="3503"/>
      <c r="O915" s="3358"/>
      <c r="P915" s="3359"/>
      <c r="Q915" s="3360"/>
      <c r="R915" s="3359"/>
      <c r="S915" s="3361"/>
      <c r="T915" s="3359"/>
      <c r="U915" s="3362"/>
      <c r="V915" s="3398"/>
    </row>
    <row r="916" spans="1:37" ht="11.25" customHeight="1" x14ac:dyDescent="0.15">
      <c r="A916" s="1926"/>
      <c r="B916" s="1313"/>
      <c r="C916" s="3639" t="s">
        <v>4482</v>
      </c>
      <c r="D916" s="515" t="s">
        <v>72</v>
      </c>
      <c r="E916" s="516" t="s">
        <v>1238</v>
      </c>
      <c r="F916" s="3306" t="s">
        <v>5436</v>
      </c>
      <c r="G916" s="3502">
        <v>5</v>
      </c>
      <c r="H916" s="3498">
        <v>1</v>
      </c>
      <c r="I916" s="3500">
        <v>0</v>
      </c>
      <c r="J916" s="3496">
        <v>1</v>
      </c>
      <c r="K916" s="3498">
        <v>0</v>
      </c>
      <c r="L916" s="3500">
        <v>1</v>
      </c>
      <c r="M916" s="3496">
        <v>1</v>
      </c>
      <c r="N916" s="3502">
        <v>0</v>
      </c>
      <c r="O916" s="3325">
        <v>11</v>
      </c>
      <c r="P916" s="3328">
        <v>15576</v>
      </c>
      <c r="Q916" s="3329"/>
      <c r="R916" s="3332" t="s">
        <v>3773</v>
      </c>
      <c r="S916" s="3333"/>
      <c r="T916" s="3328" t="s">
        <v>3892</v>
      </c>
      <c r="U916" s="3329"/>
      <c r="V916" s="3338" t="s">
        <v>3420</v>
      </c>
      <c r="AI916" s="1548">
        <f>SUM(H916:J919)</f>
        <v>2</v>
      </c>
      <c r="AJ916" s="1548">
        <f>SUM(K916:M919)</f>
        <v>2</v>
      </c>
      <c r="AK916" s="1549" t="str">
        <f>IF(AI916=AJ916,"","不一致")</f>
        <v/>
      </c>
    </row>
    <row r="917" spans="1:37" ht="11.25" customHeight="1" x14ac:dyDescent="0.15">
      <c r="A917" s="1926"/>
      <c r="B917" s="1313"/>
      <c r="C917" s="3640"/>
      <c r="D917" s="322"/>
      <c r="E917" s="513" t="s">
        <v>1239</v>
      </c>
      <c r="F917" s="3307"/>
      <c r="G917" s="3493"/>
      <c r="H917" s="3487"/>
      <c r="I917" s="3489"/>
      <c r="J917" s="3491"/>
      <c r="K917" s="3487"/>
      <c r="L917" s="3489"/>
      <c r="M917" s="3491"/>
      <c r="N917" s="3493"/>
      <c r="O917" s="3326"/>
      <c r="P917" s="3330"/>
      <c r="Q917" s="3331"/>
      <c r="R917" s="3334"/>
      <c r="S917" s="3335"/>
      <c r="T917" s="3336"/>
      <c r="U917" s="3337"/>
      <c r="V917" s="3339"/>
    </row>
    <row r="918" spans="1:37" ht="11.25" customHeight="1" x14ac:dyDescent="0.15">
      <c r="A918" s="1926"/>
      <c r="B918" s="1313"/>
      <c r="C918" s="3640"/>
      <c r="D918" s="320" t="s">
        <v>70</v>
      </c>
      <c r="E918" s="321" t="s">
        <v>1240</v>
      </c>
      <c r="F918" s="3643" t="s">
        <v>5803</v>
      </c>
      <c r="G918" s="3493"/>
      <c r="H918" s="3487"/>
      <c r="I918" s="3489"/>
      <c r="J918" s="3491"/>
      <c r="K918" s="3487"/>
      <c r="L918" s="3489"/>
      <c r="M918" s="3491"/>
      <c r="N918" s="3493"/>
      <c r="O918" s="3326"/>
      <c r="P918" s="3340"/>
      <c r="Q918" s="3342">
        <v>4554</v>
      </c>
      <c r="R918" s="3344">
        <v>732</v>
      </c>
      <c r="S918" s="3345">
        <v>1454</v>
      </c>
      <c r="T918" s="3344" t="s">
        <v>3527</v>
      </c>
      <c r="U918" s="3347">
        <v>345</v>
      </c>
      <c r="V918" s="3397" t="s">
        <v>3426</v>
      </c>
    </row>
    <row r="919" spans="1:37" ht="11.25" customHeight="1" x14ac:dyDescent="0.15">
      <c r="A919" s="1926"/>
      <c r="B919" s="1313"/>
      <c r="C919" s="3641"/>
      <c r="D919" s="514" t="s">
        <v>71</v>
      </c>
      <c r="E919" s="323" t="s">
        <v>1241</v>
      </c>
      <c r="F919" s="3320"/>
      <c r="G919" s="3503"/>
      <c r="H919" s="3499"/>
      <c r="I919" s="3501"/>
      <c r="J919" s="3497"/>
      <c r="K919" s="3499"/>
      <c r="L919" s="3501"/>
      <c r="M919" s="3497"/>
      <c r="N919" s="3503"/>
      <c r="O919" s="3358"/>
      <c r="P919" s="3359"/>
      <c r="Q919" s="3360"/>
      <c r="R919" s="3359"/>
      <c r="S919" s="3361"/>
      <c r="T919" s="3359"/>
      <c r="U919" s="3362"/>
      <c r="V919" s="3398"/>
    </row>
    <row r="920" spans="1:37" ht="11.25" customHeight="1" x14ac:dyDescent="0.15">
      <c r="A920" s="1926"/>
      <c r="B920" s="1313"/>
      <c r="C920" s="3639" t="s">
        <v>4069</v>
      </c>
      <c r="D920" s="320" t="s">
        <v>72</v>
      </c>
      <c r="E920" s="321" t="s">
        <v>1242</v>
      </c>
      <c r="F920" s="3306" t="s">
        <v>5804</v>
      </c>
      <c r="G920" s="3502">
        <v>5</v>
      </c>
      <c r="H920" s="3498">
        <v>1</v>
      </c>
      <c r="I920" s="3500">
        <v>0</v>
      </c>
      <c r="J920" s="3496">
        <v>1</v>
      </c>
      <c r="K920" s="3498">
        <v>1</v>
      </c>
      <c r="L920" s="3500">
        <v>0</v>
      </c>
      <c r="M920" s="3496">
        <v>1</v>
      </c>
      <c r="N920" s="3502">
        <v>0</v>
      </c>
      <c r="O920" s="3325">
        <v>15</v>
      </c>
      <c r="P920" s="3328">
        <v>37483</v>
      </c>
      <c r="Q920" s="3329"/>
      <c r="R920" s="3332" t="s">
        <v>3774</v>
      </c>
      <c r="S920" s="3333"/>
      <c r="T920" s="3328" t="s">
        <v>5805</v>
      </c>
      <c r="U920" s="3329"/>
      <c r="V920" s="3338" t="s">
        <v>3420</v>
      </c>
      <c r="AI920" s="1548">
        <f>SUM(H920:J923)</f>
        <v>2</v>
      </c>
      <c r="AJ920" s="1548">
        <f>SUM(K920:M923)</f>
        <v>2</v>
      </c>
      <c r="AK920" s="1549" t="str">
        <f>IF(AI920=AJ920,"","不一致")</f>
        <v/>
      </c>
    </row>
    <row r="921" spans="1:37" ht="11.25" customHeight="1" x14ac:dyDescent="0.15">
      <c r="A921" s="1926"/>
      <c r="B921" s="1313"/>
      <c r="C921" s="3640"/>
      <c r="D921" s="322"/>
      <c r="E921" s="513" t="s">
        <v>1243</v>
      </c>
      <c r="F921" s="3307"/>
      <c r="G921" s="3493"/>
      <c r="H921" s="3487"/>
      <c r="I921" s="3489"/>
      <c r="J921" s="3491"/>
      <c r="K921" s="3487"/>
      <c r="L921" s="3489"/>
      <c r="M921" s="3491"/>
      <c r="N921" s="3493"/>
      <c r="O921" s="3326"/>
      <c r="P921" s="3330"/>
      <c r="Q921" s="3331"/>
      <c r="R921" s="3334"/>
      <c r="S921" s="3335"/>
      <c r="T921" s="3336"/>
      <c r="U921" s="3337"/>
      <c r="V921" s="3339"/>
    </row>
    <row r="922" spans="1:37" ht="11.25" customHeight="1" x14ac:dyDescent="0.15">
      <c r="A922" s="1926"/>
      <c r="B922" s="1313"/>
      <c r="C922" s="3640"/>
      <c r="D922" s="320" t="s">
        <v>70</v>
      </c>
      <c r="E922" s="321" t="s">
        <v>1244</v>
      </c>
      <c r="F922" s="3557" t="s">
        <v>5806</v>
      </c>
      <c r="G922" s="3493"/>
      <c r="H922" s="3487"/>
      <c r="I922" s="3489"/>
      <c r="J922" s="3491"/>
      <c r="K922" s="3487"/>
      <c r="L922" s="3489"/>
      <c r="M922" s="3491"/>
      <c r="N922" s="3493"/>
      <c r="O922" s="3326"/>
      <c r="P922" s="3340"/>
      <c r="Q922" s="3342">
        <v>9667</v>
      </c>
      <c r="R922" s="3344">
        <v>4061</v>
      </c>
      <c r="S922" s="3345">
        <v>9301</v>
      </c>
      <c r="T922" s="3344" t="s">
        <v>3527</v>
      </c>
      <c r="U922" s="3347">
        <v>344</v>
      </c>
      <c r="V922" s="3397" t="s">
        <v>3426</v>
      </c>
    </row>
    <row r="923" spans="1:37" ht="11.25" customHeight="1" x14ac:dyDescent="0.15">
      <c r="A923" s="1926"/>
      <c r="B923" s="1313"/>
      <c r="C923" s="3641"/>
      <c r="D923" s="320" t="s">
        <v>71</v>
      </c>
      <c r="E923" s="321" t="s">
        <v>1245</v>
      </c>
      <c r="F923" s="3558"/>
      <c r="G923" s="3503"/>
      <c r="H923" s="3499"/>
      <c r="I923" s="3501"/>
      <c r="J923" s="3497"/>
      <c r="K923" s="3499"/>
      <c r="L923" s="3501"/>
      <c r="M923" s="3497"/>
      <c r="N923" s="3503"/>
      <c r="O923" s="3358"/>
      <c r="P923" s="3359"/>
      <c r="Q923" s="3360"/>
      <c r="R923" s="3359"/>
      <c r="S923" s="3361"/>
      <c r="T923" s="3359"/>
      <c r="U923" s="3362"/>
      <c r="V923" s="3398"/>
    </row>
    <row r="924" spans="1:37" ht="11.25" customHeight="1" x14ac:dyDescent="0.15">
      <c r="A924" s="1926"/>
      <c r="B924" s="1313"/>
      <c r="C924" s="3639" t="s">
        <v>5807</v>
      </c>
      <c r="D924" s="515" t="s">
        <v>72</v>
      </c>
      <c r="E924" s="516" t="s">
        <v>1246</v>
      </c>
      <c r="F924" s="3306" t="s">
        <v>5808</v>
      </c>
      <c r="G924" s="3502">
        <v>5</v>
      </c>
      <c r="H924" s="3498">
        <v>1</v>
      </c>
      <c r="I924" s="3500">
        <v>0</v>
      </c>
      <c r="J924" s="3496">
        <v>1</v>
      </c>
      <c r="K924" s="3498">
        <v>0</v>
      </c>
      <c r="L924" s="3500">
        <v>0</v>
      </c>
      <c r="M924" s="3496">
        <v>2</v>
      </c>
      <c r="N924" s="3502">
        <v>1</v>
      </c>
      <c r="O924" s="3325">
        <v>18</v>
      </c>
      <c r="P924" s="3328">
        <v>30880</v>
      </c>
      <c r="Q924" s="3329"/>
      <c r="R924" s="3332" t="s">
        <v>3775</v>
      </c>
      <c r="S924" s="3333"/>
      <c r="T924" s="3328" t="s">
        <v>5805</v>
      </c>
      <c r="U924" s="3329"/>
      <c r="V924" s="3338" t="s">
        <v>3420</v>
      </c>
      <c r="AI924" s="1548">
        <f>SUM(H924:J927)</f>
        <v>2</v>
      </c>
      <c r="AJ924" s="1548">
        <f>SUM(K924:M927)</f>
        <v>2</v>
      </c>
      <c r="AK924" s="1549" t="str">
        <f>IF(AI924=AJ924,"","不一致")</f>
        <v/>
      </c>
    </row>
    <row r="925" spans="1:37" ht="11.25" customHeight="1" x14ac:dyDescent="0.15">
      <c r="A925" s="1926"/>
      <c r="B925" s="1313"/>
      <c r="C925" s="3640"/>
      <c r="D925" s="322"/>
      <c r="E925" s="513" t="s">
        <v>1247</v>
      </c>
      <c r="F925" s="3307"/>
      <c r="G925" s="3493"/>
      <c r="H925" s="3487"/>
      <c r="I925" s="3489"/>
      <c r="J925" s="3491"/>
      <c r="K925" s="3487"/>
      <c r="L925" s="3489"/>
      <c r="M925" s="3491"/>
      <c r="N925" s="3493"/>
      <c r="O925" s="3326"/>
      <c r="P925" s="3330"/>
      <c r="Q925" s="3331"/>
      <c r="R925" s="3334"/>
      <c r="S925" s="3335"/>
      <c r="T925" s="3336"/>
      <c r="U925" s="3337"/>
      <c r="V925" s="3339"/>
    </row>
    <row r="926" spans="1:37" ht="11.25" customHeight="1" x14ac:dyDescent="0.15">
      <c r="A926" s="1926"/>
      <c r="B926" s="1313"/>
      <c r="C926" s="3640"/>
      <c r="D926" s="320" t="s">
        <v>70</v>
      </c>
      <c r="E926" s="321" t="s">
        <v>1248</v>
      </c>
      <c r="F926" s="3557" t="s">
        <v>5809</v>
      </c>
      <c r="G926" s="3493"/>
      <c r="H926" s="3487"/>
      <c r="I926" s="3489"/>
      <c r="J926" s="3491"/>
      <c r="K926" s="3487"/>
      <c r="L926" s="3489"/>
      <c r="M926" s="3491"/>
      <c r="N926" s="3493"/>
      <c r="O926" s="3326"/>
      <c r="P926" s="3340"/>
      <c r="Q926" s="3342">
        <v>6947</v>
      </c>
      <c r="R926" s="3344">
        <v>3358</v>
      </c>
      <c r="S926" s="3345">
        <v>7590</v>
      </c>
      <c r="T926" s="3344" t="s">
        <v>3527</v>
      </c>
      <c r="U926" s="3347">
        <v>344</v>
      </c>
      <c r="V926" s="3397" t="s">
        <v>3426</v>
      </c>
    </row>
    <row r="927" spans="1:37" ht="11.25" customHeight="1" x14ac:dyDescent="0.15">
      <c r="A927" s="1926"/>
      <c r="B927" s="1313"/>
      <c r="C927" s="3641"/>
      <c r="D927" s="514" t="s">
        <v>71</v>
      </c>
      <c r="E927" s="323" t="s">
        <v>1249</v>
      </c>
      <c r="F927" s="3320"/>
      <c r="G927" s="3503"/>
      <c r="H927" s="3499"/>
      <c r="I927" s="3501"/>
      <c r="J927" s="3497"/>
      <c r="K927" s="3499"/>
      <c r="L927" s="3501"/>
      <c r="M927" s="3497"/>
      <c r="N927" s="3503"/>
      <c r="O927" s="3358"/>
      <c r="P927" s="3359"/>
      <c r="Q927" s="3360"/>
      <c r="R927" s="3359"/>
      <c r="S927" s="3361"/>
      <c r="T927" s="3359"/>
      <c r="U927" s="3362"/>
      <c r="V927" s="3398"/>
    </row>
    <row r="928" spans="1:37" ht="11.25" customHeight="1" x14ac:dyDescent="0.15">
      <c r="A928" s="1926"/>
      <c r="B928" s="1313"/>
      <c r="C928" s="3639" t="s">
        <v>4070</v>
      </c>
      <c r="D928" s="320" t="s">
        <v>72</v>
      </c>
      <c r="E928" s="321" t="s">
        <v>1250</v>
      </c>
      <c r="F928" s="3306" t="s">
        <v>5810</v>
      </c>
      <c r="G928" s="3502">
        <v>0</v>
      </c>
      <c r="H928" s="3498">
        <v>0</v>
      </c>
      <c r="I928" s="3500">
        <v>0</v>
      </c>
      <c r="J928" s="3496">
        <v>0</v>
      </c>
      <c r="K928" s="3498">
        <v>0</v>
      </c>
      <c r="L928" s="3500">
        <v>0</v>
      </c>
      <c r="M928" s="3496">
        <v>0</v>
      </c>
      <c r="N928" s="3502">
        <v>0</v>
      </c>
      <c r="O928" s="3325">
        <v>23</v>
      </c>
      <c r="P928" s="3328">
        <v>40654</v>
      </c>
      <c r="Q928" s="3329"/>
      <c r="R928" s="3332" t="s">
        <v>3776</v>
      </c>
      <c r="S928" s="3333"/>
      <c r="T928" s="3328" t="s">
        <v>5805</v>
      </c>
      <c r="U928" s="3329"/>
      <c r="V928" s="3338" t="s">
        <v>3309</v>
      </c>
      <c r="AI928" s="1548">
        <f>SUM(H928:J931)</f>
        <v>0</v>
      </c>
      <c r="AJ928" s="1548">
        <f>SUM(K928:M931)</f>
        <v>0</v>
      </c>
      <c r="AK928" s="1549" t="str">
        <f>IF(AI928=AJ928,"","不一致")</f>
        <v/>
      </c>
    </row>
    <row r="929" spans="1:37" ht="11.25" customHeight="1" x14ac:dyDescent="0.15">
      <c r="A929" s="1926"/>
      <c r="B929" s="1313"/>
      <c r="C929" s="3640"/>
      <c r="D929" s="322"/>
      <c r="E929" s="513" t="s">
        <v>1251</v>
      </c>
      <c r="F929" s="3307"/>
      <c r="G929" s="3493"/>
      <c r="H929" s="3487"/>
      <c r="I929" s="3489"/>
      <c r="J929" s="3491"/>
      <c r="K929" s="3487"/>
      <c r="L929" s="3489"/>
      <c r="M929" s="3491"/>
      <c r="N929" s="3493"/>
      <c r="O929" s="3326"/>
      <c r="P929" s="3330"/>
      <c r="Q929" s="3331"/>
      <c r="R929" s="3334"/>
      <c r="S929" s="3335"/>
      <c r="T929" s="3336"/>
      <c r="U929" s="3337"/>
      <c r="V929" s="3339"/>
    </row>
    <row r="930" spans="1:37" ht="11.25" customHeight="1" x14ac:dyDescent="0.15">
      <c r="A930" s="1926"/>
      <c r="B930" s="1313"/>
      <c r="C930" s="3640"/>
      <c r="D930" s="320" t="s">
        <v>70</v>
      </c>
      <c r="E930" s="321" t="s">
        <v>1252</v>
      </c>
      <c r="F930" s="3557" t="s">
        <v>5811</v>
      </c>
      <c r="G930" s="3493"/>
      <c r="H930" s="3487"/>
      <c r="I930" s="3489"/>
      <c r="J930" s="3491"/>
      <c r="K930" s="3487"/>
      <c r="L930" s="3489"/>
      <c r="M930" s="3491"/>
      <c r="N930" s="3493"/>
      <c r="O930" s="3326"/>
      <c r="P930" s="3340"/>
      <c r="Q930" s="3342">
        <v>8428</v>
      </c>
      <c r="R930" s="3344">
        <v>3392</v>
      </c>
      <c r="S930" s="3345">
        <v>7849</v>
      </c>
      <c r="T930" s="3344" t="s">
        <v>3527</v>
      </c>
      <c r="U930" s="3347">
        <v>346</v>
      </c>
      <c r="V930" s="3397" t="s">
        <v>3777</v>
      </c>
    </row>
    <row r="931" spans="1:37" ht="11.25" customHeight="1" x14ac:dyDescent="0.15">
      <c r="A931" s="1926"/>
      <c r="B931" s="1313"/>
      <c r="C931" s="3641"/>
      <c r="D931" s="320" t="s">
        <v>71</v>
      </c>
      <c r="E931" s="321" t="s">
        <v>1253</v>
      </c>
      <c r="F931" s="3558"/>
      <c r="G931" s="3503"/>
      <c r="H931" s="3499"/>
      <c r="I931" s="3501"/>
      <c r="J931" s="3497"/>
      <c r="K931" s="3499"/>
      <c r="L931" s="3501"/>
      <c r="M931" s="3497"/>
      <c r="N931" s="3503"/>
      <c r="O931" s="3358"/>
      <c r="P931" s="3359"/>
      <c r="Q931" s="3360"/>
      <c r="R931" s="3359"/>
      <c r="S931" s="3361"/>
      <c r="T931" s="3359"/>
      <c r="U931" s="3362"/>
      <c r="V931" s="3398"/>
    </row>
    <row r="932" spans="1:37" ht="11.25" customHeight="1" x14ac:dyDescent="0.15">
      <c r="A932" s="1926"/>
      <c r="B932" s="1313"/>
      <c r="C932" s="3639" t="s">
        <v>4071</v>
      </c>
      <c r="D932" s="515" t="s">
        <v>72</v>
      </c>
      <c r="E932" s="516" t="s">
        <v>1254</v>
      </c>
      <c r="F932" s="3306" t="s">
        <v>5812</v>
      </c>
      <c r="G932" s="3502">
        <v>5</v>
      </c>
      <c r="H932" s="3498">
        <v>1</v>
      </c>
      <c r="I932" s="3500">
        <v>0</v>
      </c>
      <c r="J932" s="3496">
        <v>1</v>
      </c>
      <c r="K932" s="3498">
        <v>0</v>
      </c>
      <c r="L932" s="3500">
        <v>1</v>
      </c>
      <c r="M932" s="3496">
        <v>1</v>
      </c>
      <c r="N932" s="3502">
        <v>0</v>
      </c>
      <c r="O932" s="3325">
        <v>10</v>
      </c>
      <c r="P932" s="3328">
        <v>30494</v>
      </c>
      <c r="Q932" s="3329"/>
      <c r="R932" s="3332" t="s">
        <v>3778</v>
      </c>
      <c r="S932" s="3333"/>
      <c r="T932" s="3328" t="s">
        <v>5805</v>
      </c>
      <c r="U932" s="3329"/>
      <c r="V932" s="3338" t="s">
        <v>3420</v>
      </c>
      <c r="AI932" s="1548">
        <f>SUM(H932:J935)</f>
        <v>2</v>
      </c>
      <c r="AJ932" s="1548">
        <f>SUM(K932:M935)</f>
        <v>2</v>
      </c>
      <c r="AK932" s="1549" t="str">
        <f>IF(AI932=AJ932,"","不一致")</f>
        <v/>
      </c>
    </row>
    <row r="933" spans="1:37" ht="11.25" customHeight="1" x14ac:dyDescent="0.15">
      <c r="A933" s="1926"/>
      <c r="B933" s="1313"/>
      <c r="C933" s="3640"/>
      <c r="D933" s="322"/>
      <c r="E933" s="513" t="s">
        <v>1255</v>
      </c>
      <c r="F933" s="3307"/>
      <c r="G933" s="3493"/>
      <c r="H933" s="3487"/>
      <c r="I933" s="3489"/>
      <c r="J933" s="3491"/>
      <c r="K933" s="3487"/>
      <c r="L933" s="3489"/>
      <c r="M933" s="3491"/>
      <c r="N933" s="3493"/>
      <c r="O933" s="3326"/>
      <c r="P933" s="3330"/>
      <c r="Q933" s="3331"/>
      <c r="R933" s="3334"/>
      <c r="S933" s="3335"/>
      <c r="T933" s="3336"/>
      <c r="U933" s="3337"/>
      <c r="V933" s="3339"/>
    </row>
    <row r="934" spans="1:37" ht="11.25" customHeight="1" x14ac:dyDescent="0.15">
      <c r="A934" s="1926"/>
      <c r="B934" s="1313"/>
      <c r="C934" s="3640"/>
      <c r="D934" s="320" t="s">
        <v>70</v>
      </c>
      <c r="E934" s="321" t="s">
        <v>1256</v>
      </c>
      <c r="F934" s="3643" t="s">
        <v>5813</v>
      </c>
      <c r="G934" s="3493"/>
      <c r="H934" s="3487"/>
      <c r="I934" s="3489"/>
      <c r="J934" s="3491"/>
      <c r="K934" s="3487"/>
      <c r="L934" s="3489"/>
      <c r="M934" s="3491"/>
      <c r="N934" s="3493"/>
      <c r="O934" s="3326"/>
      <c r="P934" s="3340"/>
      <c r="Q934" s="3342">
        <v>2831</v>
      </c>
      <c r="R934" s="3344">
        <v>2411</v>
      </c>
      <c r="S934" s="3345">
        <v>5493</v>
      </c>
      <c r="T934" s="3344" t="s">
        <v>3527</v>
      </c>
      <c r="U934" s="3347">
        <v>344</v>
      </c>
      <c r="V934" s="3397" t="s">
        <v>3426</v>
      </c>
    </row>
    <row r="935" spans="1:37" ht="11.25" customHeight="1" x14ac:dyDescent="0.15">
      <c r="A935" s="1926"/>
      <c r="B935" s="1313"/>
      <c r="C935" s="3641"/>
      <c r="D935" s="514" t="s">
        <v>71</v>
      </c>
      <c r="E935" s="323" t="s">
        <v>1257</v>
      </c>
      <c r="F935" s="3320"/>
      <c r="G935" s="3503"/>
      <c r="H935" s="3499"/>
      <c r="I935" s="3501"/>
      <c r="J935" s="3497"/>
      <c r="K935" s="3499"/>
      <c r="L935" s="3501"/>
      <c r="M935" s="3497"/>
      <c r="N935" s="3503"/>
      <c r="O935" s="3358"/>
      <c r="P935" s="3359"/>
      <c r="Q935" s="3360"/>
      <c r="R935" s="3359"/>
      <c r="S935" s="3361"/>
      <c r="T935" s="3359"/>
      <c r="U935" s="3362"/>
      <c r="V935" s="3398"/>
    </row>
    <row r="936" spans="1:37" ht="11.25" customHeight="1" x14ac:dyDescent="0.15">
      <c r="A936" s="1926"/>
      <c r="B936" s="1313"/>
      <c r="C936" s="3639" t="s">
        <v>4072</v>
      </c>
      <c r="D936" s="515" t="s">
        <v>72</v>
      </c>
      <c r="E936" s="516" t="s">
        <v>1258</v>
      </c>
      <c r="F936" s="3306" t="s">
        <v>5814</v>
      </c>
      <c r="G936" s="3502">
        <v>0</v>
      </c>
      <c r="H936" s="3498">
        <v>0</v>
      </c>
      <c r="I936" s="3500">
        <v>0</v>
      </c>
      <c r="J936" s="3496">
        <v>0</v>
      </c>
      <c r="K936" s="3498">
        <v>0</v>
      </c>
      <c r="L936" s="3500">
        <v>0</v>
      </c>
      <c r="M936" s="3496">
        <v>0</v>
      </c>
      <c r="N936" s="3502">
        <v>0</v>
      </c>
      <c r="O936" s="3325">
        <v>26</v>
      </c>
      <c r="P936" s="3328">
        <v>28362</v>
      </c>
      <c r="Q936" s="3329"/>
      <c r="R936" s="3332" t="s">
        <v>3779</v>
      </c>
      <c r="S936" s="3333"/>
      <c r="T936" s="3328" t="s">
        <v>5805</v>
      </c>
      <c r="U936" s="3329"/>
      <c r="V936" s="3338" t="s">
        <v>3309</v>
      </c>
      <c r="AI936" s="1548">
        <f>SUM(H936:J939)</f>
        <v>0</v>
      </c>
      <c r="AJ936" s="1548">
        <f>SUM(K936:M939)</f>
        <v>0</v>
      </c>
      <c r="AK936" s="1549" t="str">
        <f>IF(AI936=AJ936,"","不一致")</f>
        <v/>
      </c>
    </row>
    <row r="937" spans="1:37" ht="11.25" customHeight="1" x14ac:dyDescent="0.15">
      <c r="A937" s="1926"/>
      <c r="B937" s="1313"/>
      <c r="C937" s="3640"/>
      <c r="D937" s="322"/>
      <c r="E937" s="513" t="s">
        <v>1259</v>
      </c>
      <c r="F937" s="3307"/>
      <c r="G937" s="3493"/>
      <c r="H937" s="3487"/>
      <c r="I937" s="3489"/>
      <c r="J937" s="3491"/>
      <c r="K937" s="3487"/>
      <c r="L937" s="3489"/>
      <c r="M937" s="3491"/>
      <c r="N937" s="3493"/>
      <c r="O937" s="3326"/>
      <c r="P937" s="3330"/>
      <c r="Q937" s="3331"/>
      <c r="R937" s="3334"/>
      <c r="S937" s="3335"/>
      <c r="T937" s="3336"/>
      <c r="U937" s="3337"/>
      <c r="V937" s="3339"/>
    </row>
    <row r="938" spans="1:37" ht="11.25" customHeight="1" x14ac:dyDescent="0.15">
      <c r="A938" s="1926"/>
      <c r="B938" s="1313"/>
      <c r="C938" s="3640"/>
      <c r="D938" s="320" t="s">
        <v>70</v>
      </c>
      <c r="E938" s="321" t="s">
        <v>1260</v>
      </c>
      <c r="F938" s="3643" t="s">
        <v>5815</v>
      </c>
      <c r="G938" s="3493"/>
      <c r="H938" s="3487"/>
      <c r="I938" s="3489"/>
      <c r="J938" s="3491"/>
      <c r="K938" s="3487"/>
      <c r="L938" s="3489"/>
      <c r="M938" s="3491"/>
      <c r="N938" s="3493"/>
      <c r="O938" s="3326"/>
      <c r="P938" s="3340"/>
      <c r="Q938" s="3342">
        <v>6032</v>
      </c>
      <c r="R938" s="3344">
        <v>1842</v>
      </c>
      <c r="S938" s="3345">
        <v>3784</v>
      </c>
      <c r="T938" s="3344" t="s">
        <v>3527</v>
      </c>
      <c r="U938" s="3347">
        <v>344</v>
      </c>
      <c r="V938" s="3397" t="s">
        <v>3780</v>
      </c>
    </row>
    <row r="939" spans="1:37" ht="11.25" customHeight="1" x14ac:dyDescent="0.15">
      <c r="A939" s="1926"/>
      <c r="B939" s="1313"/>
      <c r="C939" s="3641"/>
      <c r="D939" s="514" t="s">
        <v>71</v>
      </c>
      <c r="E939" s="323" t="s">
        <v>1261</v>
      </c>
      <c r="F939" s="3320"/>
      <c r="G939" s="3503"/>
      <c r="H939" s="3499"/>
      <c r="I939" s="3501"/>
      <c r="J939" s="3497"/>
      <c r="K939" s="3499"/>
      <c r="L939" s="3501"/>
      <c r="M939" s="3497"/>
      <c r="N939" s="3503"/>
      <c r="O939" s="3358"/>
      <c r="P939" s="3359"/>
      <c r="Q939" s="3360"/>
      <c r="R939" s="3359"/>
      <c r="S939" s="3361"/>
      <c r="T939" s="3359"/>
      <c r="U939" s="3362"/>
      <c r="V939" s="3398"/>
    </row>
    <row r="940" spans="1:37" ht="11.25" customHeight="1" thickBot="1" x14ac:dyDescent="0.2">
      <c r="A940" s="1926"/>
      <c r="B940" s="3586"/>
      <c r="C940" s="3640" t="s">
        <v>5816</v>
      </c>
      <c r="D940" s="320" t="s">
        <v>72</v>
      </c>
      <c r="E940" s="321" t="s">
        <v>1262</v>
      </c>
      <c r="F940" s="3318" t="s">
        <v>5817</v>
      </c>
      <c r="G940" s="3493">
        <v>6</v>
      </c>
      <c r="H940" s="3487">
        <v>1</v>
      </c>
      <c r="I940" s="3489">
        <v>0</v>
      </c>
      <c r="J940" s="3491">
        <v>1</v>
      </c>
      <c r="K940" s="3487">
        <v>0</v>
      </c>
      <c r="L940" s="3489">
        <v>1</v>
      </c>
      <c r="M940" s="3491">
        <v>1</v>
      </c>
      <c r="N940" s="3493">
        <v>0</v>
      </c>
      <c r="O940" s="3326">
        <v>24</v>
      </c>
      <c r="P940" s="3330">
        <v>29968</v>
      </c>
      <c r="Q940" s="3331"/>
      <c r="R940" s="3363" t="s">
        <v>3781</v>
      </c>
      <c r="S940" s="3364"/>
      <c r="T940" s="3330" t="s">
        <v>5805</v>
      </c>
      <c r="U940" s="3331"/>
      <c r="V940" s="3365" t="s">
        <v>3420</v>
      </c>
      <c r="AI940" s="1548">
        <f>SUM(H940:J943)</f>
        <v>2</v>
      </c>
      <c r="AJ940" s="1548">
        <f>SUM(K940:M943)</f>
        <v>2</v>
      </c>
      <c r="AK940" s="1549" t="str">
        <f>IF(AI940=AJ940,"","不一致")</f>
        <v/>
      </c>
    </row>
    <row r="941" spans="1:37" ht="11.25" customHeight="1" thickBot="1" x14ac:dyDescent="0.2">
      <c r="A941" s="1926"/>
      <c r="B941" s="3645"/>
      <c r="C941" s="3640"/>
      <c r="D941" s="322"/>
      <c r="E941" s="513" t="s">
        <v>1263</v>
      </c>
      <c r="F941" s="3307"/>
      <c r="G941" s="3493"/>
      <c r="H941" s="3487"/>
      <c r="I941" s="3489"/>
      <c r="J941" s="3491"/>
      <c r="K941" s="3487"/>
      <c r="L941" s="3489"/>
      <c r="M941" s="3491"/>
      <c r="N941" s="3493"/>
      <c r="O941" s="3326"/>
      <c r="P941" s="3330"/>
      <c r="Q941" s="3331"/>
      <c r="R941" s="3334"/>
      <c r="S941" s="3335"/>
      <c r="T941" s="3336"/>
      <c r="U941" s="3337"/>
      <c r="V941" s="3339"/>
    </row>
    <row r="942" spans="1:37" ht="11.25" customHeight="1" thickBot="1" x14ac:dyDescent="0.2">
      <c r="A942" s="1926"/>
      <c r="B942" s="3645"/>
      <c r="C942" s="3640"/>
      <c r="D942" s="320" t="s">
        <v>70</v>
      </c>
      <c r="E942" s="321" t="s">
        <v>1264</v>
      </c>
      <c r="F942" s="3557" t="s">
        <v>5818</v>
      </c>
      <c r="G942" s="3493"/>
      <c r="H942" s="3487"/>
      <c r="I942" s="3489"/>
      <c r="J942" s="3491"/>
      <c r="K942" s="3487"/>
      <c r="L942" s="3489"/>
      <c r="M942" s="3491"/>
      <c r="N942" s="3493"/>
      <c r="O942" s="3326"/>
      <c r="P942" s="3340"/>
      <c r="Q942" s="3342">
        <v>874</v>
      </c>
      <c r="R942" s="3344">
        <v>3363</v>
      </c>
      <c r="S942" s="3345">
        <v>7796</v>
      </c>
      <c r="T942" s="3344" t="s">
        <v>3527</v>
      </c>
      <c r="U942" s="3347">
        <v>344</v>
      </c>
      <c r="V942" s="3397" t="s">
        <v>3426</v>
      </c>
    </row>
    <row r="943" spans="1:37" ht="11.25" customHeight="1" x14ac:dyDescent="0.15">
      <c r="A943" s="1926"/>
      <c r="B943" s="3297"/>
      <c r="C943" s="3641"/>
      <c r="D943" s="514" t="s">
        <v>71</v>
      </c>
      <c r="E943" s="323" t="s">
        <v>1265</v>
      </c>
      <c r="F943" s="3320"/>
      <c r="G943" s="3503"/>
      <c r="H943" s="3499"/>
      <c r="I943" s="3501"/>
      <c r="J943" s="3497"/>
      <c r="K943" s="3499"/>
      <c r="L943" s="3501"/>
      <c r="M943" s="3497"/>
      <c r="N943" s="3503"/>
      <c r="O943" s="3358"/>
      <c r="P943" s="3359"/>
      <c r="Q943" s="3360"/>
      <c r="R943" s="3359"/>
      <c r="S943" s="3361"/>
      <c r="T943" s="3359"/>
      <c r="U943" s="3362"/>
      <c r="V943" s="3398"/>
    </row>
    <row r="944" spans="1:37" ht="11.25" customHeight="1" x14ac:dyDescent="0.15">
      <c r="A944" s="1926"/>
      <c r="B944" s="1313"/>
      <c r="C944" s="3639" t="s">
        <v>4073</v>
      </c>
      <c r="D944" s="320" t="s">
        <v>72</v>
      </c>
      <c r="E944" s="321" t="s">
        <v>1266</v>
      </c>
      <c r="F944" s="3306" t="s">
        <v>5819</v>
      </c>
      <c r="G944" s="3502">
        <v>5</v>
      </c>
      <c r="H944" s="3498">
        <v>1</v>
      </c>
      <c r="I944" s="3500">
        <v>0</v>
      </c>
      <c r="J944" s="3496">
        <v>1</v>
      </c>
      <c r="K944" s="3498">
        <v>0</v>
      </c>
      <c r="L944" s="3500">
        <v>0</v>
      </c>
      <c r="M944" s="3496">
        <v>2</v>
      </c>
      <c r="N944" s="3502">
        <v>0</v>
      </c>
      <c r="O944" s="3325">
        <v>11</v>
      </c>
      <c r="P944" s="3328">
        <v>34126</v>
      </c>
      <c r="Q944" s="3329"/>
      <c r="R944" s="3332" t="s">
        <v>3782</v>
      </c>
      <c r="S944" s="3333"/>
      <c r="T944" s="3328" t="s">
        <v>5805</v>
      </c>
      <c r="U944" s="3329"/>
      <c r="V944" s="3338" t="s">
        <v>3420</v>
      </c>
      <c r="AI944" s="1548">
        <f>SUM(H944:J947)</f>
        <v>2</v>
      </c>
      <c r="AJ944" s="1548">
        <f>SUM(K944:M947)</f>
        <v>2</v>
      </c>
      <c r="AK944" s="1549" t="str">
        <f>IF(AI944=AJ944,"","不一致")</f>
        <v/>
      </c>
    </row>
    <row r="945" spans="1:37" ht="11.25" customHeight="1" x14ac:dyDescent="0.15">
      <c r="A945" s="1926"/>
      <c r="B945" s="1313"/>
      <c r="C945" s="3640"/>
      <c r="D945" s="322"/>
      <c r="E945" s="513" t="s">
        <v>1267</v>
      </c>
      <c r="F945" s="3307"/>
      <c r="G945" s="3493"/>
      <c r="H945" s="3487"/>
      <c r="I945" s="3489"/>
      <c r="J945" s="3491"/>
      <c r="K945" s="3487"/>
      <c r="L945" s="3489"/>
      <c r="M945" s="3491"/>
      <c r="N945" s="3493"/>
      <c r="O945" s="3326"/>
      <c r="P945" s="3330"/>
      <c r="Q945" s="3331"/>
      <c r="R945" s="3334"/>
      <c r="S945" s="3335"/>
      <c r="T945" s="3336"/>
      <c r="U945" s="3337"/>
      <c r="V945" s="3339"/>
    </row>
    <row r="946" spans="1:37" ht="11.25" customHeight="1" x14ac:dyDescent="0.15">
      <c r="A946" s="1926"/>
      <c r="B946" s="1313"/>
      <c r="C946" s="3640"/>
      <c r="D946" s="320" t="s">
        <v>70</v>
      </c>
      <c r="E946" s="321" t="s">
        <v>1268</v>
      </c>
      <c r="F946" s="3557" t="s">
        <v>5820</v>
      </c>
      <c r="G946" s="3493"/>
      <c r="H946" s="3487"/>
      <c r="I946" s="3489"/>
      <c r="J946" s="3491"/>
      <c r="K946" s="3487"/>
      <c r="L946" s="3489"/>
      <c r="M946" s="3491"/>
      <c r="N946" s="3493"/>
      <c r="O946" s="3326"/>
      <c r="P946" s="3340"/>
      <c r="Q946" s="3342">
        <v>2333</v>
      </c>
      <c r="R946" s="3344">
        <v>2121</v>
      </c>
      <c r="S946" s="3345">
        <v>5267</v>
      </c>
      <c r="T946" s="3344" t="s">
        <v>3527</v>
      </c>
      <c r="U946" s="3347">
        <v>344</v>
      </c>
      <c r="V946" s="3397" t="s">
        <v>3426</v>
      </c>
    </row>
    <row r="947" spans="1:37" ht="11.25" customHeight="1" thickBot="1" x14ac:dyDescent="0.2">
      <c r="A947" s="1926"/>
      <c r="B947" s="1314"/>
      <c r="C947" s="3644"/>
      <c r="D947" s="948" t="s">
        <v>71</v>
      </c>
      <c r="E947" s="737" t="s">
        <v>1269</v>
      </c>
      <c r="F947" s="3561"/>
      <c r="G947" s="3516"/>
      <c r="H947" s="3515"/>
      <c r="I947" s="3513"/>
      <c r="J947" s="3514"/>
      <c r="K947" s="3515"/>
      <c r="L947" s="3513"/>
      <c r="M947" s="3514"/>
      <c r="N947" s="3516"/>
      <c r="O947" s="3327"/>
      <c r="P947" s="3341"/>
      <c r="Q947" s="3343"/>
      <c r="R947" s="3341"/>
      <c r="S947" s="3346"/>
      <c r="T947" s="3341"/>
      <c r="U947" s="3348"/>
      <c r="V947" s="3399"/>
    </row>
    <row r="948" spans="1:37" ht="11.25" customHeight="1" x14ac:dyDescent="0.15">
      <c r="A948" s="1926"/>
      <c r="B948" s="3298" t="s">
        <v>5849</v>
      </c>
      <c r="C948" s="3640" t="s">
        <v>4074</v>
      </c>
      <c r="D948" s="320" t="s">
        <v>72</v>
      </c>
      <c r="E948" s="321" t="s">
        <v>1270</v>
      </c>
      <c r="F948" s="3318" t="s">
        <v>5821</v>
      </c>
      <c r="G948" s="3493">
        <v>5</v>
      </c>
      <c r="H948" s="3487">
        <v>1</v>
      </c>
      <c r="I948" s="3489">
        <v>0</v>
      </c>
      <c r="J948" s="3491">
        <v>1</v>
      </c>
      <c r="K948" s="3487">
        <v>0</v>
      </c>
      <c r="L948" s="3489">
        <v>1</v>
      </c>
      <c r="M948" s="3491">
        <v>1</v>
      </c>
      <c r="N948" s="3493">
        <v>0</v>
      </c>
      <c r="O948" s="3326">
        <v>10</v>
      </c>
      <c r="P948" s="3330">
        <v>31613</v>
      </c>
      <c r="Q948" s="3331"/>
      <c r="R948" s="3363" t="s">
        <v>3783</v>
      </c>
      <c r="S948" s="3364"/>
      <c r="T948" s="3330" t="s">
        <v>5805</v>
      </c>
      <c r="U948" s="3331"/>
      <c r="V948" s="3365" t="s">
        <v>3420</v>
      </c>
      <c r="AI948" s="1548">
        <f>SUM(H948:J951)</f>
        <v>2</v>
      </c>
      <c r="AJ948" s="1548">
        <f>SUM(K948:M951)</f>
        <v>2</v>
      </c>
      <c r="AK948" s="1549" t="str">
        <f>IF(AI948=AJ948,"","不一致")</f>
        <v/>
      </c>
    </row>
    <row r="949" spans="1:37" ht="11.25" customHeight="1" x14ac:dyDescent="0.15">
      <c r="A949" s="1926"/>
      <c r="B949" s="3298"/>
      <c r="C949" s="3640"/>
      <c r="D949" s="322"/>
      <c r="E949" s="513" t="s">
        <v>1271</v>
      </c>
      <c r="F949" s="3307"/>
      <c r="G949" s="3493"/>
      <c r="H949" s="3487"/>
      <c r="I949" s="3489"/>
      <c r="J949" s="3491"/>
      <c r="K949" s="3487"/>
      <c r="L949" s="3489"/>
      <c r="M949" s="3491"/>
      <c r="N949" s="3493"/>
      <c r="O949" s="3326"/>
      <c r="P949" s="3330"/>
      <c r="Q949" s="3331"/>
      <c r="R949" s="3334"/>
      <c r="S949" s="3335"/>
      <c r="T949" s="3336"/>
      <c r="U949" s="3337"/>
      <c r="V949" s="3339"/>
    </row>
    <row r="950" spans="1:37" ht="11.25" customHeight="1" x14ac:dyDescent="0.15">
      <c r="A950" s="1926"/>
      <c r="B950" s="3298"/>
      <c r="C950" s="3640"/>
      <c r="D950" s="320" t="s">
        <v>70</v>
      </c>
      <c r="E950" s="321" t="s">
        <v>1272</v>
      </c>
      <c r="F950" s="3557" t="s">
        <v>5822</v>
      </c>
      <c r="G950" s="3493"/>
      <c r="H950" s="3487"/>
      <c r="I950" s="3489"/>
      <c r="J950" s="3491"/>
      <c r="K950" s="3487"/>
      <c r="L950" s="3489"/>
      <c r="M950" s="3491"/>
      <c r="N950" s="3493"/>
      <c r="O950" s="3326"/>
      <c r="P950" s="3340"/>
      <c r="Q950" s="3342">
        <v>5598</v>
      </c>
      <c r="R950" s="3344">
        <v>2153</v>
      </c>
      <c r="S950" s="3345">
        <v>5997</v>
      </c>
      <c r="T950" s="3344" t="s">
        <v>3527</v>
      </c>
      <c r="U950" s="3347">
        <v>346</v>
      </c>
      <c r="V950" s="3397" t="s">
        <v>3426</v>
      </c>
    </row>
    <row r="951" spans="1:37" ht="11.25" customHeight="1" x14ac:dyDescent="0.15">
      <c r="A951" s="1926"/>
      <c r="B951" s="3298"/>
      <c r="C951" s="3641"/>
      <c r="D951" s="514" t="s">
        <v>71</v>
      </c>
      <c r="E951" s="323" t="s">
        <v>1273</v>
      </c>
      <c r="F951" s="3320"/>
      <c r="G951" s="3503"/>
      <c r="H951" s="3499"/>
      <c r="I951" s="3501"/>
      <c r="J951" s="3497"/>
      <c r="K951" s="3499"/>
      <c r="L951" s="3501"/>
      <c r="M951" s="3497"/>
      <c r="N951" s="3503"/>
      <c r="O951" s="3358"/>
      <c r="P951" s="3359"/>
      <c r="Q951" s="3360"/>
      <c r="R951" s="3359"/>
      <c r="S951" s="3361"/>
      <c r="T951" s="3359"/>
      <c r="U951" s="3362"/>
      <c r="V951" s="3398"/>
    </row>
    <row r="952" spans="1:37" ht="11.25" customHeight="1" x14ac:dyDescent="0.15">
      <c r="A952" s="1926"/>
      <c r="B952" s="1313"/>
      <c r="C952" s="3639" t="s">
        <v>4075</v>
      </c>
      <c r="D952" s="320" t="s">
        <v>72</v>
      </c>
      <c r="E952" s="321" t="s">
        <v>1274</v>
      </c>
      <c r="F952" s="3306" t="s">
        <v>5823</v>
      </c>
      <c r="G952" s="3502">
        <v>5</v>
      </c>
      <c r="H952" s="3498">
        <v>1</v>
      </c>
      <c r="I952" s="3500">
        <v>0</v>
      </c>
      <c r="J952" s="3496">
        <v>1</v>
      </c>
      <c r="K952" s="3498">
        <v>0</v>
      </c>
      <c r="L952" s="3500">
        <v>1</v>
      </c>
      <c r="M952" s="3496">
        <v>1</v>
      </c>
      <c r="N952" s="3502">
        <v>0</v>
      </c>
      <c r="O952" s="3325">
        <v>17</v>
      </c>
      <c r="P952" s="3328">
        <v>19176</v>
      </c>
      <c r="Q952" s="3329"/>
      <c r="R952" s="3332" t="s">
        <v>3784</v>
      </c>
      <c r="S952" s="3333"/>
      <c r="T952" s="3328" t="s">
        <v>5805</v>
      </c>
      <c r="U952" s="3329"/>
      <c r="V952" s="3338" t="s">
        <v>3420</v>
      </c>
      <c r="AI952" s="1548">
        <f>SUM(H952:J955)</f>
        <v>2</v>
      </c>
      <c r="AJ952" s="1548">
        <f>SUM(K952:M955)</f>
        <v>2</v>
      </c>
      <c r="AK952" s="1549" t="str">
        <f>IF(AI952=AJ952,"","不一致")</f>
        <v/>
      </c>
    </row>
    <row r="953" spans="1:37" ht="11.25" customHeight="1" x14ac:dyDescent="0.15">
      <c r="A953" s="1926"/>
      <c r="B953" s="1313"/>
      <c r="C953" s="3640"/>
      <c r="D953" s="322"/>
      <c r="E953" s="513" t="s">
        <v>5824</v>
      </c>
      <c r="F953" s="3307"/>
      <c r="G953" s="3493"/>
      <c r="H953" s="3487"/>
      <c r="I953" s="3489"/>
      <c r="J953" s="3491"/>
      <c r="K953" s="3487"/>
      <c r="L953" s="3489"/>
      <c r="M953" s="3491"/>
      <c r="N953" s="3493"/>
      <c r="O953" s="3326"/>
      <c r="P953" s="3330"/>
      <c r="Q953" s="3331"/>
      <c r="R953" s="3334"/>
      <c r="S953" s="3335"/>
      <c r="T953" s="3336"/>
      <c r="U953" s="3337"/>
      <c r="V953" s="3339"/>
    </row>
    <row r="954" spans="1:37" ht="11.25" customHeight="1" x14ac:dyDescent="0.15">
      <c r="A954" s="1926"/>
      <c r="B954" s="1313"/>
      <c r="C954" s="3640"/>
      <c r="D954" s="320" t="s">
        <v>70</v>
      </c>
      <c r="E954" s="321" t="s">
        <v>1275</v>
      </c>
      <c r="F954" s="3643" t="s">
        <v>5825</v>
      </c>
      <c r="G954" s="3493"/>
      <c r="H954" s="3487"/>
      <c r="I954" s="3489"/>
      <c r="J954" s="3491"/>
      <c r="K954" s="3487"/>
      <c r="L954" s="3489"/>
      <c r="M954" s="3491"/>
      <c r="N954" s="3493"/>
      <c r="O954" s="3326"/>
      <c r="P954" s="3340"/>
      <c r="Q954" s="3342">
        <v>3468</v>
      </c>
      <c r="R954" s="3344">
        <v>2686</v>
      </c>
      <c r="S954" s="3345">
        <v>5702</v>
      </c>
      <c r="T954" s="3344" t="s">
        <v>3527</v>
      </c>
      <c r="U954" s="3347">
        <v>345</v>
      </c>
      <c r="V954" s="3397" t="s">
        <v>3426</v>
      </c>
    </row>
    <row r="955" spans="1:37" ht="11.25" customHeight="1" x14ac:dyDescent="0.15">
      <c r="A955" s="1926"/>
      <c r="B955" s="1313"/>
      <c r="C955" s="3641"/>
      <c r="D955" s="320" t="s">
        <v>71</v>
      </c>
      <c r="E955" s="321" t="s">
        <v>1276</v>
      </c>
      <c r="F955" s="3558"/>
      <c r="G955" s="3503"/>
      <c r="H955" s="3499"/>
      <c r="I955" s="3501"/>
      <c r="J955" s="3497"/>
      <c r="K955" s="3499"/>
      <c r="L955" s="3501"/>
      <c r="M955" s="3497"/>
      <c r="N955" s="3503"/>
      <c r="O955" s="3358"/>
      <c r="P955" s="3359"/>
      <c r="Q955" s="3360"/>
      <c r="R955" s="3359"/>
      <c r="S955" s="3361"/>
      <c r="T955" s="3359"/>
      <c r="U955" s="3362"/>
      <c r="V955" s="3398"/>
    </row>
    <row r="956" spans="1:37" ht="11.25" customHeight="1" x14ac:dyDescent="0.15">
      <c r="A956" s="1926"/>
      <c r="B956" s="1313"/>
      <c r="C956" s="3639" t="s">
        <v>4076</v>
      </c>
      <c r="D956" s="515" t="s">
        <v>72</v>
      </c>
      <c r="E956" s="516" t="s">
        <v>5826</v>
      </c>
      <c r="F956" s="3306" t="s">
        <v>5827</v>
      </c>
      <c r="G956" s="3502">
        <v>5</v>
      </c>
      <c r="H956" s="3498">
        <v>0</v>
      </c>
      <c r="I956" s="3500">
        <v>2</v>
      </c>
      <c r="J956" s="3496">
        <v>1</v>
      </c>
      <c r="K956" s="3498">
        <v>1</v>
      </c>
      <c r="L956" s="3500">
        <v>1</v>
      </c>
      <c r="M956" s="3496">
        <v>1</v>
      </c>
      <c r="N956" s="3502">
        <v>0</v>
      </c>
      <c r="O956" s="3325">
        <v>13</v>
      </c>
      <c r="P956" s="3328">
        <v>13004</v>
      </c>
      <c r="Q956" s="3329"/>
      <c r="R956" s="3332" t="s">
        <v>3785</v>
      </c>
      <c r="S956" s="3333"/>
      <c r="T956" s="3328" t="s">
        <v>5828</v>
      </c>
      <c r="U956" s="3329"/>
      <c r="V956" s="3338" t="s">
        <v>3420</v>
      </c>
      <c r="AI956" s="1548">
        <f>SUM(H956:J959)</f>
        <v>3</v>
      </c>
      <c r="AJ956" s="1548">
        <f>SUM(K956:M959)</f>
        <v>3</v>
      </c>
      <c r="AK956" s="1549" t="str">
        <f>IF(AI956=AJ956,"","不一致")</f>
        <v/>
      </c>
    </row>
    <row r="957" spans="1:37" ht="11.25" customHeight="1" x14ac:dyDescent="0.15">
      <c r="A957" s="1926"/>
      <c r="B957" s="1313"/>
      <c r="C957" s="3640"/>
      <c r="D957" s="322"/>
      <c r="E957" s="513" t="s">
        <v>1278</v>
      </c>
      <c r="F957" s="3307"/>
      <c r="G957" s="3493"/>
      <c r="H957" s="3487"/>
      <c r="I957" s="3489"/>
      <c r="J957" s="3491"/>
      <c r="K957" s="3487"/>
      <c r="L957" s="3489"/>
      <c r="M957" s="3491"/>
      <c r="N957" s="3493"/>
      <c r="O957" s="3326"/>
      <c r="P957" s="3330"/>
      <c r="Q957" s="3331"/>
      <c r="R957" s="3334"/>
      <c r="S957" s="3335"/>
      <c r="T957" s="3336"/>
      <c r="U957" s="3337"/>
      <c r="V957" s="3339"/>
    </row>
    <row r="958" spans="1:37" ht="11.25" customHeight="1" x14ac:dyDescent="0.15">
      <c r="A958" s="1926"/>
      <c r="B958" s="1313"/>
      <c r="C958" s="3640"/>
      <c r="D958" s="320" t="s">
        <v>70</v>
      </c>
      <c r="E958" s="321" t="s">
        <v>1279</v>
      </c>
      <c r="F958" s="3557" t="s">
        <v>5829</v>
      </c>
      <c r="G958" s="3493"/>
      <c r="H958" s="3487"/>
      <c r="I958" s="3489"/>
      <c r="J958" s="3491"/>
      <c r="K958" s="3487"/>
      <c r="L958" s="3489"/>
      <c r="M958" s="3491"/>
      <c r="N958" s="3493"/>
      <c r="O958" s="3326"/>
      <c r="P958" s="3340"/>
      <c r="Q958" s="3342">
        <v>2671</v>
      </c>
      <c r="R958" s="3344">
        <v>1364</v>
      </c>
      <c r="S958" s="3345">
        <v>2835</v>
      </c>
      <c r="T958" s="3344" t="s">
        <v>3786</v>
      </c>
      <c r="U958" s="3347">
        <v>308</v>
      </c>
      <c r="V958" s="3397" t="s">
        <v>3426</v>
      </c>
    </row>
    <row r="959" spans="1:37" ht="11.25" customHeight="1" x14ac:dyDescent="0.15">
      <c r="A959" s="1926"/>
      <c r="B959" s="1313"/>
      <c r="C959" s="3641"/>
      <c r="D959" s="514" t="s">
        <v>71</v>
      </c>
      <c r="E959" s="323" t="s">
        <v>112</v>
      </c>
      <c r="F959" s="3320"/>
      <c r="G959" s="3503"/>
      <c r="H959" s="3499"/>
      <c r="I959" s="3501"/>
      <c r="J959" s="3497"/>
      <c r="K959" s="3499"/>
      <c r="L959" s="3501"/>
      <c r="M959" s="3497"/>
      <c r="N959" s="3503"/>
      <c r="O959" s="3358"/>
      <c r="P959" s="3359"/>
      <c r="Q959" s="3360"/>
      <c r="R959" s="3359"/>
      <c r="S959" s="3361"/>
      <c r="T959" s="3359"/>
      <c r="U959" s="3362"/>
      <c r="V959" s="3398"/>
    </row>
    <row r="960" spans="1:37" ht="11.25" customHeight="1" x14ac:dyDescent="0.15">
      <c r="A960" s="1926"/>
      <c r="B960" s="1313"/>
      <c r="C960" s="3639" t="s">
        <v>4077</v>
      </c>
      <c r="D960" s="320" t="s">
        <v>72</v>
      </c>
      <c r="E960" s="321" t="s">
        <v>337</v>
      </c>
      <c r="F960" s="3306" t="s">
        <v>5830</v>
      </c>
      <c r="G960" s="3502">
        <v>5</v>
      </c>
      <c r="H960" s="3498">
        <v>0</v>
      </c>
      <c r="I960" s="3500">
        <v>3</v>
      </c>
      <c r="J960" s="3496">
        <v>0</v>
      </c>
      <c r="K960" s="3498">
        <v>1</v>
      </c>
      <c r="L960" s="3500">
        <v>1</v>
      </c>
      <c r="M960" s="3496">
        <v>1</v>
      </c>
      <c r="N960" s="3502">
        <v>0</v>
      </c>
      <c r="O960" s="3325">
        <v>9</v>
      </c>
      <c r="P960" s="3328">
        <v>2547</v>
      </c>
      <c r="Q960" s="3329"/>
      <c r="R960" s="3332" t="s">
        <v>3787</v>
      </c>
      <c r="S960" s="3333"/>
      <c r="T960" s="3328" t="s">
        <v>5828</v>
      </c>
      <c r="U960" s="3329"/>
      <c r="V960" s="3338" t="s">
        <v>3420</v>
      </c>
      <c r="AI960" s="1548">
        <f>SUM(H960:J963)</f>
        <v>3</v>
      </c>
      <c r="AJ960" s="1548">
        <f>SUM(K960:M963)</f>
        <v>3</v>
      </c>
      <c r="AK960" s="1549" t="str">
        <f>IF(AI960=AJ960,"","不一致")</f>
        <v/>
      </c>
    </row>
    <row r="961" spans="1:37" ht="11.25" customHeight="1" x14ac:dyDescent="0.15">
      <c r="A961" s="1926"/>
      <c r="B961" s="1313"/>
      <c r="C961" s="3640"/>
      <c r="D961" s="322"/>
      <c r="E961" s="513" t="s">
        <v>1280</v>
      </c>
      <c r="F961" s="3307"/>
      <c r="G961" s="3493"/>
      <c r="H961" s="3487"/>
      <c r="I961" s="3489"/>
      <c r="J961" s="3491"/>
      <c r="K961" s="3487"/>
      <c r="L961" s="3489"/>
      <c r="M961" s="3491"/>
      <c r="N961" s="3493"/>
      <c r="O961" s="3326"/>
      <c r="P961" s="3330"/>
      <c r="Q961" s="3331"/>
      <c r="R961" s="3334"/>
      <c r="S961" s="3335"/>
      <c r="T961" s="3336"/>
      <c r="U961" s="3337"/>
      <c r="V961" s="3339"/>
    </row>
    <row r="962" spans="1:37" ht="11.25" customHeight="1" x14ac:dyDescent="0.15">
      <c r="A962" s="1926"/>
      <c r="B962" s="1313"/>
      <c r="C962" s="3640"/>
      <c r="D962" s="320" t="s">
        <v>70</v>
      </c>
      <c r="E962" s="321" t="s">
        <v>1281</v>
      </c>
      <c r="F962" s="3548" t="s">
        <v>5831</v>
      </c>
      <c r="G962" s="3493"/>
      <c r="H962" s="3487"/>
      <c r="I962" s="3489"/>
      <c r="J962" s="3491"/>
      <c r="K962" s="3487"/>
      <c r="L962" s="3489"/>
      <c r="M962" s="3491"/>
      <c r="N962" s="3493"/>
      <c r="O962" s="3326"/>
      <c r="P962" s="3340"/>
      <c r="Q962" s="3342">
        <v>79</v>
      </c>
      <c r="R962" s="3344">
        <v>369</v>
      </c>
      <c r="S962" s="3345">
        <v>684</v>
      </c>
      <c r="T962" s="3344" t="s">
        <v>3527</v>
      </c>
      <c r="U962" s="3347">
        <v>344</v>
      </c>
      <c r="V962" s="3397" t="s">
        <v>3426</v>
      </c>
    </row>
    <row r="963" spans="1:37" ht="11.25" customHeight="1" x14ac:dyDescent="0.15">
      <c r="A963" s="1926"/>
      <c r="B963" s="1313"/>
      <c r="C963" s="3641"/>
      <c r="D963" s="320" t="s">
        <v>71</v>
      </c>
      <c r="E963" s="321" t="s">
        <v>1282</v>
      </c>
      <c r="F963" s="3548"/>
      <c r="G963" s="3503"/>
      <c r="H963" s="3499"/>
      <c r="I963" s="3501"/>
      <c r="J963" s="3497"/>
      <c r="K963" s="3499"/>
      <c r="L963" s="3501"/>
      <c r="M963" s="3497"/>
      <c r="N963" s="3503"/>
      <c r="O963" s="3358"/>
      <c r="P963" s="3359"/>
      <c r="Q963" s="3360"/>
      <c r="R963" s="3359"/>
      <c r="S963" s="3361"/>
      <c r="T963" s="3359"/>
      <c r="U963" s="3362"/>
      <c r="V963" s="3398"/>
    </row>
    <row r="964" spans="1:37" ht="11.25" customHeight="1" x14ac:dyDescent="0.15">
      <c r="A964" s="1926"/>
      <c r="B964" s="1313"/>
      <c r="C964" s="3639" t="s">
        <v>4078</v>
      </c>
      <c r="D964" s="515" t="s">
        <v>72</v>
      </c>
      <c r="E964" s="516" t="s">
        <v>1283</v>
      </c>
      <c r="F964" s="3306" t="s">
        <v>5832</v>
      </c>
      <c r="G964" s="3502">
        <v>5</v>
      </c>
      <c r="H964" s="3498">
        <v>1</v>
      </c>
      <c r="I964" s="3500">
        <v>0</v>
      </c>
      <c r="J964" s="3496">
        <v>1</v>
      </c>
      <c r="K964" s="3498">
        <v>1</v>
      </c>
      <c r="L964" s="3500">
        <v>1</v>
      </c>
      <c r="M964" s="3496">
        <v>0</v>
      </c>
      <c r="N964" s="3502">
        <v>0</v>
      </c>
      <c r="O964" s="3325">
        <v>15</v>
      </c>
      <c r="P964" s="3328">
        <v>32909</v>
      </c>
      <c r="Q964" s="3329"/>
      <c r="R964" s="3332" t="s">
        <v>3788</v>
      </c>
      <c r="S964" s="3333"/>
      <c r="T964" s="3328" t="s">
        <v>5828</v>
      </c>
      <c r="U964" s="3329"/>
      <c r="V964" s="3338" t="s">
        <v>3420</v>
      </c>
      <c r="AI964" s="1548">
        <f>SUM(H964:J967)</f>
        <v>2</v>
      </c>
      <c r="AJ964" s="1548">
        <f>SUM(K964:M967)</f>
        <v>2</v>
      </c>
      <c r="AK964" s="1549" t="str">
        <f>IF(AI964=AJ964,"","不一致")</f>
        <v/>
      </c>
    </row>
    <row r="965" spans="1:37" ht="11.25" customHeight="1" x14ac:dyDescent="0.15">
      <c r="A965" s="1926"/>
      <c r="B965" s="1313"/>
      <c r="C965" s="3640"/>
      <c r="D965" s="322"/>
      <c r="E965" s="513" t="s">
        <v>1284</v>
      </c>
      <c r="F965" s="3307"/>
      <c r="G965" s="3493"/>
      <c r="H965" s="3487"/>
      <c r="I965" s="3489"/>
      <c r="J965" s="3491"/>
      <c r="K965" s="3487"/>
      <c r="L965" s="3489"/>
      <c r="M965" s="3491"/>
      <c r="N965" s="3493"/>
      <c r="O965" s="3326"/>
      <c r="P965" s="3330"/>
      <c r="Q965" s="3331"/>
      <c r="R965" s="3334"/>
      <c r="S965" s="3335"/>
      <c r="T965" s="3336"/>
      <c r="U965" s="3337"/>
      <c r="V965" s="3339"/>
    </row>
    <row r="966" spans="1:37" ht="11.25" customHeight="1" x14ac:dyDescent="0.15">
      <c r="A966" s="1926"/>
      <c r="B966" s="1313"/>
      <c r="C966" s="3640"/>
      <c r="D966" s="320" t="s">
        <v>70</v>
      </c>
      <c r="E966" s="321" t="s">
        <v>1285</v>
      </c>
      <c r="F966" s="3557" t="s">
        <v>5833</v>
      </c>
      <c r="G966" s="3493"/>
      <c r="H966" s="3487"/>
      <c r="I966" s="3489"/>
      <c r="J966" s="3491"/>
      <c r="K966" s="3487"/>
      <c r="L966" s="3489"/>
      <c r="M966" s="3491"/>
      <c r="N966" s="3493"/>
      <c r="O966" s="3326"/>
      <c r="P966" s="3340"/>
      <c r="Q966" s="3342">
        <v>3314</v>
      </c>
      <c r="R966" s="3344">
        <v>10070</v>
      </c>
      <c r="S966" s="3345">
        <v>23680</v>
      </c>
      <c r="T966" s="3344" t="s">
        <v>3527</v>
      </c>
      <c r="U966" s="3347">
        <v>345</v>
      </c>
      <c r="V966" s="3397" t="s">
        <v>3426</v>
      </c>
    </row>
    <row r="967" spans="1:37" ht="12" customHeight="1" x14ac:dyDescent="0.15">
      <c r="A967" s="1926"/>
      <c r="B967" s="1313"/>
      <c r="C967" s="3640"/>
      <c r="D967" s="320" t="s">
        <v>71</v>
      </c>
      <c r="E967" s="321" t="s">
        <v>1286</v>
      </c>
      <c r="F967" s="3558"/>
      <c r="G967" s="3493"/>
      <c r="H967" s="3487"/>
      <c r="I967" s="3489"/>
      <c r="J967" s="3491"/>
      <c r="K967" s="3487"/>
      <c r="L967" s="3489"/>
      <c r="M967" s="3491"/>
      <c r="N967" s="3493"/>
      <c r="O967" s="3326"/>
      <c r="P967" s="3340"/>
      <c r="Q967" s="3366"/>
      <c r="R967" s="3340"/>
      <c r="S967" s="3367"/>
      <c r="T967" s="3340"/>
      <c r="U967" s="3370"/>
      <c r="V967" s="3400"/>
    </row>
    <row r="968" spans="1:37" ht="11.25" customHeight="1" x14ac:dyDescent="0.15">
      <c r="A968" s="1926"/>
      <c r="B968" s="3298"/>
      <c r="C968" s="3639" t="s">
        <v>5834</v>
      </c>
      <c r="D968" s="515" t="s">
        <v>72</v>
      </c>
      <c r="E968" s="516" t="s">
        <v>1287</v>
      </c>
      <c r="F968" s="3306" t="s">
        <v>5835</v>
      </c>
      <c r="G968" s="3502">
        <v>5</v>
      </c>
      <c r="H968" s="3498">
        <v>1</v>
      </c>
      <c r="I968" s="3500">
        <v>0</v>
      </c>
      <c r="J968" s="3496">
        <v>1</v>
      </c>
      <c r="K968" s="3498">
        <v>1</v>
      </c>
      <c r="L968" s="3500">
        <v>0</v>
      </c>
      <c r="M968" s="3496">
        <v>1</v>
      </c>
      <c r="N968" s="3502">
        <v>0</v>
      </c>
      <c r="O968" s="3325">
        <v>19</v>
      </c>
      <c r="P968" s="3328">
        <v>21733</v>
      </c>
      <c r="Q968" s="3329"/>
      <c r="R968" s="3332" t="s">
        <v>3789</v>
      </c>
      <c r="S968" s="3333"/>
      <c r="T968" s="3328" t="s">
        <v>5828</v>
      </c>
      <c r="U968" s="3329"/>
      <c r="V968" s="3338" t="s">
        <v>3420</v>
      </c>
      <c r="AI968" s="1548">
        <f>SUM(H968:J971)</f>
        <v>2</v>
      </c>
      <c r="AJ968" s="1548">
        <f>SUM(K968:M971)</f>
        <v>2</v>
      </c>
      <c r="AK968" s="1549" t="str">
        <f>IF(AI968=AJ968,"","不一致")</f>
        <v/>
      </c>
    </row>
    <row r="969" spans="1:37" ht="11.25" customHeight="1" x14ac:dyDescent="0.15">
      <c r="A969" s="1926"/>
      <c r="B969" s="3298"/>
      <c r="C969" s="3640"/>
      <c r="D969" s="322"/>
      <c r="E969" s="513" t="s">
        <v>1288</v>
      </c>
      <c r="F969" s="3307"/>
      <c r="G969" s="3493"/>
      <c r="H969" s="3487"/>
      <c r="I969" s="3489"/>
      <c r="J969" s="3491"/>
      <c r="K969" s="3487"/>
      <c r="L969" s="3489"/>
      <c r="M969" s="3491"/>
      <c r="N969" s="3493"/>
      <c r="O969" s="3326"/>
      <c r="P969" s="3330"/>
      <c r="Q969" s="3331"/>
      <c r="R969" s="3334"/>
      <c r="S969" s="3335"/>
      <c r="T969" s="3336"/>
      <c r="U969" s="3337"/>
      <c r="V969" s="3339"/>
    </row>
    <row r="970" spans="1:37" ht="11.25" customHeight="1" x14ac:dyDescent="0.15">
      <c r="A970" s="1926"/>
      <c r="B970" s="3298"/>
      <c r="C970" s="3640"/>
      <c r="D970" s="320" t="s">
        <v>70</v>
      </c>
      <c r="E970" s="321" t="s">
        <v>1289</v>
      </c>
      <c r="F970" s="3571" t="s">
        <v>5836</v>
      </c>
      <c r="G970" s="3493"/>
      <c r="H970" s="3487"/>
      <c r="I970" s="3489"/>
      <c r="J970" s="3491"/>
      <c r="K970" s="3487"/>
      <c r="L970" s="3489"/>
      <c r="M970" s="3491"/>
      <c r="N970" s="3493"/>
      <c r="O970" s="3326"/>
      <c r="P970" s="3340"/>
      <c r="Q970" s="3342">
        <v>4373</v>
      </c>
      <c r="R970" s="3344">
        <v>2190</v>
      </c>
      <c r="S970" s="3345">
        <v>4862</v>
      </c>
      <c r="T970" s="3344" t="s">
        <v>3527</v>
      </c>
      <c r="U970" s="3347">
        <v>344</v>
      </c>
      <c r="V970" s="3397" t="s">
        <v>3426</v>
      </c>
    </row>
    <row r="971" spans="1:37" ht="11.25" customHeight="1" x14ac:dyDescent="0.15">
      <c r="A971" s="1926"/>
      <c r="B971" s="3298"/>
      <c r="C971" s="3641"/>
      <c r="D971" s="514" t="s">
        <v>71</v>
      </c>
      <c r="E971" s="323" t="s">
        <v>1290</v>
      </c>
      <c r="F971" s="3572"/>
      <c r="G971" s="3503"/>
      <c r="H971" s="3499"/>
      <c r="I971" s="3501"/>
      <c r="J971" s="3497"/>
      <c r="K971" s="3499"/>
      <c r="L971" s="3501"/>
      <c r="M971" s="3497"/>
      <c r="N971" s="3503"/>
      <c r="O971" s="3358"/>
      <c r="P971" s="3359"/>
      <c r="Q971" s="3360"/>
      <c r="R971" s="3359"/>
      <c r="S971" s="3361"/>
      <c r="T971" s="3359"/>
      <c r="U971" s="3362"/>
      <c r="V971" s="3398"/>
    </row>
    <row r="972" spans="1:37" ht="11.25" customHeight="1" x14ac:dyDescent="0.15">
      <c r="A972" s="1859"/>
      <c r="B972" s="1313"/>
      <c r="C972" s="3640" t="s">
        <v>4079</v>
      </c>
      <c r="D972" s="320" t="s">
        <v>72</v>
      </c>
      <c r="E972" s="321" t="s">
        <v>1291</v>
      </c>
      <c r="F972" s="3318" t="s">
        <v>5837</v>
      </c>
      <c r="G972" s="3502">
        <v>4</v>
      </c>
      <c r="H972" s="3498">
        <v>0</v>
      </c>
      <c r="I972" s="3500">
        <v>1</v>
      </c>
      <c r="J972" s="3496">
        <v>1</v>
      </c>
      <c r="K972" s="3498">
        <v>0</v>
      </c>
      <c r="L972" s="3500">
        <v>0</v>
      </c>
      <c r="M972" s="3496">
        <v>2</v>
      </c>
      <c r="N972" s="3502">
        <v>2</v>
      </c>
      <c r="O972" s="3325">
        <v>10</v>
      </c>
      <c r="P972" s="3328">
        <v>7142</v>
      </c>
      <c r="Q972" s="3329"/>
      <c r="R972" s="3332" t="s">
        <v>3790</v>
      </c>
      <c r="S972" s="3333"/>
      <c r="T972" s="3328" t="s">
        <v>5828</v>
      </c>
      <c r="U972" s="3329"/>
      <c r="V972" s="3338" t="s">
        <v>3420</v>
      </c>
      <c r="AI972" s="1548">
        <f>SUM(H972:J975)</f>
        <v>2</v>
      </c>
      <c r="AJ972" s="1548">
        <f>SUM(K972:M975)</f>
        <v>2</v>
      </c>
      <c r="AK972" s="1549" t="str">
        <f>IF(AI972=AJ972,"","不一致")</f>
        <v/>
      </c>
    </row>
    <row r="973" spans="1:37" ht="11.25" customHeight="1" x14ac:dyDescent="0.15">
      <c r="A973" s="1859"/>
      <c r="B973" s="1313"/>
      <c r="C973" s="3640"/>
      <c r="D973" s="322"/>
      <c r="E973" s="513" t="s">
        <v>1292</v>
      </c>
      <c r="F973" s="3307"/>
      <c r="G973" s="3493"/>
      <c r="H973" s="3487"/>
      <c r="I973" s="3489"/>
      <c r="J973" s="3491"/>
      <c r="K973" s="3487"/>
      <c r="L973" s="3489"/>
      <c r="M973" s="3491"/>
      <c r="N973" s="3493"/>
      <c r="O973" s="3326"/>
      <c r="P973" s="3330"/>
      <c r="Q973" s="3331"/>
      <c r="R973" s="3334"/>
      <c r="S973" s="3335"/>
      <c r="T973" s="3336"/>
      <c r="U973" s="3337"/>
      <c r="V973" s="3339"/>
    </row>
    <row r="974" spans="1:37" ht="11.25" customHeight="1" x14ac:dyDescent="0.15">
      <c r="A974" s="1859"/>
      <c r="B974" s="1313"/>
      <c r="C974" s="3640"/>
      <c r="D974" s="320" t="s">
        <v>70</v>
      </c>
      <c r="E974" s="321" t="s">
        <v>1293</v>
      </c>
      <c r="F974" s="3557" t="s">
        <v>5838</v>
      </c>
      <c r="G974" s="3493"/>
      <c r="H974" s="3487"/>
      <c r="I974" s="3489"/>
      <c r="J974" s="3491"/>
      <c r="K974" s="3487"/>
      <c r="L974" s="3489"/>
      <c r="M974" s="3491"/>
      <c r="N974" s="3493"/>
      <c r="O974" s="3326"/>
      <c r="P974" s="3340"/>
      <c r="Q974" s="3342">
        <v>1652</v>
      </c>
      <c r="R974" s="3344">
        <v>868</v>
      </c>
      <c r="S974" s="3345">
        <v>1656</v>
      </c>
      <c r="T974" s="3344" t="s">
        <v>3527</v>
      </c>
      <c r="U974" s="3347">
        <v>333</v>
      </c>
      <c r="V974" s="3397" t="s">
        <v>3426</v>
      </c>
    </row>
    <row r="975" spans="1:37" ht="11.25" customHeight="1" x14ac:dyDescent="0.15">
      <c r="A975" s="1859"/>
      <c r="B975" s="1313"/>
      <c r="C975" s="3641"/>
      <c r="D975" s="514" t="s">
        <v>71</v>
      </c>
      <c r="E975" s="323" t="s">
        <v>1294</v>
      </c>
      <c r="F975" s="3320"/>
      <c r="G975" s="3503"/>
      <c r="H975" s="3499"/>
      <c r="I975" s="3501"/>
      <c r="J975" s="3497"/>
      <c r="K975" s="3499"/>
      <c r="L975" s="3501"/>
      <c r="M975" s="3497"/>
      <c r="N975" s="3503"/>
      <c r="O975" s="3358"/>
      <c r="P975" s="3359"/>
      <c r="Q975" s="3360"/>
      <c r="R975" s="3359"/>
      <c r="S975" s="3361"/>
      <c r="T975" s="3359"/>
      <c r="U975" s="3362"/>
      <c r="V975" s="3398"/>
    </row>
    <row r="976" spans="1:37" ht="11.25" customHeight="1" x14ac:dyDescent="0.15">
      <c r="A976" s="1926"/>
      <c r="B976" s="1313"/>
      <c r="C976" s="3639" t="s">
        <v>4080</v>
      </c>
      <c r="D976" s="515" t="s">
        <v>72</v>
      </c>
      <c r="E976" s="516" t="s">
        <v>1295</v>
      </c>
      <c r="F976" s="3306" t="s">
        <v>5837</v>
      </c>
      <c r="G976" s="3502">
        <v>2</v>
      </c>
      <c r="H976" s="3498">
        <v>0</v>
      </c>
      <c r="I976" s="3500">
        <v>0</v>
      </c>
      <c r="J976" s="3496">
        <v>0</v>
      </c>
      <c r="K976" s="3498">
        <v>0</v>
      </c>
      <c r="L976" s="3500">
        <v>0</v>
      </c>
      <c r="M976" s="3496">
        <v>0</v>
      </c>
      <c r="N976" s="3502">
        <v>0</v>
      </c>
      <c r="O976" s="3325">
        <v>0</v>
      </c>
      <c r="P976" s="3328">
        <v>3179</v>
      </c>
      <c r="Q976" s="3329"/>
      <c r="R976" s="3332" t="s">
        <v>3790</v>
      </c>
      <c r="S976" s="3333"/>
      <c r="T976" s="3328" t="s">
        <v>5828</v>
      </c>
      <c r="U976" s="3329"/>
      <c r="V976" s="3338" t="s">
        <v>3420</v>
      </c>
      <c r="AI976" s="1548">
        <f>SUM(H976:J979)</f>
        <v>0</v>
      </c>
      <c r="AJ976" s="1548">
        <f>SUM(K976:M979)</f>
        <v>0</v>
      </c>
      <c r="AK976" s="1549" t="str">
        <f>IF(AI976=AJ976,"","不一致")</f>
        <v/>
      </c>
    </row>
    <row r="977" spans="1:37" ht="11.25" customHeight="1" x14ac:dyDescent="0.15">
      <c r="A977" s="1926"/>
      <c r="B977" s="1313"/>
      <c r="C977" s="3640"/>
      <c r="D977" s="322"/>
      <c r="E977" s="513" t="s">
        <v>1296</v>
      </c>
      <c r="F977" s="3307"/>
      <c r="G977" s="3493"/>
      <c r="H977" s="3487"/>
      <c r="I977" s="3489"/>
      <c r="J977" s="3491"/>
      <c r="K977" s="3487"/>
      <c r="L977" s="3489"/>
      <c r="M977" s="3491"/>
      <c r="N977" s="3493"/>
      <c r="O977" s="3326"/>
      <c r="P977" s="3330"/>
      <c r="Q977" s="3331"/>
      <c r="R977" s="3334"/>
      <c r="S977" s="3335"/>
      <c r="T977" s="3336"/>
      <c r="U977" s="3337"/>
      <c r="V977" s="3339"/>
    </row>
    <row r="978" spans="1:37" ht="11.25" customHeight="1" x14ac:dyDescent="0.15">
      <c r="A978" s="1926"/>
      <c r="B978" s="1313"/>
      <c r="C978" s="3640"/>
      <c r="D978" s="320" t="s">
        <v>70</v>
      </c>
      <c r="E978" s="321" t="s">
        <v>1297</v>
      </c>
      <c r="F978" s="3557" t="s">
        <v>5838</v>
      </c>
      <c r="G978" s="3493"/>
      <c r="H978" s="3487"/>
      <c r="I978" s="3489"/>
      <c r="J978" s="3491"/>
      <c r="K978" s="3487"/>
      <c r="L978" s="3489"/>
      <c r="M978" s="3491"/>
      <c r="N978" s="3493"/>
      <c r="O978" s="3326"/>
      <c r="P978" s="3340"/>
      <c r="Q978" s="3342">
        <v>93</v>
      </c>
      <c r="R978" s="3344">
        <v>868</v>
      </c>
      <c r="S978" s="3345">
        <v>1656</v>
      </c>
      <c r="T978" s="3344" t="s">
        <v>3527</v>
      </c>
      <c r="U978" s="3347">
        <v>298</v>
      </c>
      <c r="V978" s="3397" t="s">
        <v>3426</v>
      </c>
    </row>
    <row r="979" spans="1:37" ht="12" customHeight="1" thickBot="1" x14ac:dyDescent="0.2">
      <c r="A979" s="1926"/>
      <c r="B979" s="1314"/>
      <c r="C979" s="3644"/>
      <c r="D979" s="948" t="s">
        <v>71</v>
      </c>
      <c r="E979" s="737" t="s">
        <v>1298</v>
      </c>
      <c r="F979" s="3561"/>
      <c r="G979" s="3516"/>
      <c r="H979" s="3515"/>
      <c r="I979" s="3513"/>
      <c r="J979" s="3514"/>
      <c r="K979" s="3515"/>
      <c r="L979" s="3513"/>
      <c r="M979" s="3514"/>
      <c r="N979" s="3516"/>
      <c r="O979" s="3327"/>
      <c r="P979" s="3341"/>
      <c r="Q979" s="3343"/>
      <c r="R979" s="3341"/>
      <c r="S979" s="3346"/>
      <c r="T979" s="3341"/>
      <c r="U979" s="3348"/>
      <c r="V979" s="3399"/>
    </row>
    <row r="980" spans="1:37" ht="10.9" customHeight="1" x14ac:dyDescent="0.15">
      <c r="A980" s="1926"/>
      <c r="B980" s="3299" t="s">
        <v>2941</v>
      </c>
      <c r="C980" s="3549" t="s">
        <v>4004</v>
      </c>
      <c r="D980" s="320" t="s">
        <v>72</v>
      </c>
      <c r="E980" s="949" t="s">
        <v>1299</v>
      </c>
      <c r="F980" s="3648" t="s">
        <v>5894</v>
      </c>
      <c r="G980" s="3649"/>
      <c r="H980" s="3649"/>
      <c r="I980" s="3649"/>
      <c r="J980" s="3649"/>
      <c r="K980" s="3649"/>
      <c r="L980" s="3649"/>
      <c r="M980" s="3649"/>
      <c r="N980" s="3650"/>
      <c r="O980" s="3351">
        <v>13</v>
      </c>
      <c r="P980" s="3352">
        <v>8023</v>
      </c>
      <c r="Q980" s="3353"/>
      <c r="R980" s="3388"/>
      <c r="S980" s="3389"/>
      <c r="T980" s="3389"/>
      <c r="U980" s="3389"/>
      <c r="V980" s="3390"/>
      <c r="X980" s="1550">
        <f>SUM(O980:O1019)</f>
        <v>60</v>
      </c>
      <c r="Y980" s="1550">
        <f>SUM(P980:P1019)</f>
        <v>76411</v>
      </c>
      <c r="Z980" s="1550">
        <f>SUM(Q980:Q1019)</f>
        <v>3579</v>
      </c>
      <c r="AA980" s="1550">
        <f>SUM(G980:G1019)</f>
        <v>10</v>
      </c>
      <c r="AB980" s="1550">
        <f t="shared" ref="AB980:AH980" si="8">SUM(H980:H1019)</f>
        <v>0</v>
      </c>
      <c r="AC980" s="1550">
        <f t="shared" si="8"/>
        <v>0</v>
      </c>
      <c r="AD980" s="1550">
        <f t="shared" si="8"/>
        <v>10</v>
      </c>
      <c r="AE980" s="1550">
        <f t="shared" si="8"/>
        <v>3</v>
      </c>
      <c r="AF980" s="1550">
        <f t="shared" si="8"/>
        <v>5</v>
      </c>
      <c r="AG980" s="1550">
        <f t="shared" si="8"/>
        <v>2</v>
      </c>
      <c r="AH980" s="1550">
        <f t="shared" si="8"/>
        <v>0</v>
      </c>
      <c r="AI980" s="1548">
        <f>SUM(H980:J983)</f>
        <v>0</v>
      </c>
      <c r="AJ980" s="1548">
        <f>SUM(K980:M983)</f>
        <v>0</v>
      </c>
      <c r="AK980" s="1549" t="str">
        <f>IF(AI980=AJ980,"","不一致")</f>
        <v/>
      </c>
    </row>
    <row r="981" spans="1:37" ht="10.9" customHeight="1" x14ac:dyDescent="0.15">
      <c r="A981" s="1926"/>
      <c r="B981" s="3300"/>
      <c r="C981" s="3304"/>
      <c r="D981" s="322"/>
      <c r="E981" s="513" t="s">
        <v>1300</v>
      </c>
      <c r="F981" s="3651"/>
      <c r="G981" s="3652"/>
      <c r="H981" s="3652"/>
      <c r="I981" s="3652"/>
      <c r="J981" s="3652"/>
      <c r="K981" s="3652"/>
      <c r="L981" s="3652"/>
      <c r="M981" s="3652"/>
      <c r="N981" s="3583"/>
      <c r="O981" s="3326"/>
      <c r="P981" s="3330"/>
      <c r="Q981" s="3331"/>
      <c r="R981" s="3391"/>
      <c r="S981" s="3392"/>
      <c r="T981" s="3392"/>
      <c r="U981" s="3392"/>
      <c r="V981" s="3393"/>
    </row>
    <row r="982" spans="1:37" ht="10.9" customHeight="1" x14ac:dyDescent="0.15">
      <c r="A982" s="1926"/>
      <c r="B982" s="3300"/>
      <c r="C982" s="3304"/>
      <c r="D982" s="320" t="s">
        <v>70</v>
      </c>
      <c r="E982" s="321" t="s">
        <v>1301</v>
      </c>
      <c r="F982" s="3651"/>
      <c r="G982" s="3652"/>
      <c r="H982" s="3652"/>
      <c r="I982" s="3652"/>
      <c r="J982" s="3652"/>
      <c r="K982" s="3652"/>
      <c r="L982" s="3652"/>
      <c r="M982" s="3652"/>
      <c r="N982" s="3583"/>
      <c r="O982" s="3326"/>
      <c r="P982" s="3340"/>
      <c r="Q982" s="3342">
        <v>423</v>
      </c>
      <c r="R982" s="3391"/>
      <c r="S982" s="3392"/>
      <c r="T982" s="3392"/>
      <c r="U982" s="3392"/>
      <c r="V982" s="3393"/>
    </row>
    <row r="983" spans="1:37" ht="10.9" customHeight="1" x14ac:dyDescent="0.15">
      <c r="A983" s="1926"/>
      <c r="B983" s="3300"/>
      <c r="C983" s="3305"/>
      <c r="D983" s="514" t="s">
        <v>71</v>
      </c>
      <c r="E983" s="323" t="s">
        <v>1301</v>
      </c>
      <c r="F983" s="3653"/>
      <c r="G983" s="3654"/>
      <c r="H983" s="3654"/>
      <c r="I983" s="3654"/>
      <c r="J983" s="3654"/>
      <c r="K983" s="3654"/>
      <c r="L983" s="3654"/>
      <c r="M983" s="3654"/>
      <c r="N983" s="3584"/>
      <c r="O983" s="3358"/>
      <c r="P983" s="3359"/>
      <c r="Q983" s="3360"/>
      <c r="R983" s="3394"/>
      <c r="S983" s="3395"/>
      <c r="T983" s="3395"/>
      <c r="U983" s="3395"/>
      <c r="V983" s="3396"/>
    </row>
    <row r="984" spans="1:37" ht="11.25" customHeight="1" x14ac:dyDescent="0.15">
      <c r="A984" s="1926"/>
      <c r="B984" s="3300"/>
      <c r="C984" s="3303" t="s">
        <v>4081</v>
      </c>
      <c r="D984" s="320" t="s">
        <v>72</v>
      </c>
      <c r="E984" s="321" t="s">
        <v>130</v>
      </c>
      <c r="F984" s="3543" t="s">
        <v>2689</v>
      </c>
      <c r="G984" s="3502">
        <v>1</v>
      </c>
      <c r="H984" s="3498">
        <v>0</v>
      </c>
      <c r="I984" s="3500">
        <v>0</v>
      </c>
      <c r="J984" s="3496">
        <v>1</v>
      </c>
      <c r="K984" s="3498">
        <v>0</v>
      </c>
      <c r="L984" s="3500">
        <v>1</v>
      </c>
      <c r="M984" s="3496">
        <v>0</v>
      </c>
      <c r="N984" s="3502">
        <v>0</v>
      </c>
      <c r="O984" s="3325">
        <v>1</v>
      </c>
      <c r="P984" s="3328">
        <v>6601</v>
      </c>
      <c r="Q984" s="3329"/>
      <c r="R984" s="3332" t="s">
        <v>3792</v>
      </c>
      <c r="S984" s="3333"/>
      <c r="T984" s="3328" t="s">
        <v>3934</v>
      </c>
      <c r="U984" s="3329"/>
      <c r="V984" s="3338" t="s">
        <v>3420</v>
      </c>
      <c r="AI984" s="1548">
        <f>SUM(H984:J987)</f>
        <v>1</v>
      </c>
      <c r="AJ984" s="1548">
        <f>SUM(K984:M987)</f>
        <v>1</v>
      </c>
      <c r="AK984" s="1549" t="str">
        <f>IF(AI984=AJ984,"","不一致")</f>
        <v/>
      </c>
    </row>
    <row r="985" spans="1:37" ht="11.25" customHeight="1" x14ac:dyDescent="0.15">
      <c r="A985" s="1926"/>
      <c r="B985" s="3300"/>
      <c r="C985" s="3304"/>
      <c r="D985" s="322"/>
      <c r="E985" s="513" t="s">
        <v>1302</v>
      </c>
      <c r="F985" s="3544"/>
      <c r="G985" s="3493"/>
      <c r="H985" s="3487"/>
      <c r="I985" s="3489"/>
      <c r="J985" s="3491"/>
      <c r="K985" s="3487"/>
      <c r="L985" s="3489"/>
      <c r="M985" s="3491"/>
      <c r="N985" s="3493"/>
      <c r="O985" s="3326"/>
      <c r="P985" s="3330"/>
      <c r="Q985" s="3331"/>
      <c r="R985" s="3334"/>
      <c r="S985" s="3335"/>
      <c r="T985" s="3336"/>
      <c r="U985" s="3337"/>
      <c r="V985" s="3339"/>
    </row>
    <row r="986" spans="1:37" ht="11.25" customHeight="1" x14ac:dyDescent="0.15">
      <c r="A986" s="1926"/>
      <c r="B986" s="3300"/>
      <c r="C986" s="3304"/>
      <c r="D986" s="320" t="s">
        <v>70</v>
      </c>
      <c r="E986" s="321" t="s">
        <v>1303</v>
      </c>
      <c r="F986" s="3646" t="s">
        <v>2689</v>
      </c>
      <c r="G986" s="3493"/>
      <c r="H986" s="3487"/>
      <c r="I986" s="3489"/>
      <c r="J986" s="3491"/>
      <c r="K986" s="3487"/>
      <c r="L986" s="3489"/>
      <c r="M986" s="3491"/>
      <c r="N986" s="3493"/>
      <c r="O986" s="3326"/>
      <c r="P986" s="3340"/>
      <c r="Q986" s="3342">
        <v>145</v>
      </c>
      <c r="R986" s="3344">
        <v>526</v>
      </c>
      <c r="S986" s="3345">
        <v>870</v>
      </c>
      <c r="T986" s="3344" t="s">
        <v>3791</v>
      </c>
      <c r="U986" s="3347">
        <v>294</v>
      </c>
      <c r="V986" s="3349" t="s">
        <v>3426</v>
      </c>
    </row>
    <row r="987" spans="1:37" ht="11.25" customHeight="1" x14ac:dyDescent="0.15">
      <c r="A987" s="1926"/>
      <c r="B987" s="3300"/>
      <c r="C987" s="3305"/>
      <c r="D987" s="320" t="s">
        <v>71</v>
      </c>
      <c r="E987" s="321" t="s">
        <v>1304</v>
      </c>
      <c r="F987" s="3647"/>
      <c r="G987" s="3503"/>
      <c r="H987" s="3499"/>
      <c r="I987" s="3501"/>
      <c r="J987" s="3497"/>
      <c r="K987" s="3499"/>
      <c r="L987" s="3501"/>
      <c r="M987" s="3497"/>
      <c r="N987" s="3503"/>
      <c r="O987" s="3358"/>
      <c r="P987" s="3359"/>
      <c r="Q987" s="3360"/>
      <c r="R987" s="3359"/>
      <c r="S987" s="3375"/>
      <c r="T987" s="3359"/>
      <c r="U987" s="3362"/>
      <c r="V987" s="3357"/>
    </row>
    <row r="988" spans="1:37" ht="11.25" customHeight="1" x14ac:dyDescent="0.15">
      <c r="A988" s="1926"/>
      <c r="B988" s="679"/>
      <c r="C988" s="3303" t="s">
        <v>4082</v>
      </c>
      <c r="D988" s="515" t="s">
        <v>72</v>
      </c>
      <c r="E988" s="516" t="s">
        <v>1305</v>
      </c>
      <c r="F988" s="3655" t="s">
        <v>5893</v>
      </c>
      <c r="G988" s="3656"/>
      <c r="H988" s="3656"/>
      <c r="I988" s="3656"/>
      <c r="J988" s="3656"/>
      <c r="K988" s="3656"/>
      <c r="L988" s="3656"/>
      <c r="M988" s="3656"/>
      <c r="N988" s="3657"/>
      <c r="O988" s="3325">
        <v>0</v>
      </c>
      <c r="P988" s="3328">
        <v>4047</v>
      </c>
      <c r="Q988" s="3329"/>
      <c r="R988" s="3328"/>
      <c r="S988" s="3376"/>
      <c r="T988" s="3376"/>
      <c r="U988" s="3376"/>
      <c r="V988" s="3377"/>
      <c r="AI988" s="1548">
        <f>SUM(H988:J991)</f>
        <v>0</v>
      </c>
      <c r="AJ988" s="1548">
        <f>SUM(K988:M991)</f>
        <v>0</v>
      </c>
      <c r="AK988" s="1549" t="str">
        <f>IF(AI988=AJ988,"","不一致")</f>
        <v/>
      </c>
    </row>
    <row r="989" spans="1:37" ht="11.25" customHeight="1" x14ac:dyDescent="0.15">
      <c r="A989" s="1926"/>
      <c r="B989" s="679"/>
      <c r="C989" s="3304"/>
      <c r="D989" s="322"/>
      <c r="E989" s="513" t="s">
        <v>1306</v>
      </c>
      <c r="F989" s="3651"/>
      <c r="G989" s="3652"/>
      <c r="H989" s="3652"/>
      <c r="I989" s="3652"/>
      <c r="J989" s="3652"/>
      <c r="K989" s="3652"/>
      <c r="L989" s="3652"/>
      <c r="M989" s="3652"/>
      <c r="N989" s="3583"/>
      <c r="O989" s="3326"/>
      <c r="P989" s="3330"/>
      <c r="Q989" s="3331"/>
      <c r="R989" s="3330"/>
      <c r="S989" s="3378"/>
      <c r="T989" s="3378"/>
      <c r="U989" s="3378"/>
      <c r="V989" s="3379"/>
    </row>
    <row r="990" spans="1:37" ht="11.25" customHeight="1" x14ac:dyDescent="0.15">
      <c r="A990" s="1926"/>
      <c r="B990" s="679"/>
      <c r="C990" s="3304"/>
      <c r="D990" s="320" t="s">
        <v>70</v>
      </c>
      <c r="E990" s="321" t="s">
        <v>1307</v>
      </c>
      <c r="F990" s="3651"/>
      <c r="G990" s="3652"/>
      <c r="H990" s="3652"/>
      <c r="I990" s="3652"/>
      <c r="J990" s="3652"/>
      <c r="K990" s="3652"/>
      <c r="L990" s="3652"/>
      <c r="M990" s="3652"/>
      <c r="N990" s="3583"/>
      <c r="O990" s="3326"/>
      <c r="P990" s="3340"/>
      <c r="Q990" s="3342">
        <v>0</v>
      </c>
      <c r="R990" s="3330"/>
      <c r="S990" s="3378"/>
      <c r="T990" s="3378"/>
      <c r="U990" s="3378"/>
      <c r="V990" s="3379"/>
    </row>
    <row r="991" spans="1:37" ht="11.25" customHeight="1" x14ac:dyDescent="0.15">
      <c r="A991" s="1926"/>
      <c r="B991" s="679"/>
      <c r="C991" s="3305"/>
      <c r="D991" s="514" t="s">
        <v>71</v>
      </c>
      <c r="E991" s="323" t="s">
        <v>1308</v>
      </c>
      <c r="F991" s="3653"/>
      <c r="G991" s="3654"/>
      <c r="H991" s="3654"/>
      <c r="I991" s="3654"/>
      <c r="J991" s="3654"/>
      <c r="K991" s="3654"/>
      <c r="L991" s="3654"/>
      <c r="M991" s="3654"/>
      <c r="N991" s="3584"/>
      <c r="O991" s="3358"/>
      <c r="P991" s="3359"/>
      <c r="Q991" s="3360"/>
      <c r="R991" s="3384"/>
      <c r="S991" s="3385"/>
      <c r="T991" s="3385"/>
      <c r="U991" s="3385"/>
      <c r="V991" s="3386"/>
    </row>
    <row r="992" spans="1:37" ht="11.25" customHeight="1" x14ac:dyDescent="0.15">
      <c r="A992" s="1859"/>
      <c r="B992" s="679"/>
      <c r="C992" s="3303" t="s">
        <v>4083</v>
      </c>
      <c r="D992" s="320" t="s">
        <v>72</v>
      </c>
      <c r="E992" s="321" t="s">
        <v>1309</v>
      </c>
      <c r="F992" s="3543" t="s">
        <v>2689</v>
      </c>
      <c r="G992" s="3502">
        <v>2</v>
      </c>
      <c r="H992" s="3498">
        <v>0</v>
      </c>
      <c r="I992" s="3500">
        <v>0</v>
      </c>
      <c r="J992" s="3496">
        <v>2</v>
      </c>
      <c r="K992" s="3498">
        <v>0</v>
      </c>
      <c r="L992" s="3500">
        <v>1</v>
      </c>
      <c r="M992" s="3496">
        <v>1</v>
      </c>
      <c r="N992" s="3502">
        <v>0</v>
      </c>
      <c r="O992" s="3325">
        <v>0</v>
      </c>
      <c r="P992" s="3328">
        <v>7352</v>
      </c>
      <c r="Q992" s="3329"/>
      <c r="R992" s="3332" t="s">
        <v>4005</v>
      </c>
      <c r="S992" s="3333"/>
      <c r="T992" s="3328" t="s">
        <v>3934</v>
      </c>
      <c r="U992" s="3329"/>
      <c r="V992" s="3338" t="s">
        <v>3420</v>
      </c>
      <c r="AI992" s="1548">
        <f>SUM(H992:J995)</f>
        <v>2</v>
      </c>
      <c r="AJ992" s="1548">
        <f>SUM(K992:M995)</f>
        <v>2</v>
      </c>
      <c r="AK992" s="1549" t="str">
        <f>IF(AI992=AJ992,"","不一致")</f>
        <v/>
      </c>
    </row>
    <row r="993" spans="1:37" ht="11.25" customHeight="1" x14ac:dyDescent="0.15">
      <c r="A993" s="1859"/>
      <c r="B993" s="679"/>
      <c r="C993" s="3304"/>
      <c r="D993" s="322"/>
      <c r="E993" s="513" t="s">
        <v>1310</v>
      </c>
      <c r="F993" s="3544"/>
      <c r="G993" s="3493"/>
      <c r="H993" s="3487"/>
      <c r="I993" s="3489"/>
      <c r="J993" s="3491"/>
      <c r="K993" s="3487"/>
      <c r="L993" s="3489"/>
      <c r="M993" s="3491"/>
      <c r="N993" s="3493"/>
      <c r="O993" s="3326"/>
      <c r="P993" s="3330"/>
      <c r="Q993" s="3331"/>
      <c r="R993" s="3334"/>
      <c r="S993" s="3335"/>
      <c r="T993" s="3336"/>
      <c r="U993" s="3337"/>
      <c r="V993" s="3339"/>
    </row>
    <row r="994" spans="1:37" ht="11.25" customHeight="1" x14ac:dyDescent="0.15">
      <c r="A994" s="1859"/>
      <c r="B994" s="679"/>
      <c r="C994" s="3304"/>
      <c r="D994" s="320" t="s">
        <v>70</v>
      </c>
      <c r="E994" s="321" t="s">
        <v>1311</v>
      </c>
      <c r="F994" s="3646" t="s">
        <v>2689</v>
      </c>
      <c r="G994" s="3493"/>
      <c r="H994" s="3487"/>
      <c r="I994" s="3489"/>
      <c r="J994" s="3491"/>
      <c r="K994" s="3487"/>
      <c r="L994" s="3489"/>
      <c r="M994" s="3491"/>
      <c r="N994" s="3493"/>
      <c r="O994" s="3326"/>
      <c r="P994" s="3340"/>
      <c r="Q994" s="3342">
        <v>300</v>
      </c>
      <c r="R994" s="3344">
        <v>838</v>
      </c>
      <c r="S994" s="3345">
        <v>1689</v>
      </c>
      <c r="T994" s="3344" t="s">
        <v>3791</v>
      </c>
      <c r="U994" s="3347">
        <v>294</v>
      </c>
      <c r="V994" s="3349" t="s">
        <v>3426</v>
      </c>
    </row>
    <row r="995" spans="1:37" ht="11.25" customHeight="1" x14ac:dyDescent="0.15">
      <c r="A995" s="1859"/>
      <c r="B995" s="679"/>
      <c r="C995" s="3305"/>
      <c r="D995" s="517" t="s">
        <v>71</v>
      </c>
      <c r="E995" s="518" t="s">
        <v>1312</v>
      </c>
      <c r="F995" s="3647"/>
      <c r="G995" s="3503"/>
      <c r="H995" s="3499"/>
      <c r="I995" s="3501"/>
      <c r="J995" s="3497"/>
      <c r="K995" s="3499"/>
      <c r="L995" s="3501"/>
      <c r="M995" s="3497"/>
      <c r="N995" s="3503"/>
      <c r="O995" s="3358"/>
      <c r="P995" s="3359"/>
      <c r="Q995" s="3360"/>
      <c r="R995" s="3359"/>
      <c r="S995" s="3375"/>
      <c r="T995" s="3359"/>
      <c r="U995" s="3362"/>
      <c r="V995" s="3357"/>
    </row>
    <row r="996" spans="1:37" ht="11.25" customHeight="1" x14ac:dyDescent="0.15">
      <c r="A996" s="1859"/>
      <c r="B996" s="955"/>
      <c r="C996" s="3303" t="s">
        <v>4084</v>
      </c>
      <c r="D996" s="519" t="s">
        <v>72</v>
      </c>
      <c r="E996" s="520" t="s">
        <v>1313</v>
      </c>
      <c r="F996" s="3543" t="s">
        <v>2689</v>
      </c>
      <c r="G996" s="3502">
        <v>1</v>
      </c>
      <c r="H996" s="3498">
        <v>0</v>
      </c>
      <c r="I996" s="3500">
        <v>0</v>
      </c>
      <c r="J996" s="3496">
        <v>1</v>
      </c>
      <c r="K996" s="3498">
        <v>1</v>
      </c>
      <c r="L996" s="3500">
        <v>0</v>
      </c>
      <c r="M996" s="3496">
        <v>0</v>
      </c>
      <c r="N996" s="3502">
        <v>0</v>
      </c>
      <c r="O996" s="3325">
        <v>0</v>
      </c>
      <c r="P996" s="3328">
        <v>571</v>
      </c>
      <c r="Q996" s="3329"/>
      <c r="R996" s="3332" t="s">
        <v>3793</v>
      </c>
      <c r="S996" s="3333"/>
      <c r="T996" s="3328" t="s">
        <v>3934</v>
      </c>
      <c r="U996" s="3329"/>
      <c r="V996" s="3338" t="s">
        <v>3420</v>
      </c>
      <c r="AI996" s="1548">
        <f>SUM(H996:J999)</f>
        <v>1</v>
      </c>
      <c r="AJ996" s="1548">
        <f>SUM(K996:M999)</f>
        <v>1</v>
      </c>
      <c r="AK996" s="1549" t="str">
        <f>IF(AI996=AJ996,"","不一致")</f>
        <v/>
      </c>
    </row>
    <row r="997" spans="1:37" ht="11.25" customHeight="1" x14ac:dyDescent="0.15">
      <c r="A997" s="1859"/>
      <c r="B997" s="955"/>
      <c r="C997" s="3304"/>
      <c r="D997" s="322"/>
      <c r="E997" s="513" t="s">
        <v>1314</v>
      </c>
      <c r="F997" s="3544"/>
      <c r="G997" s="3493"/>
      <c r="H997" s="3487"/>
      <c r="I997" s="3489"/>
      <c r="J997" s="3491"/>
      <c r="K997" s="3487"/>
      <c r="L997" s="3489"/>
      <c r="M997" s="3491"/>
      <c r="N997" s="3493"/>
      <c r="O997" s="3326"/>
      <c r="P997" s="3330"/>
      <c r="Q997" s="3331"/>
      <c r="R997" s="3334"/>
      <c r="S997" s="3335"/>
      <c r="T997" s="3336"/>
      <c r="U997" s="3337"/>
      <c r="V997" s="3339"/>
    </row>
    <row r="998" spans="1:37" ht="11.25" customHeight="1" x14ac:dyDescent="0.15">
      <c r="A998" s="1859"/>
      <c r="B998" s="955"/>
      <c r="C998" s="3304"/>
      <c r="D998" s="320" t="s">
        <v>70</v>
      </c>
      <c r="E998" s="949" t="s">
        <v>1315</v>
      </c>
      <c r="F998" s="3646" t="s">
        <v>2689</v>
      </c>
      <c r="G998" s="3493"/>
      <c r="H998" s="3487"/>
      <c r="I998" s="3489"/>
      <c r="J998" s="3491"/>
      <c r="K998" s="3487"/>
      <c r="L998" s="3489"/>
      <c r="M998" s="3491"/>
      <c r="N998" s="3493"/>
      <c r="O998" s="3326"/>
      <c r="P998" s="3340"/>
      <c r="Q998" s="3342">
        <v>0</v>
      </c>
      <c r="R998" s="3344">
        <v>112</v>
      </c>
      <c r="S998" s="3345">
        <v>200</v>
      </c>
      <c r="T998" s="3344" t="s">
        <v>3791</v>
      </c>
      <c r="U998" s="3347">
        <v>294</v>
      </c>
      <c r="V998" s="3349" t="s">
        <v>3426</v>
      </c>
    </row>
    <row r="999" spans="1:37" ht="11.25" customHeight="1" x14ac:dyDescent="0.15">
      <c r="A999" s="1859"/>
      <c r="B999" s="955"/>
      <c r="C999" s="3304"/>
      <c r="D999" s="320" t="s">
        <v>71</v>
      </c>
      <c r="E999" s="949" t="s">
        <v>1316</v>
      </c>
      <c r="F999" s="3606"/>
      <c r="G999" s="3493"/>
      <c r="H999" s="3487"/>
      <c r="I999" s="3489"/>
      <c r="J999" s="3491"/>
      <c r="K999" s="3487"/>
      <c r="L999" s="3489"/>
      <c r="M999" s="3491"/>
      <c r="N999" s="3493"/>
      <c r="O999" s="3326"/>
      <c r="P999" s="3340"/>
      <c r="Q999" s="3366"/>
      <c r="R999" s="3340"/>
      <c r="S999" s="3387"/>
      <c r="T999" s="3340"/>
      <c r="U999" s="3370"/>
      <c r="V999" s="3371"/>
    </row>
    <row r="1000" spans="1:37" ht="11.25" customHeight="1" x14ac:dyDescent="0.15">
      <c r="A1000" s="1859"/>
      <c r="B1000" s="979"/>
      <c r="C1000" s="3303" t="s">
        <v>4447</v>
      </c>
      <c r="D1000" s="515" t="s">
        <v>72</v>
      </c>
      <c r="E1000" s="952" t="s">
        <v>1317</v>
      </c>
      <c r="F1000" s="3655" t="s">
        <v>5896</v>
      </c>
      <c r="G1000" s="3656"/>
      <c r="H1000" s="3656"/>
      <c r="I1000" s="3656"/>
      <c r="J1000" s="3656"/>
      <c r="K1000" s="3656"/>
      <c r="L1000" s="3656"/>
      <c r="M1000" s="3656"/>
      <c r="N1000" s="3657"/>
      <c r="O1000" s="3325">
        <v>18</v>
      </c>
      <c r="P1000" s="3328">
        <v>12910</v>
      </c>
      <c r="Q1000" s="3329"/>
      <c r="R1000" s="3328"/>
      <c r="S1000" s="3376"/>
      <c r="T1000" s="3376"/>
      <c r="U1000" s="3376"/>
      <c r="V1000" s="3377"/>
      <c r="AI1000" s="1548">
        <f>SUM(H1000:J1003)</f>
        <v>0</v>
      </c>
      <c r="AJ1000" s="1548">
        <f>SUM(K1000:M1003)</f>
        <v>0</v>
      </c>
      <c r="AK1000" s="1549" t="str">
        <f>IF(AI1000=AJ1000,"","不一致")</f>
        <v/>
      </c>
    </row>
    <row r="1001" spans="1:37" ht="11.25" customHeight="1" x14ac:dyDescent="0.15">
      <c r="A1001" s="1859"/>
      <c r="B1001" s="979"/>
      <c r="C1001" s="3304"/>
      <c r="D1001" s="322"/>
      <c r="E1001" s="513" t="s">
        <v>1318</v>
      </c>
      <c r="F1001" s="3651"/>
      <c r="G1001" s="3652"/>
      <c r="H1001" s="3652"/>
      <c r="I1001" s="3652"/>
      <c r="J1001" s="3652"/>
      <c r="K1001" s="3652"/>
      <c r="L1001" s="3652"/>
      <c r="M1001" s="3652"/>
      <c r="N1001" s="3583"/>
      <c r="O1001" s="3326"/>
      <c r="P1001" s="3330"/>
      <c r="Q1001" s="3331"/>
      <c r="R1001" s="3330"/>
      <c r="S1001" s="3378"/>
      <c r="T1001" s="3378"/>
      <c r="U1001" s="3378"/>
      <c r="V1001" s="3379"/>
    </row>
    <row r="1002" spans="1:37" ht="11.25" customHeight="1" x14ac:dyDescent="0.15">
      <c r="A1002" s="1859"/>
      <c r="B1002" s="979"/>
      <c r="C1002" s="3304"/>
      <c r="D1002" s="320" t="s">
        <v>70</v>
      </c>
      <c r="E1002" s="949" t="s">
        <v>1319</v>
      </c>
      <c r="F1002" s="3651"/>
      <c r="G1002" s="3652"/>
      <c r="H1002" s="3652"/>
      <c r="I1002" s="3652"/>
      <c r="J1002" s="3652"/>
      <c r="K1002" s="3652"/>
      <c r="L1002" s="3652"/>
      <c r="M1002" s="3652"/>
      <c r="N1002" s="3583"/>
      <c r="O1002" s="3326"/>
      <c r="P1002" s="3340"/>
      <c r="Q1002" s="3342">
        <v>888</v>
      </c>
      <c r="R1002" s="3330"/>
      <c r="S1002" s="3378"/>
      <c r="T1002" s="3378"/>
      <c r="U1002" s="3378"/>
      <c r="V1002" s="3379"/>
    </row>
    <row r="1003" spans="1:37" ht="11.25" customHeight="1" x14ac:dyDescent="0.15">
      <c r="A1003" s="1859"/>
      <c r="B1003" s="979"/>
      <c r="C1003" s="3305"/>
      <c r="D1003" s="514" t="s">
        <v>71</v>
      </c>
      <c r="E1003" s="951" t="s">
        <v>1319</v>
      </c>
      <c r="F1003" s="3653"/>
      <c r="G1003" s="3654"/>
      <c r="H1003" s="3654"/>
      <c r="I1003" s="3654"/>
      <c r="J1003" s="3654"/>
      <c r="K1003" s="3654"/>
      <c r="L1003" s="3654"/>
      <c r="M1003" s="3654"/>
      <c r="N1003" s="3584"/>
      <c r="O1003" s="3358"/>
      <c r="P1003" s="3359"/>
      <c r="Q1003" s="3360"/>
      <c r="R1003" s="3384"/>
      <c r="S1003" s="3385"/>
      <c r="T1003" s="3385"/>
      <c r="U1003" s="3385"/>
      <c r="V1003" s="3386"/>
    </row>
    <row r="1004" spans="1:37" ht="11.25" customHeight="1" x14ac:dyDescent="0.15">
      <c r="A1004" s="1859"/>
      <c r="B1004" s="979"/>
      <c r="C1004" s="3303" t="s">
        <v>4448</v>
      </c>
      <c r="D1004" s="320" t="s">
        <v>72</v>
      </c>
      <c r="E1004" s="949" t="s">
        <v>1320</v>
      </c>
      <c r="F1004" s="3543" t="s">
        <v>5465</v>
      </c>
      <c r="G1004" s="3502">
        <v>2</v>
      </c>
      <c r="H1004" s="3498">
        <v>0</v>
      </c>
      <c r="I1004" s="3500">
        <v>0</v>
      </c>
      <c r="J1004" s="3496">
        <v>2</v>
      </c>
      <c r="K1004" s="3498">
        <v>0</v>
      </c>
      <c r="L1004" s="3500">
        <v>1</v>
      </c>
      <c r="M1004" s="3496">
        <v>1</v>
      </c>
      <c r="N1004" s="3502">
        <v>0</v>
      </c>
      <c r="O1004" s="3325">
        <v>2</v>
      </c>
      <c r="P1004" s="3328">
        <v>4658</v>
      </c>
      <c r="Q1004" s="3329"/>
      <c r="R1004" s="3332" t="s">
        <v>3794</v>
      </c>
      <c r="S1004" s="3333"/>
      <c r="T1004" s="3328" t="s">
        <v>5466</v>
      </c>
      <c r="U1004" s="3329"/>
      <c r="V1004" s="3338" t="s">
        <v>3420</v>
      </c>
      <c r="AI1004" s="1548">
        <f>SUM(H1004:J1007)</f>
        <v>2</v>
      </c>
      <c r="AJ1004" s="1548">
        <f>SUM(K1004:M1007)</f>
        <v>2</v>
      </c>
      <c r="AK1004" s="1549" t="str">
        <f>IF(AI1004=AJ1004,"","不一致")</f>
        <v/>
      </c>
    </row>
    <row r="1005" spans="1:37" ht="11.25" customHeight="1" x14ac:dyDescent="0.15">
      <c r="A1005" s="1859"/>
      <c r="B1005" s="979"/>
      <c r="C1005" s="3304"/>
      <c r="D1005" s="322"/>
      <c r="E1005" s="513" t="s">
        <v>1321</v>
      </c>
      <c r="F1005" s="3544"/>
      <c r="G1005" s="3493"/>
      <c r="H1005" s="3487"/>
      <c r="I1005" s="3489"/>
      <c r="J1005" s="3491"/>
      <c r="K1005" s="3487"/>
      <c r="L1005" s="3489"/>
      <c r="M1005" s="3491"/>
      <c r="N1005" s="3493"/>
      <c r="O1005" s="3326"/>
      <c r="P1005" s="3330"/>
      <c r="Q1005" s="3331"/>
      <c r="R1005" s="3334"/>
      <c r="S1005" s="3335"/>
      <c r="T1005" s="3336"/>
      <c r="U1005" s="3337"/>
      <c r="V1005" s="3339"/>
    </row>
    <row r="1006" spans="1:37" ht="11.25" customHeight="1" x14ac:dyDescent="0.15">
      <c r="A1006" s="1859"/>
      <c r="B1006" s="979"/>
      <c r="C1006" s="3304"/>
      <c r="D1006" s="320" t="s">
        <v>70</v>
      </c>
      <c r="E1006" s="949" t="s">
        <v>1322</v>
      </c>
      <c r="F1006" s="3646" t="s">
        <v>5465</v>
      </c>
      <c r="G1006" s="3493"/>
      <c r="H1006" s="3487"/>
      <c r="I1006" s="3489"/>
      <c r="J1006" s="3491"/>
      <c r="K1006" s="3487"/>
      <c r="L1006" s="3489"/>
      <c r="M1006" s="3491"/>
      <c r="N1006" s="3493"/>
      <c r="O1006" s="3326"/>
      <c r="P1006" s="3340"/>
      <c r="Q1006" s="3342">
        <v>38</v>
      </c>
      <c r="R1006" s="3344">
        <v>958</v>
      </c>
      <c r="S1006" s="3345">
        <v>1934</v>
      </c>
      <c r="T1006" s="3344" t="s">
        <v>3791</v>
      </c>
      <c r="U1006" s="3347">
        <v>294</v>
      </c>
      <c r="V1006" s="3349" t="s">
        <v>3426</v>
      </c>
    </row>
    <row r="1007" spans="1:37" ht="11.25" customHeight="1" thickBot="1" x14ac:dyDescent="0.2">
      <c r="A1007" s="1859"/>
      <c r="B1007" s="1333"/>
      <c r="C1007" s="3562"/>
      <c r="D1007" s="948" t="s">
        <v>71</v>
      </c>
      <c r="E1007" s="954" t="s">
        <v>1322</v>
      </c>
      <c r="F1007" s="3658"/>
      <c r="G1007" s="3516"/>
      <c r="H1007" s="3515"/>
      <c r="I1007" s="3513"/>
      <c r="J1007" s="3514"/>
      <c r="K1007" s="3515"/>
      <c r="L1007" s="3513"/>
      <c r="M1007" s="3514"/>
      <c r="N1007" s="3516"/>
      <c r="O1007" s="3327"/>
      <c r="P1007" s="3341"/>
      <c r="Q1007" s="3343"/>
      <c r="R1007" s="3341"/>
      <c r="S1007" s="3383"/>
      <c r="T1007" s="3341"/>
      <c r="U1007" s="3348"/>
      <c r="V1007" s="3350"/>
    </row>
    <row r="1008" spans="1:37" ht="11.25" customHeight="1" x14ac:dyDescent="0.15">
      <c r="A1008" s="1859"/>
      <c r="B1008" s="3299" t="s">
        <v>2941</v>
      </c>
      <c r="C1008" s="3549" t="s">
        <v>4449</v>
      </c>
      <c r="D1008" s="521" t="s">
        <v>72</v>
      </c>
      <c r="E1008" s="956" t="s">
        <v>1323</v>
      </c>
      <c r="F1008" s="3610" t="s">
        <v>5465</v>
      </c>
      <c r="G1008" s="3492">
        <v>2</v>
      </c>
      <c r="H1008" s="3486">
        <v>0</v>
      </c>
      <c r="I1008" s="3488">
        <v>0</v>
      </c>
      <c r="J1008" s="3490">
        <v>2</v>
      </c>
      <c r="K1008" s="3486">
        <v>1</v>
      </c>
      <c r="L1008" s="3488">
        <v>1</v>
      </c>
      <c r="M1008" s="3490">
        <v>0</v>
      </c>
      <c r="N1008" s="3492">
        <v>0</v>
      </c>
      <c r="O1008" s="3351">
        <v>1</v>
      </c>
      <c r="P1008" s="3352">
        <v>5790</v>
      </c>
      <c r="Q1008" s="3353"/>
      <c r="R1008" s="3354" t="s">
        <v>3795</v>
      </c>
      <c r="S1008" s="3355"/>
      <c r="T1008" s="3352" t="s">
        <v>5466</v>
      </c>
      <c r="U1008" s="3353"/>
      <c r="V1008" s="3356" t="s">
        <v>3420</v>
      </c>
      <c r="AI1008" s="1548">
        <f>SUM(H1008:J1011)</f>
        <v>2</v>
      </c>
      <c r="AJ1008" s="1548">
        <f>SUM(K1008:M1011)</f>
        <v>2</v>
      </c>
      <c r="AK1008" s="1549" t="str">
        <f>IF(AI1008=AJ1008,"","不一致")</f>
        <v/>
      </c>
    </row>
    <row r="1009" spans="1:37" ht="11.25" customHeight="1" x14ac:dyDescent="0.15">
      <c r="A1009" s="1859"/>
      <c r="B1009" s="3300"/>
      <c r="C1009" s="3304"/>
      <c r="D1009" s="322"/>
      <c r="E1009" s="513" t="s">
        <v>1324</v>
      </c>
      <c r="F1009" s="3544"/>
      <c r="G1009" s="3493"/>
      <c r="H1009" s="3487"/>
      <c r="I1009" s="3489"/>
      <c r="J1009" s="3491"/>
      <c r="K1009" s="3487"/>
      <c r="L1009" s="3489"/>
      <c r="M1009" s="3491"/>
      <c r="N1009" s="3493"/>
      <c r="O1009" s="3326"/>
      <c r="P1009" s="3330"/>
      <c r="Q1009" s="3331"/>
      <c r="R1009" s="3334"/>
      <c r="S1009" s="3335"/>
      <c r="T1009" s="3336"/>
      <c r="U1009" s="3337"/>
      <c r="V1009" s="3339"/>
    </row>
    <row r="1010" spans="1:37" ht="11.25" customHeight="1" x14ac:dyDescent="0.15">
      <c r="A1010" s="1859"/>
      <c r="B1010" s="3300"/>
      <c r="C1010" s="3304"/>
      <c r="D1010" s="320" t="s">
        <v>70</v>
      </c>
      <c r="E1010" s="949" t="s">
        <v>1325</v>
      </c>
      <c r="F1010" s="3646" t="s">
        <v>5465</v>
      </c>
      <c r="G1010" s="3493"/>
      <c r="H1010" s="3487"/>
      <c r="I1010" s="3489"/>
      <c r="J1010" s="3491"/>
      <c r="K1010" s="3487"/>
      <c r="L1010" s="3489"/>
      <c r="M1010" s="3491"/>
      <c r="N1010" s="3493"/>
      <c r="O1010" s="3326"/>
      <c r="P1010" s="3340"/>
      <c r="Q1010" s="3342">
        <v>47</v>
      </c>
      <c r="R1010" s="3344">
        <v>563</v>
      </c>
      <c r="S1010" s="3345">
        <v>1120</v>
      </c>
      <c r="T1010" s="3344" t="s">
        <v>3791</v>
      </c>
      <c r="U1010" s="3347">
        <v>294</v>
      </c>
      <c r="V1010" s="3349" t="s">
        <v>3426</v>
      </c>
    </row>
    <row r="1011" spans="1:37" ht="11.25" customHeight="1" x14ac:dyDescent="0.15">
      <c r="A1011" s="1859"/>
      <c r="B1011" s="3300"/>
      <c r="C1011" s="3305"/>
      <c r="D1011" s="514" t="s">
        <v>71</v>
      </c>
      <c r="E1011" s="951" t="s">
        <v>1325</v>
      </c>
      <c r="F1011" s="3647"/>
      <c r="G1011" s="3503"/>
      <c r="H1011" s="3499"/>
      <c r="I1011" s="3501"/>
      <c r="J1011" s="3497"/>
      <c r="K1011" s="3499"/>
      <c r="L1011" s="3501"/>
      <c r="M1011" s="3497"/>
      <c r="N1011" s="3503"/>
      <c r="O1011" s="3358"/>
      <c r="P1011" s="3359"/>
      <c r="Q1011" s="3360"/>
      <c r="R1011" s="3359"/>
      <c r="S1011" s="3375"/>
      <c r="T1011" s="3359"/>
      <c r="U1011" s="3362"/>
      <c r="V1011" s="3357"/>
    </row>
    <row r="1012" spans="1:37" ht="11.25" customHeight="1" x14ac:dyDescent="0.15">
      <c r="A1012" s="1859"/>
      <c r="B1012" s="3300"/>
      <c r="C1012" s="3303" t="s">
        <v>4450</v>
      </c>
      <c r="D1012" s="320" t="s">
        <v>72</v>
      </c>
      <c r="E1012" s="949" t="s">
        <v>1326</v>
      </c>
      <c r="F1012" s="3543" t="s">
        <v>5465</v>
      </c>
      <c r="G1012" s="3502">
        <v>2</v>
      </c>
      <c r="H1012" s="3498">
        <v>0</v>
      </c>
      <c r="I1012" s="3500">
        <v>0</v>
      </c>
      <c r="J1012" s="3496">
        <v>2</v>
      </c>
      <c r="K1012" s="3498">
        <v>1</v>
      </c>
      <c r="L1012" s="3500">
        <v>1</v>
      </c>
      <c r="M1012" s="3496">
        <v>0</v>
      </c>
      <c r="N1012" s="3502">
        <v>0</v>
      </c>
      <c r="O1012" s="3325">
        <v>9</v>
      </c>
      <c r="P1012" s="3328">
        <v>1135</v>
      </c>
      <c r="Q1012" s="3329"/>
      <c r="R1012" s="3332" t="s">
        <v>3796</v>
      </c>
      <c r="S1012" s="3333"/>
      <c r="T1012" s="3328" t="s">
        <v>5466</v>
      </c>
      <c r="U1012" s="3329"/>
      <c r="V1012" s="3338" t="s">
        <v>3420</v>
      </c>
      <c r="AI1012" s="1548">
        <f>SUM(H1012:J1015)</f>
        <v>2</v>
      </c>
      <c r="AJ1012" s="1548">
        <f>SUM(K1012:M1015)</f>
        <v>2</v>
      </c>
      <c r="AK1012" s="1549" t="str">
        <f>IF(AI1012=AJ1012,"","不一致")</f>
        <v/>
      </c>
    </row>
    <row r="1013" spans="1:37" ht="11.25" customHeight="1" x14ac:dyDescent="0.15">
      <c r="A1013" s="1859"/>
      <c r="B1013" s="3300"/>
      <c r="C1013" s="3304"/>
      <c r="D1013" s="322"/>
      <c r="E1013" s="513" t="s">
        <v>1327</v>
      </c>
      <c r="F1013" s="3544"/>
      <c r="G1013" s="3493"/>
      <c r="H1013" s="3487"/>
      <c r="I1013" s="3489"/>
      <c r="J1013" s="3491"/>
      <c r="K1013" s="3487"/>
      <c r="L1013" s="3489"/>
      <c r="M1013" s="3491"/>
      <c r="N1013" s="3493"/>
      <c r="O1013" s="3326"/>
      <c r="P1013" s="3330"/>
      <c r="Q1013" s="3331"/>
      <c r="R1013" s="3334"/>
      <c r="S1013" s="3335"/>
      <c r="T1013" s="3336"/>
      <c r="U1013" s="3337"/>
      <c r="V1013" s="3339"/>
    </row>
    <row r="1014" spans="1:37" ht="11.25" customHeight="1" x14ac:dyDescent="0.15">
      <c r="A1014" s="1859"/>
      <c r="B1014" s="3300"/>
      <c r="C1014" s="3304"/>
      <c r="D1014" s="320" t="s">
        <v>70</v>
      </c>
      <c r="E1014" s="949" t="s">
        <v>1328</v>
      </c>
      <c r="F1014" s="3646" t="s">
        <v>5465</v>
      </c>
      <c r="G1014" s="3493"/>
      <c r="H1014" s="3487"/>
      <c r="I1014" s="3489"/>
      <c r="J1014" s="3491"/>
      <c r="K1014" s="3487"/>
      <c r="L1014" s="3489"/>
      <c r="M1014" s="3491"/>
      <c r="N1014" s="3493"/>
      <c r="O1014" s="3326"/>
      <c r="P1014" s="3340"/>
      <c r="Q1014" s="3342">
        <v>594</v>
      </c>
      <c r="R1014" s="3344">
        <v>1526</v>
      </c>
      <c r="S1014" s="3345">
        <v>2902</v>
      </c>
      <c r="T1014" s="3344" t="s">
        <v>3791</v>
      </c>
      <c r="U1014" s="3347">
        <v>294</v>
      </c>
      <c r="V1014" s="3349" t="s">
        <v>3426</v>
      </c>
    </row>
    <row r="1015" spans="1:37" ht="11.25" customHeight="1" x14ac:dyDescent="0.15">
      <c r="A1015" s="1859"/>
      <c r="B1015" s="3300"/>
      <c r="C1015" s="3305"/>
      <c r="D1015" s="320" t="s">
        <v>71</v>
      </c>
      <c r="E1015" s="949" t="s">
        <v>1329</v>
      </c>
      <c r="F1015" s="3647"/>
      <c r="G1015" s="3503"/>
      <c r="H1015" s="3499"/>
      <c r="I1015" s="3501"/>
      <c r="J1015" s="3497"/>
      <c r="K1015" s="3499"/>
      <c r="L1015" s="3501"/>
      <c r="M1015" s="3497"/>
      <c r="N1015" s="3503"/>
      <c r="O1015" s="3358"/>
      <c r="P1015" s="3359"/>
      <c r="Q1015" s="3360"/>
      <c r="R1015" s="3359"/>
      <c r="S1015" s="3375"/>
      <c r="T1015" s="3359"/>
      <c r="U1015" s="3362"/>
      <c r="V1015" s="3357"/>
    </row>
    <row r="1016" spans="1:37" ht="11.25" customHeight="1" x14ac:dyDescent="0.15">
      <c r="A1016" s="1859"/>
      <c r="B1016" s="679"/>
      <c r="C1016" s="3303" t="s">
        <v>4451</v>
      </c>
      <c r="D1016" s="515" t="s">
        <v>72</v>
      </c>
      <c r="E1016" s="952" t="s">
        <v>348</v>
      </c>
      <c r="F1016" s="3655" t="s">
        <v>5895</v>
      </c>
      <c r="G1016" s="3656"/>
      <c r="H1016" s="3656"/>
      <c r="I1016" s="3656"/>
      <c r="J1016" s="3656"/>
      <c r="K1016" s="3656"/>
      <c r="L1016" s="3656"/>
      <c r="M1016" s="3656"/>
      <c r="N1016" s="3657"/>
      <c r="O1016" s="3325">
        <v>16</v>
      </c>
      <c r="P1016" s="3328">
        <v>25324</v>
      </c>
      <c r="Q1016" s="3329"/>
      <c r="R1016" s="3328"/>
      <c r="S1016" s="3376"/>
      <c r="T1016" s="3376"/>
      <c r="U1016" s="3376"/>
      <c r="V1016" s="3377"/>
      <c r="AI1016" s="1548">
        <f>SUM(H1016:J1019)</f>
        <v>0</v>
      </c>
      <c r="AJ1016" s="1548">
        <f>SUM(K1016:M1019)</f>
        <v>0</v>
      </c>
      <c r="AK1016" s="1549" t="str">
        <f>IF(AI1016=AJ1016,"","不一致")</f>
        <v/>
      </c>
    </row>
    <row r="1017" spans="1:37" ht="11.25" customHeight="1" x14ac:dyDescent="0.15">
      <c r="A1017" s="1859"/>
      <c r="B1017" s="679"/>
      <c r="C1017" s="3304"/>
      <c r="D1017" s="322"/>
      <c r="E1017" s="513" t="s">
        <v>1330</v>
      </c>
      <c r="F1017" s="3651"/>
      <c r="G1017" s="3652"/>
      <c r="H1017" s="3652"/>
      <c r="I1017" s="3652"/>
      <c r="J1017" s="3652"/>
      <c r="K1017" s="3652"/>
      <c r="L1017" s="3652"/>
      <c r="M1017" s="3652"/>
      <c r="N1017" s="3583"/>
      <c r="O1017" s="3326"/>
      <c r="P1017" s="3330"/>
      <c r="Q1017" s="3331"/>
      <c r="R1017" s="3330"/>
      <c r="S1017" s="3378"/>
      <c r="T1017" s="3378"/>
      <c r="U1017" s="3378"/>
      <c r="V1017" s="3379"/>
    </row>
    <row r="1018" spans="1:37" ht="11.25" customHeight="1" x14ac:dyDescent="0.15">
      <c r="A1018" s="1859"/>
      <c r="B1018" s="679"/>
      <c r="C1018" s="3304"/>
      <c r="D1018" s="320" t="s">
        <v>70</v>
      </c>
      <c r="E1018" s="949" t="s">
        <v>1331</v>
      </c>
      <c r="F1018" s="3651"/>
      <c r="G1018" s="3652"/>
      <c r="H1018" s="3652"/>
      <c r="I1018" s="3652"/>
      <c r="J1018" s="3652"/>
      <c r="K1018" s="3652"/>
      <c r="L1018" s="3652"/>
      <c r="M1018" s="3652"/>
      <c r="N1018" s="3583"/>
      <c r="O1018" s="3326"/>
      <c r="P1018" s="3340"/>
      <c r="Q1018" s="3342">
        <v>1144</v>
      </c>
      <c r="R1018" s="3330"/>
      <c r="S1018" s="3378"/>
      <c r="T1018" s="3378"/>
      <c r="U1018" s="3378"/>
      <c r="V1018" s="3379"/>
    </row>
    <row r="1019" spans="1:37" ht="11.25" customHeight="1" thickBot="1" x14ac:dyDescent="0.2">
      <c r="A1019" s="1859"/>
      <c r="B1019" s="679"/>
      <c r="C1019" s="3562"/>
      <c r="D1019" s="957" t="s">
        <v>71</v>
      </c>
      <c r="E1019" s="958" t="s">
        <v>1332</v>
      </c>
      <c r="F1019" s="3659"/>
      <c r="G1019" s="3660"/>
      <c r="H1019" s="3660"/>
      <c r="I1019" s="3660"/>
      <c r="J1019" s="3660"/>
      <c r="K1019" s="3660"/>
      <c r="L1019" s="3660"/>
      <c r="M1019" s="3660"/>
      <c r="N1019" s="3585"/>
      <c r="O1019" s="3358"/>
      <c r="P1019" s="3359"/>
      <c r="Q1019" s="3360"/>
      <c r="R1019" s="3380"/>
      <c r="S1019" s="3381"/>
      <c r="T1019" s="3381"/>
      <c r="U1019" s="3381"/>
      <c r="V1019" s="3382"/>
    </row>
    <row r="1020" spans="1:37" ht="11.25" customHeight="1" x14ac:dyDescent="0.15">
      <c r="A1020" s="1859"/>
      <c r="B1020" s="3297" t="s">
        <v>3957</v>
      </c>
      <c r="C1020" s="3549" t="s">
        <v>4432</v>
      </c>
      <c r="D1020" s="521" t="s">
        <v>72</v>
      </c>
      <c r="E1020" s="956" t="s">
        <v>350</v>
      </c>
      <c r="F1020" s="3580" t="s">
        <v>5522</v>
      </c>
      <c r="G1020" s="3492">
        <v>4</v>
      </c>
      <c r="H1020" s="3486">
        <v>2</v>
      </c>
      <c r="I1020" s="3488">
        <v>0</v>
      </c>
      <c r="J1020" s="3490">
        <v>2</v>
      </c>
      <c r="K1020" s="3486">
        <v>0</v>
      </c>
      <c r="L1020" s="3488">
        <v>2</v>
      </c>
      <c r="M1020" s="3490">
        <v>2</v>
      </c>
      <c r="N1020" s="3492">
        <v>2</v>
      </c>
      <c r="O1020" s="3351">
        <v>45</v>
      </c>
      <c r="P1020" s="3352">
        <v>51875</v>
      </c>
      <c r="Q1020" s="3353"/>
      <c r="R1020" s="3354" t="s">
        <v>3797</v>
      </c>
      <c r="S1020" s="3355"/>
      <c r="T1020" s="3352" t="s">
        <v>4676</v>
      </c>
      <c r="U1020" s="3353"/>
      <c r="V1020" s="3356" t="s">
        <v>3420</v>
      </c>
      <c r="X1020" s="1550">
        <f>SUM(O1020:O1027)</f>
        <v>72</v>
      </c>
      <c r="Y1020" s="1550">
        <f>SUM(P1020:P1027)</f>
        <v>115108</v>
      </c>
      <c r="Z1020" s="1550">
        <f>SUM(Q1020:Q1027)</f>
        <v>29153</v>
      </c>
      <c r="AA1020" s="1550">
        <f>SUM(G1020:G1027)</f>
        <v>8</v>
      </c>
      <c r="AB1020" s="1550">
        <f t="shared" ref="AB1020:AH1020" si="9">SUM(H1020:H1027)</f>
        <v>6</v>
      </c>
      <c r="AC1020" s="1550">
        <f t="shared" si="9"/>
        <v>0</v>
      </c>
      <c r="AD1020" s="1550">
        <f t="shared" si="9"/>
        <v>2</v>
      </c>
      <c r="AE1020" s="1550">
        <f t="shared" si="9"/>
        <v>0</v>
      </c>
      <c r="AF1020" s="1550">
        <f t="shared" si="9"/>
        <v>2</v>
      </c>
      <c r="AG1020" s="1550">
        <f t="shared" si="9"/>
        <v>6</v>
      </c>
      <c r="AH1020" s="1550">
        <f t="shared" si="9"/>
        <v>2</v>
      </c>
      <c r="AI1020" s="1548">
        <f>SUM(H1020:J1023)</f>
        <v>4</v>
      </c>
      <c r="AJ1020" s="1548">
        <f>SUM(K1020:M1023)</f>
        <v>4</v>
      </c>
      <c r="AK1020" s="1549" t="str">
        <f>IF(AI1020=AJ1020,"","不一致")</f>
        <v/>
      </c>
    </row>
    <row r="1021" spans="1:37" ht="11.25" customHeight="1" x14ac:dyDescent="0.15">
      <c r="A1021" s="1859"/>
      <c r="B1021" s="3298"/>
      <c r="C1021" s="3304"/>
      <c r="D1021" s="322"/>
      <c r="E1021" s="959" t="s">
        <v>1333</v>
      </c>
      <c r="F1021" s="3307"/>
      <c r="G1021" s="3493"/>
      <c r="H1021" s="3487"/>
      <c r="I1021" s="3489"/>
      <c r="J1021" s="3491"/>
      <c r="K1021" s="3487"/>
      <c r="L1021" s="3489"/>
      <c r="M1021" s="3491"/>
      <c r="N1021" s="3493"/>
      <c r="O1021" s="3326"/>
      <c r="P1021" s="3330"/>
      <c r="Q1021" s="3331"/>
      <c r="R1021" s="3334"/>
      <c r="S1021" s="3335"/>
      <c r="T1021" s="3336"/>
      <c r="U1021" s="3337"/>
      <c r="V1021" s="3339"/>
    </row>
    <row r="1022" spans="1:37" ht="11.25" customHeight="1" x14ac:dyDescent="0.15">
      <c r="A1022" s="1859"/>
      <c r="B1022" s="3298"/>
      <c r="C1022" s="3304"/>
      <c r="D1022" s="320" t="s">
        <v>70</v>
      </c>
      <c r="E1022" s="949" t="s">
        <v>1334</v>
      </c>
      <c r="F1022" s="3571" t="s">
        <v>5523</v>
      </c>
      <c r="G1022" s="3493"/>
      <c r="H1022" s="3487"/>
      <c r="I1022" s="3489"/>
      <c r="J1022" s="3491"/>
      <c r="K1022" s="3487"/>
      <c r="L1022" s="3489"/>
      <c r="M1022" s="3491"/>
      <c r="N1022" s="3493"/>
      <c r="O1022" s="3326"/>
      <c r="P1022" s="3340"/>
      <c r="Q1022" s="3342">
        <v>12434</v>
      </c>
      <c r="R1022" s="3344">
        <v>10871</v>
      </c>
      <c r="S1022" s="3345">
        <v>24648</v>
      </c>
      <c r="T1022" s="3344" t="s">
        <v>3798</v>
      </c>
      <c r="U1022" s="3347">
        <v>347</v>
      </c>
      <c r="V1022" s="3349" t="s">
        <v>3426</v>
      </c>
    </row>
    <row r="1023" spans="1:37" ht="11.25" customHeight="1" x14ac:dyDescent="0.15">
      <c r="A1023" s="1859"/>
      <c r="B1023" s="3298"/>
      <c r="C1023" s="3305"/>
      <c r="D1023" s="320" t="s">
        <v>71</v>
      </c>
      <c r="E1023" s="949" t="s">
        <v>1334</v>
      </c>
      <c r="F1023" s="3572"/>
      <c r="G1023" s="3503"/>
      <c r="H1023" s="3499"/>
      <c r="I1023" s="3501"/>
      <c r="J1023" s="3497"/>
      <c r="K1023" s="3499"/>
      <c r="L1023" s="3501"/>
      <c r="M1023" s="3497"/>
      <c r="N1023" s="3503"/>
      <c r="O1023" s="3358"/>
      <c r="P1023" s="3359"/>
      <c r="Q1023" s="3360"/>
      <c r="R1023" s="3359"/>
      <c r="S1023" s="3361"/>
      <c r="T1023" s="3359"/>
      <c r="U1023" s="3362"/>
      <c r="V1023" s="3357"/>
    </row>
    <row r="1024" spans="1:37" ht="11.25" customHeight="1" x14ac:dyDescent="0.15">
      <c r="A1024" s="1859"/>
      <c r="B1024" s="679"/>
      <c r="C1024" s="3303" t="s">
        <v>5524</v>
      </c>
      <c r="D1024" s="515" t="s">
        <v>72</v>
      </c>
      <c r="E1024" s="952" t="s">
        <v>1335</v>
      </c>
      <c r="F1024" s="3306" t="s">
        <v>5525</v>
      </c>
      <c r="G1024" s="3502">
        <v>4</v>
      </c>
      <c r="H1024" s="3498">
        <v>4</v>
      </c>
      <c r="I1024" s="3500">
        <v>0</v>
      </c>
      <c r="J1024" s="3496">
        <v>0</v>
      </c>
      <c r="K1024" s="3498">
        <v>0</v>
      </c>
      <c r="L1024" s="3500">
        <v>0</v>
      </c>
      <c r="M1024" s="3496">
        <v>4</v>
      </c>
      <c r="N1024" s="3502">
        <v>0</v>
      </c>
      <c r="O1024" s="3325">
        <v>27</v>
      </c>
      <c r="P1024" s="3328">
        <v>63233</v>
      </c>
      <c r="Q1024" s="3329"/>
      <c r="R1024" s="3332" t="s">
        <v>3799</v>
      </c>
      <c r="S1024" s="3333"/>
      <c r="T1024" s="3328" t="s">
        <v>4676</v>
      </c>
      <c r="U1024" s="3329"/>
      <c r="V1024" s="3338" t="s">
        <v>3420</v>
      </c>
      <c r="AI1024" s="1548">
        <f>SUM(H1024:J1027)</f>
        <v>4</v>
      </c>
      <c r="AJ1024" s="1548">
        <f>SUM(K1024:M1027)</f>
        <v>4</v>
      </c>
      <c r="AK1024" s="1549" t="str">
        <f>IF(AI1024=AJ1024,"","不一致")</f>
        <v/>
      </c>
    </row>
    <row r="1025" spans="1:37" ht="11.25" customHeight="1" x14ac:dyDescent="0.15">
      <c r="A1025" s="1859"/>
      <c r="B1025" s="679"/>
      <c r="C1025" s="3304"/>
      <c r="D1025" s="322"/>
      <c r="E1025" s="959" t="s">
        <v>1336</v>
      </c>
      <c r="F1025" s="3307"/>
      <c r="G1025" s="3493"/>
      <c r="H1025" s="3487"/>
      <c r="I1025" s="3489"/>
      <c r="J1025" s="3491"/>
      <c r="K1025" s="3487"/>
      <c r="L1025" s="3489"/>
      <c r="M1025" s="3491"/>
      <c r="N1025" s="3493"/>
      <c r="O1025" s="3326"/>
      <c r="P1025" s="3330"/>
      <c r="Q1025" s="3331"/>
      <c r="R1025" s="3334"/>
      <c r="S1025" s="3335"/>
      <c r="T1025" s="3336"/>
      <c r="U1025" s="3337"/>
      <c r="V1025" s="3339"/>
    </row>
    <row r="1026" spans="1:37" ht="11.25" customHeight="1" x14ac:dyDescent="0.15">
      <c r="A1026" s="1859"/>
      <c r="B1026" s="679"/>
      <c r="C1026" s="3304"/>
      <c r="D1026" s="320" t="s">
        <v>70</v>
      </c>
      <c r="E1026" s="949" t="s">
        <v>1337</v>
      </c>
      <c r="F1026" s="3571" t="s">
        <v>5526</v>
      </c>
      <c r="G1026" s="3493"/>
      <c r="H1026" s="3487"/>
      <c r="I1026" s="3489"/>
      <c r="J1026" s="3491"/>
      <c r="K1026" s="3487"/>
      <c r="L1026" s="3489"/>
      <c r="M1026" s="3491"/>
      <c r="N1026" s="3493"/>
      <c r="O1026" s="3326"/>
      <c r="P1026" s="3340"/>
      <c r="Q1026" s="3342">
        <v>16719</v>
      </c>
      <c r="R1026" s="3344">
        <v>11835</v>
      </c>
      <c r="S1026" s="3345">
        <v>27492</v>
      </c>
      <c r="T1026" s="3344" t="s">
        <v>3798</v>
      </c>
      <c r="U1026" s="3347">
        <v>348</v>
      </c>
      <c r="V1026" s="3349" t="s">
        <v>3426</v>
      </c>
    </row>
    <row r="1027" spans="1:37" ht="12" customHeight="1" thickBot="1" x14ac:dyDescent="0.2">
      <c r="A1027" s="1859"/>
      <c r="B1027" s="680"/>
      <c r="C1027" s="3562"/>
      <c r="D1027" s="948" t="s">
        <v>71</v>
      </c>
      <c r="E1027" s="954" t="s">
        <v>1337</v>
      </c>
      <c r="F1027" s="3630"/>
      <c r="G1027" s="3493"/>
      <c r="H1027" s="3487"/>
      <c r="I1027" s="3489"/>
      <c r="J1027" s="3491"/>
      <c r="K1027" s="3487"/>
      <c r="L1027" s="3489"/>
      <c r="M1027" s="3491"/>
      <c r="N1027" s="3493"/>
      <c r="O1027" s="3326"/>
      <c r="P1027" s="3340"/>
      <c r="Q1027" s="3366"/>
      <c r="R1027" s="3340"/>
      <c r="S1027" s="3367"/>
      <c r="T1027" s="3340"/>
      <c r="U1027" s="3370"/>
      <c r="V1027" s="3371"/>
    </row>
    <row r="1028" spans="1:37" ht="11.25" customHeight="1" x14ac:dyDescent="0.15">
      <c r="A1028" s="1859"/>
      <c r="B1028" s="3298" t="s">
        <v>2961</v>
      </c>
      <c r="C1028" s="3304" t="s">
        <v>4452</v>
      </c>
      <c r="D1028" s="320" t="s">
        <v>72</v>
      </c>
      <c r="E1028" s="949" t="s">
        <v>1338</v>
      </c>
      <c r="F1028" s="3318" t="s">
        <v>3960</v>
      </c>
      <c r="G1028" s="3492">
        <v>3</v>
      </c>
      <c r="H1028" s="3486">
        <v>3</v>
      </c>
      <c r="I1028" s="3488">
        <v>0</v>
      </c>
      <c r="J1028" s="3490">
        <v>0</v>
      </c>
      <c r="K1028" s="3486">
        <v>0</v>
      </c>
      <c r="L1028" s="3488">
        <v>0</v>
      </c>
      <c r="M1028" s="3490">
        <v>3</v>
      </c>
      <c r="N1028" s="3492">
        <v>0</v>
      </c>
      <c r="O1028" s="3351">
        <v>79</v>
      </c>
      <c r="P1028" s="3352">
        <v>49968</v>
      </c>
      <c r="Q1028" s="3353"/>
      <c r="R1028" s="3354" t="s">
        <v>3800</v>
      </c>
      <c r="S1028" s="3355"/>
      <c r="T1028" s="3352" t="s">
        <v>3892</v>
      </c>
      <c r="U1028" s="3353"/>
      <c r="V1028" s="3356" t="s">
        <v>3420</v>
      </c>
      <c r="X1028" s="1550">
        <f>SUM(O1028:O1035)</f>
        <v>152</v>
      </c>
      <c r="Y1028" s="1550">
        <f>SUM(P1028:P1035)</f>
        <v>105971</v>
      </c>
      <c r="Z1028" s="1550">
        <f>SUM(Q1028:Q1035)</f>
        <v>66745</v>
      </c>
      <c r="AA1028" s="1550">
        <f>SUM(G1028:G1035)</f>
        <v>6</v>
      </c>
      <c r="AB1028" s="1550">
        <f t="shared" ref="AB1028:AH1028" si="10">SUM(H1028:H1035)</f>
        <v>6</v>
      </c>
      <c r="AC1028" s="1550">
        <f t="shared" si="10"/>
        <v>0</v>
      </c>
      <c r="AD1028" s="1550">
        <f t="shared" si="10"/>
        <v>0</v>
      </c>
      <c r="AE1028" s="1550">
        <f t="shared" si="10"/>
        <v>0</v>
      </c>
      <c r="AF1028" s="1550">
        <f t="shared" si="10"/>
        <v>0</v>
      </c>
      <c r="AG1028" s="1550">
        <f t="shared" si="10"/>
        <v>6</v>
      </c>
      <c r="AH1028" s="1550">
        <f t="shared" si="10"/>
        <v>0</v>
      </c>
      <c r="AI1028" s="1548">
        <f>SUM(H1028:J1031)</f>
        <v>3</v>
      </c>
      <c r="AJ1028" s="1548">
        <f>SUM(K1028:M1031)</f>
        <v>3</v>
      </c>
      <c r="AK1028" s="1549" t="str">
        <f>IF(AI1028=AJ1028,"","不一致")</f>
        <v/>
      </c>
    </row>
    <row r="1029" spans="1:37" ht="11.25" customHeight="1" x14ac:dyDescent="0.15">
      <c r="A1029" s="1859"/>
      <c r="B1029" s="3298"/>
      <c r="C1029" s="3304"/>
      <c r="D1029" s="322"/>
      <c r="E1029" s="960" t="s">
        <v>1339</v>
      </c>
      <c r="F1029" s="3307"/>
      <c r="G1029" s="3493"/>
      <c r="H1029" s="3487"/>
      <c r="I1029" s="3489"/>
      <c r="J1029" s="3491"/>
      <c r="K1029" s="3487"/>
      <c r="L1029" s="3489"/>
      <c r="M1029" s="3491"/>
      <c r="N1029" s="3493"/>
      <c r="O1029" s="3326"/>
      <c r="P1029" s="3330"/>
      <c r="Q1029" s="3331"/>
      <c r="R1029" s="3334"/>
      <c r="S1029" s="3335"/>
      <c r="T1029" s="3336"/>
      <c r="U1029" s="3337"/>
      <c r="V1029" s="3339"/>
    </row>
    <row r="1030" spans="1:37" ht="11.25" customHeight="1" x14ac:dyDescent="0.15">
      <c r="A1030" s="1859"/>
      <c r="B1030" s="3298"/>
      <c r="C1030" s="3304"/>
      <c r="D1030" s="320" t="s">
        <v>70</v>
      </c>
      <c r="E1030" s="949" t="s">
        <v>1340</v>
      </c>
      <c r="F1030" s="3571" t="s">
        <v>5533</v>
      </c>
      <c r="G1030" s="3493"/>
      <c r="H1030" s="3487"/>
      <c r="I1030" s="3489"/>
      <c r="J1030" s="3491"/>
      <c r="K1030" s="3487"/>
      <c r="L1030" s="3489"/>
      <c r="M1030" s="3491"/>
      <c r="N1030" s="3493"/>
      <c r="O1030" s="3326"/>
      <c r="P1030" s="3340"/>
      <c r="Q1030" s="3342">
        <v>27970</v>
      </c>
      <c r="R1030" s="3344">
        <v>5250</v>
      </c>
      <c r="S1030" s="3345">
        <v>11167</v>
      </c>
      <c r="T1030" s="3344" t="s">
        <v>3343</v>
      </c>
      <c r="U1030" s="3347">
        <v>359</v>
      </c>
      <c r="V1030" s="3349" t="s">
        <v>3426</v>
      </c>
    </row>
    <row r="1031" spans="1:37" ht="11.25" customHeight="1" x14ac:dyDescent="0.15">
      <c r="A1031" s="1859"/>
      <c r="B1031" s="3298"/>
      <c r="C1031" s="3305"/>
      <c r="D1031" s="320" t="s">
        <v>71</v>
      </c>
      <c r="E1031" s="949" t="s">
        <v>1341</v>
      </c>
      <c r="F1031" s="3572"/>
      <c r="G1031" s="3503"/>
      <c r="H1031" s="3499"/>
      <c r="I1031" s="3501"/>
      <c r="J1031" s="3497"/>
      <c r="K1031" s="3499"/>
      <c r="L1031" s="3501"/>
      <c r="M1031" s="3497"/>
      <c r="N1031" s="3503"/>
      <c r="O1031" s="3358"/>
      <c r="P1031" s="3359"/>
      <c r="Q1031" s="3360"/>
      <c r="R1031" s="3359"/>
      <c r="S1031" s="3361"/>
      <c r="T1031" s="3359"/>
      <c r="U1031" s="3362"/>
      <c r="V1031" s="3357"/>
    </row>
    <row r="1032" spans="1:37" ht="11.25" customHeight="1" x14ac:dyDescent="0.15">
      <c r="A1032" s="1859"/>
      <c r="B1032" s="679"/>
      <c r="C1032" s="3303" t="s">
        <v>5534</v>
      </c>
      <c r="D1032" s="515" t="s">
        <v>72</v>
      </c>
      <c r="E1032" s="952" t="s">
        <v>1342</v>
      </c>
      <c r="F1032" s="3306" t="s">
        <v>3960</v>
      </c>
      <c r="G1032" s="3502">
        <v>3</v>
      </c>
      <c r="H1032" s="3498">
        <v>3</v>
      </c>
      <c r="I1032" s="3500">
        <v>0</v>
      </c>
      <c r="J1032" s="3496">
        <v>0</v>
      </c>
      <c r="K1032" s="3498">
        <v>0</v>
      </c>
      <c r="L1032" s="3500">
        <v>0</v>
      </c>
      <c r="M1032" s="3496">
        <v>3</v>
      </c>
      <c r="N1032" s="3502">
        <v>0</v>
      </c>
      <c r="O1032" s="3325">
        <v>73</v>
      </c>
      <c r="P1032" s="3328">
        <v>56003</v>
      </c>
      <c r="Q1032" s="3329"/>
      <c r="R1032" s="3332" t="s">
        <v>3801</v>
      </c>
      <c r="S1032" s="3333"/>
      <c r="T1032" s="3328" t="s">
        <v>3892</v>
      </c>
      <c r="U1032" s="3329"/>
      <c r="V1032" s="3338" t="s">
        <v>3420</v>
      </c>
      <c r="AI1032" s="1548">
        <f>SUM(H1032:J1035)</f>
        <v>3</v>
      </c>
      <c r="AJ1032" s="1548">
        <f>SUM(K1032:M1035)</f>
        <v>3</v>
      </c>
      <c r="AK1032" s="1549" t="str">
        <f>IF(AI1032=AJ1032,"","不一致")</f>
        <v/>
      </c>
    </row>
    <row r="1033" spans="1:37" ht="11.25" customHeight="1" x14ac:dyDescent="0.15">
      <c r="A1033" s="1859"/>
      <c r="B1033" s="679"/>
      <c r="C1033" s="3304"/>
      <c r="D1033" s="322"/>
      <c r="E1033" s="513" t="s">
        <v>1343</v>
      </c>
      <c r="F1033" s="3307"/>
      <c r="G1033" s="3493"/>
      <c r="H1033" s="3487"/>
      <c r="I1033" s="3489"/>
      <c r="J1033" s="3491"/>
      <c r="K1033" s="3487"/>
      <c r="L1033" s="3489"/>
      <c r="M1033" s="3491"/>
      <c r="N1033" s="3493"/>
      <c r="O1033" s="3326"/>
      <c r="P1033" s="3330"/>
      <c r="Q1033" s="3331"/>
      <c r="R1033" s="3334"/>
      <c r="S1033" s="3335"/>
      <c r="T1033" s="3336"/>
      <c r="U1033" s="3337"/>
      <c r="V1033" s="3339"/>
    </row>
    <row r="1034" spans="1:37" ht="11.25" customHeight="1" x14ac:dyDescent="0.15">
      <c r="A1034" s="1859"/>
      <c r="B1034" s="679"/>
      <c r="C1034" s="3304"/>
      <c r="D1034" s="320" t="s">
        <v>70</v>
      </c>
      <c r="E1034" s="949" t="s">
        <v>1344</v>
      </c>
      <c r="F1034" s="3662" t="s">
        <v>5535</v>
      </c>
      <c r="G1034" s="3493"/>
      <c r="H1034" s="3487"/>
      <c r="I1034" s="3489"/>
      <c r="J1034" s="3491"/>
      <c r="K1034" s="3487"/>
      <c r="L1034" s="3489"/>
      <c r="M1034" s="3491"/>
      <c r="N1034" s="3493"/>
      <c r="O1034" s="3326"/>
      <c r="P1034" s="3340"/>
      <c r="Q1034" s="3342">
        <v>38775</v>
      </c>
      <c r="R1034" s="3344">
        <v>8155</v>
      </c>
      <c r="S1034" s="3345">
        <v>18795</v>
      </c>
      <c r="T1034" s="3344" t="s">
        <v>3343</v>
      </c>
      <c r="U1034" s="3347">
        <v>359</v>
      </c>
      <c r="V1034" s="3349" t="s">
        <v>3426</v>
      </c>
    </row>
    <row r="1035" spans="1:37" ht="12" customHeight="1" thickBot="1" x14ac:dyDescent="0.2">
      <c r="A1035" s="1859"/>
      <c r="B1035" s="680"/>
      <c r="C1035" s="3562"/>
      <c r="D1035" s="948" t="s">
        <v>71</v>
      </c>
      <c r="E1035" s="954" t="s">
        <v>1345</v>
      </c>
      <c r="F1035" s="3663"/>
      <c r="G1035" s="3493"/>
      <c r="H1035" s="3487"/>
      <c r="I1035" s="3489"/>
      <c r="J1035" s="3491"/>
      <c r="K1035" s="3487"/>
      <c r="L1035" s="3489"/>
      <c r="M1035" s="3491"/>
      <c r="N1035" s="3493"/>
      <c r="O1035" s="3326"/>
      <c r="P1035" s="3340"/>
      <c r="Q1035" s="3366"/>
      <c r="R1035" s="3340"/>
      <c r="S1035" s="3367"/>
      <c r="T1035" s="3359"/>
      <c r="U1035" s="3370"/>
      <c r="V1035" s="3371"/>
    </row>
    <row r="1036" spans="1:37" ht="11.25" customHeight="1" x14ac:dyDescent="0.15">
      <c r="A1036" s="1859"/>
      <c r="B1036" s="3664" t="s">
        <v>2968</v>
      </c>
      <c r="C1036" s="3549" t="s">
        <v>5547</v>
      </c>
      <c r="D1036" s="521" t="s">
        <v>72</v>
      </c>
      <c r="E1036" s="956" t="s">
        <v>131</v>
      </c>
      <c r="F1036" s="3666" t="s">
        <v>3964</v>
      </c>
      <c r="G1036" s="3492">
        <v>4</v>
      </c>
      <c r="H1036" s="3486">
        <v>3</v>
      </c>
      <c r="I1036" s="3488">
        <v>0</v>
      </c>
      <c r="J1036" s="3490">
        <v>1</v>
      </c>
      <c r="K1036" s="3486">
        <v>2</v>
      </c>
      <c r="L1036" s="3488">
        <v>2</v>
      </c>
      <c r="M1036" s="3490">
        <v>0</v>
      </c>
      <c r="N1036" s="3492">
        <v>0</v>
      </c>
      <c r="O1036" s="3351">
        <v>98</v>
      </c>
      <c r="P1036" s="3352">
        <v>53520</v>
      </c>
      <c r="Q1036" s="3353"/>
      <c r="R1036" s="3354" t="s">
        <v>3965</v>
      </c>
      <c r="S1036" s="3355"/>
      <c r="T1036" s="3352" t="s">
        <v>3934</v>
      </c>
      <c r="U1036" s="3353"/>
      <c r="V1036" s="3356" t="s">
        <v>3420</v>
      </c>
      <c r="X1036" s="1550">
        <f>SUM(O1036:O1043)</f>
        <v>177</v>
      </c>
      <c r="Y1036" s="1550">
        <f>SUM(P1036:P1043)</f>
        <v>67781</v>
      </c>
      <c r="Z1036" s="1550">
        <f>SUM(Q1036:Q1043)</f>
        <v>10562</v>
      </c>
      <c r="AA1036" s="1550">
        <f>SUM(G1036:G1043)</f>
        <v>6</v>
      </c>
      <c r="AB1036" s="1550">
        <f t="shared" ref="AB1036:AH1036" si="11">SUM(H1036:H1043)</f>
        <v>5</v>
      </c>
      <c r="AC1036" s="1550">
        <f t="shared" si="11"/>
        <v>0</v>
      </c>
      <c r="AD1036" s="1550">
        <f t="shared" si="11"/>
        <v>1</v>
      </c>
      <c r="AE1036" s="1550">
        <f t="shared" si="11"/>
        <v>2</v>
      </c>
      <c r="AF1036" s="1550">
        <f t="shared" si="11"/>
        <v>3</v>
      </c>
      <c r="AG1036" s="1550">
        <f t="shared" si="11"/>
        <v>1</v>
      </c>
      <c r="AH1036" s="1550">
        <f t="shared" si="11"/>
        <v>0</v>
      </c>
      <c r="AI1036" s="1548">
        <f>SUM(H1036:J1039)</f>
        <v>4</v>
      </c>
      <c r="AJ1036" s="1548">
        <f>SUM(K1036:M1039)</f>
        <v>4</v>
      </c>
      <c r="AK1036" s="1549" t="str">
        <f>IF(AI1036=AJ1036,"","不一致")</f>
        <v/>
      </c>
    </row>
    <row r="1037" spans="1:37" ht="11.25" customHeight="1" x14ac:dyDescent="0.15">
      <c r="A1037" s="1859"/>
      <c r="B1037" s="3665"/>
      <c r="C1037" s="3304"/>
      <c r="D1037" s="322"/>
      <c r="E1037" s="962" t="s">
        <v>3966</v>
      </c>
      <c r="F1037" s="3573"/>
      <c r="G1037" s="3493"/>
      <c r="H1037" s="3487"/>
      <c r="I1037" s="3489"/>
      <c r="J1037" s="3491"/>
      <c r="K1037" s="3487"/>
      <c r="L1037" s="3489"/>
      <c r="M1037" s="3491"/>
      <c r="N1037" s="3493"/>
      <c r="O1037" s="3326"/>
      <c r="P1037" s="3330"/>
      <c r="Q1037" s="3331"/>
      <c r="R1037" s="3334"/>
      <c r="S1037" s="3335"/>
      <c r="T1037" s="3336"/>
      <c r="U1037" s="3337"/>
      <c r="V1037" s="3339"/>
    </row>
    <row r="1038" spans="1:37" ht="11.25" customHeight="1" x14ac:dyDescent="0.15">
      <c r="A1038" s="1859"/>
      <c r="B1038" s="3665"/>
      <c r="C1038" s="3304"/>
      <c r="D1038" s="320" t="s">
        <v>70</v>
      </c>
      <c r="E1038" s="949" t="s">
        <v>5548</v>
      </c>
      <c r="F1038" s="3573"/>
      <c r="G1038" s="3493"/>
      <c r="H1038" s="3487"/>
      <c r="I1038" s="3489"/>
      <c r="J1038" s="3491"/>
      <c r="K1038" s="3487"/>
      <c r="L1038" s="3489"/>
      <c r="M1038" s="3491"/>
      <c r="N1038" s="3493"/>
      <c r="O1038" s="3326"/>
      <c r="P1038" s="3340"/>
      <c r="Q1038" s="3342">
        <v>4605</v>
      </c>
      <c r="R1038" s="3344">
        <v>10592</v>
      </c>
      <c r="S1038" s="3345">
        <v>24295</v>
      </c>
      <c r="T1038" s="3368" t="s">
        <v>4085</v>
      </c>
      <c r="U1038" s="3347">
        <v>346</v>
      </c>
      <c r="V1038" s="3349" t="s">
        <v>3426</v>
      </c>
    </row>
    <row r="1039" spans="1:37" ht="11.25" customHeight="1" x14ac:dyDescent="0.15">
      <c r="A1039" s="1859"/>
      <c r="B1039" s="3665"/>
      <c r="C1039" s="3305"/>
      <c r="D1039" s="320" t="s">
        <v>71</v>
      </c>
      <c r="E1039" s="949" t="s">
        <v>3967</v>
      </c>
      <c r="F1039" s="3667"/>
      <c r="G1039" s="3503"/>
      <c r="H1039" s="3499"/>
      <c r="I1039" s="3501"/>
      <c r="J1039" s="3497"/>
      <c r="K1039" s="3499"/>
      <c r="L1039" s="3501"/>
      <c r="M1039" s="3497"/>
      <c r="N1039" s="3503"/>
      <c r="O1039" s="3358"/>
      <c r="P1039" s="3359"/>
      <c r="Q1039" s="3360"/>
      <c r="R1039" s="3359"/>
      <c r="S1039" s="3361"/>
      <c r="T1039" s="3374"/>
      <c r="U1039" s="3362"/>
      <c r="V1039" s="3357"/>
    </row>
    <row r="1040" spans="1:37" ht="11.25" customHeight="1" x14ac:dyDescent="0.15">
      <c r="A1040" s="1859"/>
      <c r="B1040" s="963"/>
      <c r="C1040" s="3303" t="s">
        <v>5549</v>
      </c>
      <c r="D1040" s="515" t="s">
        <v>72</v>
      </c>
      <c r="E1040" s="952" t="s">
        <v>1348</v>
      </c>
      <c r="F1040" s="3565" t="s">
        <v>5550</v>
      </c>
      <c r="G1040" s="3502">
        <v>2</v>
      </c>
      <c r="H1040" s="3498">
        <v>2</v>
      </c>
      <c r="I1040" s="3500">
        <v>0</v>
      </c>
      <c r="J1040" s="3496">
        <v>0</v>
      </c>
      <c r="K1040" s="3498">
        <v>0</v>
      </c>
      <c r="L1040" s="3500">
        <v>1</v>
      </c>
      <c r="M1040" s="3496">
        <v>1</v>
      </c>
      <c r="N1040" s="3502">
        <v>0</v>
      </c>
      <c r="O1040" s="3325">
        <v>79</v>
      </c>
      <c r="P1040" s="3328">
        <v>14261</v>
      </c>
      <c r="Q1040" s="3329"/>
      <c r="R1040" s="3332" t="s">
        <v>3802</v>
      </c>
      <c r="S1040" s="3333"/>
      <c r="T1040" s="3328" t="s">
        <v>3892</v>
      </c>
      <c r="U1040" s="3329"/>
      <c r="V1040" s="3338" t="s">
        <v>3420</v>
      </c>
      <c r="AI1040" s="1548">
        <f>SUM(H1040:J1043)</f>
        <v>2</v>
      </c>
      <c r="AJ1040" s="1548">
        <f>SUM(K1040:M1043)</f>
        <v>2</v>
      </c>
      <c r="AK1040" s="1549" t="str">
        <f>IF(AI1040=AJ1040,"","不一致")</f>
        <v/>
      </c>
    </row>
    <row r="1041" spans="1:37" ht="11.25" customHeight="1" x14ac:dyDescent="0.15">
      <c r="A1041" s="1859"/>
      <c r="B1041" s="963"/>
      <c r="C1041" s="3304"/>
      <c r="D1041" s="322"/>
      <c r="E1041" s="962" t="s">
        <v>1349</v>
      </c>
      <c r="F1041" s="3573"/>
      <c r="G1041" s="3493"/>
      <c r="H1041" s="3487"/>
      <c r="I1041" s="3489"/>
      <c r="J1041" s="3491"/>
      <c r="K1041" s="3487"/>
      <c r="L1041" s="3489"/>
      <c r="M1041" s="3491"/>
      <c r="N1041" s="3493"/>
      <c r="O1041" s="3326"/>
      <c r="P1041" s="3330"/>
      <c r="Q1041" s="3331"/>
      <c r="R1041" s="3334"/>
      <c r="S1041" s="3335"/>
      <c r="T1041" s="3336"/>
      <c r="U1041" s="3337"/>
      <c r="V1041" s="3339"/>
    </row>
    <row r="1042" spans="1:37" ht="11.25" customHeight="1" x14ac:dyDescent="0.15">
      <c r="A1042" s="1859"/>
      <c r="B1042" s="963"/>
      <c r="C1042" s="3304"/>
      <c r="D1042" s="320" t="s">
        <v>70</v>
      </c>
      <c r="E1042" s="949" t="s">
        <v>1350</v>
      </c>
      <c r="F1042" s="3573"/>
      <c r="G1042" s="3493"/>
      <c r="H1042" s="3487"/>
      <c r="I1042" s="3489"/>
      <c r="J1042" s="3491"/>
      <c r="K1042" s="3487"/>
      <c r="L1042" s="3489"/>
      <c r="M1042" s="3491"/>
      <c r="N1042" s="3493"/>
      <c r="O1042" s="3326"/>
      <c r="P1042" s="3340"/>
      <c r="Q1042" s="3342">
        <v>5957</v>
      </c>
      <c r="R1042" s="3344">
        <v>1090</v>
      </c>
      <c r="S1042" s="3345">
        <v>2457</v>
      </c>
      <c r="T1042" s="3368" t="s">
        <v>4085</v>
      </c>
      <c r="U1042" s="3347">
        <v>344</v>
      </c>
      <c r="V1042" s="3349" t="s">
        <v>3426</v>
      </c>
    </row>
    <row r="1043" spans="1:37" ht="12" customHeight="1" thickBot="1" x14ac:dyDescent="0.2">
      <c r="A1043" s="1859"/>
      <c r="B1043" s="964"/>
      <c r="C1043" s="3562"/>
      <c r="D1043" s="948" t="s">
        <v>71</v>
      </c>
      <c r="E1043" s="954" t="s">
        <v>1351</v>
      </c>
      <c r="F1043" s="3668"/>
      <c r="G1043" s="3493"/>
      <c r="H1043" s="3487"/>
      <c r="I1043" s="3489"/>
      <c r="J1043" s="3491"/>
      <c r="K1043" s="3487"/>
      <c r="L1043" s="3489"/>
      <c r="M1043" s="3491"/>
      <c r="N1043" s="3493"/>
      <c r="O1043" s="3326"/>
      <c r="P1043" s="3340"/>
      <c r="Q1043" s="3366"/>
      <c r="R1043" s="3340"/>
      <c r="S1043" s="3367"/>
      <c r="T1043" s="3369"/>
      <c r="U1043" s="3370"/>
      <c r="V1043" s="3371"/>
    </row>
    <row r="1044" spans="1:37" ht="11.25" customHeight="1" x14ac:dyDescent="0.15">
      <c r="A1044" s="1859"/>
      <c r="B1044" s="3298" t="s">
        <v>5869</v>
      </c>
      <c r="C1044" s="3304" t="s">
        <v>4453</v>
      </c>
      <c r="D1044" s="320" t="s">
        <v>72</v>
      </c>
      <c r="E1044" s="949" t="s">
        <v>1352</v>
      </c>
      <c r="F1044" s="3606" t="s">
        <v>2689</v>
      </c>
      <c r="G1044" s="3492">
        <v>1</v>
      </c>
      <c r="H1044" s="3486">
        <v>0</v>
      </c>
      <c r="I1044" s="3488">
        <v>0</v>
      </c>
      <c r="J1044" s="3490">
        <v>1</v>
      </c>
      <c r="K1044" s="3486">
        <v>0</v>
      </c>
      <c r="L1044" s="3488">
        <v>0</v>
      </c>
      <c r="M1044" s="3490">
        <v>1</v>
      </c>
      <c r="N1044" s="3492">
        <v>0</v>
      </c>
      <c r="O1044" s="3351">
        <v>0</v>
      </c>
      <c r="P1044" s="3352">
        <v>1943</v>
      </c>
      <c r="Q1044" s="3353"/>
      <c r="R1044" s="3354" t="s">
        <v>3565</v>
      </c>
      <c r="S1044" s="3355"/>
      <c r="T1044" s="3352" t="s">
        <v>3347</v>
      </c>
      <c r="U1044" s="3353"/>
      <c r="V1044" s="3356" t="s">
        <v>3420</v>
      </c>
      <c r="X1044" s="1550">
        <f>SUM(O1044)</f>
        <v>0</v>
      </c>
      <c r="Y1044" s="1550">
        <f>SUM(P1044:P1047)</f>
        <v>1943</v>
      </c>
      <c r="Z1044" s="1550">
        <f>SUM(Q1046)</f>
        <v>0</v>
      </c>
      <c r="AA1044" s="1550">
        <f>SUM(G1044)</f>
        <v>1</v>
      </c>
      <c r="AB1044" s="1550">
        <f t="shared" ref="AB1044:AH1044" si="12">SUM(H1044)</f>
        <v>0</v>
      </c>
      <c r="AC1044" s="1550">
        <f t="shared" si="12"/>
        <v>0</v>
      </c>
      <c r="AD1044" s="1550">
        <f t="shared" si="12"/>
        <v>1</v>
      </c>
      <c r="AE1044" s="1550">
        <f t="shared" si="12"/>
        <v>0</v>
      </c>
      <c r="AF1044" s="1550">
        <f t="shared" si="12"/>
        <v>0</v>
      </c>
      <c r="AG1044" s="1550">
        <f t="shared" si="12"/>
        <v>1</v>
      </c>
      <c r="AH1044" s="1550">
        <f t="shared" si="12"/>
        <v>0</v>
      </c>
      <c r="AI1044" s="1548">
        <f>SUM(H1044:J1047)</f>
        <v>1</v>
      </c>
      <c r="AJ1044" s="1548">
        <f>SUM(K1044:M1047)</f>
        <v>1</v>
      </c>
      <c r="AK1044" s="1549" t="str">
        <f>IF(AI1044=AJ1044,"","不一致")</f>
        <v/>
      </c>
    </row>
    <row r="1045" spans="1:37" ht="11.25" customHeight="1" x14ac:dyDescent="0.15">
      <c r="A1045" s="1859"/>
      <c r="B1045" s="3298"/>
      <c r="C1045" s="3304"/>
      <c r="D1045" s="322"/>
      <c r="E1045" s="959" t="s">
        <v>1353</v>
      </c>
      <c r="F1045" s="3544"/>
      <c r="G1045" s="3493"/>
      <c r="H1045" s="3487"/>
      <c r="I1045" s="3489"/>
      <c r="J1045" s="3491"/>
      <c r="K1045" s="3487"/>
      <c r="L1045" s="3489"/>
      <c r="M1045" s="3491"/>
      <c r="N1045" s="3493"/>
      <c r="O1045" s="3326"/>
      <c r="P1045" s="3330"/>
      <c r="Q1045" s="3331"/>
      <c r="R1045" s="3334"/>
      <c r="S1045" s="3335"/>
      <c r="T1045" s="3336"/>
      <c r="U1045" s="3337"/>
      <c r="V1045" s="3339"/>
    </row>
    <row r="1046" spans="1:37" ht="11.25" customHeight="1" x14ac:dyDescent="0.15">
      <c r="A1046" s="1859"/>
      <c r="B1046" s="3298"/>
      <c r="C1046" s="3304"/>
      <c r="D1046" s="320" t="s">
        <v>70</v>
      </c>
      <c r="E1046" s="949" t="s">
        <v>1354</v>
      </c>
      <c r="F1046" s="3548" t="s">
        <v>3969</v>
      </c>
      <c r="G1046" s="3493"/>
      <c r="H1046" s="3487"/>
      <c r="I1046" s="3489"/>
      <c r="J1046" s="3491"/>
      <c r="K1046" s="3487"/>
      <c r="L1046" s="3489"/>
      <c r="M1046" s="3491"/>
      <c r="N1046" s="3493"/>
      <c r="O1046" s="3326"/>
      <c r="P1046" s="3340"/>
      <c r="Q1046" s="3342">
        <v>0</v>
      </c>
      <c r="R1046" s="3344">
        <v>2999</v>
      </c>
      <c r="S1046" s="3345">
        <v>6985</v>
      </c>
      <c r="T1046" s="3372" t="s">
        <v>4086</v>
      </c>
      <c r="U1046" s="3347">
        <v>343</v>
      </c>
      <c r="V1046" s="3349" t="s">
        <v>3426</v>
      </c>
    </row>
    <row r="1047" spans="1:37" ht="12" customHeight="1" thickBot="1" x14ac:dyDescent="0.2">
      <c r="A1047" s="1859"/>
      <c r="B1047" s="3586"/>
      <c r="C1047" s="3562"/>
      <c r="D1047" s="948" t="s">
        <v>71</v>
      </c>
      <c r="E1047" s="961" t="s">
        <v>1354</v>
      </c>
      <c r="F1047" s="3609"/>
      <c r="G1047" s="3503"/>
      <c r="H1047" s="3499"/>
      <c r="I1047" s="3501"/>
      <c r="J1047" s="3497"/>
      <c r="K1047" s="3499"/>
      <c r="L1047" s="3501"/>
      <c r="M1047" s="3497"/>
      <c r="N1047" s="3503"/>
      <c r="O1047" s="3358"/>
      <c r="P1047" s="3359"/>
      <c r="Q1047" s="3360"/>
      <c r="R1047" s="3359"/>
      <c r="S1047" s="3361"/>
      <c r="T1047" s="3373"/>
      <c r="U1047" s="3362"/>
      <c r="V1047" s="3357"/>
    </row>
    <row r="1048" spans="1:37" ht="11.25" customHeight="1" x14ac:dyDescent="0.15">
      <c r="A1048" s="1859"/>
      <c r="B1048" s="3297" t="s">
        <v>2981</v>
      </c>
      <c r="C1048" s="3549" t="s">
        <v>4454</v>
      </c>
      <c r="D1048" s="521" t="s">
        <v>72</v>
      </c>
      <c r="E1048" s="522" t="s">
        <v>1355</v>
      </c>
      <c r="F1048" s="3661" t="s">
        <v>2689</v>
      </c>
      <c r="G1048" s="3492">
        <v>2</v>
      </c>
      <c r="H1048" s="3486">
        <v>0</v>
      </c>
      <c r="I1048" s="3488">
        <v>0</v>
      </c>
      <c r="J1048" s="3490">
        <v>2</v>
      </c>
      <c r="K1048" s="3486">
        <v>0</v>
      </c>
      <c r="L1048" s="3488">
        <v>0</v>
      </c>
      <c r="M1048" s="3490">
        <v>2</v>
      </c>
      <c r="N1048" s="3492">
        <v>0</v>
      </c>
      <c r="O1048" s="3351">
        <v>2</v>
      </c>
      <c r="P1048" s="3352">
        <v>1000</v>
      </c>
      <c r="Q1048" s="3353"/>
      <c r="R1048" s="3354" t="s">
        <v>3972</v>
      </c>
      <c r="S1048" s="3355"/>
      <c r="T1048" s="3352" t="s">
        <v>3883</v>
      </c>
      <c r="U1048" s="3353"/>
      <c r="V1048" s="3356" t="s">
        <v>3420</v>
      </c>
      <c r="X1048" s="1550">
        <f>SUM(O1048)</f>
        <v>2</v>
      </c>
      <c r="Y1048" s="1550">
        <f>SUM(P1048:P1051)</f>
        <v>1000</v>
      </c>
      <c r="Z1048" s="1550">
        <f>SUM(Q1050)</f>
        <v>0</v>
      </c>
      <c r="AA1048" s="1550">
        <f>SUM(G1048)</f>
        <v>2</v>
      </c>
      <c r="AB1048" s="1550">
        <f t="shared" ref="AB1048:AH1048" si="13">SUM(H1048)</f>
        <v>0</v>
      </c>
      <c r="AC1048" s="1550">
        <f t="shared" si="13"/>
        <v>0</v>
      </c>
      <c r="AD1048" s="1550">
        <f t="shared" si="13"/>
        <v>2</v>
      </c>
      <c r="AE1048" s="1550">
        <f t="shared" si="13"/>
        <v>0</v>
      </c>
      <c r="AF1048" s="1550">
        <f t="shared" si="13"/>
        <v>0</v>
      </c>
      <c r="AG1048" s="1550">
        <f t="shared" si="13"/>
        <v>2</v>
      </c>
      <c r="AH1048" s="1550">
        <f t="shared" si="13"/>
        <v>0</v>
      </c>
      <c r="AI1048" s="1548">
        <f>SUM(H1048:J1051)</f>
        <v>2</v>
      </c>
      <c r="AJ1048" s="1548">
        <f>SUM(K1048:M1051)</f>
        <v>2</v>
      </c>
      <c r="AK1048" s="1549" t="str">
        <f>IF(AI1048=AJ1048,"","不一致")</f>
        <v/>
      </c>
    </row>
    <row r="1049" spans="1:37" ht="11.25" customHeight="1" x14ac:dyDescent="0.15">
      <c r="A1049" s="1859"/>
      <c r="B1049" s="3298"/>
      <c r="C1049" s="3304"/>
      <c r="D1049" s="322"/>
      <c r="E1049" s="513" t="s">
        <v>1356</v>
      </c>
      <c r="F1049" s="3544"/>
      <c r="G1049" s="3493"/>
      <c r="H1049" s="3487"/>
      <c r="I1049" s="3489"/>
      <c r="J1049" s="3491"/>
      <c r="K1049" s="3487"/>
      <c r="L1049" s="3489"/>
      <c r="M1049" s="3491"/>
      <c r="N1049" s="3493"/>
      <c r="O1049" s="3326"/>
      <c r="P1049" s="3330"/>
      <c r="Q1049" s="3331"/>
      <c r="R1049" s="3334"/>
      <c r="S1049" s="3335"/>
      <c r="T1049" s="3336"/>
      <c r="U1049" s="3337"/>
      <c r="V1049" s="3339"/>
    </row>
    <row r="1050" spans="1:37" ht="11.25" customHeight="1" x14ac:dyDescent="0.15">
      <c r="A1050" s="1859"/>
      <c r="B1050" s="3298"/>
      <c r="C1050" s="3304"/>
      <c r="D1050" s="320" t="s">
        <v>70</v>
      </c>
      <c r="E1050" s="321" t="s">
        <v>1357</v>
      </c>
      <c r="F1050" s="3308" t="s">
        <v>5570</v>
      </c>
      <c r="G1050" s="3493"/>
      <c r="H1050" s="3487"/>
      <c r="I1050" s="3489"/>
      <c r="J1050" s="3491"/>
      <c r="K1050" s="3487"/>
      <c r="L1050" s="3489"/>
      <c r="M1050" s="3491"/>
      <c r="N1050" s="3493"/>
      <c r="O1050" s="3326"/>
      <c r="P1050" s="3340"/>
      <c r="Q1050" s="3342">
        <v>0</v>
      </c>
      <c r="R1050" s="3344">
        <v>434</v>
      </c>
      <c r="S1050" s="3345">
        <v>907</v>
      </c>
      <c r="T1050" s="3344" t="s">
        <v>3803</v>
      </c>
      <c r="U1050" s="3347">
        <v>268</v>
      </c>
      <c r="V1050" s="3349" t="s">
        <v>3426</v>
      </c>
    </row>
    <row r="1051" spans="1:37" ht="12" customHeight="1" thickBot="1" x14ac:dyDescent="0.2">
      <c r="A1051" s="1859"/>
      <c r="B1051" s="3586"/>
      <c r="C1051" s="3562"/>
      <c r="D1051" s="948" t="s">
        <v>71</v>
      </c>
      <c r="E1051" s="737" t="s">
        <v>1358</v>
      </c>
      <c r="F1051" s="3317"/>
      <c r="G1051" s="3503"/>
      <c r="H1051" s="3499"/>
      <c r="I1051" s="3501"/>
      <c r="J1051" s="3497"/>
      <c r="K1051" s="3499"/>
      <c r="L1051" s="3501"/>
      <c r="M1051" s="3497"/>
      <c r="N1051" s="3503"/>
      <c r="O1051" s="3358"/>
      <c r="P1051" s="3359"/>
      <c r="Q1051" s="3360"/>
      <c r="R1051" s="3359"/>
      <c r="S1051" s="3361"/>
      <c r="T1051" s="3359"/>
      <c r="U1051" s="3362"/>
      <c r="V1051" s="3357"/>
    </row>
    <row r="1052" spans="1:37" ht="10.9" customHeight="1" x14ac:dyDescent="0.15">
      <c r="A1052" s="1859"/>
      <c r="B1052" s="3298" t="s">
        <v>3975</v>
      </c>
      <c r="C1052" s="3549" t="s">
        <v>5600</v>
      </c>
      <c r="D1052" s="320" t="s">
        <v>72</v>
      </c>
      <c r="E1052" s="321" t="s">
        <v>1359</v>
      </c>
      <c r="F1052" s="3606" t="s">
        <v>5601</v>
      </c>
      <c r="G1052" s="3492">
        <v>5</v>
      </c>
      <c r="H1052" s="3486">
        <v>0</v>
      </c>
      <c r="I1052" s="3488">
        <v>2</v>
      </c>
      <c r="J1052" s="3490">
        <v>3</v>
      </c>
      <c r="K1052" s="3486">
        <v>1</v>
      </c>
      <c r="L1052" s="3488">
        <v>0</v>
      </c>
      <c r="M1052" s="3490">
        <v>4</v>
      </c>
      <c r="N1052" s="3492">
        <v>0</v>
      </c>
      <c r="O1052" s="3351">
        <v>3</v>
      </c>
      <c r="P1052" s="3352">
        <v>14117</v>
      </c>
      <c r="Q1052" s="3353"/>
      <c r="R1052" s="3354" t="s">
        <v>3804</v>
      </c>
      <c r="S1052" s="3355"/>
      <c r="T1052" s="3352" t="s">
        <v>5602</v>
      </c>
      <c r="U1052" s="3353"/>
      <c r="V1052" s="3356" t="s">
        <v>3420</v>
      </c>
      <c r="X1052" s="1550">
        <f>SUM(O1052:O1067)</f>
        <v>20</v>
      </c>
      <c r="Y1052" s="1550">
        <f>SUM(P1052:P1067)</f>
        <v>52298</v>
      </c>
      <c r="Z1052" s="1550">
        <f>SUM(Q1052:Q1067)</f>
        <v>5999</v>
      </c>
      <c r="AA1052" s="1550">
        <f>SUM(G1052:G1067)</f>
        <v>20</v>
      </c>
      <c r="AB1052" s="1550">
        <f t="shared" ref="AB1052:AH1052" si="14">SUM(H1052:H1067)</f>
        <v>4</v>
      </c>
      <c r="AC1052" s="1550">
        <f t="shared" si="14"/>
        <v>4</v>
      </c>
      <c r="AD1052" s="1550">
        <f t="shared" si="14"/>
        <v>12</v>
      </c>
      <c r="AE1052" s="1550">
        <f t="shared" si="14"/>
        <v>2</v>
      </c>
      <c r="AF1052" s="1550">
        <f t="shared" si="14"/>
        <v>3</v>
      </c>
      <c r="AG1052" s="1550">
        <f t="shared" si="14"/>
        <v>15</v>
      </c>
      <c r="AH1052" s="1550">
        <f t="shared" si="14"/>
        <v>0</v>
      </c>
      <c r="AI1052" s="1548">
        <f>SUM(H1052:J1055)</f>
        <v>5</v>
      </c>
      <c r="AJ1052" s="1548">
        <f>SUM(K1052:M1055)</f>
        <v>5</v>
      </c>
      <c r="AK1052" s="1549" t="str">
        <f>IF(AI1052=AJ1052,"","不一致")</f>
        <v/>
      </c>
    </row>
    <row r="1053" spans="1:37" ht="11.25" customHeight="1" x14ac:dyDescent="0.15">
      <c r="A1053" s="1859"/>
      <c r="B1053" s="3298"/>
      <c r="C1053" s="3304"/>
      <c r="D1053" s="322"/>
      <c r="E1053" s="513" t="s">
        <v>5603</v>
      </c>
      <c r="F1053" s="3544"/>
      <c r="G1053" s="3493"/>
      <c r="H1053" s="3487"/>
      <c r="I1053" s="3489"/>
      <c r="J1053" s="3491"/>
      <c r="K1053" s="3487"/>
      <c r="L1053" s="3489"/>
      <c r="M1053" s="3491"/>
      <c r="N1053" s="3493"/>
      <c r="O1053" s="3326"/>
      <c r="P1053" s="3330"/>
      <c r="Q1053" s="3331"/>
      <c r="R1053" s="3334"/>
      <c r="S1053" s="3335"/>
      <c r="T1053" s="3336"/>
      <c r="U1053" s="3337"/>
      <c r="V1053" s="3339"/>
    </row>
    <row r="1054" spans="1:37" ht="11.25" customHeight="1" x14ac:dyDescent="0.15">
      <c r="A1054" s="1859"/>
      <c r="B1054" s="3298"/>
      <c r="C1054" s="3304"/>
      <c r="D1054" s="320" t="s">
        <v>70</v>
      </c>
      <c r="E1054" s="321" t="s">
        <v>1360</v>
      </c>
      <c r="F1054" s="3582" t="s">
        <v>5601</v>
      </c>
      <c r="G1054" s="3493"/>
      <c r="H1054" s="3487"/>
      <c r="I1054" s="3489"/>
      <c r="J1054" s="3491"/>
      <c r="K1054" s="3487"/>
      <c r="L1054" s="3489"/>
      <c r="M1054" s="3491"/>
      <c r="N1054" s="3493"/>
      <c r="O1054" s="3326"/>
      <c r="P1054" s="3340"/>
      <c r="Q1054" s="3342">
        <v>2393</v>
      </c>
      <c r="R1054" s="3344">
        <v>982</v>
      </c>
      <c r="S1054" s="3345">
        <v>2215</v>
      </c>
      <c r="T1054" s="3344" t="s">
        <v>3314</v>
      </c>
      <c r="U1054" s="3347">
        <v>305</v>
      </c>
      <c r="V1054" s="3349" t="s">
        <v>3426</v>
      </c>
    </row>
    <row r="1055" spans="1:37" ht="11.25" customHeight="1" x14ac:dyDescent="0.15">
      <c r="A1055" s="1859"/>
      <c r="B1055" s="3298"/>
      <c r="C1055" s="3305"/>
      <c r="D1055" s="514" t="s">
        <v>71</v>
      </c>
      <c r="E1055" s="323" t="s">
        <v>1361</v>
      </c>
      <c r="F1055" s="3669"/>
      <c r="G1055" s="3503"/>
      <c r="H1055" s="3499"/>
      <c r="I1055" s="3501"/>
      <c r="J1055" s="3497"/>
      <c r="K1055" s="3499"/>
      <c r="L1055" s="3501"/>
      <c r="M1055" s="3497"/>
      <c r="N1055" s="3503"/>
      <c r="O1055" s="3358"/>
      <c r="P1055" s="3359"/>
      <c r="Q1055" s="3360"/>
      <c r="R1055" s="3359"/>
      <c r="S1055" s="3361"/>
      <c r="T1055" s="3359"/>
      <c r="U1055" s="3362"/>
      <c r="V1055" s="3357"/>
    </row>
    <row r="1056" spans="1:37" ht="11.25" customHeight="1" x14ac:dyDescent="0.15">
      <c r="A1056" s="1859"/>
      <c r="B1056" s="3298"/>
      <c r="C1056" s="3303" t="s">
        <v>4455</v>
      </c>
      <c r="D1056" s="515" t="s">
        <v>72</v>
      </c>
      <c r="E1056" s="516" t="s">
        <v>5604</v>
      </c>
      <c r="F1056" s="3670" t="s">
        <v>1362</v>
      </c>
      <c r="G1056" s="3502">
        <v>5</v>
      </c>
      <c r="H1056" s="3498">
        <v>0</v>
      </c>
      <c r="I1056" s="3500">
        <v>2</v>
      </c>
      <c r="J1056" s="3496">
        <v>3</v>
      </c>
      <c r="K1056" s="3498">
        <v>0</v>
      </c>
      <c r="L1056" s="3500">
        <v>1</v>
      </c>
      <c r="M1056" s="3496">
        <v>4</v>
      </c>
      <c r="N1056" s="3502">
        <v>0</v>
      </c>
      <c r="O1056" s="3325">
        <v>4</v>
      </c>
      <c r="P1056" s="3328">
        <v>7448</v>
      </c>
      <c r="Q1056" s="3329"/>
      <c r="R1056" s="3332" t="s">
        <v>3805</v>
      </c>
      <c r="S1056" s="3333"/>
      <c r="T1056" s="3328" t="s">
        <v>5602</v>
      </c>
      <c r="U1056" s="3329"/>
      <c r="V1056" s="3338" t="s">
        <v>3420</v>
      </c>
      <c r="AI1056" s="1548">
        <f>SUM(H1056:J1059)</f>
        <v>5</v>
      </c>
      <c r="AJ1056" s="1548">
        <f>SUM(K1056:M1059)</f>
        <v>5</v>
      </c>
      <c r="AK1056" s="1549" t="str">
        <f>IF(AI1056=AJ1056,"","不一致")</f>
        <v/>
      </c>
    </row>
    <row r="1057" spans="1:37" ht="11.25" customHeight="1" x14ac:dyDescent="0.15">
      <c r="A1057" s="1859"/>
      <c r="B1057" s="3298"/>
      <c r="C1057" s="3304"/>
      <c r="D1057" s="322"/>
      <c r="E1057" s="513" t="s">
        <v>1363</v>
      </c>
      <c r="F1057" s="3671"/>
      <c r="G1057" s="3493"/>
      <c r="H1057" s="3487"/>
      <c r="I1057" s="3489"/>
      <c r="J1057" s="3491"/>
      <c r="K1057" s="3487"/>
      <c r="L1057" s="3489"/>
      <c r="M1057" s="3491"/>
      <c r="N1057" s="3493"/>
      <c r="O1057" s="3326"/>
      <c r="P1057" s="3330"/>
      <c r="Q1057" s="3331"/>
      <c r="R1057" s="3334"/>
      <c r="S1057" s="3335"/>
      <c r="T1057" s="3336"/>
      <c r="U1057" s="3337"/>
      <c r="V1057" s="3339"/>
    </row>
    <row r="1058" spans="1:37" ht="11.25" customHeight="1" x14ac:dyDescent="0.15">
      <c r="A1058" s="1859"/>
      <c r="B1058" s="3298"/>
      <c r="C1058" s="3304"/>
      <c r="D1058" s="320" t="s">
        <v>70</v>
      </c>
      <c r="E1058" s="321" t="s">
        <v>1364</v>
      </c>
      <c r="F1058" s="3582" t="s">
        <v>5601</v>
      </c>
      <c r="G1058" s="3493"/>
      <c r="H1058" s="3487"/>
      <c r="I1058" s="3489"/>
      <c r="J1058" s="3491"/>
      <c r="K1058" s="3487"/>
      <c r="L1058" s="3489"/>
      <c r="M1058" s="3491"/>
      <c r="N1058" s="3493"/>
      <c r="O1058" s="3326"/>
      <c r="P1058" s="3340"/>
      <c r="Q1058" s="3342">
        <v>399</v>
      </c>
      <c r="R1058" s="3344">
        <v>1271</v>
      </c>
      <c r="S1058" s="3345">
        <v>2882</v>
      </c>
      <c r="T1058" s="3344" t="s">
        <v>3314</v>
      </c>
      <c r="U1058" s="3347">
        <v>305</v>
      </c>
      <c r="V1058" s="3349" t="s">
        <v>3426</v>
      </c>
    </row>
    <row r="1059" spans="1:37" ht="11.25" customHeight="1" x14ac:dyDescent="0.15">
      <c r="A1059" s="1859"/>
      <c r="B1059" s="3298"/>
      <c r="C1059" s="3305"/>
      <c r="D1059" s="514" t="s">
        <v>71</v>
      </c>
      <c r="E1059" s="323" t="s">
        <v>1365</v>
      </c>
      <c r="F1059" s="3669"/>
      <c r="G1059" s="3503"/>
      <c r="H1059" s="3499"/>
      <c r="I1059" s="3501"/>
      <c r="J1059" s="3497"/>
      <c r="K1059" s="3499"/>
      <c r="L1059" s="3501"/>
      <c r="M1059" s="3497"/>
      <c r="N1059" s="3503"/>
      <c r="O1059" s="3358"/>
      <c r="P1059" s="3359"/>
      <c r="Q1059" s="3360"/>
      <c r="R1059" s="3359"/>
      <c r="S1059" s="3361"/>
      <c r="T1059" s="3359"/>
      <c r="U1059" s="3362"/>
      <c r="V1059" s="3357"/>
    </row>
    <row r="1060" spans="1:37" ht="11.25" customHeight="1" x14ac:dyDescent="0.15">
      <c r="A1060" s="1859"/>
      <c r="B1060" s="3298"/>
      <c r="C1060" s="3304" t="s">
        <v>4456</v>
      </c>
      <c r="D1060" s="320" t="s">
        <v>72</v>
      </c>
      <c r="E1060" s="321" t="s">
        <v>390</v>
      </c>
      <c r="F1060" s="3318" t="s">
        <v>5605</v>
      </c>
      <c r="G1060" s="3493">
        <v>5</v>
      </c>
      <c r="H1060" s="3487">
        <v>2</v>
      </c>
      <c r="I1060" s="3489">
        <v>0</v>
      </c>
      <c r="J1060" s="3491">
        <v>3</v>
      </c>
      <c r="K1060" s="3487">
        <v>0</v>
      </c>
      <c r="L1060" s="3489">
        <v>0</v>
      </c>
      <c r="M1060" s="3491">
        <v>5</v>
      </c>
      <c r="N1060" s="3493">
        <v>0</v>
      </c>
      <c r="O1060" s="3326">
        <v>2</v>
      </c>
      <c r="P1060" s="3330">
        <v>23792</v>
      </c>
      <c r="Q1060" s="3331"/>
      <c r="R1060" s="3363" t="s">
        <v>3806</v>
      </c>
      <c r="S1060" s="3364"/>
      <c r="T1060" s="3330" t="s">
        <v>5606</v>
      </c>
      <c r="U1060" s="3331"/>
      <c r="V1060" s="3365" t="s">
        <v>3420</v>
      </c>
      <c r="AI1060" s="1548">
        <f>SUM(H1060:J1063)</f>
        <v>5</v>
      </c>
      <c r="AJ1060" s="1548">
        <f>SUM(K1060:M1063)</f>
        <v>5</v>
      </c>
      <c r="AK1060" s="1549" t="str">
        <f>IF(AI1060=AJ1060,"","不一致")</f>
        <v/>
      </c>
    </row>
    <row r="1061" spans="1:37" ht="11.25" customHeight="1" x14ac:dyDescent="0.15">
      <c r="A1061" s="1859"/>
      <c r="B1061" s="3298"/>
      <c r="C1061" s="3304"/>
      <c r="D1061" s="322"/>
      <c r="E1061" s="513" t="s">
        <v>1366</v>
      </c>
      <c r="F1061" s="3307"/>
      <c r="G1061" s="3493"/>
      <c r="H1061" s="3487"/>
      <c r="I1061" s="3489"/>
      <c r="J1061" s="3491"/>
      <c r="K1061" s="3487"/>
      <c r="L1061" s="3489"/>
      <c r="M1061" s="3491"/>
      <c r="N1061" s="3493"/>
      <c r="O1061" s="3326"/>
      <c r="P1061" s="3330"/>
      <c r="Q1061" s="3331"/>
      <c r="R1061" s="3334"/>
      <c r="S1061" s="3335"/>
      <c r="T1061" s="3336"/>
      <c r="U1061" s="3337"/>
      <c r="V1061" s="3339"/>
    </row>
    <row r="1062" spans="1:37" ht="11.25" customHeight="1" x14ac:dyDescent="0.15">
      <c r="A1062" s="1859"/>
      <c r="B1062" s="3298"/>
      <c r="C1062" s="3304"/>
      <c r="D1062" s="320" t="s">
        <v>70</v>
      </c>
      <c r="E1062" s="321" t="s">
        <v>1367</v>
      </c>
      <c r="F1062" s="3582" t="s">
        <v>5601</v>
      </c>
      <c r="G1062" s="3493"/>
      <c r="H1062" s="3487"/>
      <c r="I1062" s="3489"/>
      <c r="J1062" s="3491"/>
      <c r="K1062" s="3487"/>
      <c r="L1062" s="3489"/>
      <c r="M1062" s="3491"/>
      <c r="N1062" s="3493"/>
      <c r="O1062" s="3326"/>
      <c r="P1062" s="3340"/>
      <c r="Q1062" s="3342">
        <v>2080</v>
      </c>
      <c r="R1062" s="3344">
        <v>4683</v>
      </c>
      <c r="S1062" s="3345">
        <v>10346</v>
      </c>
      <c r="T1062" s="3344" t="s">
        <v>3343</v>
      </c>
      <c r="U1062" s="3347">
        <v>356</v>
      </c>
      <c r="V1062" s="3349" t="s">
        <v>3426</v>
      </c>
    </row>
    <row r="1063" spans="1:37" ht="11.25" customHeight="1" x14ac:dyDescent="0.15">
      <c r="A1063" s="1859"/>
      <c r="B1063" s="3298"/>
      <c r="C1063" s="3305"/>
      <c r="D1063" s="514" t="s">
        <v>71</v>
      </c>
      <c r="E1063" s="323" t="s">
        <v>1368</v>
      </c>
      <c r="F1063" s="3669"/>
      <c r="G1063" s="3503"/>
      <c r="H1063" s="3499"/>
      <c r="I1063" s="3501"/>
      <c r="J1063" s="3497"/>
      <c r="K1063" s="3499"/>
      <c r="L1063" s="3501"/>
      <c r="M1063" s="3497"/>
      <c r="N1063" s="3503"/>
      <c r="O1063" s="3358"/>
      <c r="P1063" s="3359"/>
      <c r="Q1063" s="3360"/>
      <c r="R1063" s="3359"/>
      <c r="S1063" s="3361"/>
      <c r="T1063" s="3359"/>
      <c r="U1063" s="3362"/>
      <c r="V1063" s="3357"/>
    </row>
    <row r="1064" spans="1:37" ht="11.25" customHeight="1" x14ac:dyDescent="0.15">
      <c r="A1064" s="1859"/>
      <c r="B1064" s="1437"/>
      <c r="C1064" s="3303" t="s">
        <v>5607</v>
      </c>
      <c r="D1064" s="515" t="s">
        <v>72</v>
      </c>
      <c r="E1064" s="516" t="s">
        <v>1369</v>
      </c>
      <c r="F1064" s="3543" t="s">
        <v>5601</v>
      </c>
      <c r="G1064" s="3502">
        <v>5</v>
      </c>
      <c r="H1064" s="3498">
        <v>2</v>
      </c>
      <c r="I1064" s="3500">
        <v>0</v>
      </c>
      <c r="J1064" s="3496">
        <v>3</v>
      </c>
      <c r="K1064" s="3498">
        <v>1</v>
      </c>
      <c r="L1064" s="3500">
        <v>2</v>
      </c>
      <c r="M1064" s="3496">
        <v>2</v>
      </c>
      <c r="N1064" s="3502">
        <v>0</v>
      </c>
      <c r="O1064" s="3325">
        <v>11</v>
      </c>
      <c r="P1064" s="3328">
        <v>6941</v>
      </c>
      <c r="Q1064" s="3329"/>
      <c r="R1064" s="3332" t="s">
        <v>3807</v>
      </c>
      <c r="S1064" s="3333"/>
      <c r="T1064" s="3328" t="s">
        <v>5602</v>
      </c>
      <c r="U1064" s="3329"/>
      <c r="V1064" s="3338" t="s">
        <v>3420</v>
      </c>
      <c r="AI1064" s="1548">
        <f>SUM(H1064:J1067)</f>
        <v>5</v>
      </c>
      <c r="AJ1064" s="1548">
        <f>SUM(K1064:M1067)</f>
        <v>5</v>
      </c>
      <c r="AK1064" s="1549" t="str">
        <f>IF(AI1064=AJ1064,"","不一致")</f>
        <v/>
      </c>
    </row>
    <row r="1065" spans="1:37" ht="11.25" customHeight="1" x14ac:dyDescent="0.15">
      <c r="A1065" s="1859"/>
      <c r="B1065" s="1437"/>
      <c r="C1065" s="3304"/>
      <c r="D1065" s="322"/>
      <c r="E1065" s="513" t="s">
        <v>1370</v>
      </c>
      <c r="F1065" s="3544"/>
      <c r="G1065" s="3493"/>
      <c r="H1065" s="3487"/>
      <c r="I1065" s="3489"/>
      <c r="J1065" s="3491"/>
      <c r="K1065" s="3487"/>
      <c r="L1065" s="3489"/>
      <c r="M1065" s="3491"/>
      <c r="N1065" s="3493"/>
      <c r="O1065" s="3326"/>
      <c r="P1065" s="3330"/>
      <c r="Q1065" s="3331"/>
      <c r="R1065" s="3334"/>
      <c r="S1065" s="3335"/>
      <c r="T1065" s="3336"/>
      <c r="U1065" s="3337"/>
      <c r="V1065" s="3339"/>
    </row>
    <row r="1066" spans="1:37" ht="11.25" customHeight="1" x14ac:dyDescent="0.15">
      <c r="A1066" s="1859"/>
      <c r="B1066" s="1437"/>
      <c r="C1066" s="3304"/>
      <c r="D1066" s="320" t="s">
        <v>70</v>
      </c>
      <c r="E1066" s="321" t="s">
        <v>1371</v>
      </c>
      <c r="F1066" s="3582" t="s">
        <v>5601</v>
      </c>
      <c r="G1066" s="3493"/>
      <c r="H1066" s="3487"/>
      <c r="I1066" s="3489"/>
      <c r="J1066" s="3491"/>
      <c r="K1066" s="3487"/>
      <c r="L1066" s="3489"/>
      <c r="M1066" s="3491"/>
      <c r="N1066" s="3493"/>
      <c r="O1066" s="3326"/>
      <c r="P1066" s="3340"/>
      <c r="Q1066" s="3342">
        <v>1127</v>
      </c>
      <c r="R1066" s="3344">
        <v>1616</v>
      </c>
      <c r="S1066" s="3345">
        <v>3432</v>
      </c>
      <c r="T1066" s="3344" t="s">
        <v>3314</v>
      </c>
      <c r="U1066" s="3347">
        <v>305</v>
      </c>
      <c r="V1066" s="3349" t="s">
        <v>3426</v>
      </c>
    </row>
    <row r="1067" spans="1:37" ht="12" customHeight="1" thickBot="1" x14ac:dyDescent="0.2">
      <c r="A1067" s="1859"/>
      <c r="B1067" s="1438"/>
      <c r="C1067" s="3562"/>
      <c r="D1067" s="948" t="s">
        <v>71</v>
      </c>
      <c r="E1067" s="737" t="s">
        <v>1372</v>
      </c>
      <c r="F1067" s="3672"/>
      <c r="G1067" s="3516"/>
      <c r="H1067" s="3515"/>
      <c r="I1067" s="3513"/>
      <c r="J1067" s="3514"/>
      <c r="K1067" s="3515"/>
      <c r="L1067" s="3513"/>
      <c r="M1067" s="3514"/>
      <c r="N1067" s="3516"/>
      <c r="O1067" s="3327"/>
      <c r="P1067" s="3341"/>
      <c r="Q1067" s="3343"/>
      <c r="R1067" s="3341"/>
      <c r="S1067" s="3346"/>
      <c r="T1067" s="3341"/>
      <c r="U1067" s="3348"/>
      <c r="V1067" s="3350"/>
    </row>
    <row r="1068" spans="1:37" ht="11.25" customHeight="1" x14ac:dyDescent="0.15">
      <c r="A1068" s="1859"/>
      <c r="B1068" s="3297" t="s">
        <v>5615</v>
      </c>
      <c r="C1068" s="3549" t="s">
        <v>4457</v>
      </c>
      <c r="D1068" s="521" t="s">
        <v>72</v>
      </c>
      <c r="E1068" s="522" t="s">
        <v>411</v>
      </c>
      <c r="F1068" s="3610" t="s">
        <v>2689</v>
      </c>
      <c r="G1068" s="3492">
        <v>2</v>
      </c>
      <c r="H1068" s="3486">
        <v>0</v>
      </c>
      <c r="I1068" s="3488">
        <v>2</v>
      </c>
      <c r="J1068" s="3490">
        <v>0</v>
      </c>
      <c r="K1068" s="3486">
        <v>1</v>
      </c>
      <c r="L1068" s="3488">
        <v>1</v>
      </c>
      <c r="M1068" s="3490">
        <v>0</v>
      </c>
      <c r="N1068" s="3492">
        <v>0</v>
      </c>
      <c r="O1068" s="3351">
        <v>30</v>
      </c>
      <c r="P1068" s="3352">
        <v>28640</v>
      </c>
      <c r="Q1068" s="3353"/>
      <c r="R1068" s="3354" t="s">
        <v>3808</v>
      </c>
      <c r="S1068" s="3355"/>
      <c r="T1068" s="3352" t="s">
        <v>3347</v>
      </c>
      <c r="U1068" s="3353"/>
      <c r="V1068" s="3356" t="s">
        <v>3420</v>
      </c>
      <c r="X1068" s="1550">
        <f>SUM(O1068:O1083)</f>
        <v>58</v>
      </c>
      <c r="Y1068" s="1550">
        <f>SUM(P1068:P1083)</f>
        <v>48081</v>
      </c>
      <c r="Z1068" s="1550">
        <f>SUM(Q1068:Q1083)</f>
        <v>98</v>
      </c>
      <c r="AA1068" s="1550">
        <f>SUM(G1068:G1083)</f>
        <v>2</v>
      </c>
      <c r="AB1068" s="1550">
        <f t="shared" ref="AB1068:AH1068" si="15">SUM(H1068:H1083)</f>
        <v>0</v>
      </c>
      <c r="AC1068" s="1550">
        <f t="shared" si="15"/>
        <v>2</v>
      </c>
      <c r="AD1068" s="1550">
        <f t="shared" si="15"/>
        <v>0</v>
      </c>
      <c r="AE1068" s="1550">
        <f t="shared" si="15"/>
        <v>1</v>
      </c>
      <c r="AF1068" s="1550">
        <f t="shared" si="15"/>
        <v>1</v>
      </c>
      <c r="AG1068" s="1550">
        <f t="shared" si="15"/>
        <v>0</v>
      </c>
      <c r="AH1068" s="1550">
        <f t="shared" si="15"/>
        <v>0</v>
      </c>
      <c r="AI1068" s="1548">
        <f>SUM(H1068:J1071)</f>
        <v>2</v>
      </c>
      <c r="AJ1068" s="1548">
        <f>SUM(K1068:M1071)</f>
        <v>2</v>
      </c>
      <c r="AK1068" s="1549" t="str">
        <f>IF(AI1068=AJ1068,"","不一致")</f>
        <v/>
      </c>
    </row>
    <row r="1069" spans="1:37" ht="11.25" customHeight="1" x14ac:dyDescent="0.15">
      <c r="A1069" s="1859"/>
      <c r="B1069" s="3577"/>
      <c r="C1069" s="3304"/>
      <c r="D1069" s="322"/>
      <c r="E1069" s="513" t="s">
        <v>1373</v>
      </c>
      <c r="F1069" s="3544"/>
      <c r="G1069" s="3493"/>
      <c r="H1069" s="3487"/>
      <c r="I1069" s="3489"/>
      <c r="J1069" s="3491"/>
      <c r="K1069" s="3487"/>
      <c r="L1069" s="3489"/>
      <c r="M1069" s="3491"/>
      <c r="N1069" s="3493"/>
      <c r="O1069" s="3326"/>
      <c r="P1069" s="3330"/>
      <c r="Q1069" s="3331"/>
      <c r="R1069" s="3334"/>
      <c r="S1069" s="3335"/>
      <c r="T1069" s="3336"/>
      <c r="U1069" s="3337"/>
      <c r="V1069" s="3339"/>
    </row>
    <row r="1070" spans="1:37" ht="11.25" customHeight="1" x14ac:dyDescent="0.15">
      <c r="A1070" s="1859"/>
      <c r="B1070" s="3577"/>
      <c r="C1070" s="3304"/>
      <c r="D1070" s="320" t="s">
        <v>70</v>
      </c>
      <c r="E1070" s="321" t="s">
        <v>1374</v>
      </c>
      <c r="F1070" s="3571" t="s">
        <v>5847</v>
      </c>
      <c r="G1070" s="3493"/>
      <c r="H1070" s="3487"/>
      <c r="I1070" s="3489"/>
      <c r="J1070" s="3491"/>
      <c r="K1070" s="3487"/>
      <c r="L1070" s="3489"/>
      <c r="M1070" s="3491"/>
      <c r="N1070" s="3493"/>
      <c r="O1070" s="3326"/>
      <c r="P1070" s="3340"/>
      <c r="Q1070" s="3342">
        <v>98</v>
      </c>
      <c r="R1070" s="3344">
        <v>1286</v>
      </c>
      <c r="S1070" s="3345">
        <v>2580</v>
      </c>
      <c r="T1070" s="3344" t="s">
        <v>3343</v>
      </c>
      <c r="U1070" s="3347">
        <v>358</v>
      </c>
      <c r="V1070" s="3349" t="s">
        <v>3426</v>
      </c>
    </row>
    <row r="1071" spans="1:37" ht="11.25" customHeight="1" x14ac:dyDescent="0.15">
      <c r="A1071" s="1859"/>
      <c r="B1071" s="3577"/>
      <c r="C1071" s="3305"/>
      <c r="D1071" s="320" t="s">
        <v>71</v>
      </c>
      <c r="E1071" s="321" t="s">
        <v>1375</v>
      </c>
      <c r="F1071" s="3572"/>
      <c r="G1071" s="3503"/>
      <c r="H1071" s="3499"/>
      <c r="I1071" s="3501"/>
      <c r="J1071" s="3497"/>
      <c r="K1071" s="3499"/>
      <c r="L1071" s="3501"/>
      <c r="M1071" s="3497"/>
      <c r="N1071" s="3503"/>
      <c r="O1071" s="3358"/>
      <c r="P1071" s="3359"/>
      <c r="Q1071" s="3360"/>
      <c r="R1071" s="3359"/>
      <c r="S1071" s="3361"/>
      <c r="T1071" s="3359"/>
      <c r="U1071" s="3362"/>
      <c r="V1071" s="3357"/>
    </row>
    <row r="1072" spans="1:37" ht="11.25" customHeight="1" x14ac:dyDescent="0.15">
      <c r="A1072" s="1859"/>
      <c r="B1072" s="679"/>
      <c r="C1072" s="3303" t="s">
        <v>4458</v>
      </c>
      <c r="D1072" s="515" t="s">
        <v>72</v>
      </c>
      <c r="E1072" s="516" t="s">
        <v>1376</v>
      </c>
      <c r="F1072" s="3543" t="s">
        <v>6</v>
      </c>
      <c r="G1072" s="3502">
        <v>0</v>
      </c>
      <c r="H1072" s="3498">
        <v>0</v>
      </c>
      <c r="I1072" s="3500">
        <v>0</v>
      </c>
      <c r="J1072" s="3496">
        <v>0</v>
      </c>
      <c r="K1072" s="3498">
        <v>0</v>
      </c>
      <c r="L1072" s="3500">
        <v>0</v>
      </c>
      <c r="M1072" s="3496">
        <v>0</v>
      </c>
      <c r="N1072" s="3502">
        <v>0</v>
      </c>
      <c r="O1072" s="3325">
        <v>8</v>
      </c>
      <c r="P1072" s="3328">
        <v>6852</v>
      </c>
      <c r="Q1072" s="3329"/>
      <c r="R1072" s="3332" t="s">
        <v>3809</v>
      </c>
      <c r="S1072" s="3333"/>
      <c r="T1072" s="3328" t="s">
        <v>3347</v>
      </c>
      <c r="U1072" s="3329"/>
      <c r="V1072" s="3338" t="s">
        <v>3420</v>
      </c>
      <c r="AI1072" s="1548">
        <f>SUM(H1072:J1075)</f>
        <v>0</v>
      </c>
      <c r="AJ1072" s="1548">
        <f>SUM(K1072:M1075)</f>
        <v>0</v>
      </c>
      <c r="AK1072" s="1549" t="str">
        <f>IF(AI1072=AJ1072,"","不一致")</f>
        <v/>
      </c>
    </row>
    <row r="1073" spans="1:37" ht="11.25" customHeight="1" x14ac:dyDescent="0.15">
      <c r="A1073" s="1859"/>
      <c r="B1073" s="679"/>
      <c r="C1073" s="3304"/>
      <c r="D1073" s="322"/>
      <c r="E1073" s="513" t="s">
        <v>1377</v>
      </c>
      <c r="F1073" s="3544"/>
      <c r="G1073" s="3493"/>
      <c r="H1073" s="3487"/>
      <c r="I1073" s="3489"/>
      <c r="J1073" s="3491"/>
      <c r="K1073" s="3487"/>
      <c r="L1073" s="3489"/>
      <c r="M1073" s="3491"/>
      <c r="N1073" s="3493"/>
      <c r="O1073" s="3326"/>
      <c r="P1073" s="3330"/>
      <c r="Q1073" s="3331"/>
      <c r="R1073" s="3334"/>
      <c r="S1073" s="3335"/>
      <c r="T1073" s="3336"/>
      <c r="U1073" s="3337"/>
      <c r="V1073" s="3339"/>
    </row>
    <row r="1074" spans="1:37" ht="11.25" customHeight="1" x14ac:dyDescent="0.15">
      <c r="A1074" s="1859"/>
      <c r="B1074" s="679"/>
      <c r="C1074" s="3304"/>
      <c r="D1074" s="320" t="s">
        <v>70</v>
      </c>
      <c r="E1074" s="321" t="s">
        <v>1378</v>
      </c>
      <c r="F1074" s="3582" t="s">
        <v>6</v>
      </c>
      <c r="G1074" s="3493"/>
      <c r="H1074" s="3487"/>
      <c r="I1074" s="3489"/>
      <c r="J1074" s="3491"/>
      <c r="K1074" s="3487"/>
      <c r="L1074" s="3489"/>
      <c r="M1074" s="3491"/>
      <c r="N1074" s="3493"/>
      <c r="O1074" s="3326"/>
      <c r="P1074" s="3340"/>
      <c r="Q1074" s="3342" t="s">
        <v>6</v>
      </c>
      <c r="R1074" s="3344">
        <v>1021</v>
      </c>
      <c r="S1074" s="3345">
        <v>1780</v>
      </c>
      <c r="T1074" s="3344" t="s">
        <v>3343</v>
      </c>
      <c r="U1074" s="3347">
        <v>305</v>
      </c>
      <c r="V1074" s="3349" t="s">
        <v>3426</v>
      </c>
    </row>
    <row r="1075" spans="1:37" ht="11.25" customHeight="1" x14ac:dyDescent="0.15">
      <c r="A1075" s="1859"/>
      <c r="B1075" s="679"/>
      <c r="C1075" s="3305"/>
      <c r="D1075" s="514" t="s">
        <v>71</v>
      </c>
      <c r="E1075" s="323" t="s">
        <v>1379</v>
      </c>
      <c r="F1075" s="3669"/>
      <c r="G1075" s="3503"/>
      <c r="H1075" s="3499"/>
      <c r="I1075" s="3501"/>
      <c r="J1075" s="3497"/>
      <c r="K1075" s="3499"/>
      <c r="L1075" s="3501"/>
      <c r="M1075" s="3497"/>
      <c r="N1075" s="3503"/>
      <c r="O1075" s="3358"/>
      <c r="P1075" s="3359"/>
      <c r="Q1075" s="3360"/>
      <c r="R1075" s="3359"/>
      <c r="S1075" s="3361"/>
      <c r="T1075" s="3359"/>
      <c r="U1075" s="3362"/>
      <c r="V1075" s="3357"/>
    </row>
    <row r="1076" spans="1:37" ht="11.25" customHeight="1" x14ac:dyDescent="0.15">
      <c r="A1076" s="1859"/>
      <c r="B1076" s="679"/>
      <c r="C1076" s="3303" t="s">
        <v>4288</v>
      </c>
      <c r="D1076" s="320" t="s">
        <v>72</v>
      </c>
      <c r="E1076" s="321" t="s">
        <v>413</v>
      </c>
      <c r="F1076" s="3543" t="s">
        <v>6</v>
      </c>
      <c r="G1076" s="3502">
        <v>0</v>
      </c>
      <c r="H1076" s="3498">
        <v>0</v>
      </c>
      <c r="I1076" s="3500">
        <v>0</v>
      </c>
      <c r="J1076" s="3496">
        <v>0</v>
      </c>
      <c r="K1076" s="3498">
        <v>0</v>
      </c>
      <c r="L1076" s="3500">
        <v>0</v>
      </c>
      <c r="M1076" s="3496">
        <v>0</v>
      </c>
      <c r="N1076" s="3502">
        <v>0</v>
      </c>
      <c r="O1076" s="3325">
        <v>19</v>
      </c>
      <c r="P1076" s="3328">
        <v>12381</v>
      </c>
      <c r="Q1076" s="3329"/>
      <c r="R1076" s="3332" t="s">
        <v>3810</v>
      </c>
      <c r="S1076" s="3333"/>
      <c r="T1076" s="3328" t="s">
        <v>3347</v>
      </c>
      <c r="U1076" s="3329"/>
      <c r="V1076" s="3338" t="s">
        <v>3420</v>
      </c>
      <c r="AI1076" s="1548">
        <f>SUM(H1076:J1079)</f>
        <v>0</v>
      </c>
      <c r="AJ1076" s="1548">
        <f>SUM(K1076:M1079)</f>
        <v>0</v>
      </c>
      <c r="AK1076" s="1549" t="str">
        <f>IF(AI1076=AJ1076,"","不一致")</f>
        <v/>
      </c>
    </row>
    <row r="1077" spans="1:37" ht="11.25" customHeight="1" x14ac:dyDescent="0.15">
      <c r="A1077" s="1859"/>
      <c r="B1077" s="679"/>
      <c r="C1077" s="3304"/>
      <c r="D1077" s="322"/>
      <c r="E1077" s="513" t="s">
        <v>1380</v>
      </c>
      <c r="F1077" s="3544"/>
      <c r="G1077" s="3493"/>
      <c r="H1077" s="3487"/>
      <c r="I1077" s="3489"/>
      <c r="J1077" s="3491"/>
      <c r="K1077" s="3487"/>
      <c r="L1077" s="3489"/>
      <c r="M1077" s="3491"/>
      <c r="N1077" s="3493"/>
      <c r="O1077" s="3326"/>
      <c r="P1077" s="3330"/>
      <c r="Q1077" s="3331"/>
      <c r="R1077" s="3334"/>
      <c r="S1077" s="3335"/>
      <c r="T1077" s="3336"/>
      <c r="U1077" s="3337"/>
      <c r="V1077" s="3339"/>
    </row>
    <row r="1078" spans="1:37" ht="11.25" customHeight="1" x14ac:dyDescent="0.15">
      <c r="A1078" s="1859"/>
      <c r="B1078" s="679"/>
      <c r="C1078" s="3304"/>
      <c r="D1078" s="320" t="s">
        <v>70</v>
      </c>
      <c r="E1078" s="321" t="s">
        <v>1381</v>
      </c>
      <c r="F1078" s="3582" t="s">
        <v>6</v>
      </c>
      <c r="G1078" s="3493"/>
      <c r="H1078" s="3487"/>
      <c r="I1078" s="3489"/>
      <c r="J1078" s="3491"/>
      <c r="K1078" s="3487"/>
      <c r="L1078" s="3489"/>
      <c r="M1078" s="3491"/>
      <c r="N1078" s="3493"/>
      <c r="O1078" s="3326"/>
      <c r="P1078" s="3340"/>
      <c r="Q1078" s="3342" t="s">
        <v>6</v>
      </c>
      <c r="R1078" s="3344">
        <v>1522</v>
      </c>
      <c r="S1078" s="3345">
        <v>2395</v>
      </c>
      <c r="T1078" s="3344" t="s">
        <v>3343</v>
      </c>
      <c r="U1078" s="3347">
        <v>326</v>
      </c>
      <c r="V1078" s="3349" t="s">
        <v>3426</v>
      </c>
    </row>
    <row r="1079" spans="1:37" ht="11.25" customHeight="1" x14ac:dyDescent="0.15">
      <c r="A1079" s="1859"/>
      <c r="B1079" s="679"/>
      <c r="C1079" s="3305"/>
      <c r="D1079" s="320" t="s">
        <v>71</v>
      </c>
      <c r="E1079" s="321" t="s">
        <v>1382</v>
      </c>
      <c r="F1079" s="3582"/>
      <c r="G1079" s="3503"/>
      <c r="H1079" s="3499"/>
      <c r="I1079" s="3501"/>
      <c r="J1079" s="3497"/>
      <c r="K1079" s="3499"/>
      <c r="L1079" s="3501"/>
      <c r="M1079" s="3497"/>
      <c r="N1079" s="3503"/>
      <c r="O1079" s="3358"/>
      <c r="P1079" s="3359"/>
      <c r="Q1079" s="3360"/>
      <c r="R1079" s="3359"/>
      <c r="S1079" s="3361"/>
      <c r="T1079" s="3359"/>
      <c r="U1079" s="3362"/>
      <c r="V1079" s="3357"/>
    </row>
    <row r="1080" spans="1:37" ht="11.25" customHeight="1" x14ac:dyDescent="0.15">
      <c r="A1080" s="1859"/>
      <c r="B1080" s="1313"/>
      <c r="C1080" s="3303" t="s">
        <v>4459</v>
      </c>
      <c r="D1080" s="515" t="s">
        <v>72</v>
      </c>
      <c r="E1080" s="516" t="s">
        <v>1383</v>
      </c>
      <c r="F1080" s="3543" t="s">
        <v>6</v>
      </c>
      <c r="G1080" s="3502">
        <v>0</v>
      </c>
      <c r="H1080" s="3498">
        <v>0</v>
      </c>
      <c r="I1080" s="3500">
        <v>0</v>
      </c>
      <c r="J1080" s="3496">
        <v>0</v>
      </c>
      <c r="K1080" s="3498">
        <v>0</v>
      </c>
      <c r="L1080" s="3500">
        <v>0</v>
      </c>
      <c r="M1080" s="3496">
        <v>0</v>
      </c>
      <c r="N1080" s="3502">
        <v>0</v>
      </c>
      <c r="O1080" s="3325">
        <v>1</v>
      </c>
      <c r="P1080" s="3328">
        <v>208</v>
      </c>
      <c r="Q1080" s="3329"/>
      <c r="R1080" s="3332" t="s">
        <v>3811</v>
      </c>
      <c r="S1080" s="3333"/>
      <c r="T1080" s="3328" t="s">
        <v>3347</v>
      </c>
      <c r="U1080" s="3329"/>
      <c r="V1080" s="3338" t="s">
        <v>3420</v>
      </c>
      <c r="AI1080" s="1548">
        <f>SUM(H1080:J1083)</f>
        <v>0</v>
      </c>
      <c r="AJ1080" s="1548">
        <f>SUM(K1080:M1083)</f>
        <v>0</v>
      </c>
      <c r="AK1080" s="1549" t="str">
        <f>IF(AI1080=AJ1080,"","不一致")</f>
        <v/>
      </c>
    </row>
    <row r="1081" spans="1:37" ht="11.25" customHeight="1" x14ac:dyDescent="0.15">
      <c r="A1081" s="1859"/>
      <c r="B1081" s="1313"/>
      <c r="C1081" s="3304"/>
      <c r="D1081" s="322"/>
      <c r="E1081" s="513" t="s">
        <v>1384</v>
      </c>
      <c r="F1081" s="3544"/>
      <c r="G1081" s="3493"/>
      <c r="H1081" s="3487"/>
      <c r="I1081" s="3489"/>
      <c r="J1081" s="3491"/>
      <c r="K1081" s="3487"/>
      <c r="L1081" s="3489"/>
      <c r="M1081" s="3491"/>
      <c r="N1081" s="3493"/>
      <c r="O1081" s="3326"/>
      <c r="P1081" s="3330"/>
      <c r="Q1081" s="3331"/>
      <c r="R1081" s="3334"/>
      <c r="S1081" s="3335"/>
      <c r="T1081" s="3336"/>
      <c r="U1081" s="3337"/>
      <c r="V1081" s="3339"/>
    </row>
    <row r="1082" spans="1:37" ht="11.25" customHeight="1" x14ac:dyDescent="0.15">
      <c r="A1082" s="1859"/>
      <c r="B1082" s="1313"/>
      <c r="C1082" s="3304"/>
      <c r="D1082" s="320" t="s">
        <v>70</v>
      </c>
      <c r="E1082" s="321" t="s">
        <v>1385</v>
      </c>
      <c r="F1082" s="3582" t="s">
        <v>6</v>
      </c>
      <c r="G1082" s="3493"/>
      <c r="H1082" s="3487"/>
      <c r="I1082" s="3489"/>
      <c r="J1082" s="3491"/>
      <c r="K1082" s="3487"/>
      <c r="L1082" s="3489"/>
      <c r="M1082" s="3491"/>
      <c r="N1082" s="3493"/>
      <c r="O1082" s="3326"/>
      <c r="P1082" s="3340"/>
      <c r="Q1082" s="3342" t="s">
        <v>6</v>
      </c>
      <c r="R1082" s="3344">
        <v>469</v>
      </c>
      <c r="S1082" s="3345">
        <v>908</v>
      </c>
      <c r="T1082" s="3344" t="s">
        <v>3343</v>
      </c>
      <c r="U1082" s="3347">
        <v>53</v>
      </c>
      <c r="V1082" s="3349" t="s">
        <v>3426</v>
      </c>
    </row>
    <row r="1083" spans="1:37" ht="12" customHeight="1" thickBot="1" x14ac:dyDescent="0.2">
      <c r="A1083" s="1859"/>
      <c r="B1083" s="1314"/>
      <c r="C1083" s="3562"/>
      <c r="D1083" s="948" t="s">
        <v>71</v>
      </c>
      <c r="E1083" s="737" t="s">
        <v>104</v>
      </c>
      <c r="F1083" s="3672"/>
      <c r="G1083" s="3516"/>
      <c r="H1083" s="3515"/>
      <c r="I1083" s="3513"/>
      <c r="J1083" s="3514"/>
      <c r="K1083" s="3515"/>
      <c r="L1083" s="3513"/>
      <c r="M1083" s="3514"/>
      <c r="N1083" s="3516"/>
      <c r="O1083" s="3327"/>
      <c r="P1083" s="3341"/>
      <c r="Q1083" s="3343"/>
      <c r="R1083" s="3341"/>
      <c r="S1083" s="3346"/>
      <c r="T1083" s="3341"/>
      <c r="U1083" s="3348"/>
      <c r="V1083" s="3350"/>
    </row>
    <row r="1084" spans="1:37" ht="11.25" customHeight="1" x14ac:dyDescent="0.15">
      <c r="A1084" s="1859"/>
      <c r="B1084" s="3297" t="s">
        <v>5779</v>
      </c>
      <c r="C1084" s="3549" t="s">
        <v>4326</v>
      </c>
      <c r="D1084" s="521" t="s">
        <v>72</v>
      </c>
      <c r="E1084" s="522" t="s">
        <v>1394</v>
      </c>
      <c r="F1084" s="3610" t="s">
        <v>6</v>
      </c>
      <c r="G1084" s="3492">
        <v>5</v>
      </c>
      <c r="H1084" s="3486">
        <v>5</v>
      </c>
      <c r="I1084" s="3488">
        <v>0</v>
      </c>
      <c r="J1084" s="3490">
        <v>0</v>
      </c>
      <c r="K1084" s="3486">
        <v>2</v>
      </c>
      <c r="L1084" s="3488">
        <v>1</v>
      </c>
      <c r="M1084" s="3490">
        <v>2</v>
      </c>
      <c r="N1084" s="3492">
        <v>1</v>
      </c>
      <c r="O1084" s="3351">
        <v>6</v>
      </c>
      <c r="P1084" s="3352">
        <v>1465</v>
      </c>
      <c r="Q1084" s="3353"/>
      <c r="R1084" s="3354" t="s">
        <v>3816</v>
      </c>
      <c r="S1084" s="3355"/>
      <c r="T1084" s="3352" t="s">
        <v>5640</v>
      </c>
      <c r="U1084" s="3353"/>
      <c r="V1084" s="3356" t="s">
        <v>3420</v>
      </c>
      <c r="X1084" s="1550">
        <f>SUM(O1084)</f>
        <v>6</v>
      </c>
      <c r="Y1084" s="1550">
        <f>SUM(P1084:P1087)</f>
        <v>1465</v>
      </c>
      <c r="Z1084" s="1550">
        <f>SUM(Q1086)</f>
        <v>1465</v>
      </c>
      <c r="AA1084" s="1550">
        <f>SUM(G1084)</f>
        <v>5</v>
      </c>
      <c r="AB1084" s="1550">
        <f t="shared" ref="AB1084:AH1084" si="16">SUM(H1084)</f>
        <v>5</v>
      </c>
      <c r="AC1084" s="1550">
        <f t="shared" si="16"/>
        <v>0</v>
      </c>
      <c r="AD1084" s="1550">
        <f t="shared" si="16"/>
        <v>0</v>
      </c>
      <c r="AE1084" s="1550">
        <f t="shared" si="16"/>
        <v>2</v>
      </c>
      <c r="AF1084" s="1550">
        <f t="shared" si="16"/>
        <v>1</v>
      </c>
      <c r="AG1084" s="1550">
        <f t="shared" si="16"/>
        <v>2</v>
      </c>
      <c r="AH1084" s="1550">
        <f t="shared" si="16"/>
        <v>1</v>
      </c>
      <c r="AI1084" s="1548">
        <f>SUM(H1084:J1087)</f>
        <v>5</v>
      </c>
      <c r="AJ1084" s="1548">
        <f>SUM(K1084:M1087)</f>
        <v>5</v>
      </c>
      <c r="AK1084" s="1549" t="str">
        <f>IF(AI1084=AJ1084,"","不一致")</f>
        <v/>
      </c>
    </row>
    <row r="1085" spans="1:37" ht="13.15" customHeight="1" x14ac:dyDescent="0.15">
      <c r="A1085" s="1859"/>
      <c r="B1085" s="3298"/>
      <c r="C1085" s="3304"/>
      <c r="D1085" s="322"/>
      <c r="E1085" s="513" t="s">
        <v>1395</v>
      </c>
      <c r="F1085" s="3544"/>
      <c r="G1085" s="3493"/>
      <c r="H1085" s="3487"/>
      <c r="I1085" s="3489"/>
      <c r="J1085" s="3491"/>
      <c r="K1085" s="3487"/>
      <c r="L1085" s="3489"/>
      <c r="M1085" s="3491"/>
      <c r="N1085" s="3493"/>
      <c r="O1085" s="3326"/>
      <c r="P1085" s="3330"/>
      <c r="Q1085" s="3331"/>
      <c r="R1085" s="3334"/>
      <c r="S1085" s="3335"/>
      <c r="T1085" s="3336"/>
      <c r="U1085" s="3337"/>
      <c r="V1085" s="3339"/>
    </row>
    <row r="1086" spans="1:37" ht="13.15" customHeight="1" x14ac:dyDescent="0.15">
      <c r="A1086" s="1859"/>
      <c r="B1086" s="3298"/>
      <c r="C1086" s="3304"/>
      <c r="D1086" s="320" t="s">
        <v>70</v>
      </c>
      <c r="E1086" s="321" t="s">
        <v>1398</v>
      </c>
      <c r="F1086" s="3308" t="s">
        <v>5641</v>
      </c>
      <c r="G1086" s="3493"/>
      <c r="H1086" s="3487"/>
      <c r="I1086" s="3489"/>
      <c r="J1086" s="3491"/>
      <c r="K1086" s="3487"/>
      <c r="L1086" s="3489"/>
      <c r="M1086" s="3491"/>
      <c r="N1086" s="3493"/>
      <c r="O1086" s="3326"/>
      <c r="P1086" s="3340"/>
      <c r="Q1086" s="3342">
        <v>1465</v>
      </c>
      <c r="R1086" s="3344">
        <v>3985</v>
      </c>
      <c r="S1086" s="3345">
        <v>9253</v>
      </c>
      <c r="T1086" s="3344" t="s">
        <v>3314</v>
      </c>
      <c r="U1086" s="3347">
        <v>244</v>
      </c>
      <c r="V1086" s="3349" t="s">
        <v>3426</v>
      </c>
    </row>
    <row r="1087" spans="1:37" ht="13.9" customHeight="1" thickBot="1" x14ac:dyDescent="0.2">
      <c r="A1087" s="1859"/>
      <c r="B1087" s="3586"/>
      <c r="C1087" s="3562"/>
      <c r="D1087" s="948" t="s">
        <v>71</v>
      </c>
      <c r="E1087" s="737" t="s">
        <v>1399</v>
      </c>
      <c r="F1087" s="3317"/>
      <c r="G1087" s="3516"/>
      <c r="H1087" s="3515"/>
      <c r="I1087" s="3513"/>
      <c r="J1087" s="3514"/>
      <c r="K1087" s="3515"/>
      <c r="L1087" s="3513"/>
      <c r="M1087" s="3514"/>
      <c r="N1087" s="3516"/>
      <c r="O1087" s="3327"/>
      <c r="P1087" s="3341"/>
      <c r="Q1087" s="3343"/>
      <c r="R1087" s="3341"/>
      <c r="S1087" s="3346"/>
      <c r="T1087" s="3341"/>
      <c r="U1087" s="3348"/>
      <c r="V1087" s="3350"/>
    </row>
    <row r="1088" spans="1:37" x14ac:dyDescent="0.15">
      <c r="A1088" s="1926"/>
      <c r="C1088" s="600"/>
      <c r="E1088" s="600"/>
    </row>
    <row r="1089" spans="1:1" x14ac:dyDescent="0.15">
      <c r="A1089" s="1926"/>
    </row>
    <row r="1090" spans="1:1" x14ac:dyDescent="0.15">
      <c r="A1090" s="1926"/>
    </row>
    <row r="1091" spans="1:1" x14ac:dyDescent="0.15">
      <c r="A1091" s="1926"/>
    </row>
    <row r="1092" spans="1:1" x14ac:dyDescent="0.15">
      <c r="A1092" s="1926"/>
    </row>
    <row r="1093" spans="1:1" x14ac:dyDescent="0.15">
      <c r="A1093" s="1926"/>
    </row>
    <row r="1094" spans="1:1" x14ac:dyDescent="0.15">
      <c r="A1094" s="1926"/>
    </row>
    <row r="1095" spans="1:1" x14ac:dyDescent="0.15">
      <c r="A1095" s="1926"/>
    </row>
    <row r="1096" spans="1:1" x14ac:dyDescent="0.15">
      <c r="A1096" s="1926"/>
    </row>
    <row r="1097" spans="1:1" x14ac:dyDescent="0.15">
      <c r="A1097" s="1926"/>
    </row>
    <row r="1098" spans="1:1" x14ac:dyDescent="0.15">
      <c r="A1098" s="1926"/>
    </row>
    <row r="1099" spans="1:1" x14ac:dyDescent="0.15">
      <c r="A1099" s="1926"/>
    </row>
    <row r="1100" spans="1:1" x14ac:dyDescent="0.15">
      <c r="A1100" s="1926"/>
    </row>
    <row r="1101" spans="1:1" x14ac:dyDescent="0.15">
      <c r="A1101" s="1926"/>
    </row>
    <row r="1102" spans="1:1" x14ac:dyDescent="0.15">
      <c r="A1102" s="1926"/>
    </row>
    <row r="1103" spans="1:1" x14ac:dyDescent="0.15">
      <c r="A1103" s="1926"/>
    </row>
    <row r="1104" spans="1:1" x14ac:dyDescent="0.15">
      <c r="A1104" s="1926"/>
    </row>
    <row r="1105" spans="1:1" x14ac:dyDescent="0.15">
      <c r="A1105" s="1926"/>
    </row>
    <row r="1106" spans="1:1" x14ac:dyDescent="0.15">
      <c r="A1106" s="1926"/>
    </row>
    <row r="1107" spans="1:1" x14ac:dyDescent="0.15">
      <c r="A1107" s="1926"/>
    </row>
    <row r="1108" spans="1:1" x14ac:dyDescent="0.15">
      <c r="A1108" s="1926"/>
    </row>
    <row r="1109" spans="1:1" x14ac:dyDescent="0.15">
      <c r="A1109" s="1926"/>
    </row>
    <row r="1110" spans="1:1" x14ac:dyDescent="0.15">
      <c r="A1110" s="1926"/>
    </row>
    <row r="1111" spans="1:1" x14ac:dyDescent="0.15">
      <c r="A1111" s="1926"/>
    </row>
    <row r="1112" spans="1:1" x14ac:dyDescent="0.15">
      <c r="A1112" s="1926"/>
    </row>
    <row r="1113" spans="1:1" x14ac:dyDescent="0.15">
      <c r="A1113" s="1926"/>
    </row>
    <row r="1114" spans="1:1" x14ac:dyDescent="0.15">
      <c r="A1114" s="1926"/>
    </row>
    <row r="1115" spans="1:1" x14ac:dyDescent="0.15">
      <c r="A1115" s="1926"/>
    </row>
    <row r="1116" spans="1:1" x14ac:dyDescent="0.15">
      <c r="A1116" s="1926"/>
    </row>
    <row r="1117" spans="1:1" x14ac:dyDescent="0.15">
      <c r="A1117" s="1926"/>
    </row>
    <row r="1118" spans="1:1" x14ac:dyDescent="0.15">
      <c r="A1118" s="1926"/>
    </row>
  </sheetData>
  <autoFilter ref="A7:AJ1087">
    <filterColumn colId="3" showButton="0"/>
  </autoFilter>
  <customSheetViews>
    <customSheetView guid="{A3025FDB-FC68-4AF5-80A0-72FC3BDF5B5E}" showPageBreaks="1" printArea="1" view="pageBreakPreview">
      <selection sqref="A1:XFD3"/>
      <rowBreaks count="17" manualBreakCount="17">
        <brk id="64" max="10" man="1"/>
        <brk id="124" max="10" man="1"/>
        <brk id="184" max="10" man="1"/>
        <brk id="244" max="10" man="1"/>
        <brk id="304" max="10" man="1"/>
        <brk id="368" max="10" man="1"/>
        <brk id="432" max="10" man="1"/>
        <brk id="496" max="10" man="1"/>
        <brk id="560" max="10" man="1"/>
        <brk id="624" max="10" man="1"/>
        <brk id="688" max="10" man="1"/>
        <brk id="752" max="10" man="1"/>
        <brk id="816" max="10" man="1"/>
        <brk id="880" max="10" man="1"/>
        <brk id="944" max="10" man="1"/>
        <brk id="1008" max="10" man="1"/>
        <brk id="1072" max="10" man="1"/>
      </rowBreaks>
      <pageMargins left="0.59055118110236227" right="0.59055118110236227" top="0.59055118110236227" bottom="0.59055118110236227" header="0.39370078740157483" footer="0.39370078740157483"/>
      <pageSetup paperSize="9" firstPageNumber="29" orientation="portrait" r:id="rId1"/>
      <headerFooter alignWithMargins="0">
        <oddFooter>&amp;C&amp;P</oddFooter>
      </headerFooter>
    </customSheetView>
  </customSheetViews>
  <mergeCells count="6478">
    <mergeCell ref="B500:B503"/>
    <mergeCell ref="C500:C503"/>
    <mergeCell ref="F500:F501"/>
    <mergeCell ref="G500:G503"/>
    <mergeCell ref="H500:H503"/>
    <mergeCell ref="I500:I503"/>
    <mergeCell ref="J500:J503"/>
    <mergeCell ref="K500:K503"/>
    <mergeCell ref="L500:L503"/>
    <mergeCell ref="M500:M503"/>
    <mergeCell ref="N500:N503"/>
    <mergeCell ref="O500:O503"/>
    <mergeCell ref="P500:Q501"/>
    <mergeCell ref="R500:S501"/>
    <mergeCell ref="T500:U501"/>
    <mergeCell ref="V500:V501"/>
    <mergeCell ref="F502:F503"/>
    <mergeCell ref="P502:P503"/>
    <mergeCell ref="Q502:Q503"/>
    <mergeCell ref="R502:R503"/>
    <mergeCell ref="S502:S503"/>
    <mergeCell ref="T502:T503"/>
    <mergeCell ref="U502:U503"/>
    <mergeCell ref="V502:V503"/>
    <mergeCell ref="B504:B507"/>
    <mergeCell ref="C504:C507"/>
    <mergeCell ref="F504:F505"/>
    <mergeCell ref="G504:G507"/>
    <mergeCell ref="H504:H507"/>
    <mergeCell ref="I504:I507"/>
    <mergeCell ref="J504:J507"/>
    <mergeCell ref="K504:K507"/>
    <mergeCell ref="L504:L507"/>
    <mergeCell ref="M504:M507"/>
    <mergeCell ref="N504:N507"/>
    <mergeCell ref="O504:O507"/>
    <mergeCell ref="P504:Q505"/>
    <mergeCell ref="R504:S505"/>
    <mergeCell ref="T504:U505"/>
    <mergeCell ref="V504:V505"/>
    <mergeCell ref="F506:F507"/>
    <mergeCell ref="P506:P507"/>
    <mergeCell ref="Q506:Q507"/>
    <mergeCell ref="R506:R507"/>
    <mergeCell ref="S506:S507"/>
    <mergeCell ref="T506:T507"/>
    <mergeCell ref="U506:U507"/>
    <mergeCell ref="V506:V507"/>
    <mergeCell ref="B480:B483"/>
    <mergeCell ref="C480:C483"/>
    <mergeCell ref="N492:N495"/>
    <mergeCell ref="O492:O495"/>
    <mergeCell ref="P492:Q493"/>
    <mergeCell ref="R492:S493"/>
    <mergeCell ref="T492:U493"/>
    <mergeCell ref="V492:V493"/>
    <mergeCell ref="F494:F495"/>
    <mergeCell ref="P494:P495"/>
    <mergeCell ref="Q494:Q495"/>
    <mergeCell ref="R494:R495"/>
    <mergeCell ref="S494:S495"/>
    <mergeCell ref="T494:T495"/>
    <mergeCell ref="U494:U495"/>
    <mergeCell ref="V494:V495"/>
    <mergeCell ref="F496:F497"/>
    <mergeCell ref="G496:G499"/>
    <mergeCell ref="H496:H499"/>
    <mergeCell ref="I496:I499"/>
    <mergeCell ref="J496:J499"/>
    <mergeCell ref="K496:K499"/>
    <mergeCell ref="L496:L499"/>
    <mergeCell ref="M496:M499"/>
    <mergeCell ref="N496:N499"/>
    <mergeCell ref="O496:O499"/>
    <mergeCell ref="P496:Q497"/>
    <mergeCell ref="R496:S497"/>
    <mergeCell ref="T496:U497"/>
    <mergeCell ref="V496:V497"/>
    <mergeCell ref="F498:F499"/>
    <mergeCell ref="P498:P499"/>
    <mergeCell ref="B488:B491"/>
    <mergeCell ref="C488:C491"/>
    <mergeCell ref="F488:F489"/>
    <mergeCell ref="G488:G491"/>
    <mergeCell ref="H488:H491"/>
    <mergeCell ref="I488:I491"/>
    <mergeCell ref="J488:J491"/>
    <mergeCell ref="K488:K491"/>
    <mergeCell ref="L488:L491"/>
    <mergeCell ref="M488:M491"/>
    <mergeCell ref="N488:N491"/>
    <mergeCell ref="O488:O491"/>
    <mergeCell ref="P488:Q489"/>
    <mergeCell ref="R488:S489"/>
    <mergeCell ref="T488:U489"/>
    <mergeCell ref="V488:V489"/>
    <mergeCell ref="F490:F491"/>
    <mergeCell ref="P490:P491"/>
    <mergeCell ref="Q490:Q491"/>
    <mergeCell ref="R490:R491"/>
    <mergeCell ref="S490:S491"/>
    <mergeCell ref="T490:T491"/>
    <mergeCell ref="U490:U491"/>
    <mergeCell ref="V490:V491"/>
    <mergeCell ref="R480:S481"/>
    <mergeCell ref="T480:U481"/>
    <mergeCell ref="V480:V481"/>
    <mergeCell ref="F482:F483"/>
    <mergeCell ref="P482:P483"/>
    <mergeCell ref="Q482:Q483"/>
    <mergeCell ref="R482:R483"/>
    <mergeCell ref="S482:S483"/>
    <mergeCell ref="T482:T483"/>
    <mergeCell ref="U482:U483"/>
    <mergeCell ref="V482:V483"/>
    <mergeCell ref="F442:F443"/>
    <mergeCell ref="N428:N431"/>
    <mergeCell ref="S486:S487"/>
    <mergeCell ref="T486:T487"/>
    <mergeCell ref="U486:U487"/>
    <mergeCell ref="V486:V487"/>
    <mergeCell ref="K432:K435"/>
    <mergeCell ref="L432:L435"/>
    <mergeCell ref="M432:M435"/>
    <mergeCell ref="N432:N435"/>
    <mergeCell ref="H436:H439"/>
    <mergeCell ref="H440:H443"/>
    <mergeCell ref="I440:I443"/>
    <mergeCell ref="J440:J443"/>
    <mergeCell ref="K440:K443"/>
    <mergeCell ref="L440:L443"/>
    <mergeCell ref="M440:M443"/>
    <mergeCell ref="N440:N443"/>
    <mergeCell ref="H444:H447"/>
    <mergeCell ref="I444:I447"/>
    <mergeCell ref="J444:J447"/>
    <mergeCell ref="F1078:F1079"/>
    <mergeCell ref="F1062:F1063"/>
    <mergeCell ref="F1030:F1031"/>
    <mergeCell ref="I1032:I1035"/>
    <mergeCell ref="J1032:J1035"/>
    <mergeCell ref="K1032:K1035"/>
    <mergeCell ref="F480:F481"/>
    <mergeCell ref="G480:G483"/>
    <mergeCell ref="H480:H483"/>
    <mergeCell ref="I480:I483"/>
    <mergeCell ref="J480:J483"/>
    <mergeCell ref="K480:K483"/>
    <mergeCell ref="L480:L483"/>
    <mergeCell ref="M480:M483"/>
    <mergeCell ref="N480:N483"/>
    <mergeCell ref="O480:O483"/>
    <mergeCell ref="P480:Q481"/>
    <mergeCell ref="Q498:Q499"/>
    <mergeCell ref="F1074:F1075"/>
    <mergeCell ref="N1044:N1047"/>
    <mergeCell ref="H1048:H1051"/>
    <mergeCell ref="F1058:F1059"/>
    <mergeCell ref="F1046:F1047"/>
    <mergeCell ref="H1044:H1047"/>
    <mergeCell ref="F1022:F1023"/>
    <mergeCell ref="F996:F997"/>
    <mergeCell ref="G996:G999"/>
    <mergeCell ref="L976:L979"/>
    <mergeCell ref="M976:M979"/>
    <mergeCell ref="N976:N979"/>
    <mergeCell ref="H984:H987"/>
    <mergeCell ref="I984:I987"/>
    <mergeCell ref="A1076:A1079"/>
    <mergeCell ref="C1076:C1079"/>
    <mergeCell ref="F1076:F1077"/>
    <mergeCell ref="G1076:G1079"/>
    <mergeCell ref="H1080:H1083"/>
    <mergeCell ref="F1070:F1071"/>
    <mergeCell ref="I1084:I1087"/>
    <mergeCell ref="J1084:J1087"/>
    <mergeCell ref="K1084:K1087"/>
    <mergeCell ref="L1084:L1087"/>
    <mergeCell ref="M1084:M1087"/>
    <mergeCell ref="N1084:N1087"/>
    <mergeCell ref="F906:F907"/>
    <mergeCell ref="C892:C895"/>
    <mergeCell ref="F892:F893"/>
    <mergeCell ref="G892:G895"/>
    <mergeCell ref="F894:F895"/>
    <mergeCell ref="C904:C907"/>
    <mergeCell ref="F904:F905"/>
    <mergeCell ref="G904:G907"/>
    <mergeCell ref="C900:C903"/>
    <mergeCell ref="F900:F901"/>
    <mergeCell ref="G900:G903"/>
    <mergeCell ref="F902:F903"/>
    <mergeCell ref="H896:H899"/>
    <mergeCell ref="I896:I899"/>
    <mergeCell ref="J896:J899"/>
    <mergeCell ref="K896:K899"/>
    <mergeCell ref="L896:L899"/>
    <mergeCell ref="M896:M899"/>
    <mergeCell ref="N896:N899"/>
    <mergeCell ref="B1084:B1087"/>
    <mergeCell ref="A1107:A1110"/>
    <mergeCell ref="A1111:A1114"/>
    <mergeCell ref="A1115:A1118"/>
    <mergeCell ref="F1086:F1087"/>
    <mergeCell ref="A1088:A1090"/>
    <mergeCell ref="A1091:A1094"/>
    <mergeCell ref="A1095:A1098"/>
    <mergeCell ref="A1099:A1102"/>
    <mergeCell ref="A1103:A1106"/>
    <mergeCell ref="A1084:A1087"/>
    <mergeCell ref="C1084:C1087"/>
    <mergeCell ref="F1084:F1085"/>
    <mergeCell ref="G1084:G1087"/>
    <mergeCell ref="H1084:H1087"/>
    <mergeCell ref="A1080:A1083"/>
    <mergeCell ref="C1080:C1083"/>
    <mergeCell ref="F1080:F1081"/>
    <mergeCell ref="G1080:G1083"/>
    <mergeCell ref="A1072:A1075"/>
    <mergeCell ref="C1072:C1075"/>
    <mergeCell ref="F1072:F1073"/>
    <mergeCell ref="G1072:G1075"/>
    <mergeCell ref="A1068:A1071"/>
    <mergeCell ref="B1068:B1071"/>
    <mergeCell ref="C1068:C1071"/>
    <mergeCell ref="F1068:F1069"/>
    <mergeCell ref="G1068:G1071"/>
    <mergeCell ref="H1072:H1075"/>
    <mergeCell ref="H1076:H1079"/>
    <mergeCell ref="F1082:F1083"/>
    <mergeCell ref="I1044:I1047"/>
    <mergeCell ref="J1044:J1047"/>
    <mergeCell ref="K1044:K1047"/>
    <mergeCell ref="L1044:L1047"/>
    <mergeCell ref="M1044:M1047"/>
    <mergeCell ref="J1072:J1075"/>
    <mergeCell ref="K1072:K1075"/>
    <mergeCell ref="L1072:L1075"/>
    <mergeCell ref="M1072:M1075"/>
    <mergeCell ref="I1076:I1079"/>
    <mergeCell ref="J1076:J1079"/>
    <mergeCell ref="K1076:K1079"/>
    <mergeCell ref="L1076:L1079"/>
    <mergeCell ref="M1076:M1079"/>
    <mergeCell ref="A1064:A1067"/>
    <mergeCell ref="C1064:C1067"/>
    <mergeCell ref="F1064:F1065"/>
    <mergeCell ref="G1064:G1067"/>
    <mergeCell ref="F1066:F1067"/>
    <mergeCell ref="H1064:H1067"/>
    <mergeCell ref="A1060:A1063"/>
    <mergeCell ref="B1060:B1063"/>
    <mergeCell ref="C1060:C1063"/>
    <mergeCell ref="F1060:F1061"/>
    <mergeCell ref="G1060:G1063"/>
    <mergeCell ref="F1054:F1055"/>
    <mergeCell ref="A1056:A1059"/>
    <mergeCell ref="C1056:C1059"/>
    <mergeCell ref="F1056:F1057"/>
    <mergeCell ref="G1056:G1059"/>
    <mergeCell ref="F1050:F1051"/>
    <mergeCell ref="A1052:A1055"/>
    <mergeCell ref="B1052:B1055"/>
    <mergeCell ref="C1052:C1055"/>
    <mergeCell ref="F1052:F1053"/>
    <mergeCell ref="G1052:G1055"/>
    <mergeCell ref="I1048:I1051"/>
    <mergeCell ref="F1024:F1025"/>
    <mergeCell ref="G1024:G1027"/>
    <mergeCell ref="F1026:F1027"/>
    <mergeCell ref="A1020:A1023"/>
    <mergeCell ref="A1048:A1051"/>
    <mergeCell ref="B1048:B1051"/>
    <mergeCell ref="C1048:C1051"/>
    <mergeCell ref="F1048:F1049"/>
    <mergeCell ref="G1048:G1051"/>
    <mergeCell ref="A1044:A1047"/>
    <mergeCell ref="B1044:B1047"/>
    <mergeCell ref="C1044:C1047"/>
    <mergeCell ref="F1044:F1045"/>
    <mergeCell ref="G1044:G1047"/>
    <mergeCell ref="A1040:A1043"/>
    <mergeCell ref="C1040:C1043"/>
    <mergeCell ref="G1040:G1043"/>
    <mergeCell ref="F1034:F1035"/>
    <mergeCell ref="A1036:A1039"/>
    <mergeCell ref="B1036:B1039"/>
    <mergeCell ref="C1036:C1039"/>
    <mergeCell ref="G1036:G1039"/>
    <mergeCell ref="F1036:F1039"/>
    <mergeCell ref="F1040:F1043"/>
    <mergeCell ref="A1032:A1035"/>
    <mergeCell ref="C1032:C1035"/>
    <mergeCell ref="F1032:F1033"/>
    <mergeCell ref="G1032:G1035"/>
    <mergeCell ref="F992:F993"/>
    <mergeCell ref="G992:G995"/>
    <mergeCell ref="F994:F995"/>
    <mergeCell ref="L1012:L1015"/>
    <mergeCell ref="M1012:M1015"/>
    <mergeCell ref="N1012:N1015"/>
    <mergeCell ref="A1028:A1031"/>
    <mergeCell ref="B1028:B1031"/>
    <mergeCell ref="C1028:C1031"/>
    <mergeCell ref="F1028:F1029"/>
    <mergeCell ref="G1028:G1031"/>
    <mergeCell ref="H1028:H1031"/>
    <mergeCell ref="I1028:I1031"/>
    <mergeCell ref="F1014:F1015"/>
    <mergeCell ref="A1016:A1019"/>
    <mergeCell ref="C1016:C1019"/>
    <mergeCell ref="H1020:H1023"/>
    <mergeCell ref="I1020:I1023"/>
    <mergeCell ref="H1012:H1015"/>
    <mergeCell ref="I1012:I1015"/>
    <mergeCell ref="H1024:H1027"/>
    <mergeCell ref="I1024:I1027"/>
    <mergeCell ref="F1016:N1019"/>
    <mergeCell ref="N1028:N1031"/>
    <mergeCell ref="A1012:A1015"/>
    <mergeCell ref="C1012:C1015"/>
    <mergeCell ref="F1012:F1013"/>
    <mergeCell ref="G1012:G1015"/>
    <mergeCell ref="N996:N999"/>
    <mergeCell ref="L996:L999"/>
    <mergeCell ref="A1024:A1027"/>
    <mergeCell ref="C1024:C1027"/>
    <mergeCell ref="J984:J987"/>
    <mergeCell ref="K984:K987"/>
    <mergeCell ref="B1020:B1023"/>
    <mergeCell ref="C1020:C1023"/>
    <mergeCell ref="F1020:F1021"/>
    <mergeCell ref="G1020:G1023"/>
    <mergeCell ref="J1012:J1015"/>
    <mergeCell ref="K1012:K1015"/>
    <mergeCell ref="A984:A987"/>
    <mergeCell ref="C984:C987"/>
    <mergeCell ref="F984:F985"/>
    <mergeCell ref="G984:G987"/>
    <mergeCell ref="F986:F987"/>
    <mergeCell ref="F1006:F1007"/>
    <mergeCell ref="A1008:A1011"/>
    <mergeCell ref="C1008:C1011"/>
    <mergeCell ref="F1008:F1009"/>
    <mergeCell ref="G1008:G1011"/>
    <mergeCell ref="A1004:A1007"/>
    <mergeCell ref="C1004:C1007"/>
    <mergeCell ref="F1004:F1005"/>
    <mergeCell ref="G1004:G1007"/>
    <mergeCell ref="F998:F999"/>
    <mergeCell ref="A1000:A1003"/>
    <mergeCell ref="C1000:C1003"/>
    <mergeCell ref="A996:A999"/>
    <mergeCell ref="C996:C999"/>
    <mergeCell ref="I996:I999"/>
    <mergeCell ref="J996:J999"/>
    <mergeCell ref="K996:K999"/>
    <mergeCell ref="A992:A995"/>
    <mergeCell ref="C992:C995"/>
    <mergeCell ref="J964:J967"/>
    <mergeCell ref="K964:K967"/>
    <mergeCell ref="L964:L967"/>
    <mergeCell ref="M964:M967"/>
    <mergeCell ref="N964:N967"/>
    <mergeCell ref="H968:H971"/>
    <mergeCell ref="I968:I971"/>
    <mergeCell ref="A988:A991"/>
    <mergeCell ref="C988:C991"/>
    <mergeCell ref="F1010:F1011"/>
    <mergeCell ref="F978:F979"/>
    <mergeCell ref="A980:A983"/>
    <mergeCell ref="C980:C983"/>
    <mergeCell ref="F974:F975"/>
    <mergeCell ref="A976:A979"/>
    <mergeCell ref="C976:C979"/>
    <mergeCell ref="F976:F977"/>
    <mergeCell ref="G976:G979"/>
    <mergeCell ref="F980:N983"/>
    <mergeCell ref="F988:N991"/>
    <mergeCell ref="F1000:N1003"/>
    <mergeCell ref="H972:H975"/>
    <mergeCell ref="I972:I975"/>
    <mergeCell ref="J972:J975"/>
    <mergeCell ref="K972:K975"/>
    <mergeCell ref="L972:L975"/>
    <mergeCell ref="M972:M975"/>
    <mergeCell ref="N972:N975"/>
    <mergeCell ref="H976:H979"/>
    <mergeCell ref="I976:I979"/>
    <mergeCell ref="J976:J979"/>
    <mergeCell ref="K976:K979"/>
    <mergeCell ref="F970:F971"/>
    <mergeCell ref="A972:A975"/>
    <mergeCell ref="C972:C975"/>
    <mergeCell ref="F972:F973"/>
    <mergeCell ref="G972:G975"/>
    <mergeCell ref="A968:A971"/>
    <mergeCell ref="B968:B971"/>
    <mergeCell ref="C968:C971"/>
    <mergeCell ref="F968:F969"/>
    <mergeCell ref="G968:G971"/>
    <mergeCell ref="F962:F963"/>
    <mergeCell ref="A964:A967"/>
    <mergeCell ref="C964:C967"/>
    <mergeCell ref="F964:F965"/>
    <mergeCell ref="G964:G967"/>
    <mergeCell ref="F966:F967"/>
    <mergeCell ref="A960:A963"/>
    <mergeCell ref="C960:C963"/>
    <mergeCell ref="F960:F961"/>
    <mergeCell ref="G960:G963"/>
    <mergeCell ref="F954:F955"/>
    <mergeCell ref="A956:A959"/>
    <mergeCell ref="C956:C959"/>
    <mergeCell ref="F956:F957"/>
    <mergeCell ref="G956:G959"/>
    <mergeCell ref="F958:F959"/>
    <mergeCell ref="H952:H955"/>
    <mergeCell ref="F950:F951"/>
    <mergeCell ref="A952:A955"/>
    <mergeCell ref="C952:C955"/>
    <mergeCell ref="F952:F953"/>
    <mergeCell ref="G952:G955"/>
    <mergeCell ref="F946:F947"/>
    <mergeCell ref="A948:A951"/>
    <mergeCell ref="B948:B951"/>
    <mergeCell ref="C948:C951"/>
    <mergeCell ref="F948:F949"/>
    <mergeCell ref="G948:G951"/>
    <mergeCell ref="H948:H951"/>
    <mergeCell ref="F942:F943"/>
    <mergeCell ref="A944:A947"/>
    <mergeCell ref="C944:C947"/>
    <mergeCell ref="F944:F945"/>
    <mergeCell ref="G944:G947"/>
    <mergeCell ref="A940:A943"/>
    <mergeCell ref="C940:C943"/>
    <mergeCell ref="F940:F941"/>
    <mergeCell ref="G940:G943"/>
    <mergeCell ref="F934:F935"/>
    <mergeCell ref="A936:A939"/>
    <mergeCell ref="C936:C939"/>
    <mergeCell ref="F936:F937"/>
    <mergeCell ref="G936:G939"/>
    <mergeCell ref="F938:F939"/>
    <mergeCell ref="A932:A935"/>
    <mergeCell ref="C932:C935"/>
    <mergeCell ref="F932:F933"/>
    <mergeCell ref="G932:G935"/>
    <mergeCell ref="B940:B943"/>
    <mergeCell ref="F926:F927"/>
    <mergeCell ref="A928:A931"/>
    <mergeCell ref="C928:C931"/>
    <mergeCell ref="F928:F929"/>
    <mergeCell ref="G928:G931"/>
    <mergeCell ref="F930:F931"/>
    <mergeCell ref="A924:A927"/>
    <mergeCell ref="C924:C927"/>
    <mergeCell ref="F924:F925"/>
    <mergeCell ref="G924:G927"/>
    <mergeCell ref="F910:F911"/>
    <mergeCell ref="A912:A915"/>
    <mergeCell ref="C912:C915"/>
    <mergeCell ref="F912:F913"/>
    <mergeCell ref="G912:G915"/>
    <mergeCell ref="F914:F915"/>
    <mergeCell ref="C908:C911"/>
    <mergeCell ref="F908:F909"/>
    <mergeCell ref="G908:G911"/>
    <mergeCell ref="A908:A911"/>
    <mergeCell ref="F918:F919"/>
    <mergeCell ref="A920:A923"/>
    <mergeCell ref="C920:C923"/>
    <mergeCell ref="F920:F921"/>
    <mergeCell ref="G920:G923"/>
    <mergeCell ref="F922:F923"/>
    <mergeCell ref="A916:A919"/>
    <mergeCell ref="C916:C919"/>
    <mergeCell ref="F916:F917"/>
    <mergeCell ref="G916:G919"/>
    <mergeCell ref="A892:A895"/>
    <mergeCell ref="B892:B895"/>
    <mergeCell ref="A904:A907"/>
    <mergeCell ref="B904:B907"/>
    <mergeCell ref="A900:A903"/>
    <mergeCell ref="F898:F899"/>
    <mergeCell ref="A896:A899"/>
    <mergeCell ref="B908:B911"/>
    <mergeCell ref="H900:H903"/>
    <mergeCell ref="I900:I903"/>
    <mergeCell ref="J900:J903"/>
    <mergeCell ref="K900:K903"/>
    <mergeCell ref="L900:L903"/>
    <mergeCell ref="N900:N903"/>
    <mergeCell ref="H904:H907"/>
    <mergeCell ref="I904:I907"/>
    <mergeCell ref="J904:J907"/>
    <mergeCell ref="K904:K907"/>
    <mergeCell ref="L904:L907"/>
    <mergeCell ref="M904:M907"/>
    <mergeCell ref="N904:N907"/>
    <mergeCell ref="M872:M875"/>
    <mergeCell ref="N872:N875"/>
    <mergeCell ref="H876:H879"/>
    <mergeCell ref="I876:I879"/>
    <mergeCell ref="J876:J879"/>
    <mergeCell ref="F882:F883"/>
    <mergeCell ref="A884:A887"/>
    <mergeCell ref="C884:C887"/>
    <mergeCell ref="F884:F885"/>
    <mergeCell ref="G884:G887"/>
    <mergeCell ref="F878:F879"/>
    <mergeCell ref="A880:A883"/>
    <mergeCell ref="C880:C883"/>
    <mergeCell ref="F880:F881"/>
    <mergeCell ref="G880:G883"/>
    <mergeCell ref="K876:K879"/>
    <mergeCell ref="L876:L879"/>
    <mergeCell ref="M876:M879"/>
    <mergeCell ref="A876:A879"/>
    <mergeCell ref="C876:C879"/>
    <mergeCell ref="F876:F877"/>
    <mergeCell ref="G876:G879"/>
    <mergeCell ref="H872:H875"/>
    <mergeCell ref="I872:I875"/>
    <mergeCell ref="J884:J887"/>
    <mergeCell ref="K884:K887"/>
    <mergeCell ref="F870:F871"/>
    <mergeCell ref="A872:A875"/>
    <mergeCell ref="C872:C875"/>
    <mergeCell ref="F872:F873"/>
    <mergeCell ref="G872:G875"/>
    <mergeCell ref="F886:F887"/>
    <mergeCell ref="A888:A891"/>
    <mergeCell ref="B888:B891"/>
    <mergeCell ref="C888:C891"/>
    <mergeCell ref="F888:F889"/>
    <mergeCell ref="G888:G891"/>
    <mergeCell ref="F890:F891"/>
    <mergeCell ref="C896:C899"/>
    <mergeCell ref="F896:F897"/>
    <mergeCell ref="G896:G899"/>
    <mergeCell ref="C844:C847"/>
    <mergeCell ref="F844:F845"/>
    <mergeCell ref="G844:G847"/>
    <mergeCell ref="F866:F867"/>
    <mergeCell ref="A868:A871"/>
    <mergeCell ref="C868:C871"/>
    <mergeCell ref="F868:F869"/>
    <mergeCell ref="G868:G871"/>
    <mergeCell ref="F862:F863"/>
    <mergeCell ref="A864:A867"/>
    <mergeCell ref="C864:C867"/>
    <mergeCell ref="F864:F865"/>
    <mergeCell ref="G864:G867"/>
    <mergeCell ref="F858:F859"/>
    <mergeCell ref="A860:A863"/>
    <mergeCell ref="C860:C863"/>
    <mergeCell ref="F860:F861"/>
    <mergeCell ref="G860:G863"/>
    <mergeCell ref="H864:H867"/>
    <mergeCell ref="I864:I867"/>
    <mergeCell ref="F874:F875"/>
    <mergeCell ref="I836:I839"/>
    <mergeCell ref="J836:J839"/>
    <mergeCell ref="K836:K839"/>
    <mergeCell ref="L836:L839"/>
    <mergeCell ref="M836:M839"/>
    <mergeCell ref="N836:N839"/>
    <mergeCell ref="N840:N843"/>
    <mergeCell ref="H844:H847"/>
    <mergeCell ref="I844:I847"/>
    <mergeCell ref="J844:J847"/>
    <mergeCell ref="K844:K847"/>
    <mergeCell ref="L844:L847"/>
    <mergeCell ref="M844:M847"/>
    <mergeCell ref="F854:F855"/>
    <mergeCell ref="N844:N847"/>
    <mergeCell ref="J848:J851"/>
    <mergeCell ref="K848:K851"/>
    <mergeCell ref="L848:L851"/>
    <mergeCell ref="M848:M851"/>
    <mergeCell ref="N848:N851"/>
    <mergeCell ref="I840:I843"/>
    <mergeCell ref="J840:J843"/>
    <mergeCell ref="K840:K843"/>
    <mergeCell ref="L840:L843"/>
    <mergeCell ref="M840:M843"/>
    <mergeCell ref="N856:N859"/>
    <mergeCell ref="H860:H863"/>
    <mergeCell ref="I860:I863"/>
    <mergeCell ref="A856:A859"/>
    <mergeCell ref="C856:C859"/>
    <mergeCell ref="F856:F857"/>
    <mergeCell ref="G856:G859"/>
    <mergeCell ref="H856:H859"/>
    <mergeCell ref="I856:I859"/>
    <mergeCell ref="F850:F851"/>
    <mergeCell ref="A852:A855"/>
    <mergeCell ref="C852:C855"/>
    <mergeCell ref="F852:F853"/>
    <mergeCell ref="G852:G855"/>
    <mergeCell ref="F846:F847"/>
    <mergeCell ref="A848:A851"/>
    <mergeCell ref="C848:C851"/>
    <mergeCell ref="F848:F849"/>
    <mergeCell ref="G848:G851"/>
    <mergeCell ref="A844:A847"/>
    <mergeCell ref="B844:B847"/>
    <mergeCell ref="H848:H851"/>
    <mergeCell ref="I848:I851"/>
    <mergeCell ref="H852:H855"/>
    <mergeCell ref="I852:I855"/>
    <mergeCell ref="F830:F831"/>
    <mergeCell ref="A832:A835"/>
    <mergeCell ref="C832:C835"/>
    <mergeCell ref="F832:F833"/>
    <mergeCell ref="G832:G835"/>
    <mergeCell ref="F834:F835"/>
    <mergeCell ref="H840:H843"/>
    <mergeCell ref="H836:H839"/>
    <mergeCell ref="F826:F827"/>
    <mergeCell ref="A828:A831"/>
    <mergeCell ref="C828:C831"/>
    <mergeCell ref="F828:F829"/>
    <mergeCell ref="G828:G831"/>
    <mergeCell ref="F822:F823"/>
    <mergeCell ref="A824:A827"/>
    <mergeCell ref="B824:B827"/>
    <mergeCell ref="C824:C827"/>
    <mergeCell ref="F824:F825"/>
    <mergeCell ref="G824:G827"/>
    <mergeCell ref="F838:F839"/>
    <mergeCell ref="A840:A843"/>
    <mergeCell ref="C840:C843"/>
    <mergeCell ref="F840:F841"/>
    <mergeCell ref="G840:G843"/>
    <mergeCell ref="F842:F843"/>
    <mergeCell ref="A836:A839"/>
    <mergeCell ref="C836:C839"/>
    <mergeCell ref="F836:F837"/>
    <mergeCell ref="G836:G839"/>
    <mergeCell ref="H828:H831"/>
    <mergeCell ref="H832:H835"/>
    <mergeCell ref="F818:F819"/>
    <mergeCell ref="A820:A823"/>
    <mergeCell ref="C820:C823"/>
    <mergeCell ref="F820:F821"/>
    <mergeCell ref="G820:G823"/>
    <mergeCell ref="H824:H827"/>
    <mergeCell ref="A816:A819"/>
    <mergeCell ref="C816:C819"/>
    <mergeCell ref="F816:F817"/>
    <mergeCell ref="G816:G819"/>
    <mergeCell ref="H820:H823"/>
    <mergeCell ref="F810:F811"/>
    <mergeCell ref="A812:A815"/>
    <mergeCell ref="C812:C815"/>
    <mergeCell ref="F812:F813"/>
    <mergeCell ref="G812:G815"/>
    <mergeCell ref="F806:F807"/>
    <mergeCell ref="A808:A811"/>
    <mergeCell ref="C808:C811"/>
    <mergeCell ref="F808:F809"/>
    <mergeCell ref="G808:G811"/>
    <mergeCell ref="H808:H811"/>
    <mergeCell ref="F814:F815"/>
    <mergeCell ref="J808:J811"/>
    <mergeCell ref="K808:K811"/>
    <mergeCell ref="F802:F803"/>
    <mergeCell ref="A804:A807"/>
    <mergeCell ref="C804:C807"/>
    <mergeCell ref="F804:F805"/>
    <mergeCell ref="G804:G807"/>
    <mergeCell ref="F798:F799"/>
    <mergeCell ref="A800:A803"/>
    <mergeCell ref="C800:C803"/>
    <mergeCell ref="F800:F801"/>
    <mergeCell ref="G800:G803"/>
    <mergeCell ref="F794:F795"/>
    <mergeCell ref="A796:A799"/>
    <mergeCell ref="C796:C799"/>
    <mergeCell ref="F796:F797"/>
    <mergeCell ref="G796:G799"/>
    <mergeCell ref="K792:K795"/>
    <mergeCell ref="A792:A795"/>
    <mergeCell ref="C792:C795"/>
    <mergeCell ref="F792:F793"/>
    <mergeCell ref="G792:G795"/>
    <mergeCell ref="H796:H799"/>
    <mergeCell ref="I796:I799"/>
    <mergeCell ref="J800:J803"/>
    <mergeCell ref="K800:K803"/>
    <mergeCell ref="F778:F779"/>
    <mergeCell ref="A780:A783"/>
    <mergeCell ref="B780:B783"/>
    <mergeCell ref="C780:C783"/>
    <mergeCell ref="F780:F781"/>
    <mergeCell ref="G780:G783"/>
    <mergeCell ref="A776:A779"/>
    <mergeCell ref="C776:C779"/>
    <mergeCell ref="F776:F777"/>
    <mergeCell ref="G776:G779"/>
    <mergeCell ref="H780:H783"/>
    <mergeCell ref="I780:I783"/>
    <mergeCell ref="F790:F791"/>
    <mergeCell ref="F766:F767"/>
    <mergeCell ref="F758:F759"/>
    <mergeCell ref="A760:A763"/>
    <mergeCell ref="B760:B763"/>
    <mergeCell ref="C760:C763"/>
    <mergeCell ref="F760:F761"/>
    <mergeCell ref="G760:G763"/>
    <mergeCell ref="H768:H771"/>
    <mergeCell ref="I768:I771"/>
    <mergeCell ref="F786:F787"/>
    <mergeCell ref="A788:A791"/>
    <mergeCell ref="C788:C791"/>
    <mergeCell ref="F788:F789"/>
    <mergeCell ref="G788:G791"/>
    <mergeCell ref="A784:A787"/>
    <mergeCell ref="C784:C787"/>
    <mergeCell ref="F784:F785"/>
    <mergeCell ref="G784:G787"/>
    <mergeCell ref="H788:H791"/>
    <mergeCell ref="K756:K759"/>
    <mergeCell ref="F754:F755"/>
    <mergeCell ref="A756:A759"/>
    <mergeCell ref="C756:C759"/>
    <mergeCell ref="F756:F757"/>
    <mergeCell ref="G756:G759"/>
    <mergeCell ref="H752:H755"/>
    <mergeCell ref="I752:I755"/>
    <mergeCell ref="F782:F783"/>
    <mergeCell ref="F730:F731"/>
    <mergeCell ref="A732:A735"/>
    <mergeCell ref="C732:C735"/>
    <mergeCell ref="F732:F733"/>
    <mergeCell ref="G732:G735"/>
    <mergeCell ref="F726:F727"/>
    <mergeCell ref="A728:A731"/>
    <mergeCell ref="F750:F751"/>
    <mergeCell ref="A752:A755"/>
    <mergeCell ref="C752:C755"/>
    <mergeCell ref="F752:F753"/>
    <mergeCell ref="G752:G755"/>
    <mergeCell ref="F770:F771"/>
    <mergeCell ref="A772:A775"/>
    <mergeCell ref="C772:C775"/>
    <mergeCell ref="F772:F773"/>
    <mergeCell ref="G772:G775"/>
    <mergeCell ref="F774:F775"/>
    <mergeCell ref="A768:A771"/>
    <mergeCell ref="C768:C771"/>
    <mergeCell ref="F768:F769"/>
    <mergeCell ref="G768:G771"/>
    <mergeCell ref="F746:F747"/>
    <mergeCell ref="A748:A751"/>
    <mergeCell ref="C748:C751"/>
    <mergeCell ref="F748:F749"/>
    <mergeCell ref="G748:G751"/>
    <mergeCell ref="F762:F763"/>
    <mergeCell ref="A764:A767"/>
    <mergeCell ref="C764:C767"/>
    <mergeCell ref="F764:F765"/>
    <mergeCell ref="G764:G767"/>
    <mergeCell ref="F742:F743"/>
    <mergeCell ref="A744:A747"/>
    <mergeCell ref="C744:C747"/>
    <mergeCell ref="F744:F745"/>
    <mergeCell ref="G744:G747"/>
    <mergeCell ref="F738:F739"/>
    <mergeCell ref="A740:A743"/>
    <mergeCell ref="C740:C743"/>
    <mergeCell ref="F740:F741"/>
    <mergeCell ref="G740:G743"/>
    <mergeCell ref="F734:F735"/>
    <mergeCell ref="A736:A739"/>
    <mergeCell ref="C736:C739"/>
    <mergeCell ref="F736:F737"/>
    <mergeCell ref="G736:G739"/>
    <mergeCell ref="H736:H739"/>
    <mergeCell ref="I736:I739"/>
    <mergeCell ref="H688:H691"/>
    <mergeCell ref="I688:I691"/>
    <mergeCell ref="J688:J691"/>
    <mergeCell ref="K688:K691"/>
    <mergeCell ref="L688:L691"/>
    <mergeCell ref="M688:M691"/>
    <mergeCell ref="N688:N691"/>
    <mergeCell ref="H692:H695"/>
    <mergeCell ref="I692:I695"/>
    <mergeCell ref="J692:J695"/>
    <mergeCell ref="K692:K695"/>
    <mergeCell ref="L692:L695"/>
    <mergeCell ref="C728:C731"/>
    <mergeCell ref="F728:F729"/>
    <mergeCell ref="G728:G731"/>
    <mergeCell ref="F722:F723"/>
    <mergeCell ref="A724:A727"/>
    <mergeCell ref="C724:C727"/>
    <mergeCell ref="F724:F725"/>
    <mergeCell ref="G724:G727"/>
    <mergeCell ref="H720:H723"/>
    <mergeCell ref="I720:I723"/>
    <mergeCell ref="F718:F719"/>
    <mergeCell ref="A720:A723"/>
    <mergeCell ref="C720:C723"/>
    <mergeCell ref="F720:F721"/>
    <mergeCell ref="G720:G723"/>
    <mergeCell ref="A716:A719"/>
    <mergeCell ref="B716:B719"/>
    <mergeCell ref="C716:C719"/>
    <mergeCell ref="F716:F717"/>
    <mergeCell ref="G716:G719"/>
    <mergeCell ref="F694:F695"/>
    <mergeCell ref="A696:A699"/>
    <mergeCell ref="C696:C699"/>
    <mergeCell ref="F696:F697"/>
    <mergeCell ref="G696:G699"/>
    <mergeCell ref="F690:F691"/>
    <mergeCell ref="A692:A695"/>
    <mergeCell ref="F710:F711"/>
    <mergeCell ref="A712:A715"/>
    <mergeCell ref="C712:C715"/>
    <mergeCell ref="F712:F713"/>
    <mergeCell ref="G712:G715"/>
    <mergeCell ref="F714:F715"/>
    <mergeCell ref="A708:A711"/>
    <mergeCell ref="C708:C711"/>
    <mergeCell ref="F708:F709"/>
    <mergeCell ref="G708:G711"/>
    <mergeCell ref="C692:C695"/>
    <mergeCell ref="F692:F693"/>
    <mergeCell ref="G692:G695"/>
    <mergeCell ref="F702:F703"/>
    <mergeCell ref="A704:A707"/>
    <mergeCell ref="C704:C707"/>
    <mergeCell ref="F704:F705"/>
    <mergeCell ref="G704:G707"/>
    <mergeCell ref="F706:F707"/>
    <mergeCell ref="F698:F699"/>
    <mergeCell ref="A700:A703"/>
    <mergeCell ref="C700:C703"/>
    <mergeCell ref="F700:F701"/>
    <mergeCell ref="G700:G703"/>
    <mergeCell ref="H700:H703"/>
    <mergeCell ref="I700:I703"/>
    <mergeCell ref="J700:J703"/>
    <mergeCell ref="K700:K703"/>
    <mergeCell ref="L700:L703"/>
    <mergeCell ref="M700:M703"/>
    <mergeCell ref="H704:H707"/>
    <mergeCell ref="I704:I707"/>
    <mergeCell ref="J704:J707"/>
    <mergeCell ref="K704:K707"/>
    <mergeCell ref="L704:L707"/>
    <mergeCell ref="J696:J699"/>
    <mergeCell ref="K696:K699"/>
    <mergeCell ref="L696:L699"/>
    <mergeCell ref="M696:M699"/>
    <mergeCell ref="F686:F687"/>
    <mergeCell ref="A688:A691"/>
    <mergeCell ref="C688:C691"/>
    <mergeCell ref="F688:F689"/>
    <mergeCell ref="G688:G691"/>
    <mergeCell ref="H696:H699"/>
    <mergeCell ref="I696:I699"/>
    <mergeCell ref="J664:J667"/>
    <mergeCell ref="K664:K667"/>
    <mergeCell ref="L664:L667"/>
    <mergeCell ref="M664:M667"/>
    <mergeCell ref="N664:N667"/>
    <mergeCell ref="H668:H671"/>
    <mergeCell ref="I668:I671"/>
    <mergeCell ref="J668:J671"/>
    <mergeCell ref="F682:F683"/>
    <mergeCell ref="A684:A687"/>
    <mergeCell ref="C684:C687"/>
    <mergeCell ref="F684:F685"/>
    <mergeCell ref="G684:G687"/>
    <mergeCell ref="F678:F679"/>
    <mergeCell ref="A680:A683"/>
    <mergeCell ref="C680:C683"/>
    <mergeCell ref="F680:F681"/>
    <mergeCell ref="G680:G683"/>
    <mergeCell ref="F674:F675"/>
    <mergeCell ref="A676:A679"/>
    <mergeCell ref="C676:C679"/>
    <mergeCell ref="F676:F677"/>
    <mergeCell ref="G676:G679"/>
    <mergeCell ref="H680:H683"/>
    <mergeCell ref="I680:I683"/>
    <mergeCell ref="F670:F671"/>
    <mergeCell ref="A672:A675"/>
    <mergeCell ref="C672:C675"/>
    <mergeCell ref="F672:F673"/>
    <mergeCell ref="G672:G675"/>
    <mergeCell ref="F666:F667"/>
    <mergeCell ref="A668:A671"/>
    <mergeCell ref="C668:C671"/>
    <mergeCell ref="F668:F669"/>
    <mergeCell ref="G668:G671"/>
    <mergeCell ref="F662:F663"/>
    <mergeCell ref="A664:A667"/>
    <mergeCell ref="C664:C667"/>
    <mergeCell ref="F664:F665"/>
    <mergeCell ref="G664:G667"/>
    <mergeCell ref="H664:H667"/>
    <mergeCell ref="I664:I667"/>
    <mergeCell ref="F658:F659"/>
    <mergeCell ref="A660:A663"/>
    <mergeCell ref="C660:C663"/>
    <mergeCell ref="F660:F661"/>
    <mergeCell ref="G660:G663"/>
    <mergeCell ref="F654:F655"/>
    <mergeCell ref="A656:A659"/>
    <mergeCell ref="C656:C659"/>
    <mergeCell ref="F656:F657"/>
    <mergeCell ref="G656:G659"/>
    <mergeCell ref="F650:F651"/>
    <mergeCell ref="A652:A655"/>
    <mergeCell ref="B652:B655"/>
    <mergeCell ref="C652:C655"/>
    <mergeCell ref="F652:F653"/>
    <mergeCell ref="G652:G655"/>
    <mergeCell ref="A648:A651"/>
    <mergeCell ref="C648:C651"/>
    <mergeCell ref="F648:F649"/>
    <mergeCell ref="G648:G651"/>
    <mergeCell ref="B648:B651"/>
    <mergeCell ref="F642:F643"/>
    <mergeCell ref="A644:A647"/>
    <mergeCell ref="C644:C647"/>
    <mergeCell ref="F644:F645"/>
    <mergeCell ref="G644:G647"/>
    <mergeCell ref="F646:F647"/>
    <mergeCell ref="A640:A643"/>
    <mergeCell ref="C640:C643"/>
    <mergeCell ref="F640:F641"/>
    <mergeCell ref="G640:G643"/>
    <mergeCell ref="F634:F635"/>
    <mergeCell ref="A636:A639"/>
    <mergeCell ref="C636:C639"/>
    <mergeCell ref="F636:F637"/>
    <mergeCell ref="G636:G639"/>
    <mergeCell ref="F638:F639"/>
    <mergeCell ref="H636:H639"/>
    <mergeCell ref="H644:H647"/>
    <mergeCell ref="M616:M619"/>
    <mergeCell ref="N616:N619"/>
    <mergeCell ref="H620:H623"/>
    <mergeCell ref="I620:I623"/>
    <mergeCell ref="J620:J623"/>
    <mergeCell ref="F630:F631"/>
    <mergeCell ref="A632:A635"/>
    <mergeCell ref="C632:C635"/>
    <mergeCell ref="F632:F633"/>
    <mergeCell ref="G632:G635"/>
    <mergeCell ref="F626:F627"/>
    <mergeCell ref="A628:A631"/>
    <mergeCell ref="C628:C631"/>
    <mergeCell ref="F628:F629"/>
    <mergeCell ref="G628:G631"/>
    <mergeCell ref="F622:F623"/>
    <mergeCell ref="A624:A627"/>
    <mergeCell ref="C624:C627"/>
    <mergeCell ref="F624:F625"/>
    <mergeCell ref="G624:G627"/>
    <mergeCell ref="K620:K623"/>
    <mergeCell ref="L620:L623"/>
    <mergeCell ref="M620:M623"/>
    <mergeCell ref="N620:N623"/>
    <mergeCell ref="H624:H627"/>
    <mergeCell ref="I624:I627"/>
    <mergeCell ref="J624:J627"/>
    <mergeCell ref="F618:F619"/>
    <mergeCell ref="A620:A623"/>
    <mergeCell ref="C620:C623"/>
    <mergeCell ref="F620:F621"/>
    <mergeCell ref="G620:G623"/>
    <mergeCell ref="F614:F615"/>
    <mergeCell ref="A616:A619"/>
    <mergeCell ref="C616:C619"/>
    <mergeCell ref="F616:F617"/>
    <mergeCell ref="G616:G619"/>
    <mergeCell ref="F610:F611"/>
    <mergeCell ref="A612:A615"/>
    <mergeCell ref="C612:C615"/>
    <mergeCell ref="F612:F613"/>
    <mergeCell ref="G612:G615"/>
    <mergeCell ref="H616:H619"/>
    <mergeCell ref="I616:I619"/>
    <mergeCell ref="K624:K627"/>
    <mergeCell ref="L624:L627"/>
    <mergeCell ref="J616:J619"/>
    <mergeCell ref="K616:K619"/>
    <mergeCell ref="L616:L619"/>
    <mergeCell ref="M624:M627"/>
    <mergeCell ref="N624:N627"/>
    <mergeCell ref="J596:J599"/>
    <mergeCell ref="K596:K599"/>
    <mergeCell ref="L596:L599"/>
    <mergeCell ref="M596:M599"/>
    <mergeCell ref="N596:N599"/>
    <mergeCell ref="O592:O595"/>
    <mergeCell ref="P592:Q593"/>
    <mergeCell ref="R592:S593"/>
    <mergeCell ref="F606:F607"/>
    <mergeCell ref="A608:A611"/>
    <mergeCell ref="C608:C611"/>
    <mergeCell ref="F608:F609"/>
    <mergeCell ref="G608:G611"/>
    <mergeCell ref="F602:F603"/>
    <mergeCell ref="A604:A607"/>
    <mergeCell ref="C604:C607"/>
    <mergeCell ref="F604:F605"/>
    <mergeCell ref="G604:G607"/>
    <mergeCell ref="F598:F599"/>
    <mergeCell ref="A600:A603"/>
    <mergeCell ref="C600:C603"/>
    <mergeCell ref="F600:F601"/>
    <mergeCell ref="G600:G603"/>
    <mergeCell ref="H600:H603"/>
    <mergeCell ref="I600:I603"/>
    <mergeCell ref="J600:J603"/>
    <mergeCell ref="K600:K603"/>
    <mergeCell ref="L600:L603"/>
    <mergeCell ref="M600:M603"/>
    <mergeCell ref="F594:F595"/>
    <mergeCell ref="A596:A599"/>
    <mergeCell ref="C596:C599"/>
    <mergeCell ref="F596:F597"/>
    <mergeCell ref="G596:G599"/>
    <mergeCell ref="F590:F591"/>
    <mergeCell ref="A592:A595"/>
    <mergeCell ref="C592:C595"/>
    <mergeCell ref="F592:F593"/>
    <mergeCell ref="G592:G595"/>
    <mergeCell ref="A588:A591"/>
    <mergeCell ref="B588:B591"/>
    <mergeCell ref="C588:C591"/>
    <mergeCell ref="F588:F589"/>
    <mergeCell ref="G588:G591"/>
    <mergeCell ref="H596:H599"/>
    <mergeCell ref="I596:I599"/>
    <mergeCell ref="F582:F583"/>
    <mergeCell ref="A584:A587"/>
    <mergeCell ref="C584:C587"/>
    <mergeCell ref="F584:F585"/>
    <mergeCell ref="G584:G587"/>
    <mergeCell ref="F586:F587"/>
    <mergeCell ref="A580:A583"/>
    <mergeCell ref="C580:C583"/>
    <mergeCell ref="F580:F581"/>
    <mergeCell ref="G580:G583"/>
    <mergeCell ref="F574:F575"/>
    <mergeCell ref="A576:A579"/>
    <mergeCell ref="C576:C579"/>
    <mergeCell ref="F576:F577"/>
    <mergeCell ref="G576:G579"/>
    <mergeCell ref="F578:F579"/>
    <mergeCell ref="H580:H583"/>
    <mergeCell ref="J560:J563"/>
    <mergeCell ref="K560:K563"/>
    <mergeCell ref="L560:L563"/>
    <mergeCell ref="M560:M563"/>
    <mergeCell ref="N560:N563"/>
    <mergeCell ref="O552:O555"/>
    <mergeCell ref="P552:Q553"/>
    <mergeCell ref="R552:S553"/>
    <mergeCell ref="F570:F571"/>
    <mergeCell ref="A572:A575"/>
    <mergeCell ref="C572:C575"/>
    <mergeCell ref="F572:F573"/>
    <mergeCell ref="G572:G575"/>
    <mergeCell ref="F566:F567"/>
    <mergeCell ref="A568:A571"/>
    <mergeCell ref="C568:C571"/>
    <mergeCell ref="F568:F569"/>
    <mergeCell ref="G568:G571"/>
    <mergeCell ref="F562:F563"/>
    <mergeCell ref="A564:A567"/>
    <mergeCell ref="C564:C567"/>
    <mergeCell ref="F564:F565"/>
    <mergeCell ref="G564:G567"/>
    <mergeCell ref="H564:H567"/>
    <mergeCell ref="I564:I567"/>
    <mergeCell ref="J564:J567"/>
    <mergeCell ref="K564:K567"/>
    <mergeCell ref="L564:L567"/>
    <mergeCell ref="M564:M567"/>
    <mergeCell ref="N564:N567"/>
    <mergeCell ref="F558:F559"/>
    <mergeCell ref="A560:A563"/>
    <mergeCell ref="C560:C563"/>
    <mergeCell ref="F560:F561"/>
    <mergeCell ref="G560:G563"/>
    <mergeCell ref="F554:F555"/>
    <mergeCell ref="A556:A559"/>
    <mergeCell ref="C556:C559"/>
    <mergeCell ref="F556:F557"/>
    <mergeCell ref="G556:G559"/>
    <mergeCell ref="F550:F551"/>
    <mergeCell ref="A552:A555"/>
    <mergeCell ref="C552:C555"/>
    <mergeCell ref="F552:F553"/>
    <mergeCell ref="G552:G555"/>
    <mergeCell ref="H560:H563"/>
    <mergeCell ref="I560:I563"/>
    <mergeCell ref="J528:J531"/>
    <mergeCell ref="K528:K531"/>
    <mergeCell ref="L528:L531"/>
    <mergeCell ref="M528:M531"/>
    <mergeCell ref="N528:N531"/>
    <mergeCell ref="H532:H535"/>
    <mergeCell ref="I532:I535"/>
    <mergeCell ref="J532:J535"/>
    <mergeCell ref="F546:F547"/>
    <mergeCell ref="A548:A551"/>
    <mergeCell ref="C548:C551"/>
    <mergeCell ref="F548:F549"/>
    <mergeCell ref="G548:G551"/>
    <mergeCell ref="F542:F543"/>
    <mergeCell ref="A544:A547"/>
    <mergeCell ref="C544:C547"/>
    <mergeCell ref="F544:F545"/>
    <mergeCell ref="G544:G547"/>
    <mergeCell ref="F538:F539"/>
    <mergeCell ref="A540:A543"/>
    <mergeCell ref="C540:C543"/>
    <mergeCell ref="F540:F541"/>
    <mergeCell ref="G540:G543"/>
    <mergeCell ref="H544:H547"/>
    <mergeCell ref="I544:I547"/>
    <mergeCell ref="J544:J547"/>
    <mergeCell ref="K544:K547"/>
    <mergeCell ref="L544:L547"/>
    <mergeCell ref="M544:M547"/>
    <mergeCell ref="F534:F535"/>
    <mergeCell ref="A536:A539"/>
    <mergeCell ref="C536:C539"/>
    <mergeCell ref="F536:F537"/>
    <mergeCell ref="G536:G539"/>
    <mergeCell ref="F530:F531"/>
    <mergeCell ref="A532:A535"/>
    <mergeCell ref="C532:C535"/>
    <mergeCell ref="F532:F533"/>
    <mergeCell ref="G532:G535"/>
    <mergeCell ref="F526:F527"/>
    <mergeCell ref="A528:A531"/>
    <mergeCell ref="C528:C531"/>
    <mergeCell ref="F528:F529"/>
    <mergeCell ref="G528:G531"/>
    <mergeCell ref="H528:H531"/>
    <mergeCell ref="I528:I531"/>
    <mergeCell ref="F522:F523"/>
    <mergeCell ref="A524:A527"/>
    <mergeCell ref="B524:B527"/>
    <mergeCell ref="C524:C527"/>
    <mergeCell ref="F524:F525"/>
    <mergeCell ref="G524:G527"/>
    <mergeCell ref="A520:A523"/>
    <mergeCell ref="C520:C523"/>
    <mergeCell ref="F520:F521"/>
    <mergeCell ref="G520:G523"/>
    <mergeCell ref="H520:H523"/>
    <mergeCell ref="I520:I523"/>
    <mergeCell ref="B528:B531"/>
    <mergeCell ref="F514:F515"/>
    <mergeCell ref="A516:A519"/>
    <mergeCell ref="C516:C519"/>
    <mergeCell ref="F516:F517"/>
    <mergeCell ref="G516:G519"/>
    <mergeCell ref="F518:F519"/>
    <mergeCell ref="H512:H515"/>
    <mergeCell ref="F510:F511"/>
    <mergeCell ref="A512:A515"/>
    <mergeCell ref="C512:C515"/>
    <mergeCell ref="F512:F513"/>
    <mergeCell ref="G512:G515"/>
    <mergeCell ref="F478:F479"/>
    <mergeCell ref="A508:A511"/>
    <mergeCell ref="B508:B511"/>
    <mergeCell ref="C508:C511"/>
    <mergeCell ref="F508:F509"/>
    <mergeCell ref="G508:G511"/>
    <mergeCell ref="H476:H479"/>
    <mergeCell ref="B484:B487"/>
    <mergeCell ref="C484:C487"/>
    <mergeCell ref="F484:F485"/>
    <mergeCell ref="G484:G487"/>
    <mergeCell ref="H484:H487"/>
    <mergeCell ref="F486:F487"/>
    <mergeCell ref="B492:B495"/>
    <mergeCell ref="C492:C495"/>
    <mergeCell ref="F492:F493"/>
    <mergeCell ref="G492:G495"/>
    <mergeCell ref="H492:H495"/>
    <mergeCell ref="B496:B499"/>
    <mergeCell ref="C496:C499"/>
    <mergeCell ref="A476:A479"/>
    <mergeCell ref="B476:B479"/>
    <mergeCell ref="C476:C479"/>
    <mergeCell ref="F476:F477"/>
    <mergeCell ref="G476:G479"/>
    <mergeCell ref="A472:A475"/>
    <mergeCell ref="C472:C475"/>
    <mergeCell ref="F472:F473"/>
    <mergeCell ref="G472:G475"/>
    <mergeCell ref="F466:F467"/>
    <mergeCell ref="A468:A471"/>
    <mergeCell ref="C468:C471"/>
    <mergeCell ref="F468:F469"/>
    <mergeCell ref="G468:G471"/>
    <mergeCell ref="F470:F471"/>
    <mergeCell ref="A464:A467"/>
    <mergeCell ref="C464:C467"/>
    <mergeCell ref="F464:F465"/>
    <mergeCell ref="G464:G467"/>
    <mergeCell ref="F474:F475"/>
    <mergeCell ref="B468:B471"/>
    <mergeCell ref="A460:A463"/>
    <mergeCell ref="C460:C463"/>
    <mergeCell ref="F460:F461"/>
    <mergeCell ref="G460:G463"/>
    <mergeCell ref="F462:F463"/>
    <mergeCell ref="A456:A459"/>
    <mergeCell ref="C456:C459"/>
    <mergeCell ref="F456:F457"/>
    <mergeCell ref="G456:G459"/>
    <mergeCell ref="F450:F451"/>
    <mergeCell ref="A452:A455"/>
    <mergeCell ref="C452:C455"/>
    <mergeCell ref="F452:F453"/>
    <mergeCell ref="G452:G455"/>
    <mergeCell ref="F454:F455"/>
    <mergeCell ref="A448:A451"/>
    <mergeCell ref="C448:C451"/>
    <mergeCell ref="F448:F449"/>
    <mergeCell ref="G448:G451"/>
    <mergeCell ref="F458:F459"/>
    <mergeCell ref="A444:A447"/>
    <mergeCell ref="C444:C447"/>
    <mergeCell ref="F444:F445"/>
    <mergeCell ref="G444:G447"/>
    <mergeCell ref="F446:F447"/>
    <mergeCell ref="A440:A443"/>
    <mergeCell ref="C440:C443"/>
    <mergeCell ref="F440:F441"/>
    <mergeCell ref="G440:G443"/>
    <mergeCell ref="J424:J427"/>
    <mergeCell ref="K424:K427"/>
    <mergeCell ref="L424:L427"/>
    <mergeCell ref="M424:M427"/>
    <mergeCell ref="N424:N427"/>
    <mergeCell ref="H428:H431"/>
    <mergeCell ref="I428:I431"/>
    <mergeCell ref="J428:J431"/>
    <mergeCell ref="F434:F435"/>
    <mergeCell ref="A436:A439"/>
    <mergeCell ref="C436:C439"/>
    <mergeCell ref="F436:F437"/>
    <mergeCell ref="G436:G439"/>
    <mergeCell ref="F438:F439"/>
    <mergeCell ref="F430:F431"/>
    <mergeCell ref="A432:A435"/>
    <mergeCell ref="B432:B435"/>
    <mergeCell ref="C432:C435"/>
    <mergeCell ref="F432:F433"/>
    <mergeCell ref="G432:G435"/>
    <mergeCell ref="K428:K431"/>
    <mergeCell ref="L428:L431"/>
    <mergeCell ref="M428:M431"/>
    <mergeCell ref="F426:F427"/>
    <mergeCell ref="A428:A431"/>
    <mergeCell ref="C428:C431"/>
    <mergeCell ref="F428:F429"/>
    <mergeCell ref="G428:G431"/>
    <mergeCell ref="F422:F423"/>
    <mergeCell ref="A424:A427"/>
    <mergeCell ref="C424:C427"/>
    <mergeCell ref="F424:F425"/>
    <mergeCell ref="G424:G427"/>
    <mergeCell ref="I436:I439"/>
    <mergeCell ref="J436:J439"/>
    <mergeCell ref="K436:K439"/>
    <mergeCell ref="L436:L439"/>
    <mergeCell ref="M436:M439"/>
    <mergeCell ref="N436:N439"/>
    <mergeCell ref="F418:F419"/>
    <mergeCell ref="A420:A423"/>
    <mergeCell ref="C420:C423"/>
    <mergeCell ref="F420:F421"/>
    <mergeCell ref="G420:G423"/>
    <mergeCell ref="H424:H427"/>
    <mergeCell ref="I424:I427"/>
    <mergeCell ref="A416:A419"/>
    <mergeCell ref="C416:C419"/>
    <mergeCell ref="F416:F417"/>
    <mergeCell ref="G416:G419"/>
    <mergeCell ref="K416:K419"/>
    <mergeCell ref="L416:L419"/>
    <mergeCell ref="M416:M419"/>
    <mergeCell ref="N416:N419"/>
    <mergeCell ref="I420:I423"/>
    <mergeCell ref="A412:A415"/>
    <mergeCell ref="B412:B415"/>
    <mergeCell ref="C412:C415"/>
    <mergeCell ref="H432:H435"/>
    <mergeCell ref="I432:I435"/>
    <mergeCell ref="J432:J435"/>
    <mergeCell ref="F406:F407"/>
    <mergeCell ref="A408:A411"/>
    <mergeCell ref="C408:C411"/>
    <mergeCell ref="F408:F409"/>
    <mergeCell ref="G408:G411"/>
    <mergeCell ref="F410:F411"/>
    <mergeCell ref="A404:A407"/>
    <mergeCell ref="C404:C407"/>
    <mergeCell ref="F404:F405"/>
    <mergeCell ref="G404:G407"/>
    <mergeCell ref="F398:F399"/>
    <mergeCell ref="A400:A403"/>
    <mergeCell ref="C400:C403"/>
    <mergeCell ref="F400:F401"/>
    <mergeCell ref="G400:G403"/>
    <mergeCell ref="F402:F403"/>
    <mergeCell ref="A396:A399"/>
    <mergeCell ref="C396:C399"/>
    <mergeCell ref="F396:F397"/>
    <mergeCell ref="G396:G399"/>
    <mergeCell ref="B404:B407"/>
    <mergeCell ref="B408:B411"/>
    <mergeCell ref="H416:H419"/>
    <mergeCell ref="I416:I419"/>
    <mergeCell ref="J416:J419"/>
    <mergeCell ref="H420:H423"/>
    <mergeCell ref="F390:F391"/>
    <mergeCell ref="A392:A395"/>
    <mergeCell ref="C392:C395"/>
    <mergeCell ref="F392:F393"/>
    <mergeCell ref="G392:G395"/>
    <mergeCell ref="F394:F395"/>
    <mergeCell ref="A388:A391"/>
    <mergeCell ref="C388:C391"/>
    <mergeCell ref="F388:F389"/>
    <mergeCell ref="G388:G391"/>
    <mergeCell ref="F382:F383"/>
    <mergeCell ref="A384:A387"/>
    <mergeCell ref="C384:C387"/>
    <mergeCell ref="F384:F385"/>
    <mergeCell ref="G384:G387"/>
    <mergeCell ref="F386:F387"/>
    <mergeCell ref="A380:A383"/>
    <mergeCell ref="C380:C383"/>
    <mergeCell ref="F380:F381"/>
    <mergeCell ref="G380:G383"/>
    <mergeCell ref="F374:F375"/>
    <mergeCell ref="A376:A379"/>
    <mergeCell ref="C376:C379"/>
    <mergeCell ref="F376:F377"/>
    <mergeCell ref="G376:G379"/>
    <mergeCell ref="F378:F379"/>
    <mergeCell ref="H384:H387"/>
    <mergeCell ref="F370:F371"/>
    <mergeCell ref="A372:A375"/>
    <mergeCell ref="C372:C375"/>
    <mergeCell ref="F372:F373"/>
    <mergeCell ref="G372:G375"/>
    <mergeCell ref="F366:F367"/>
    <mergeCell ref="A368:A371"/>
    <mergeCell ref="B368:B371"/>
    <mergeCell ref="C368:C371"/>
    <mergeCell ref="F368:F369"/>
    <mergeCell ref="G368:G371"/>
    <mergeCell ref="F362:F363"/>
    <mergeCell ref="A364:A367"/>
    <mergeCell ref="C364:C367"/>
    <mergeCell ref="F364:F365"/>
    <mergeCell ref="G364:G367"/>
    <mergeCell ref="H368:H371"/>
    <mergeCell ref="O344:O347"/>
    <mergeCell ref="P344:Q345"/>
    <mergeCell ref="R344:S345"/>
    <mergeCell ref="F358:F359"/>
    <mergeCell ref="A360:A363"/>
    <mergeCell ref="C360:C363"/>
    <mergeCell ref="F360:F361"/>
    <mergeCell ref="G360:G363"/>
    <mergeCell ref="F354:F355"/>
    <mergeCell ref="A356:A359"/>
    <mergeCell ref="C356:C359"/>
    <mergeCell ref="F356:F357"/>
    <mergeCell ref="G356:G359"/>
    <mergeCell ref="A352:A355"/>
    <mergeCell ref="B352:B355"/>
    <mergeCell ref="C352:C355"/>
    <mergeCell ref="F352:F353"/>
    <mergeCell ref="G352:G355"/>
    <mergeCell ref="H352:H355"/>
    <mergeCell ref="F346:F347"/>
    <mergeCell ref="A348:A351"/>
    <mergeCell ref="C348:C351"/>
    <mergeCell ref="F348:F349"/>
    <mergeCell ref="G348:G351"/>
    <mergeCell ref="A344:A347"/>
    <mergeCell ref="B344:B347"/>
    <mergeCell ref="C344:C347"/>
    <mergeCell ref="F344:F345"/>
    <mergeCell ref="G344:G347"/>
    <mergeCell ref="F338:F339"/>
    <mergeCell ref="A340:A343"/>
    <mergeCell ref="C340:C343"/>
    <mergeCell ref="F340:F341"/>
    <mergeCell ref="G340:G343"/>
    <mergeCell ref="F342:F343"/>
    <mergeCell ref="A336:A339"/>
    <mergeCell ref="C336:C339"/>
    <mergeCell ref="F336:F337"/>
    <mergeCell ref="G336:G339"/>
    <mergeCell ref="B348:B351"/>
    <mergeCell ref="G332:G335"/>
    <mergeCell ref="F334:F335"/>
    <mergeCell ref="A328:A331"/>
    <mergeCell ref="C328:C331"/>
    <mergeCell ref="F328:F329"/>
    <mergeCell ref="G328:G331"/>
    <mergeCell ref="F330:F331"/>
    <mergeCell ref="A332:A335"/>
    <mergeCell ref="C332:C335"/>
    <mergeCell ref="F332:F333"/>
    <mergeCell ref="F350:F351"/>
    <mergeCell ref="A292:A295"/>
    <mergeCell ref="B292:B295"/>
    <mergeCell ref="C292:C295"/>
    <mergeCell ref="F292:F293"/>
    <mergeCell ref="G292:G295"/>
    <mergeCell ref="F310:F311"/>
    <mergeCell ref="F306:F307"/>
    <mergeCell ref="A308:A311"/>
    <mergeCell ref="B308:B311"/>
    <mergeCell ref="C308:C311"/>
    <mergeCell ref="F308:F309"/>
    <mergeCell ref="G308:G311"/>
    <mergeCell ref="F302:F303"/>
    <mergeCell ref="A304:A307"/>
    <mergeCell ref="C304:C307"/>
    <mergeCell ref="F304:F305"/>
    <mergeCell ref="G304:G307"/>
    <mergeCell ref="F298:F299"/>
    <mergeCell ref="A300:A303"/>
    <mergeCell ref="C300:C303"/>
    <mergeCell ref="F300:F301"/>
    <mergeCell ref="A296:A299"/>
    <mergeCell ref="C296:C299"/>
    <mergeCell ref="F296:F297"/>
    <mergeCell ref="G296:G299"/>
    <mergeCell ref="G300:G303"/>
    <mergeCell ref="A288:A291"/>
    <mergeCell ref="C288:C291"/>
    <mergeCell ref="F288:F289"/>
    <mergeCell ref="G288:G291"/>
    <mergeCell ref="F290:F291"/>
    <mergeCell ref="A284:A287"/>
    <mergeCell ref="C284:C287"/>
    <mergeCell ref="F284:F285"/>
    <mergeCell ref="G284:G287"/>
    <mergeCell ref="F278:F279"/>
    <mergeCell ref="A280:A283"/>
    <mergeCell ref="C280:C283"/>
    <mergeCell ref="F280:F281"/>
    <mergeCell ref="G280:G283"/>
    <mergeCell ref="F282:F283"/>
    <mergeCell ref="A276:A279"/>
    <mergeCell ref="C276:C279"/>
    <mergeCell ref="F276:F277"/>
    <mergeCell ref="G276:G279"/>
    <mergeCell ref="B288:B291"/>
    <mergeCell ref="A272:A275"/>
    <mergeCell ref="C272:C275"/>
    <mergeCell ref="F272:F273"/>
    <mergeCell ref="G272:G275"/>
    <mergeCell ref="F274:F275"/>
    <mergeCell ref="A268:A271"/>
    <mergeCell ref="C268:C271"/>
    <mergeCell ref="F268:F269"/>
    <mergeCell ref="G268:G271"/>
    <mergeCell ref="F262:F263"/>
    <mergeCell ref="A264:A267"/>
    <mergeCell ref="C264:C267"/>
    <mergeCell ref="F264:F265"/>
    <mergeCell ref="G264:G267"/>
    <mergeCell ref="F266:F267"/>
    <mergeCell ref="A260:A263"/>
    <mergeCell ref="C260:C263"/>
    <mergeCell ref="F260:F261"/>
    <mergeCell ref="G260:G263"/>
    <mergeCell ref="A256:A259"/>
    <mergeCell ref="C256:C259"/>
    <mergeCell ref="F256:F257"/>
    <mergeCell ref="G256:G259"/>
    <mergeCell ref="F258:F259"/>
    <mergeCell ref="F250:F251"/>
    <mergeCell ref="A252:A255"/>
    <mergeCell ref="C252:C255"/>
    <mergeCell ref="F252:F253"/>
    <mergeCell ref="G252:G255"/>
    <mergeCell ref="K248:K251"/>
    <mergeCell ref="L248:L251"/>
    <mergeCell ref="M248:M251"/>
    <mergeCell ref="N248:N251"/>
    <mergeCell ref="H252:H255"/>
    <mergeCell ref="I252:I255"/>
    <mergeCell ref="J252:J255"/>
    <mergeCell ref="K252:K255"/>
    <mergeCell ref="L252:L255"/>
    <mergeCell ref="M252:M255"/>
    <mergeCell ref="N252:N255"/>
    <mergeCell ref="H256:H259"/>
    <mergeCell ref="A248:A251"/>
    <mergeCell ref="B248:B251"/>
    <mergeCell ref="C248:C251"/>
    <mergeCell ref="F248:F249"/>
    <mergeCell ref="G248:G251"/>
    <mergeCell ref="H248:H251"/>
    <mergeCell ref="I248:I251"/>
    <mergeCell ref="F254:F255"/>
    <mergeCell ref="A244:A247"/>
    <mergeCell ref="C244:C247"/>
    <mergeCell ref="F244:F245"/>
    <mergeCell ref="G244:G247"/>
    <mergeCell ref="F238:F239"/>
    <mergeCell ref="A240:A243"/>
    <mergeCell ref="C240:C243"/>
    <mergeCell ref="F240:F241"/>
    <mergeCell ref="G240:G243"/>
    <mergeCell ref="H244:H247"/>
    <mergeCell ref="I244:I247"/>
    <mergeCell ref="A236:A239"/>
    <mergeCell ref="C236:C239"/>
    <mergeCell ref="F236:F237"/>
    <mergeCell ref="G236:G239"/>
    <mergeCell ref="H236:H239"/>
    <mergeCell ref="I236:I239"/>
    <mergeCell ref="F242:F243"/>
    <mergeCell ref="A232:A235"/>
    <mergeCell ref="C232:C235"/>
    <mergeCell ref="F232:F233"/>
    <mergeCell ref="G232:G235"/>
    <mergeCell ref="F226:F227"/>
    <mergeCell ref="A228:A231"/>
    <mergeCell ref="C228:C231"/>
    <mergeCell ref="F228:F229"/>
    <mergeCell ref="G228:G231"/>
    <mergeCell ref="H228:H231"/>
    <mergeCell ref="I228:I231"/>
    <mergeCell ref="A224:A227"/>
    <mergeCell ref="C224:C227"/>
    <mergeCell ref="F224:F225"/>
    <mergeCell ref="G224:G227"/>
    <mergeCell ref="H232:H235"/>
    <mergeCell ref="I232:I235"/>
    <mergeCell ref="B232:B235"/>
    <mergeCell ref="A220:A223"/>
    <mergeCell ref="C220:C223"/>
    <mergeCell ref="F220:F221"/>
    <mergeCell ref="G220:G223"/>
    <mergeCell ref="F214:F215"/>
    <mergeCell ref="A216:A219"/>
    <mergeCell ref="C216:C219"/>
    <mergeCell ref="F216:F217"/>
    <mergeCell ref="G216:G219"/>
    <mergeCell ref="H224:H227"/>
    <mergeCell ref="A196:A199"/>
    <mergeCell ref="C196:C199"/>
    <mergeCell ref="F196:F197"/>
    <mergeCell ref="G196:G199"/>
    <mergeCell ref="H212:H215"/>
    <mergeCell ref="F222:F223"/>
    <mergeCell ref="C192:C195"/>
    <mergeCell ref="F192:F193"/>
    <mergeCell ref="G192:G195"/>
    <mergeCell ref="F210:F211"/>
    <mergeCell ref="A212:A215"/>
    <mergeCell ref="C212:C215"/>
    <mergeCell ref="F212:F213"/>
    <mergeCell ref="G212:G215"/>
    <mergeCell ref="F206:F207"/>
    <mergeCell ref="A208:A211"/>
    <mergeCell ref="C208:C211"/>
    <mergeCell ref="F208:F209"/>
    <mergeCell ref="G208:G211"/>
    <mergeCell ref="F202:F203"/>
    <mergeCell ref="A204:A207"/>
    <mergeCell ref="C204:C207"/>
    <mergeCell ref="G204:G207"/>
    <mergeCell ref="H208:H211"/>
    <mergeCell ref="I208:I211"/>
    <mergeCell ref="I212:I215"/>
    <mergeCell ref="F186:F187"/>
    <mergeCell ref="A188:A191"/>
    <mergeCell ref="B188:B191"/>
    <mergeCell ref="C188:C191"/>
    <mergeCell ref="F188:F189"/>
    <mergeCell ref="G188:G191"/>
    <mergeCell ref="A184:A187"/>
    <mergeCell ref="C184:C187"/>
    <mergeCell ref="F184:F185"/>
    <mergeCell ref="G184:G187"/>
    <mergeCell ref="H204:H207"/>
    <mergeCell ref="I204:I207"/>
    <mergeCell ref="F198:F199"/>
    <mergeCell ref="A200:A203"/>
    <mergeCell ref="C200:C203"/>
    <mergeCell ref="F200:F201"/>
    <mergeCell ref="G200:G203"/>
    <mergeCell ref="F194:F195"/>
    <mergeCell ref="A192:A195"/>
    <mergeCell ref="A180:A183"/>
    <mergeCell ref="C180:C183"/>
    <mergeCell ref="F180:F181"/>
    <mergeCell ref="G180:G183"/>
    <mergeCell ref="F182:F183"/>
    <mergeCell ref="H184:H187"/>
    <mergeCell ref="I184:I187"/>
    <mergeCell ref="J184:J187"/>
    <mergeCell ref="K184:K187"/>
    <mergeCell ref="L184:L187"/>
    <mergeCell ref="M184:M187"/>
    <mergeCell ref="J192:J195"/>
    <mergeCell ref="K192:K195"/>
    <mergeCell ref="L192:L195"/>
    <mergeCell ref="F152:F153"/>
    <mergeCell ref="G152:G155"/>
    <mergeCell ref="I152:I155"/>
    <mergeCell ref="J152:J155"/>
    <mergeCell ref="K152:K155"/>
    <mergeCell ref="L152:L155"/>
    <mergeCell ref="M152:M155"/>
    <mergeCell ref="H164:H167"/>
    <mergeCell ref="I164:I167"/>
    <mergeCell ref="J164:J167"/>
    <mergeCell ref="K164:K167"/>
    <mergeCell ref="L164:L167"/>
    <mergeCell ref="M164:M167"/>
    <mergeCell ref="H180:H183"/>
    <mergeCell ref="I180:I183"/>
    <mergeCell ref="J180:J183"/>
    <mergeCell ref="K180:K183"/>
    <mergeCell ref="L180:L183"/>
    <mergeCell ref="A144:A147"/>
    <mergeCell ref="C144:C147"/>
    <mergeCell ref="F144:F145"/>
    <mergeCell ref="G144:G147"/>
    <mergeCell ref="A176:A179"/>
    <mergeCell ref="C176:C179"/>
    <mergeCell ref="F176:F177"/>
    <mergeCell ref="G176:G179"/>
    <mergeCell ref="F170:F171"/>
    <mergeCell ref="A172:A175"/>
    <mergeCell ref="C172:C175"/>
    <mergeCell ref="F172:F173"/>
    <mergeCell ref="G172:G175"/>
    <mergeCell ref="F174:F175"/>
    <mergeCell ref="A168:A171"/>
    <mergeCell ref="C168:C171"/>
    <mergeCell ref="F168:F169"/>
    <mergeCell ref="G168:G171"/>
    <mergeCell ref="A164:A167"/>
    <mergeCell ref="C164:C167"/>
    <mergeCell ref="F164:F165"/>
    <mergeCell ref="G164:G167"/>
    <mergeCell ref="F166:F167"/>
    <mergeCell ref="B176:B179"/>
    <mergeCell ref="A140:A143"/>
    <mergeCell ref="C140:C143"/>
    <mergeCell ref="F140:F141"/>
    <mergeCell ref="G140:G143"/>
    <mergeCell ref="F142:F143"/>
    <mergeCell ref="A136:A139"/>
    <mergeCell ref="C136:C139"/>
    <mergeCell ref="F136:F137"/>
    <mergeCell ref="G136:G139"/>
    <mergeCell ref="F162:F163"/>
    <mergeCell ref="A132:A135"/>
    <mergeCell ref="C132:C135"/>
    <mergeCell ref="F132:F133"/>
    <mergeCell ref="G132:G135"/>
    <mergeCell ref="F134:F135"/>
    <mergeCell ref="H140:H143"/>
    <mergeCell ref="H136:H139"/>
    <mergeCell ref="H152:H155"/>
    <mergeCell ref="H160:H163"/>
    <mergeCell ref="A160:A163"/>
    <mergeCell ref="C160:C163"/>
    <mergeCell ref="F160:F161"/>
    <mergeCell ref="G160:G163"/>
    <mergeCell ref="F154:F155"/>
    <mergeCell ref="A156:A159"/>
    <mergeCell ref="C156:C159"/>
    <mergeCell ref="F156:F157"/>
    <mergeCell ref="G156:G159"/>
    <mergeCell ref="F158:F159"/>
    <mergeCell ref="A152:A155"/>
    <mergeCell ref="C152:C155"/>
    <mergeCell ref="G148:G151"/>
    <mergeCell ref="A128:A131"/>
    <mergeCell ref="C128:C131"/>
    <mergeCell ref="F128:F129"/>
    <mergeCell ref="G128:G131"/>
    <mergeCell ref="F122:F123"/>
    <mergeCell ref="A124:A127"/>
    <mergeCell ref="C124:C127"/>
    <mergeCell ref="F124:F125"/>
    <mergeCell ref="G124:G127"/>
    <mergeCell ref="F118:F119"/>
    <mergeCell ref="A120:A123"/>
    <mergeCell ref="C120:C123"/>
    <mergeCell ref="F120:F121"/>
    <mergeCell ref="G120:G123"/>
    <mergeCell ref="H124:H127"/>
    <mergeCell ref="F114:F115"/>
    <mergeCell ref="A116:A119"/>
    <mergeCell ref="C116:C119"/>
    <mergeCell ref="F116:F117"/>
    <mergeCell ref="G116:G119"/>
    <mergeCell ref="A112:A115"/>
    <mergeCell ref="C112:C115"/>
    <mergeCell ref="F112:F113"/>
    <mergeCell ref="G112:G115"/>
    <mergeCell ref="H112:H115"/>
    <mergeCell ref="B120:B123"/>
    <mergeCell ref="A108:A111"/>
    <mergeCell ref="C108:C111"/>
    <mergeCell ref="F108:F109"/>
    <mergeCell ref="G108:G111"/>
    <mergeCell ref="H108:H111"/>
    <mergeCell ref="I108:I111"/>
    <mergeCell ref="F102:F103"/>
    <mergeCell ref="A104:A107"/>
    <mergeCell ref="C104:C107"/>
    <mergeCell ref="F104:F105"/>
    <mergeCell ref="G104:G107"/>
    <mergeCell ref="A100:A103"/>
    <mergeCell ref="C100:C103"/>
    <mergeCell ref="F100:F101"/>
    <mergeCell ref="G100:G103"/>
    <mergeCell ref="H104:H107"/>
    <mergeCell ref="I104:I107"/>
    <mergeCell ref="F110:F111"/>
    <mergeCell ref="F106:F107"/>
    <mergeCell ref="H100:H103"/>
    <mergeCell ref="I100:I103"/>
    <mergeCell ref="G96:G99"/>
    <mergeCell ref="H92:H95"/>
    <mergeCell ref="I92:I95"/>
    <mergeCell ref="H96:H99"/>
    <mergeCell ref="I96:I99"/>
    <mergeCell ref="G64:G67"/>
    <mergeCell ref="F66:F67"/>
    <mergeCell ref="A60:A63"/>
    <mergeCell ref="C60:C63"/>
    <mergeCell ref="F60:F61"/>
    <mergeCell ref="G60:G63"/>
    <mergeCell ref="F90:F91"/>
    <mergeCell ref="A92:A95"/>
    <mergeCell ref="C92:C95"/>
    <mergeCell ref="F92:F93"/>
    <mergeCell ref="G92:G95"/>
    <mergeCell ref="F86:F87"/>
    <mergeCell ref="A88:A91"/>
    <mergeCell ref="C88:C91"/>
    <mergeCell ref="F88:F89"/>
    <mergeCell ref="G88:G91"/>
    <mergeCell ref="F82:F83"/>
    <mergeCell ref="A84:A87"/>
    <mergeCell ref="G84:G87"/>
    <mergeCell ref="F78:F79"/>
    <mergeCell ref="A80:A83"/>
    <mergeCell ref="C80:C83"/>
    <mergeCell ref="F80:F81"/>
    <mergeCell ref="H68:H71"/>
    <mergeCell ref="I68:I71"/>
    <mergeCell ref="B64:B67"/>
    <mergeCell ref="I76:I79"/>
    <mergeCell ref="A48:A51"/>
    <mergeCell ref="C48:C51"/>
    <mergeCell ref="F48:F49"/>
    <mergeCell ref="G48:G51"/>
    <mergeCell ref="F50:F51"/>
    <mergeCell ref="A44:A47"/>
    <mergeCell ref="C44:C47"/>
    <mergeCell ref="F44:F45"/>
    <mergeCell ref="G44:G47"/>
    <mergeCell ref="F98:F99"/>
    <mergeCell ref="A40:A43"/>
    <mergeCell ref="C40:C43"/>
    <mergeCell ref="F74:F75"/>
    <mergeCell ref="A76:A79"/>
    <mergeCell ref="C76:C79"/>
    <mergeCell ref="F76:F77"/>
    <mergeCell ref="G76:G79"/>
    <mergeCell ref="F70:F71"/>
    <mergeCell ref="A72:A75"/>
    <mergeCell ref="C72:C75"/>
    <mergeCell ref="F72:F73"/>
    <mergeCell ref="G72:G75"/>
    <mergeCell ref="A68:A71"/>
    <mergeCell ref="B68:B71"/>
    <mergeCell ref="C68:C71"/>
    <mergeCell ref="F68:F69"/>
    <mergeCell ref="G68:G71"/>
    <mergeCell ref="F62:F63"/>
    <mergeCell ref="A64:A67"/>
    <mergeCell ref="C64:C67"/>
    <mergeCell ref="F94:F95"/>
    <mergeCell ref="A96:A99"/>
    <mergeCell ref="A8:A11"/>
    <mergeCell ref="C8:C11"/>
    <mergeCell ref="F8:F9"/>
    <mergeCell ref="G8:G11"/>
    <mergeCell ref="F14:F15"/>
    <mergeCell ref="A16:A19"/>
    <mergeCell ref="C16:C19"/>
    <mergeCell ref="F16:F17"/>
    <mergeCell ref="G16:G19"/>
    <mergeCell ref="F18:F19"/>
    <mergeCell ref="F294:F295"/>
    <mergeCell ref="F54:F55"/>
    <mergeCell ref="A56:A59"/>
    <mergeCell ref="C56:C59"/>
    <mergeCell ref="F56:F57"/>
    <mergeCell ref="G56:G59"/>
    <mergeCell ref="F58:F59"/>
    <mergeCell ref="A52:A55"/>
    <mergeCell ref="C52:C55"/>
    <mergeCell ref="F52:F53"/>
    <mergeCell ref="G52:G55"/>
    <mergeCell ref="A24:A27"/>
    <mergeCell ref="C24:C27"/>
    <mergeCell ref="F24:F25"/>
    <mergeCell ref="G24:G27"/>
    <mergeCell ref="F26:F27"/>
    <mergeCell ref="A20:A23"/>
    <mergeCell ref="G32:G35"/>
    <mergeCell ref="F34:F35"/>
    <mergeCell ref="A36:A39"/>
    <mergeCell ref="C36:C39"/>
    <mergeCell ref="G80:G83"/>
    <mergeCell ref="I16:I19"/>
    <mergeCell ref="J16:J19"/>
    <mergeCell ref="K16:K19"/>
    <mergeCell ref="L16:L19"/>
    <mergeCell ref="M16:M19"/>
    <mergeCell ref="N16:N19"/>
    <mergeCell ref="H20:H23"/>
    <mergeCell ref="F40:F41"/>
    <mergeCell ref="G40:G43"/>
    <mergeCell ref="F42:F43"/>
    <mergeCell ref="I12:I15"/>
    <mergeCell ref="I20:I23"/>
    <mergeCell ref="J20:J23"/>
    <mergeCell ref="K20:K23"/>
    <mergeCell ref="L20:L23"/>
    <mergeCell ref="M20:M23"/>
    <mergeCell ref="N20:N23"/>
    <mergeCell ref="I24:I27"/>
    <mergeCell ref="J24:J27"/>
    <mergeCell ref="K24:K27"/>
    <mergeCell ref="L24:L27"/>
    <mergeCell ref="M24:M27"/>
    <mergeCell ref="N24:N27"/>
    <mergeCell ref="I28:I31"/>
    <mergeCell ref="F36:F37"/>
    <mergeCell ref="G36:G39"/>
    <mergeCell ref="G20:G23"/>
    <mergeCell ref="K28:K31"/>
    <mergeCell ref="L28:L31"/>
    <mergeCell ref="M28:M31"/>
    <mergeCell ref="N28:N31"/>
    <mergeCell ref="I32:I35"/>
    <mergeCell ref="A12:A15"/>
    <mergeCell ref="C12:C15"/>
    <mergeCell ref="F12:F13"/>
    <mergeCell ref="G12:G15"/>
    <mergeCell ref="F30:F31"/>
    <mergeCell ref="A32:A35"/>
    <mergeCell ref="C32:C35"/>
    <mergeCell ref="F32:F33"/>
    <mergeCell ref="G28:G31"/>
    <mergeCell ref="H12:H15"/>
    <mergeCell ref="F38:F39"/>
    <mergeCell ref="H24:H27"/>
    <mergeCell ref="H28:H31"/>
    <mergeCell ref="F28:F29"/>
    <mergeCell ref="A28:A31"/>
    <mergeCell ref="C28:C31"/>
    <mergeCell ref="H16:H19"/>
    <mergeCell ref="H32:H35"/>
    <mergeCell ref="A324:A327"/>
    <mergeCell ref="C324:C327"/>
    <mergeCell ref="F324:F325"/>
    <mergeCell ref="G324:G327"/>
    <mergeCell ref="F326:F327"/>
    <mergeCell ref="A320:A323"/>
    <mergeCell ref="C320:C323"/>
    <mergeCell ref="F320:F321"/>
    <mergeCell ref="G320:G323"/>
    <mergeCell ref="F314:F315"/>
    <mergeCell ref="F318:F319"/>
    <mergeCell ref="A312:A315"/>
    <mergeCell ref="C312:C315"/>
    <mergeCell ref="F312:F313"/>
    <mergeCell ref="G312:G315"/>
    <mergeCell ref="A316:A319"/>
    <mergeCell ref="C316:C319"/>
    <mergeCell ref="F316:F317"/>
    <mergeCell ref="G316:G319"/>
    <mergeCell ref="J32:J35"/>
    <mergeCell ref="K32:K35"/>
    <mergeCell ref="L32:L35"/>
    <mergeCell ref="M32:M35"/>
    <mergeCell ref="N32:N35"/>
    <mergeCell ref="H36:H39"/>
    <mergeCell ref="I36:I39"/>
    <mergeCell ref="J36:J39"/>
    <mergeCell ref="K36:K39"/>
    <mergeCell ref="L36:L39"/>
    <mergeCell ref="M36:M39"/>
    <mergeCell ref="N36:N39"/>
    <mergeCell ref="J28:J31"/>
    <mergeCell ref="H40:H43"/>
    <mergeCell ref="I40:I43"/>
    <mergeCell ref="J40:J43"/>
    <mergeCell ref="K40:K43"/>
    <mergeCell ref="L40:L43"/>
    <mergeCell ref="M40:M43"/>
    <mergeCell ref="N40:N43"/>
    <mergeCell ref="H44:H47"/>
    <mergeCell ref="I44:I47"/>
    <mergeCell ref="J44:J47"/>
    <mergeCell ref="K44:K47"/>
    <mergeCell ref="L44:L47"/>
    <mergeCell ref="M44:M47"/>
    <mergeCell ref="N44:N47"/>
    <mergeCell ref="H48:H51"/>
    <mergeCell ref="I48:I51"/>
    <mergeCell ref="J48:J51"/>
    <mergeCell ref="K48:K51"/>
    <mergeCell ref="L48:L51"/>
    <mergeCell ref="M48:M51"/>
    <mergeCell ref="N48:N51"/>
    <mergeCell ref="H52:H55"/>
    <mergeCell ref="I52:I55"/>
    <mergeCell ref="J52:J55"/>
    <mergeCell ref="K52:K55"/>
    <mergeCell ref="L52:L55"/>
    <mergeCell ref="M52:M55"/>
    <mergeCell ref="N52:N55"/>
    <mergeCell ref="H56:H59"/>
    <mergeCell ref="I56:I59"/>
    <mergeCell ref="J56:J59"/>
    <mergeCell ref="K56:K59"/>
    <mergeCell ref="L56:L59"/>
    <mergeCell ref="M56:M59"/>
    <mergeCell ref="N56:N59"/>
    <mergeCell ref="H60:H63"/>
    <mergeCell ref="I60:I63"/>
    <mergeCell ref="J60:J63"/>
    <mergeCell ref="K60:K63"/>
    <mergeCell ref="L60:L63"/>
    <mergeCell ref="M60:M63"/>
    <mergeCell ref="N60:N63"/>
    <mergeCell ref="H64:H67"/>
    <mergeCell ref="I64:I67"/>
    <mergeCell ref="J64:J67"/>
    <mergeCell ref="K64:K67"/>
    <mergeCell ref="L64:L67"/>
    <mergeCell ref="M64:M67"/>
    <mergeCell ref="N64:N67"/>
    <mergeCell ref="J68:J71"/>
    <mergeCell ref="K68:K71"/>
    <mergeCell ref="L68:L71"/>
    <mergeCell ref="M68:M71"/>
    <mergeCell ref="N68:N71"/>
    <mergeCell ref="H72:H75"/>
    <mergeCell ref="I72:I75"/>
    <mergeCell ref="J72:J75"/>
    <mergeCell ref="K72:K75"/>
    <mergeCell ref="L72:L75"/>
    <mergeCell ref="M72:M75"/>
    <mergeCell ref="N72:N75"/>
    <mergeCell ref="N76:N79"/>
    <mergeCell ref="H80:H83"/>
    <mergeCell ref="I80:I83"/>
    <mergeCell ref="J80:J83"/>
    <mergeCell ref="K80:K83"/>
    <mergeCell ref="L80:L83"/>
    <mergeCell ref="M80:M83"/>
    <mergeCell ref="N80:N83"/>
    <mergeCell ref="H76:H79"/>
    <mergeCell ref="J84:J87"/>
    <mergeCell ref="K84:K87"/>
    <mergeCell ref="L84:L87"/>
    <mergeCell ref="M84:M87"/>
    <mergeCell ref="N84:N87"/>
    <mergeCell ref="H88:H91"/>
    <mergeCell ref="I88:I91"/>
    <mergeCell ref="J88:J91"/>
    <mergeCell ref="K88:K91"/>
    <mergeCell ref="L88:L91"/>
    <mergeCell ref="M88:M91"/>
    <mergeCell ref="N88:N91"/>
    <mergeCell ref="J76:J79"/>
    <mergeCell ref="K76:K79"/>
    <mergeCell ref="L76:L79"/>
    <mergeCell ref="M76:M79"/>
    <mergeCell ref="N92:N95"/>
    <mergeCell ref="J92:J95"/>
    <mergeCell ref="K92:K95"/>
    <mergeCell ref="L92:L95"/>
    <mergeCell ref="M92:M95"/>
    <mergeCell ref="H84:H87"/>
    <mergeCell ref="I84:I87"/>
    <mergeCell ref="I120:I123"/>
    <mergeCell ref="J120:J123"/>
    <mergeCell ref="K120:K123"/>
    <mergeCell ref="L120:L123"/>
    <mergeCell ref="M120:M123"/>
    <mergeCell ref="N120:N123"/>
    <mergeCell ref="J108:J111"/>
    <mergeCell ref="K108:K111"/>
    <mergeCell ref="L108:L111"/>
    <mergeCell ref="M108:M111"/>
    <mergeCell ref="N108:N111"/>
    <mergeCell ref="J112:J115"/>
    <mergeCell ref="I112:I115"/>
    <mergeCell ref="J96:J99"/>
    <mergeCell ref="K96:K99"/>
    <mergeCell ref="L96:L99"/>
    <mergeCell ref="M96:M99"/>
    <mergeCell ref="N96:N99"/>
    <mergeCell ref="J100:J103"/>
    <mergeCell ref="K100:K103"/>
    <mergeCell ref="L100:L103"/>
    <mergeCell ref="M100:M103"/>
    <mergeCell ref="N100:N103"/>
    <mergeCell ref="J104:J107"/>
    <mergeCell ref="K104:K107"/>
    <mergeCell ref="L104:L107"/>
    <mergeCell ref="M104:M107"/>
    <mergeCell ref="N104:N107"/>
    <mergeCell ref="N124:N127"/>
    <mergeCell ref="H128:H131"/>
    <mergeCell ref="I128:I131"/>
    <mergeCell ref="J128:J131"/>
    <mergeCell ref="K128:K131"/>
    <mergeCell ref="L128:L131"/>
    <mergeCell ref="M128:M131"/>
    <mergeCell ref="N128:N131"/>
    <mergeCell ref="I124:I127"/>
    <mergeCell ref="J124:J127"/>
    <mergeCell ref="K124:K127"/>
    <mergeCell ref="L124:L127"/>
    <mergeCell ref="M124:M127"/>
    <mergeCell ref="K112:K115"/>
    <mergeCell ref="L112:L115"/>
    <mergeCell ref="M112:M115"/>
    <mergeCell ref="H132:H135"/>
    <mergeCell ref="I132:I135"/>
    <mergeCell ref="J132:J135"/>
    <mergeCell ref="K132:K135"/>
    <mergeCell ref="L132:L135"/>
    <mergeCell ref="M132:M135"/>
    <mergeCell ref="N132:N135"/>
    <mergeCell ref="N112:N115"/>
    <mergeCell ref="H116:H119"/>
    <mergeCell ref="I116:I119"/>
    <mergeCell ref="J116:J119"/>
    <mergeCell ref="K116:K119"/>
    <mergeCell ref="L116:L119"/>
    <mergeCell ref="M116:M119"/>
    <mergeCell ref="N116:N119"/>
    <mergeCell ref="H120:H123"/>
    <mergeCell ref="I136:I139"/>
    <mergeCell ref="J136:J139"/>
    <mergeCell ref="K136:K139"/>
    <mergeCell ref="L136:L139"/>
    <mergeCell ref="M136:M139"/>
    <mergeCell ref="N136:N139"/>
    <mergeCell ref="N140:N143"/>
    <mergeCell ref="H144:H147"/>
    <mergeCell ref="I144:I147"/>
    <mergeCell ref="J144:J147"/>
    <mergeCell ref="K144:K147"/>
    <mergeCell ref="L144:L147"/>
    <mergeCell ref="M144:M147"/>
    <mergeCell ref="N144:N147"/>
    <mergeCell ref="H148:H151"/>
    <mergeCell ref="I148:I151"/>
    <mergeCell ref="J148:J151"/>
    <mergeCell ref="K148:K151"/>
    <mergeCell ref="L148:L151"/>
    <mergeCell ref="M148:M151"/>
    <mergeCell ref="N148:N151"/>
    <mergeCell ref="N152:N155"/>
    <mergeCell ref="I140:I143"/>
    <mergeCell ref="J140:J143"/>
    <mergeCell ref="K140:K143"/>
    <mergeCell ref="L140:L143"/>
    <mergeCell ref="M140:M143"/>
    <mergeCell ref="I156:I159"/>
    <mergeCell ref="J156:J159"/>
    <mergeCell ref="K156:K159"/>
    <mergeCell ref="L156:L159"/>
    <mergeCell ref="M156:M159"/>
    <mergeCell ref="N156:N159"/>
    <mergeCell ref="I160:I163"/>
    <mergeCell ref="J160:J163"/>
    <mergeCell ref="K160:K163"/>
    <mergeCell ref="L160:L163"/>
    <mergeCell ref="M160:M163"/>
    <mergeCell ref="N160:N163"/>
    <mergeCell ref="N164:N167"/>
    <mergeCell ref="H156:H159"/>
    <mergeCell ref="H168:H171"/>
    <mergeCell ref="I168:I171"/>
    <mergeCell ref="J168:J171"/>
    <mergeCell ref="K168:K171"/>
    <mergeCell ref="L168:L171"/>
    <mergeCell ref="M168:M171"/>
    <mergeCell ref="N168:N171"/>
    <mergeCell ref="H172:H175"/>
    <mergeCell ref="I172:I175"/>
    <mergeCell ref="J172:J175"/>
    <mergeCell ref="K172:K175"/>
    <mergeCell ref="L172:L175"/>
    <mergeCell ref="M172:M175"/>
    <mergeCell ref="N172:N175"/>
    <mergeCell ref="H176:H179"/>
    <mergeCell ref="I176:I179"/>
    <mergeCell ref="J176:J179"/>
    <mergeCell ref="K176:K179"/>
    <mergeCell ref="L176:L179"/>
    <mergeCell ref="M176:M179"/>
    <mergeCell ref="N176:N179"/>
    <mergeCell ref="M180:M183"/>
    <mergeCell ref="N180:N183"/>
    <mergeCell ref="N184:N187"/>
    <mergeCell ref="H188:H191"/>
    <mergeCell ref="I188:I191"/>
    <mergeCell ref="J188:J191"/>
    <mergeCell ref="K188:K191"/>
    <mergeCell ref="L188:L191"/>
    <mergeCell ref="M188:M191"/>
    <mergeCell ref="N188:N191"/>
    <mergeCell ref="M196:M199"/>
    <mergeCell ref="N196:N199"/>
    <mergeCell ref="H200:H203"/>
    <mergeCell ref="I200:I203"/>
    <mergeCell ref="J200:J203"/>
    <mergeCell ref="K200:K203"/>
    <mergeCell ref="L200:L203"/>
    <mergeCell ref="M200:M203"/>
    <mergeCell ref="N200:N203"/>
    <mergeCell ref="H192:H195"/>
    <mergeCell ref="I192:I195"/>
    <mergeCell ref="N192:N195"/>
    <mergeCell ref="H196:H199"/>
    <mergeCell ref="I196:I199"/>
    <mergeCell ref="J196:J199"/>
    <mergeCell ref="K196:K199"/>
    <mergeCell ref="L196:L199"/>
    <mergeCell ref="M192:M195"/>
    <mergeCell ref="J204:J207"/>
    <mergeCell ref="K204:K207"/>
    <mergeCell ref="L204:L207"/>
    <mergeCell ref="M204:M207"/>
    <mergeCell ref="N204:N207"/>
    <mergeCell ref="N208:N211"/>
    <mergeCell ref="M212:M215"/>
    <mergeCell ref="N212:N215"/>
    <mergeCell ref="H216:H219"/>
    <mergeCell ref="I216:I219"/>
    <mergeCell ref="J216:J219"/>
    <mergeCell ref="K216:K219"/>
    <mergeCell ref="L216:L219"/>
    <mergeCell ref="M216:M219"/>
    <mergeCell ref="N216:N219"/>
    <mergeCell ref="J208:J211"/>
    <mergeCell ref="K208:K211"/>
    <mergeCell ref="L208:L211"/>
    <mergeCell ref="M208:M211"/>
    <mergeCell ref="J212:J215"/>
    <mergeCell ref="K212:K215"/>
    <mergeCell ref="L212:L215"/>
    <mergeCell ref="H220:H223"/>
    <mergeCell ref="I220:I223"/>
    <mergeCell ref="J220:J223"/>
    <mergeCell ref="K220:K223"/>
    <mergeCell ref="L220:L223"/>
    <mergeCell ref="M220:M223"/>
    <mergeCell ref="N220:N223"/>
    <mergeCell ref="N228:N231"/>
    <mergeCell ref="M224:M227"/>
    <mergeCell ref="N224:N227"/>
    <mergeCell ref="J228:J231"/>
    <mergeCell ref="K228:K231"/>
    <mergeCell ref="L228:L231"/>
    <mergeCell ref="M228:M231"/>
    <mergeCell ref="J232:J235"/>
    <mergeCell ref="K232:K235"/>
    <mergeCell ref="L232:L235"/>
    <mergeCell ref="M232:M235"/>
    <mergeCell ref="N232:N235"/>
    <mergeCell ref="I224:I227"/>
    <mergeCell ref="J224:J227"/>
    <mergeCell ref="K224:K227"/>
    <mergeCell ref="L224:L227"/>
    <mergeCell ref="J236:J239"/>
    <mergeCell ref="K236:K239"/>
    <mergeCell ref="L236:L239"/>
    <mergeCell ref="M236:M239"/>
    <mergeCell ref="N236:N239"/>
    <mergeCell ref="H240:H243"/>
    <mergeCell ref="I240:I243"/>
    <mergeCell ref="J240:J243"/>
    <mergeCell ref="K240:K243"/>
    <mergeCell ref="L240:L243"/>
    <mergeCell ref="M240:M243"/>
    <mergeCell ref="N240:N243"/>
    <mergeCell ref="I256:I259"/>
    <mergeCell ref="J256:J259"/>
    <mergeCell ref="K256:K259"/>
    <mergeCell ref="L256:L259"/>
    <mergeCell ref="M256:M259"/>
    <mergeCell ref="N256:N259"/>
    <mergeCell ref="J244:J247"/>
    <mergeCell ref="K244:K247"/>
    <mergeCell ref="L244:L247"/>
    <mergeCell ref="M244:M247"/>
    <mergeCell ref="N244:N247"/>
    <mergeCell ref="J248:J251"/>
    <mergeCell ref="H260:H263"/>
    <mergeCell ref="I260:I263"/>
    <mergeCell ref="J260:J263"/>
    <mergeCell ref="K260:K263"/>
    <mergeCell ref="L260:L263"/>
    <mergeCell ref="M260:M263"/>
    <mergeCell ref="N260:N263"/>
    <mergeCell ref="H264:H267"/>
    <mergeCell ref="I264:I267"/>
    <mergeCell ref="J264:J267"/>
    <mergeCell ref="K264:K267"/>
    <mergeCell ref="L264:L267"/>
    <mergeCell ref="M264:M267"/>
    <mergeCell ref="N264:N267"/>
    <mergeCell ref="H268:H271"/>
    <mergeCell ref="I268:I271"/>
    <mergeCell ref="J268:J271"/>
    <mergeCell ref="K268:K271"/>
    <mergeCell ref="L268:L271"/>
    <mergeCell ref="M268:M271"/>
    <mergeCell ref="N268:N271"/>
    <mergeCell ref="H272:H275"/>
    <mergeCell ref="I272:I275"/>
    <mergeCell ref="J272:J275"/>
    <mergeCell ref="K272:K275"/>
    <mergeCell ref="L272:L275"/>
    <mergeCell ref="M272:M275"/>
    <mergeCell ref="N272:N275"/>
    <mergeCell ref="H276:H279"/>
    <mergeCell ref="I276:I279"/>
    <mergeCell ref="J276:J279"/>
    <mergeCell ref="K276:K279"/>
    <mergeCell ref="L276:L279"/>
    <mergeCell ref="M276:M279"/>
    <mergeCell ref="N276:N279"/>
    <mergeCell ref="H280:H283"/>
    <mergeCell ref="I280:I283"/>
    <mergeCell ref="J280:J283"/>
    <mergeCell ref="K280:K283"/>
    <mergeCell ref="L280:L283"/>
    <mergeCell ref="M280:M283"/>
    <mergeCell ref="N280:N283"/>
    <mergeCell ref="H284:H287"/>
    <mergeCell ref="I284:I287"/>
    <mergeCell ref="J284:J287"/>
    <mergeCell ref="K284:K287"/>
    <mergeCell ref="L284:L287"/>
    <mergeCell ref="M284:M287"/>
    <mergeCell ref="N284:N287"/>
    <mergeCell ref="H288:H291"/>
    <mergeCell ref="I288:I291"/>
    <mergeCell ref="J288:J291"/>
    <mergeCell ref="K288:K291"/>
    <mergeCell ref="L288:L291"/>
    <mergeCell ref="M288:M291"/>
    <mergeCell ref="N288:N291"/>
    <mergeCell ref="H292:H295"/>
    <mergeCell ref="I292:I295"/>
    <mergeCell ref="J292:J295"/>
    <mergeCell ref="K292:K295"/>
    <mergeCell ref="L292:L295"/>
    <mergeCell ref="M292:M295"/>
    <mergeCell ref="N292:N295"/>
    <mergeCell ref="H296:H299"/>
    <mergeCell ref="I296:I299"/>
    <mergeCell ref="J296:J299"/>
    <mergeCell ref="K296:K299"/>
    <mergeCell ref="L296:L299"/>
    <mergeCell ref="M296:M299"/>
    <mergeCell ref="N296:N299"/>
    <mergeCell ref="H300:H303"/>
    <mergeCell ref="I300:I303"/>
    <mergeCell ref="J300:J303"/>
    <mergeCell ref="K300:K303"/>
    <mergeCell ref="L300:L303"/>
    <mergeCell ref="M300:M303"/>
    <mergeCell ref="N300:N303"/>
    <mergeCell ref="H304:H307"/>
    <mergeCell ref="I304:I307"/>
    <mergeCell ref="J304:J307"/>
    <mergeCell ref="K304:K307"/>
    <mergeCell ref="L304:L307"/>
    <mergeCell ref="M304:M307"/>
    <mergeCell ref="N304:N307"/>
    <mergeCell ref="H308:H311"/>
    <mergeCell ref="I308:I311"/>
    <mergeCell ref="J308:J311"/>
    <mergeCell ref="K308:K311"/>
    <mergeCell ref="L308:L311"/>
    <mergeCell ref="M308:M311"/>
    <mergeCell ref="N308:N311"/>
    <mergeCell ref="H312:H315"/>
    <mergeCell ref="I312:I315"/>
    <mergeCell ref="J312:J315"/>
    <mergeCell ref="K312:K315"/>
    <mergeCell ref="L312:L315"/>
    <mergeCell ref="M312:M315"/>
    <mergeCell ref="N312:N315"/>
    <mergeCell ref="H316:H319"/>
    <mergeCell ref="I316:I319"/>
    <mergeCell ref="J316:J319"/>
    <mergeCell ref="K316:K319"/>
    <mergeCell ref="L316:L319"/>
    <mergeCell ref="M316:M319"/>
    <mergeCell ref="N316:N319"/>
    <mergeCell ref="H320:H323"/>
    <mergeCell ref="I320:I323"/>
    <mergeCell ref="J320:J323"/>
    <mergeCell ref="K320:K323"/>
    <mergeCell ref="L320:L323"/>
    <mergeCell ref="M320:M323"/>
    <mergeCell ref="N320:N323"/>
    <mergeCell ref="H324:H327"/>
    <mergeCell ref="I324:I327"/>
    <mergeCell ref="J324:J327"/>
    <mergeCell ref="K324:K327"/>
    <mergeCell ref="L324:L327"/>
    <mergeCell ref="M324:M327"/>
    <mergeCell ref="N324:N327"/>
    <mergeCell ref="H328:H331"/>
    <mergeCell ref="I328:I331"/>
    <mergeCell ref="J328:J331"/>
    <mergeCell ref="K328:K331"/>
    <mergeCell ref="L328:L331"/>
    <mergeCell ref="M328:M331"/>
    <mergeCell ref="N328:N331"/>
    <mergeCell ref="H332:H335"/>
    <mergeCell ref="I332:I335"/>
    <mergeCell ref="J332:J335"/>
    <mergeCell ref="K332:K335"/>
    <mergeCell ref="L332:L335"/>
    <mergeCell ref="M332:M335"/>
    <mergeCell ref="N332:N335"/>
    <mergeCell ref="H336:H339"/>
    <mergeCell ref="I336:I339"/>
    <mergeCell ref="J336:J339"/>
    <mergeCell ref="K336:K339"/>
    <mergeCell ref="L336:L339"/>
    <mergeCell ref="M336:M339"/>
    <mergeCell ref="N336:N339"/>
    <mergeCell ref="H340:H343"/>
    <mergeCell ref="I340:I343"/>
    <mergeCell ref="J340:J343"/>
    <mergeCell ref="K340:K343"/>
    <mergeCell ref="L340:L343"/>
    <mergeCell ref="M340:M343"/>
    <mergeCell ref="N340:N343"/>
    <mergeCell ref="I344:I347"/>
    <mergeCell ref="J344:J347"/>
    <mergeCell ref="K344:K347"/>
    <mergeCell ref="L344:L347"/>
    <mergeCell ref="M344:M347"/>
    <mergeCell ref="N344:N347"/>
    <mergeCell ref="H348:H351"/>
    <mergeCell ref="I348:I351"/>
    <mergeCell ref="J348:J351"/>
    <mergeCell ref="K348:K351"/>
    <mergeCell ref="L348:L351"/>
    <mergeCell ref="M348:M351"/>
    <mergeCell ref="N348:N351"/>
    <mergeCell ref="N352:N355"/>
    <mergeCell ref="H356:H359"/>
    <mergeCell ref="I356:I359"/>
    <mergeCell ref="J356:J359"/>
    <mergeCell ref="K356:K359"/>
    <mergeCell ref="L356:L359"/>
    <mergeCell ref="M356:M359"/>
    <mergeCell ref="N356:N359"/>
    <mergeCell ref="H344:H347"/>
    <mergeCell ref="I360:I363"/>
    <mergeCell ref="J360:J363"/>
    <mergeCell ref="K360:K363"/>
    <mergeCell ref="L360:L363"/>
    <mergeCell ref="M360:M363"/>
    <mergeCell ref="N360:N363"/>
    <mergeCell ref="H364:H367"/>
    <mergeCell ref="I364:I367"/>
    <mergeCell ref="J364:J367"/>
    <mergeCell ref="K364:K367"/>
    <mergeCell ref="L364:L367"/>
    <mergeCell ref="M364:M367"/>
    <mergeCell ref="N364:N367"/>
    <mergeCell ref="I352:I355"/>
    <mergeCell ref="J352:J355"/>
    <mergeCell ref="K352:K355"/>
    <mergeCell ref="L352:L355"/>
    <mergeCell ref="M352:M355"/>
    <mergeCell ref="H360:H363"/>
    <mergeCell ref="N368:N371"/>
    <mergeCell ref="H372:H375"/>
    <mergeCell ref="I372:I375"/>
    <mergeCell ref="J372:J375"/>
    <mergeCell ref="K372:K375"/>
    <mergeCell ref="L372:L375"/>
    <mergeCell ref="M372:M375"/>
    <mergeCell ref="N372:N375"/>
    <mergeCell ref="H376:H379"/>
    <mergeCell ref="I376:I379"/>
    <mergeCell ref="J376:J379"/>
    <mergeCell ref="K376:K379"/>
    <mergeCell ref="L376:L379"/>
    <mergeCell ref="M376:M379"/>
    <mergeCell ref="N376:N379"/>
    <mergeCell ref="H380:H383"/>
    <mergeCell ref="I380:I383"/>
    <mergeCell ref="J380:J383"/>
    <mergeCell ref="K380:K383"/>
    <mergeCell ref="L380:L383"/>
    <mergeCell ref="M380:M383"/>
    <mergeCell ref="N380:N383"/>
    <mergeCell ref="I368:I371"/>
    <mergeCell ref="J368:J371"/>
    <mergeCell ref="K368:K371"/>
    <mergeCell ref="L368:L371"/>
    <mergeCell ref="M368:M371"/>
    <mergeCell ref="N384:N387"/>
    <mergeCell ref="H388:H391"/>
    <mergeCell ref="I388:I391"/>
    <mergeCell ref="J388:J391"/>
    <mergeCell ref="K388:K391"/>
    <mergeCell ref="L388:L391"/>
    <mergeCell ref="M388:M391"/>
    <mergeCell ref="N388:N391"/>
    <mergeCell ref="H392:H395"/>
    <mergeCell ref="I392:I395"/>
    <mergeCell ref="J392:J395"/>
    <mergeCell ref="K392:K395"/>
    <mergeCell ref="L392:L395"/>
    <mergeCell ref="M392:M395"/>
    <mergeCell ref="N392:N395"/>
    <mergeCell ref="H396:H399"/>
    <mergeCell ref="I396:I399"/>
    <mergeCell ref="J396:J399"/>
    <mergeCell ref="K396:K399"/>
    <mergeCell ref="L396:L399"/>
    <mergeCell ref="M396:M399"/>
    <mergeCell ref="N396:N399"/>
    <mergeCell ref="I384:I387"/>
    <mergeCell ref="J384:J387"/>
    <mergeCell ref="K384:K387"/>
    <mergeCell ref="L384:L387"/>
    <mergeCell ref="M384:M387"/>
    <mergeCell ref="J420:J423"/>
    <mergeCell ref="K420:K423"/>
    <mergeCell ref="L420:L423"/>
    <mergeCell ref="M420:M423"/>
    <mergeCell ref="N420:N423"/>
    <mergeCell ref="H400:H403"/>
    <mergeCell ref="I400:I403"/>
    <mergeCell ref="J400:J403"/>
    <mergeCell ref="K400:K403"/>
    <mergeCell ref="L400:L403"/>
    <mergeCell ref="M400:M403"/>
    <mergeCell ref="N400:N403"/>
    <mergeCell ref="H404:H407"/>
    <mergeCell ref="I404:I407"/>
    <mergeCell ref="J404:J407"/>
    <mergeCell ref="K404:K407"/>
    <mergeCell ref="L404:L407"/>
    <mergeCell ref="M404:M407"/>
    <mergeCell ref="N404:N407"/>
    <mergeCell ref="H408:H411"/>
    <mergeCell ref="I408:I411"/>
    <mergeCell ref="J408:J411"/>
    <mergeCell ref="K408:K411"/>
    <mergeCell ref="F412:N415"/>
    <mergeCell ref="L408:L411"/>
    <mergeCell ref="M408:M411"/>
    <mergeCell ref="N408:N411"/>
    <mergeCell ref="K444:K447"/>
    <mergeCell ref="L444:L447"/>
    <mergeCell ref="M444:M447"/>
    <mergeCell ref="N444:N447"/>
    <mergeCell ref="H448:H451"/>
    <mergeCell ref="I448:I451"/>
    <mergeCell ref="J448:J451"/>
    <mergeCell ref="K448:K451"/>
    <mergeCell ref="L448:L451"/>
    <mergeCell ref="M448:M451"/>
    <mergeCell ref="N448:N451"/>
    <mergeCell ref="H452:H455"/>
    <mergeCell ref="I452:I455"/>
    <mergeCell ref="J452:J455"/>
    <mergeCell ref="K452:K455"/>
    <mergeCell ref="L452:L455"/>
    <mergeCell ref="M452:M455"/>
    <mergeCell ref="N452:N455"/>
    <mergeCell ref="H456:H459"/>
    <mergeCell ref="I456:I459"/>
    <mergeCell ref="J456:J459"/>
    <mergeCell ref="K456:K459"/>
    <mergeCell ref="L456:L459"/>
    <mergeCell ref="M456:M459"/>
    <mergeCell ref="N456:N459"/>
    <mergeCell ref="H460:H463"/>
    <mergeCell ref="I460:I463"/>
    <mergeCell ref="J460:J463"/>
    <mergeCell ref="K460:K463"/>
    <mergeCell ref="L460:L463"/>
    <mergeCell ref="M460:M463"/>
    <mergeCell ref="N460:N463"/>
    <mergeCell ref="H464:H467"/>
    <mergeCell ref="I464:I467"/>
    <mergeCell ref="J464:J467"/>
    <mergeCell ref="K464:K467"/>
    <mergeCell ref="L464:L467"/>
    <mergeCell ref="M464:M467"/>
    <mergeCell ref="N464:N467"/>
    <mergeCell ref="H468:H471"/>
    <mergeCell ref="I468:I471"/>
    <mergeCell ref="J468:J471"/>
    <mergeCell ref="K468:K471"/>
    <mergeCell ref="L468:L471"/>
    <mergeCell ref="M468:M471"/>
    <mergeCell ref="N468:N471"/>
    <mergeCell ref="H472:H475"/>
    <mergeCell ref="I472:I475"/>
    <mergeCell ref="J472:J475"/>
    <mergeCell ref="K472:K475"/>
    <mergeCell ref="L472:L475"/>
    <mergeCell ref="M472:M475"/>
    <mergeCell ref="N472:N475"/>
    <mergeCell ref="I476:I479"/>
    <mergeCell ref="J476:J479"/>
    <mergeCell ref="K476:K479"/>
    <mergeCell ref="L476:L479"/>
    <mergeCell ref="M476:M479"/>
    <mergeCell ref="N476:N479"/>
    <mergeCell ref="H508:H511"/>
    <mergeCell ref="I508:I511"/>
    <mergeCell ref="J508:J511"/>
    <mergeCell ref="K508:K511"/>
    <mergeCell ref="L508:L511"/>
    <mergeCell ref="M508:M511"/>
    <mergeCell ref="N508:N511"/>
    <mergeCell ref="N512:N515"/>
    <mergeCell ref="H516:H519"/>
    <mergeCell ref="I516:I519"/>
    <mergeCell ref="J516:J519"/>
    <mergeCell ref="K516:K519"/>
    <mergeCell ref="L516:L519"/>
    <mergeCell ref="M516:M519"/>
    <mergeCell ref="N516:N519"/>
    <mergeCell ref="I484:I487"/>
    <mergeCell ref="J484:J487"/>
    <mergeCell ref="K484:K487"/>
    <mergeCell ref="L484:L487"/>
    <mergeCell ref="M484:M487"/>
    <mergeCell ref="N484:N487"/>
    <mergeCell ref="I492:I495"/>
    <mergeCell ref="J492:J495"/>
    <mergeCell ref="K492:K495"/>
    <mergeCell ref="L492:L495"/>
    <mergeCell ref="M492:M495"/>
    <mergeCell ref="J520:J523"/>
    <mergeCell ref="K520:K523"/>
    <mergeCell ref="L520:L523"/>
    <mergeCell ref="M520:M523"/>
    <mergeCell ref="N520:N523"/>
    <mergeCell ref="H524:H527"/>
    <mergeCell ref="I524:I527"/>
    <mergeCell ref="J524:J527"/>
    <mergeCell ref="K524:K527"/>
    <mergeCell ref="L524:L527"/>
    <mergeCell ref="M524:M527"/>
    <mergeCell ref="N524:N527"/>
    <mergeCell ref="I512:I515"/>
    <mergeCell ref="J512:J515"/>
    <mergeCell ref="K512:K515"/>
    <mergeCell ref="L512:L515"/>
    <mergeCell ref="M512:M515"/>
    <mergeCell ref="K532:K535"/>
    <mergeCell ref="L532:L535"/>
    <mergeCell ref="M532:M535"/>
    <mergeCell ref="N532:N535"/>
    <mergeCell ref="H536:H539"/>
    <mergeCell ref="I536:I539"/>
    <mergeCell ref="J536:J539"/>
    <mergeCell ref="K536:K539"/>
    <mergeCell ref="L536:L539"/>
    <mergeCell ref="M536:M539"/>
    <mergeCell ref="N536:N539"/>
    <mergeCell ref="H540:H543"/>
    <mergeCell ref="I540:I543"/>
    <mergeCell ref="J540:J543"/>
    <mergeCell ref="K540:K543"/>
    <mergeCell ref="L540:L543"/>
    <mergeCell ref="M540:M543"/>
    <mergeCell ref="N540:N543"/>
    <mergeCell ref="N544:N547"/>
    <mergeCell ref="H548:H551"/>
    <mergeCell ref="I548:I551"/>
    <mergeCell ref="J548:J551"/>
    <mergeCell ref="K548:K551"/>
    <mergeCell ref="L548:L551"/>
    <mergeCell ref="M548:M551"/>
    <mergeCell ref="N548:N551"/>
    <mergeCell ref="H552:H555"/>
    <mergeCell ref="I552:I555"/>
    <mergeCell ref="J552:J555"/>
    <mergeCell ref="K552:K555"/>
    <mergeCell ref="L552:L555"/>
    <mergeCell ref="M552:M555"/>
    <mergeCell ref="N552:N555"/>
    <mergeCell ref="H556:H559"/>
    <mergeCell ref="I556:I559"/>
    <mergeCell ref="J556:J559"/>
    <mergeCell ref="K556:K559"/>
    <mergeCell ref="L556:L559"/>
    <mergeCell ref="M556:M559"/>
    <mergeCell ref="N556:N559"/>
    <mergeCell ref="H568:H571"/>
    <mergeCell ref="I568:I571"/>
    <mergeCell ref="J568:J571"/>
    <mergeCell ref="K568:K571"/>
    <mergeCell ref="L568:L571"/>
    <mergeCell ref="M568:M571"/>
    <mergeCell ref="N568:N571"/>
    <mergeCell ref="H572:H575"/>
    <mergeCell ref="I572:I575"/>
    <mergeCell ref="J572:J575"/>
    <mergeCell ref="K572:K575"/>
    <mergeCell ref="L572:L575"/>
    <mergeCell ref="M572:M575"/>
    <mergeCell ref="N572:N575"/>
    <mergeCell ref="H576:H579"/>
    <mergeCell ref="I576:I579"/>
    <mergeCell ref="J576:J579"/>
    <mergeCell ref="K576:K579"/>
    <mergeCell ref="L576:L579"/>
    <mergeCell ref="M576:M579"/>
    <mergeCell ref="N576:N579"/>
    <mergeCell ref="N580:N583"/>
    <mergeCell ref="H584:H587"/>
    <mergeCell ref="I584:I587"/>
    <mergeCell ref="J584:J587"/>
    <mergeCell ref="K584:K587"/>
    <mergeCell ref="L584:L587"/>
    <mergeCell ref="M584:M587"/>
    <mergeCell ref="N584:N587"/>
    <mergeCell ref="H588:H591"/>
    <mergeCell ref="I588:I591"/>
    <mergeCell ref="J588:J591"/>
    <mergeCell ref="K588:K591"/>
    <mergeCell ref="L588:L591"/>
    <mergeCell ref="M588:M591"/>
    <mergeCell ref="N588:N591"/>
    <mergeCell ref="H592:H595"/>
    <mergeCell ref="I592:I595"/>
    <mergeCell ref="J592:J595"/>
    <mergeCell ref="K592:K595"/>
    <mergeCell ref="L592:L595"/>
    <mergeCell ref="M592:M595"/>
    <mergeCell ref="N592:N595"/>
    <mergeCell ref="I580:I583"/>
    <mergeCell ref="J580:J583"/>
    <mergeCell ref="K580:K583"/>
    <mergeCell ref="L580:L583"/>
    <mergeCell ref="M580:M583"/>
    <mergeCell ref="N600:N603"/>
    <mergeCell ref="H604:H607"/>
    <mergeCell ref="I604:I607"/>
    <mergeCell ref="J604:J607"/>
    <mergeCell ref="K604:K607"/>
    <mergeCell ref="L604:L607"/>
    <mergeCell ref="M604:M607"/>
    <mergeCell ref="N604:N607"/>
    <mergeCell ref="H608:H611"/>
    <mergeCell ref="I608:I611"/>
    <mergeCell ref="J608:J611"/>
    <mergeCell ref="K608:K611"/>
    <mergeCell ref="L608:L611"/>
    <mergeCell ref="M608:M611"/>
    <mergeCell ref="N608:N611"/>
    <mergeCell ref="H612:H615"/>
    <mergeCell ref="I612:I615"/>
    <mergeCell ref="J612:J615"/>
    <mergeCell ref="K612:K615"/>
    <mergeCell ref="L612:L615"/>
    <mergeCell ref="M612:M615"/>
    <mergeCell ref="N612:N615"/>
    <mergeCell ref="H628:H631"/>
    <mergeCell ref="I628:I631"/>
    <mergeCell ref="J628:J631"/>
    <mergeCell ref="K628:K631"/>
    <mergeCell ref="L628:L631"/>
    <mergeCell ref="M628:M631"/>
    <mergeCell ref="N628:N631"/>
    <mergeCell ref="H632:H635"/>
    <mergeCell ref="I632:I635"/>
    <mergeCell ref="J632:J635"/>
    <mergeCell ref="K632:K635"/>
    <mergeCell ref="L632:L635"/>
    <mergeCell ref="M632:M635"/>
    <mergeCell ref="N632:N635"/>
    <mergeCell ref="N636:N639"/>
    <mergeCell ref="H640:H643"/>
    <mergeCell ref="I640:I643"/>
    <mergeCell ref="J640:J643"/>
    <mergeCell ref="K640:K643"/>
    <mergeCell ref="L640:L643"/>
    <mergeCell ref="M640:M643"/>
    <mergeCell ref="N640:N643"/>
    <mergeCell ref="I644:I647"/>
    <mergeCell ref="J644:J647"/>
    <mergeCell ref="K644:K647"/>
    <mergeCell ref="L644:L647"/>
    <mergeCell ref="M644:M647"/>
    <mergeCell ref="N644:N647"/>
    <mergeCell ref="H648:H651"/>
    <mergeCell ref="I648:I651"/>
    <mergeCell ref="J648:J651"/>
    <mergeCell ref="K648:K651"/>
    <mergeCell ref="L648:L651"/>
    <mergeCell ref="M648:M651"/>
    <mergeCell ref="N648:N651"/>
    <mergeCell ref="I636:I639"/>
    <mergeCell ref="J636:J639"/>
    <mergeCell ref="K636:K639"/>
    <mergeCell ref="L636:L639"/>
    <mergeCell ref="M636:M639"/>
    <mergeCell ref="H652:H655"/>
    <mergeCell ref="I652:I655"/>
    <mergeCell ref="J652:J655"/>
    <mergeCell ref="K652:K655"/>
    <mergeCell ref="L652:L655"/>
    <mergeCell ref="M652:M655"/>
    <mergeCell ref="N652:N655"/>
    <mergeCell ref="H656:H659"/>
    <mergeCell ref="I656:I659"/>
    <mergeCell ref="J656:J659"/>
    <mergeCell ref="K656:K659"/>
    <mergeCell ref="L656:L659"/>
    <mergeCell ref="M656:M659"/>
    <mergeCell ref="N656:N659"/>
    <mergeCell ref="H660:H663"/>
    <mergeCell ref="I660:I663"/>
    <mergeCell ref="J660:J663"/>
    <mergeCell ref="K660:K663"/>
    <mergeCell ref="L660:L663"/>
    <mergeCell ref="M660:M663"/>
    <mergeCell ref="N660:N663"/>
    <mergeCell ref="N668:N671"/>
    <mergeCell ref="H672:H675"/>
    <mergeCell ref="I672:I675"/>
    <mergeCell ref="J672:J675"/>
    <mergeCell ref="K672:K675"/>
    <mergeCell ref="L672:L675"/>
    <mergeCell ref="M672:M675"/>
    <mergeCell ref="N672:N675"/>
    <mergeCell ref="H676:H679"/>
    <mergeCell ref="I676:I679"/>
    <mergeCell ref="J676:J679"/>
    <mergeCell ref="K676:K679"/>
    <mergeCell ref="L676:L679"/>
    <mergeCell ref="M676:M679"/>
    <mergeCell ref="N676:N679"/>
    <mergeCell ref="N680:N683"/>
    <mergeCell ref="H684:H687"/>
    <mergeCell ref="I684:I687"/>
    <mergeCell ref="J684:J687"/>
    <mergeCell ref="K684:K687"/>
    <mergeCell ref="L684:L687"/>
    <mergeCell ref="M684:M687"/>
    <mergeCell ref="N684:N687"/>
    <mergeCell ref="J680:J683"/>
    <mergeCell ref="K680:K683"/>
    <mergeCell ref="L680:L683"/>
    <mergeCell ref="M680:M683"/>
    <mergeCell ref="K668:K671"/>
    <mergeCell ref="L668:L671"/>
    <mergeCell ref="M668:M671"/>
    <mergeCell ref="M692:M695"/>
    <mergeCell ref="N692:N695"/>
    <mergeCell ref="M704:M707"/>
    <mergeCell ref="N704:N707"/>
    <mergeCell ref="H708:H711"/>
    <mergeCell ref="I708:I711"/>
    <mergeCell ref="J708:J711"/>
    <mergeCell ref="K708:K711"/>
    <mergeCell ref="L708:L711"/>
    <mergeCell ref="M708:M711"/>
    <mergeCell ref="N708:N711"/>
    <mergeCell ref="H712:H715"/>
    <mergeCell ref="I712:I715"/>
    <mergeCell ref="J712:J715"/>
    <mergeCell ref="K712:K715"/>
    <mergeCell ref="L712:L715"/>
    <mergeCell ref="M712:M715"/>
    <mergeCell ref="N712:N715"/>
    <mergeCell ref="N700:N703"/>
    <mergeCell ref="N696:N699"/>
    <mergeCell ref="J716:J719"/>
    <mergeCell ref="K716:K719"/>
    <mergeCell ref="L716:L719"/>
    <mergeCell ref="M716:M719"/>
    <mergeCell ref="N716:N719"/>
    <mergeCell ref="N724:N727"/>
    <mergeCell ref="H728:H731"/>
    <mergeCell ref="I728:I731"/>
    <mergeCell ref="J728:J731"/>
    <mergeCell ref="K728:K731"/>
    <mergeCell ref="L728:L731"/>
    <mergeCell ref="M728:M731"/>
    <mergeCell ref="N728:N731"/>
    <mergeCell ref="H732:H735"/>
    <mergeCell ref="I732:I735"/>
    <mergeCell ref="J732:J735"/>
    <mergeCell ref="K732:K735"/>
    <mergeCell ref="L732:L735"/>
    <mergeCell ref="M732:M735"/>
    <mergeCell ref="N732:N735"/>
    <mergeCell ref="H716:H719"/>
    <mergeCell ref="I716:I719"/>
    <mergeCell ref="J720:J723"/>
    <mergeCell ref="K720:K723"/>
    <mergeCell ref="L720:L723"/>
    <mergeCell ref="M720:M723"/>
    <mergeCell ref="N720:N723"/>
    <mergeCell ref="H724:H727"/>
    <mergeCell ref="I724:I727"/>
    <mergeCell ref="J724:J727"/>
    <mergeCell ref="N736:N739"/>
    <mergeCell ref="H740:H743"/>
    <mergeCell ref="I740:I743"/>
    <mergeCell ref="J740:J743"/>
    <mergeCell ref="K740:K743"/>
    <mergeCell ref="L740:L743"/>
    <mergeCell ref="M740:M743"/>
    <mergeCell ref="N740:N743"/>
    <mergeCell ref="J736:J739"/>
    <mergeCell ref="K736:K739"/>
    <mergeCell ref="L736:L739"/>
    <mergeCell ref="M736:M739"/>
    <mergeCell ref="K724:K727"/>
    <mergeCell ref="L724:L727"/>
    <mergeCell ref="M724:M727"/>
    <mergeCell ref="H744:H747"/>
    <mergeCell ref="I744:I747"/>
    <mergeCell ref="J744:J747"/>
    <mergeCell ref="K744:K747"/>
    <mergeCell ref="L744:L747"/>
    <mergeCell ref="M744:M747"/>
    <mergeCell ref="N744:N747"/>
    <mergeCell ref="H748:H751"/>
    <mergeCell ref="I748:I751"/>
    <mergeCell ref="J748:J751"/>
    <mergeCell ref="K748:K751"/>
    <mergeCell ref="L748:L751"/>
    <mergeCell ref="M748:M751"/>
    <mergeCell ref="N748:N751"/>
    <mergeCell ref="H764:H767"/>
    <mergeCell ref="I764:I767"/>
    <mergeCell ref="J764:J767"/>
    <mergeCell ref="K764:K767"/>
    <mergeCell ref="L764:L767"/>
    <mergeCell ref="M764:M767"/>
    <mergeCell ref="N764:N767"/>
    <mergeCell ref="L756:L759"/>
    <mergeCell ref="M756:M759"/>
    <mergeCell ref="N756:N759"/>
    <mergeCell ref="H760:H763"/>
    <mergeCell ref="I760:I763"/>
    <mergeCell ref="J760:J763"/>
    <mergeCell ref="K760:K763"/>
    <mergeCell ref="L760:L763"/>
    <mergeCell ref="M760:M763"/>
    <mergeCell ref="N760:N763"/>
    <mergeCell ref="J752:J755"/>
    <mergeCell ref="K752:K755"/>
    <mergeCell ref="L752:L755"/>
    <mergeCell ref="M752:M755"/>
    <mergeCell ref="N752:N755"/>
    <mergeCell ref="H756:H759"/>
    <mergeCell ref="I756:I759"/>
    <mergeCell ref="J756:J759"/>
    <mergeCell ref="J768:J771"/>
    <mergeCell ref="K768:K771"/>
    <mergeCell ref="L768:L771"/>
    <mergeCell ref="M768:M771"/>
    <mergeCell ref="N768:N771"/>
    <mergeCell ref="H772:H775"/>
    <mergeCell ref="I772:I775"/>
    <mergeCell ref="J772:J775"/>
    <mergeCell ref="K772:K775"/>
    <mergeCell ref="L772:L775"/>
    <mergeCell ref="M772:M775"/>
    <mergeCell ref="N772:N775"/>
    <mergeCell ref="H776:H779"/>
    <mergeCell ref="I776:I779"/>
    <mergeCell ref="J776:J779"/>
    <mergeCell ref="K776:K779"/>
    <mergeCell ref="L776:L779"/>
    <mergeCell ref="M776:M779"/>
    <mergeCell ref="N776:N779"/>
    <mergeCell ref="J780:J783"/>
    <mergeCell ref="K780:K783"/>
    <mergeCell ref="L780:L783"/>
    <mergeCell ref="M780:M783"/>
    <mergeCell ref="N780:N783"/>
    <mergeCell ref="H784:H787"/>
    <mergeCell ref="I784:I787"/>
    <mergeCell ref="J784:J787"/>
    <mergeCell ref="K784:K787"/>
    <mergeCell ref="L784:L787"/>
    <mergeCell ref="M784:M787"/>
    <mergeCell ref="N784:N787"/>
    <mergeCell ref="J796:J799"/>
    <mergeCell ref="K796:K799"/>
    <mergeCell ref="L796:L799"/>
    <mergeCell ref="M796:M799"/>
    <mergeCell ref="N796:N799"/>
    <mergeCell ref="L788:L791"/>
    <mergeCell ref="M788:M791"/>
    <mergeCell ref="N788:N791"/>
    <mergeCell ref="H792:H795"/>
    <mergeCell ref="I792:I795"/>
    <mergeCell ref="J792:J795"/>
    <mergeCell ref="M792:M795"/>
    <mergeCell ref="N792:N795"/>
    <mergeCell ref="L792:L795"/>
    <mergeCell ref="I788:I791"/>
    <mergeCell ref="J788:J791"/>
    <mergeCell ref="K788:K791"/>
    <mergeCell ref="L824:L827"/>
    <mergeCell ref="M824:M827"/>
    <mergeCell ref="M800:M803"/>
    <mergeCell ref="N800:N803"/>
    <mergeCell ref="H804:H807"/>
    <mergeCell ref="I804:I807"/>
    <mergeCell ref="J804:J807"/>
    <mergeCell ref="K804:K807"/>
    <mergeCell ref="L804:L807"/>
    <mergeCell ref="M804:M807"/>
    <mergeCell ref="N804:N807"/>
    <mergeCell ref="K812:K815"/>
    <mergeCell ref="L812:L815"/>
    <mergeCell ref="M812:M815"/>
    <mergeCell ref="N812:N815"/>
    <mergeCell ref="H816:H819"/>
    <mergeCell ref="I816:I819"/>
    <mergeCell ref="J816:J819"/>
    <mergeCell ref="K816:K819"/>
    <mergeCell ref="L816:L819"/>
    <mergeCell ref="M816:M819"/>
    <mergeCell ref="N816:N819"/>
    <mergeCell ref="L808:L811"/>
    <mergeCell ref="M808:M811"/>
    <mergeCell ref="N808:N811"/>
    <mergeCell ref="H812:H815"/>
    <mergeCell ref="I812:I815"/>
    <mergeCell ref="J812:J815"/>
    <mergeCell ref="L800:L803"/>
    <mergeCell ref="I808:I811"/>
    <mergeCell ref="H800:H803"/>
    <mergeCell ref="I800:I803"/>
    <mergeCell ref="J852:J855"/>
    <mergeCell ref="K852:K855"/>
    <mergeCell ref="L852:L855"/>
    <mergeCell ref="M852:M855"/>
    <mergeCell ref="N852:N855"/>
    <mergeCell ref="J864:J867"/>
    <mergeCell ref="K864:K867"/>
    <mergeCell ref="L864:L867"/>
    <mergeCell ref="M864:M867"/>
    <mergeCell ref="N864:N867"/>
    <mergeCell ref="I820:I823"/>
    <mergeCell ref="J820:J823"/>
    <mergeCell ref="K820:K823"/>
    <mergeCell ref="L820:L823"/>
    <mergeCell ref="M820:M823"/>
    <mergeCell ref="N820:N823"/>
    <mergeCell ref="N824:N827"/>
    <mergeCell ref="I828:I831"/>
    <mergeCell ref="J828:J831"/>
    <mergeCell ref="K828:K831"/>
    <mergeCell ref="L828:L831"/>
    <mergeCell ref="M828:M831"/>
    <mergeCell ref="N828:N831"/>
    <mergeCell ref="I832:I835"/>
    <mergeCell ref="J832:J835"/>
    <mergeCell ref="K832:K835"/>
    <mergeCell ref="L832:L835"/>
    <mergeCell ref="M832:M835"/>
    <mergeCell ref="N832:N835"/>
    <mergeCell ref="I824:I827"/>
    <mergeCell ref="J824:J827"/>
    <mergeCell ref="K824:K827"/>
    <mergeCell ref="H868:H871"/>
    <mergeCell ref="I868:I871"/>
    <mergeCell ref="J868:J871"/>
    <mergeCell ref="K868:K871"/>
    <mergeCell ref="L868:L871"/>
    <mergeCell ref="M868:M871"/>
    <mergeCell ref="N868:N871"/>
    <mergeCell ref="J856:J859"/>
    <mergeCell ref="K856:K859"/>
    <mergeCell ref="L856:L859"/>
    <mergeCell ref="M856:M859"/>
    <mergeCell ref="L884:L887"/>
    <mergeCell ref="M884:M887"/>
    <mergeCell ref="N884:N887"/>
    <mergeCell ref="N876:N879"/>
    <mergeCell ref="H880:H883"/>
    <mergeCell ref="I880:I883"/>
    <mergeCell ref="J880:J883"/>
    <mergeCell ref="K880:K883"/>
    <mergeCell ref="L880:L883"/>
    <mergeCell ref="M880:M883"/>
    <mergeCell ref="N880:N883"/>
    <mergeCell ref="H884:H887"/>
    <mergeCell ref="I884:I887"/>
    <mergeCell ref="J872:J875"/>
    <mergeCell ref="K872:K875"/>
    <mergeCell ref="L872:L875"/>
    <mergeCell ref="J860:J863"/>
    <mergeCell ref="K860:K863"/>
    <mergeCell ref="L860:L863"/>
    <mergeCell ref="M860:M863"/>
    <mergeCell ref="N860:N863"/>
    <mergeCell ref="L920:L923"/>
    <mergeCell ref="M920:M923"/>
    <mergeCell ref="N920:N923"/>
    <mergeCell ref="H908:H911"/>
    <mergeCell ref="I908:I911"/>
    <mergeCell ref="J908:J911"/>
    <mergeCell ref="K908:K911"/>
    <mergeCell ref="L908:L911"/>
    <mergeCell ref="M908:M911"/>
    <mergeCell ref="N908:N911"/>
    <mergeCell ref="H912:H915"/>
    <mergeCell ref="I912:I915"/>
    <mergeCell ref="J912:J915"/>
    <mergeCell ref="K912:K915"/>
    <mergeCell ref="H888:H891"/>
    <mergeCell ref="I888:I891"/>
    <mergeCell ref="J888:J891"/>
    <mergeCell ref="K888:K891"/>
    <mergeCell ref="L888:L891"/>
    <mergeCell ref="M888:M891"/>
    <mergeCell ref="N888:N891"/>
    <mergeCell ref="H892:H895"/>
    <mergeCell ref="I892:I895"/>
    <mergeCell ref="J892:J895"/>
    <mergeCell ref="K892:K895"/>
    <mergeCell ref="L892:L895"/>
    <mergeCell ref="M892:M895"/>
    <mergeCell ref="N892:N895"/>
    <mergeCell ref="L912:L915"/>
    <mergeCell ref="M912:M915"/>
    <mergeCell ref="N912:N915"/>
    <mergeCell ref="M900:M903"/>
    <mergeCell ref="H924:H927"/>
    <mergeCell ref="I924:I927"/>
    <mergeCell ref="J924:J927"/>
    <mergeCell ref="K924:K927"/>
    <mergeCell ref="L924:L927"/>
    <mergeCell ref="M924:M927"/>
    <mergeCell ref="N924:N927"/>
    <mergeCell ref="H916:H919"/>
    <mergeCell ref="H928:H931"/>
    <mergeCell ref="I928:I931"/>
    <mergeCell ref="J928:J931"/>
    <mergeCell ref="K928:K931"/>
    <mergeCell ref="L928:L931"/>
    <mergeCell ref="M928:M931"/>
    <mergeCell ref="N928:N931"/>
    <mergeCell ref="H932:H935"/>
    <mergeCell ref="I932:I935"/>
    <mergeCell ref="J932:J935"/>
    <mergeCell ref="K932:K935"/>
    <mergeCell ref="L932:L935"/>
    <mergeCell ref="M932:M935"/>
    <mergeCell ref="N932:N935"/>
    <mergeCell ref="I916:I919"/>
    <mergeCell ref="J916:J919"/>
    <mergeCell ref="K916:K919"/>
    <mergeCell ref="L916:L919"/>
    <mergeCell ref="M916:M919"/>
    <mergeCell ref="N916:N919"/>
    <mergeCell ref="H920:H923"/>
    <mergeCell ref="I920:I923"/>
    <mergeCell ref="J920:J923"/>
    <mergeCell ref="K920:K923"/>
    <mergeCell ref="H936:H939"/>
    <mergeCell ref="I936:I939"/>
    <mergeCell ref="J936:J939"/>
    <mergeCell ref="K936:K939"/>
    <mergeCell ref="L936:L939"/>
    <mergeCell ref="M936:M939"/>
    <mergeCell ref="N936:N939"/>
    <mergeCell ref="H940:H943"/>
    <mergeCell ref="I940:I943"/>
    <mergeCell ref="J940:J943"/>
    <mergeCell ref="K940:K943"/>
    <mergeCell ref="L940:L943"/>
    <mergeCell ref="M940:M943"/>
    <mergeCell ref="N940:N943"/>
    <mergeCell ref="H944:H947"/>
    <mergeCell ref="I944:I947"/>
    <mergeCell ref="J944:J947"/>
    <mergeCell ref="K944:K947"/>
    <mergeCell ref="L944:L947"/>
    <mergeCell ref="M944:M947"/>
    <mergeCell ref="N944:N947"/>
    <mergeCell ref="I948:I951"/>
    <mergeCell ref="J948:J951"/>
    <mergeCell ref="K948:K951"/>
    <mergeCell ref="L948:L951"/>
    <mergeCell ref="M948:M951"/>
    <mergeCell ref="N948:N951"/>
    <mergeCell ref="N952:N955"/>
    <mergeCell ref="H956:H959"/>
    <mergeCell ref="I956:I959"/>
    <mergeCell ref="J956:J959"/>
    <mergeCell ref="K956:K959"/>
    <mergeCell ref="L956:L959"/>
    <mergeCell ref="M956:M959"/>
    <mergeCell ref="N956:N959"/>
    <mergeCell ref="H960:H963"/>
    <mergeCell ref="I960:I963"/>
    <mergeCell ref="J960:J963"/>
    <mergeCell ref="K960:K963"/>
    <mergeCell ref="L960:L963"/>
    <mergeCell ref="M960:M963"/>
    <mergeCell ref="N960:N963"/>
    <mergeCell ref="I952:I955"/>
    <mergeCell ref="J952:J955"/>
    <mergeCell ref="K952:K955"/>
    <mergeCell ref="L952:L955"/>
    <mergeCell ref="M952:M955"/>
    <mergeCell ref="L984:L987"/>
    <mergeCell ref="M984:M987"/>
    <mergeCell ref="N984:N987"/>
    <mergeCell ref="H964:H967"/>
    <mergeCell ref="I964:I967"/>
    <mergeCell ref="H1004:H1007"/>
    <mergeCell ref="I1004:I1007"/>
    <mergeCell ref="J1004:J1007"/>
    <mergeCell ref="K1004:K1007"/>
    <mergeCell ref="L1004:L1007"/>
    <mergeCell ref="M1004:M1007"/>
    <mergeCell ref="N1004:N1007"/>
    <mergeCell ref="H1008:H1011"/>
    <mergeCell ref="I1008:I1011"/>
    <mergeCell ref="J1008:J1011"/>
    <mergeCell ref="K1008:K1011"/>
    <mergeCell ref="L1008:L1011"/>
    <mergeCell ref="M1008:M1011"/>
    <mergeCell ref="N1008:N1011"/>
    <mergeCell ref="J968:J971"/>
    <mergeCell ref="K968:K971"/>
    <mergeCell ref="L968:L971"/>
    <mergeCell ref="M968:M971"/>
    <mergeCell ref="N968:N971"/>
    <mergeCell ref="H992:H995"/>
    <mergeCell ref="I992:I995"/>
    <mergeCell ref="J992:J995"/>
    <mergeCell ref="K992:K995"/>
    <mergeCell ref="L992:L995"/>
    <mergeCell ref="M992:M995"/>
    <mergeCell ref="N992:N995"/>
    <mergeCell ref="H996:H999"/>
    <mergeCell ref="M996:M999"/>
    <mergeCell ref="I1036:I1039"/>
    <mergeCell ref="J1036:J1039"/>
    <mergeCell ref="K1036:K1039"/>
    <mergeCell ref="L1036:L1039"/>
    <mergeCell ref="M1036:M1039"/>
    <mergeCell ref="N1036:N1039"/>
    <mergeCell ref="J1020:J1023"/>
    <mergeCell ref="K1020:K1023"/>
    <mergeCell ref="L1020:L1023"/>
    <mergeCell ref="M1020:M1023"/>
    <mergeCell ref="N1020:N1023"/>
    <mergeCell ref="J1024:J1027"/>
    <mergeCell ref="H1040:H1043"/>
    <mergeCell ref="I1040:I1043"/>
    <mergeCell ref="J1040:J1043"/>
    <mergeCell ref="K1040:K1043"/>
    <mergeCell ref="L1040:L1043"/>
    <mergeCell ref="M1040:M1043"/>
    <mergeCell ref="N1040:N1043"/>
    <mergeCell ref="M1028:M1031"/>
    <mergeCell ref="J1028:J1031"/>
    <mergeCell ref="K1028:K1031"/>
    <mergeCell ref="L1028:L1031"/>
    <mergeCell ref="N1032:N1035"/>
    <mergeCell ref="K1024:K1027"/>
    <mergeCell ref="L1024:L1027"/>
    <mergeCell ref="M1024:M1027"/>
    <mergeCell ref="N1024:N1027"/>
    <mergeCell ref="H1036:H1039"/>
    <mergeCell ref="H1032:H1035"/>
    <mergeCell ref="L1032:L1035"/>
    <mergeCell ref="M1032:M1035"/>
    <mergeCell ref="H1052:H1055"/>
    <mergeCell ref="I1052:I1055"/>
    <mergeCell ref="J1052:J1055"/>
    <mergeCell ref="K1052:K1055"/>
    <mergeCell ref="L1052:L1055"/>
    <mergeCell ref="M1052:M1055"/>
    <mergeCell ref="N1052:N1055"/>
    <mergeCell ref="J1048:J1051"/>
    <mergeCell ref="K1048:K1051"/>
    <mergeCell ref="L1048:L1051"/>
    <mergeCell ref="M1048:M1051"/>
    <mergeCell ref="N1048:N1051"/>
    <mergeCell ref="H1056:H1059"/>
    <mergeCell ref="I1056:I1059"/>
    <mergeCell ref="J1056:J1059"/>
    <mergeCell ref="K1056:K1059"/>
    <mergeCell ref="L1056:L1059"/>
    <mergeCell ref="M1056:M1059"/>
    <mergeCell ref="N1056:N1059"/>
    <mergeCell ref="N1076:N1079"/>
    <mergeCell ref="I1064:I1067"/>
    <mergeCell ref="J1064:J1067"/>
    <mergeCell ref="K1064:K1067"/>
    <mergeCell ref="L1064:L1067"/>
    <mergeCell ref="M1064:M1067"/>
    <mergeCell ref="J1080:J1083"/>
    <mergeCell ref="K1080:K1083"/>
    <mergeCell ref="L1080:L1083"/>
    <mergeCell ref="M1080:M1083"/>
    <mergeCell ref="N1080:N1083"/>
    <mergeCell ref="H1060:H1063"/>
    <mergeCell ref="I1060:I1063"/>
    <mergeCell ref="J1060:J1063"/>
    <mergeCell ref="K1060:K1063"/>
    <mergeCell ref="L1060:L1063"/>
    <mergeCell ref="M1060:M1063"/>
    <mergeCell ref="N1060:N1063"/>
    <mergeCell ref="N1064:N1067"/>
    <mergeCell ref="H1068:H1071"/>
    <mergeCell ref="I1068:I1071"/>
    <mergeCell ref="J1068:J1071"/>
    <mergeCell ref="K1068:K1071"/>
    <mergeCell ref="L1068:L1071"/>
    <mergeCell ref="M1068:M1071"/>
    <mergeCell ref="N1068:N1071"/>
    <mergeCell ref="I1072:I1075"/>
    <mergeCell ref="N1072:N1075"/>
    <mergeCell ref="I1080:I1083"/>
    <mergeCell ref="V4:V5"/>
    <mergeCell ref="R4:S5"/>
    <mergeCell ref="T4:U5"/>
    <mergeCell ref="V8:V9"/>
    <mergeCell ref="V10:V11"/>
    <mergeCell ref="T8:U9"/>
    <mergeCell ref="U10:U11"/>
    <mergeCell ref="P4:Q5"/>
    <mergeCell ref="P8:Q9"/>
    <mergeCell ref="Q10:Q11"/>
    <mergeCell ref="P10:P11"/>
    <mergeCell ref="O12:O15"/>
    <mergeCell ref="P12:Q13"/>
    <mergeCell ref="R12:S13"/>
    <mergeCell ref="T12:U13"/>
    <mergeCell ref="V12:V13"/>
    <mergeCell ref="P14:P15"/>
    <mergeCell ref="Q14:Q15"/>
    <mergeCell ref="U14:U15"/>
    <mergeCell ref="V14:V15"/>
    <mergeCell ref="B4:B7"/>
    <mergeCell ref="C4:C7"/>
    <mergeCell ref="D4:E7"/>
    <mergeCell ref="F4:F7"/>
    <mergeCell ref="O4:O7"/>
    <mergeCell ref="R8:S9"/>
    <mergeCell ref="R10:R11"/>
    <mergeCell ref="S10:S11"/>
    <mergeCell ref="T10:T11"/>
    <mergeCell ref="G5:G7"/>
    <mergeCell ref="J6:J7"/>
    <mergeCell ref="N6:N7"/>
    <mergeCell ref="H8:H11"/>
    <mergeCell ref="I8:I11"/>
    <mergeCell ref="J8:J11"/>
    <mergeCell ref="K8:K11"/>
    <mergeCell ref="L8:L11"/>
    <mergeCell ref="M8:M11"/>
    <mergeCell ref="N8:N11"/>
    <mergeCell ref="O8:O11"/>
    <mergeCell ref="F10:F11"/>
    <mergeCell ref="B8:B14"/>
    <mergeCell ref="J12:J15"/>
    <mergeCell ref="K12:K15"/>
    <mergeCell ref="L12:L15"/>
    <mergeCell ref="M12:M15"/>
    <mergeCell ref="N12:N15"/>
    <mergeCell ref="R14:R15"/>
    <mergeCell ref="S14:S15"/>
    <mergeCell ref="T14:T15"/>
    <mergeCell ref="T16:U17"/>
    <mergeCell ref="V16:V17"/>
    <mergeCell ref="P18:P19"/>
    <mergeCell ref="Q18:Q19"/>
    <mergeCell ref="R18:R19"/>
    <mergeCell ref="S18:S19"/>
    <mergeCell ref="T18:T19"/>
    <mergeCell ref="U18:U19"/>
    <mergeCell ref="V18:V19"/>
    <mergeCell ref="O20:O23"/>
    <mergeCell ref="P20:Q21"/>
    <mergeCell ref="R20:S21"/>
    <mergeCell ref="T20:U21"/>
    <mergeCell ref="V20:V21"/>
    <mergeCell ref="P22:P23"/>
    <mergeCell ref="Q22:Q23"/>
    <mergeCell ref="R22:R23"/>
    <mergeCell ref="S22:S23"/>
    <mergeCell ref="T22:T23"/>
    <mergeCell ref="U22:U23"/>
    <mergeCell ref="V22:V23"/>
    <mergeCell ref="O16:O19"/>
    <mergeCell ref="P16:Q17"/>
    <mergeCell ref="R16:S17"/>
    <mergeCell ref="O24:O27"/>
    <mergeCell ref="P24:Q25"/>
    <mergeCell ref="R24:S25"/>
    <mergeCell ref="T24:U25"/>
    <mergeCell ref="V24:V25"/>
    <mergeCell ref="P26:P27"/>
    <mergeCell ref="Q26:Q27"/>
    <mergeCell ref="R26:R27"/>
    <mergeCell ref="S26:S27"/>
    <mergeCell ref="T26:T27"/>
    <mergeCell ref="U26:U27"/>
    <mergeCell ref="V26:V27"/>
    <mergeCell ref="O28:O31"/>
    <mergeCell ref="P28:Q29"/>
    <mergeCell ref="R28:S29"/>
    <mergeCell ref="T28:U29"/>
    <mergeCell ref="V28:V29"/>
    <mergeCell ref="P30:P31"/>
    <mergeCell ref="Q30:Q31"/>
    <mergeCell ref="R30:R31"/>
    <mergeCell ref="S30:S31"/>
    <mergeCell ref="T30:T31"/>
    <mergeCell ref="U30:U31"/>
    <mergeCell ref="V30:V31"/>
    <mergeCell ref="O32:O35"/>
    <mergeCell ref="P32:Q33"/>
    <mergeCell ref="R32:S33"/>
    <mergeCell ref="T32:U33"/>
    <mergeCell ref="V32:V33"/>
    <mergeCell ref="P34:P35"/>
    <mergeCell ref="Q34:Q35"/>
    <mergeCell ref="R34:R35"/>
    <mergeCell ref="S34:S35"/>
    <mergeCell ref="T34:T35"/>
    <mergeCell ref="U34:U35"/>
    <mergeCell ref="V34:V35"/>
    <mergeCell ref="O36:O39"/>
    <mergeCell ref="P36:Q37"/>
    <mergeCell ref="R36:S37"/>
    <mergeCell ref="T36:U37"/>
    <mergeCell ref="V36:V37"/>
    <mergeCell ref="P38:P39"/>
    <mergeCell ref="Q38:Q39"/>
    <mergeCell ref="R38:R39"/>
    <mergeCell ref="S38:S39"/>
    <mergeCell ref="T38:T39"/>
    <mergeCell ref="U38:U39"/>
    <mergeCell ref="V38:V39"/>
    <mergeCell ref="O40:O43"/>
    <mergeCell ref="P40:Q41"/>
    <mergeCell ref="R40:S41"/>
    <mergeCell ref="T40:U41"/>
    <mergeCell ref="V40:V41"/>
    <mergeCell ref="P42:P43"/>
    <mergeCell ref="Q42:Q43"/>
    <mergeCell ref="R42:R43"/>
    <mergeCell ref="S42:S43"/>
    <mergeCell ref="T42:T43"/>
    <mergeCell ref="U42:U43"/>
    <mergeCell ref="V42:V43"/>
    <mergeCell ref="O44:O47"/>
    <mergeCell ref="P44:Q45"/>
    <mergeCell ref="R44:S45"/>
    <mergeCell ref="T44:U45"/>
    <mergeCell ref="V44:V45"/>
    <mergeCell ref="P46:P47"/>
    <mergeCell ref="Q46:Q47"/>
    <mergeCell ref="R46:R47"/>
    <mergeCell ref="S46:S47"/>
    <mergeCell ref="T46:T47"/>
    <mergeCell ref="U46:U47"/>
    <mergeCell ref="V46:V47"/>
    <mergeCell ref="O48:O51"/>
    <mergeCell ref="P48:Q49"/>
    <mergeCell ref="R48:S49"/>
    <mergeCell ref="T48:U49"/>
    <mergeCell ref="V48:V49"/>
    <mergeCell ref="P50:P51"/>
    <mergeCell ref="Q50:Q51"/>
    <mergeCell ref="R50:R51"/>
    <mergeCell ref="S50:S51"/>
    <mergeCell ref="T50:T51"/>
    <mergeCell ref="U50:U51"/>
    <mergeCell ref="V50:V51"/>
    <mergeCell ref="O52:O55"/>
    <mergeCell ref="P52:Q53"/>
    <mergeCell ref="R52:S53"/>
    <mergeCell ref="T52:U53"/>
    <mergeCell ref="V52:V53"/>
    <mergeCell ref="P54:P55"/>
    <mergeCell ref="Q54:Q55"/>
    <mergeCell ref="R54:R55"/>
    <mergeCell ref="S54:S55"/>
    <mergeCell ref="T54:T55"/>
    <mergeCell ref="U54:U55"/>
    <mergeCell ref="V54:V55"/>
    <mergeCell ref="O56:O59"/>
    <mergeCell ref="P56:Q57"/>
    <mergeCell ref="R56:S57"/>
    <mergeCell ref="T56:U57"/>
    <mergeCell ref="V56:V57"/>
    <mergeCell ref="P58:P59"/>
    <mergeCell ref="Q58:Q59"/>
    <mergeCell ref="R58:R59"/>
    <mergeCell ref="S58:S59"/>
    <mergeCell ref="T58:T59"/>
    <mergeCell ref="U58:U59"/>
    <mergeCell ref="V58:V59"/>
    <mergeCell ref="O60:O63"/>
    <mergeCell ref="P60:Q61"/>
    <mergeCell ref="R60:S61"/>
    <mergeCell ref="T60:U61"/>
    <mergeCell ref="V60:V61"/>
    <mergeCell ref="P62:P63"/>
    <mergeCell ref="Q62:Q63"/>
    <mergeCell ref="R62:R63"/>
    <mergeCell ref="S62:S63"/>
    <mergeCell ref="T62:T63"/>
    <mergeCell ref="U62:U63"/>
    <mergeCell ref="V62:V63"/>
    <mergeCell ref="O64:O67"/>
    <mergeCell ref="P64:Q65"/>
    <mergeCell ref="R64:S65"/>
    <mergeCell ref="T64:U65"/>
    <mergeCell ref="V64:V65"/>
    <mergeCell ref="P66:P67"/>
    <mergeCell ref="Q66:Q67"/>
    <mergeCell ref="R66:R67"/>
    <mergeCell ref="S66:S67"/>
    <mergeCell ref="T66:T67"/>
    <mergeCell ref="U66:U67"/>
    <mergeCell ref="V66:V67"/>
    <mergeCell ref="O68:O71"/>
    <mergeCell ref="P68:Q69"/>
    <mergeCell ref="R68:S69"/>
    <mergeCell ref="T68:U69"/>
    <mergeCell ref="V68:V69"/>
    <mergeCell ref="P70:P71"/>
    <mergeCell ref="Q70:Q71"/>
    <mergeCell ref="R70:R71"/>
    <mergeCell ref="S70:S71"/>
    <mergeCell ref="T70:T71"/>
    <mergeCell ref="U70:U71"/>
    <mergeCell ref="V70:V71"/>
    <mergeCell ref="O72:O75"/>
    <mergeCell ref="P72:Q73"/>
    <mergeCell ref="R72:S73"/>
    <mergeCell ref="T72:U73"/>
    <mergeCell ref="V72:V73"/>
    <mergeCell ref="P74:P75"/>
    <mergeCell ref="Q74:Q75"/>
    <mergeCell ref="R74:R75"/>
    <mergeCell ref="S74:S75"/>
    <mergeCell ref="T74:T75"/>
    <mergeCell ref="U74:U75"/>
    <mergeCell ref="V74:V75"/>
    <mergeCell ref="O76:O79"/>
    <mergeCell ref="P76:Q77"/>
    <mergeCell ref="R76:S77"/>
    <mergeCell ref="T76:U77"/>
    <mergeCell ref="V76:V77"/>
    <mergeCell ref="P78:P79"/>
    <mergeCell ref="Q78:Q79"/>
    <mergeCell ref="R78:R79"/>
    <mergeCell ref="S78:S79"/>
    <mergeCell ref="T78:T79"/>
    <mergeCell ref="U78:U79"/>
    <mergeCell ref="V78:V79"/>
    <mergeCell ref="O80:O83"/>
    <mergeCell ref="P80:Q81"/>
    <mergeCell ref="R80:S81"/>
    <mergeCell ref="T80:U81"/>
    <mergeCell ref="V80:V81"/>
    <mergeCell ref="P82:P83"/>
    <mergeCell ref="Q82:Q83"/>
    <mergeCell ref="R82:R83"/>
    <mergeCell ref="S82:S83"/>
    <mergeCell ref="T82:T83"/>
    <mergeCell ref="U82:U83"/>
    <mergeCell ref="V82:V83"/>
    <mergeCell ref="O84:O87"/>
    <mergeCell ref="P84:Q85"/>
    <mergeCell ref="R84:S85"/>
    <mergeCell ref="T84:U85"/>
    <mergeCell ref="V84:V85"/>
    <mergeCell ref="P86:P87"/>
    <mergeCell ref="Q86:Q87"/>
    <mergeCell ref="R86:R87"/>
    <mergeCell ref="S86:S87"/>
    <mergeCell ref="T86:T87"/>
    <mergeCell ref="U86:U87"/>
    <mergeCell ref="V86:V87"/>
    <mergeCell ref="O88:O91"/>
    <mergeCell ref="P88:Q89"/>
    <mergeCell ref="R88:S89"/>
    <mergeCell ref="T88:U89"/>
    <mergeCell ref="V88:V89"/>
    <mergeCell ref="P90:P91"/>
    <mergeCell ref="Q90:Q91"/>
    <mergeCell ref="R90:R91"/>
    <mergeCell ref="S90:S91"/>
    <mergeCell ref="T90:T91"/>
    <mergeCell ref="U90:U91"/>
    <mergeCell ref="V90:V91"/>
    <mergeCell ref="O92:O95"/>
    <mergeCell ref="P92:Q93"/>
    <mergeCell ref="R92:S93"/>
    <mergeCell ref="T92:U93"/>
    <mergeCell ref="V92:V93"/>
    <mergeCell ref="P94:P95"/>
    <mergeCell ref="Q94:Q95"/>
    <mergeCell ref="R94:R95"/>
    <mergeCell ref="S94:S95"/>
    <mergeCell ref="T94:T95"/>
    <mergeCell ref="U94:U95"/>
    <mergeCell ref="V94:V95"/>
    <mergeCell ref="O96:O99"/>
    <mergeCell ref="P96:Q97"/>
    <mergeCell ref="R96:S97"/>
    <mergeCell ref="T96:U97"/>
    <mergeCell ref="V96:V97"/>
    <mergeCell ref="P98:P99"/>
    <mergeCell ref="Q98:Q99"/>
    <mergeCell ref="R98:R99"/>
    <mergeCell ref="S98:S99"/>
    <mergeCell ref="T98:T99"/>
    <mergeCell ref="U98:U99"/>
    <mergeCell ref="V98:V99"/>
    <mergeCell ref="O100:O103"/>
    <mergeCell ref="P100:Q101"/>
    <mergeCell ref="R100:S101"/>
    <mergeCell ref="T100:U101"/>
    <mergeCell ref="V100:V101"/>
    <mergeCell ref="P102:P103"/>
    <mergeCell ref="Q102:Q103"/>
    <mergeCell ref="R102:R103"/>
    <mergeCell ref="S102:S103"/>
    <mergeCell ref="T102:T103"/>
    <mergeCell ref="U102:U103"/>
    <mergeCell ref="V102:V103"/>
    <mergeCell ref="O104:O107"/>
    <mergeCell ref="P104:Q105"/>
    <mergeCell ref="R104:S105"/>
    <mergeCell ref="T104:U105"/>
    <mergeCell ref="V104:V105"/>
    <mergeCell ref="P106:P107"/>
    <mergeCell ref="Q106:Q107"/>
    <mergeCell ref="R106:R107"/>
    <mergeCell ref="S106:S107"/>
    <mergeCell ref="T106:T107"/>
    <mergeCell ref="U106:U107"/>
    <mergeCell ref="V106:V107"/>
    <mergeCell ref="O108:O111"/>
    <mergeCell ref="P108:Q109"/>
    <mergeCell ref="R108:S109"/>
    <mergeCell ref="T108:U109"/>
    <mergeCell ref="V108:V109"/>
    <mergeCell ref="P110:P111"/>
    <mergeCell ref="Q110:Q111"/>
    <mergeCell ref="R110:R111"/>
    <mergeCell ref="S110:S111"/>
    <mergeCell ref="T110:T111"/>
    <mergeCell ref="U110:U111"/>
    <mergeCell ref="V110:V111"/>
    <mergeCell ref="O112:O115"/>
    <mergeCell ref="P112:Q113"/>
    <mergeCell ref="R112:S113"/>
    <mergeCell ref="T112:U113"/>
    <mergeCell ref="V112:V113"/>
    <mergeCell ref="P114:P115"/>
    <mergeCell ref="Q114:Q115"/>
    <mergeCell ref="R114:R115"/>
    <mergeCell ref="S114:S115"/>
    <mergeCell ref="T114:T115"/>
    <mergeCell ref="U114:U115"/>
    <mergeCell ref="V114:V115"/>
    <mergeCell ref="O116:O119"/>
    <mergeCell ref="P116:Q117"/>
    <mergeCell ref="R116:S117"/>
    <mergeCell ref="T116:U117"/>
    <mergeCell ref="V116:V117"/>
    <mergeCell ref="P118:P119"/>
    <mergeCell ref="Q118:Q119"/>
    <mergeCell ref="R118:R119"/>
    <mergeCell ref="S118:S119"/>
    <mergeCell ref="T118:T119"/>
    <mergeCell ref="U118:U119"/>
    <mergeCell ref="V118:V119"/>
    <mergeCell ref="O120:O123"/>
    <mergeCell ref="P120:Q121"/>
    <mergeCell ref="R120:S121"/>
    <mergeCell ref="T120:U121"/>
    <mergeCell ref="V120:V121"/>
    <mergeCell ref="P122:P123"/>
    <mergeCell ref="Q122:Q123"/>
    <mergeCell ref="R122:R123"/>
    <mergeCell ref="S122:S123"/>
    <mergeCell ref="T122:T123"/>
    <mergeCell ref="U122:U123"/>
    <mergeCell ref="V122:V123"/>
    <mergeCell ref="O124:O127"/>
    <mergeCell ref="P124:Q125"/>
    <mergeCell ref="R124:S125"/>
    <mergeCell ref="T124:U125"/>
    <mergeCell ref="V124:V125"/>
    <mergeCell ref="P126:P127"/>
    <mergeCell ref="Q126:Q127"/>
    <mergeCell ref="R126:R127"/>
    <mergeCell ref="S126:S127"/>
    <mergeCell ref="T126:T127"/>
    <mergeCell ref="U126:U127"/>
    <mergeCell ref="V126:V127"/>
    <mergeCell ref="O128:O131"/>
    <mergeCell ref="P128:Q129"/>
    <mergeCell ref="R128:S129"/>
    <mergeCell ref="T128:U129"/>
    <mergeCell ref="V128:V129"/>
    <mergeCell ref="P130:P131"/>
    <mergeCell ref="Q130:Q131"/>
    <mergeCell ref="R130:R131"/>
    <mergeCell ref="S130:S131"/>
    <mergeCell ref="T130:T131"/>
    <mergeCell ref="U130:U131"/>
    <mergeCell ref="V130:V131"/>
    <mergeCell ref="O132:O135"/>
    <mergeCell ref="P132:Q133"/>
    <mergeCell ref="R132:S133"/>
    <mergeCell ref="T132:U133"/>
    <mergeCell ref="V132:V133"/>
    <mergeCell ref="P134:P135"/>
    <mergeCell ref="Q134:Q135"/>
    <mergeCell ref="R134:R135"/>
    <mergeCell ref="S134:S135"/>
    <mergeCell ref="T134:T135"/>
    <mergeCell ref="U134:U135"/>
    <mergeCell ref="V134:V135"/>
    <mergeCell ref="O136:O139"/>
    <mergeCell ref="P136:Q137"/>
    <mergeCell ref="R136:S137"/>
    <mergeCell ref="T136:U137"/>
    <mergeCell ref="V136:V137"/>
    <mergeCell ref="P138:P139"/>
    <mergeCell ref="Q138:Q139"/>
    <mergeCell ref="R138:R139"/>
    <mergeCell ref="S138:S139"/>
    <mergeCell ref="T138:T139"/>
    <mergeCell ref="U138:U139"/>
    <mergeCell ref="V138:V139"/>
    <mergeCell ref="O140:O143"/>
    <mergeCell ref="P140:Q141"/>
    <mergeCell ref="R140:S141"/>
    <mergeCell ref="T140:U141"/>
    <mergeCell ref="V140:V141"/>
    <mergeCell ref="P142:P143"/>
    <mergeCell ref="Q142:Q143"/>
    <mergeCell ref="R142:R143"/>
    <mergeCell ref="S142:S143"/>
    <mergeCell ref="T142:T143"/>
    <mergeCell ref="U142:U143"/>
    <mergeCell ref="V142:V143"/>
    <mergeCell ref="O144:O147"/>
    <mergeCell ref="P144:Q145"/>
    <mergeCell ref="R144:S145"/>
    <mergeCell ref="T144:U145"/>
    <mergeCell ref="V144:V145"/>
    <mergeCell ref="P146:P147"/>
    <mergeCell ref="Q146:Q147"/>
    <mergeCell ref="R146:R147"/>
    <mergeCell ref="S146:S147"/>
    <mergeCell ref="T146:T147"/>
    <mergeCell ref="U146:U147"/>
    <mergeCell ref="V146:V147"/>
    <mergeCell ref="O148:O151"/>
    <mergeCell ref="P148:Q149"/>
    <mergeCell ref="R148:S149"/>
    <mergeCell ref="T148:U149"/>
    <mergeCell ref="V148:V149"/>
    <mergeCell ref="P150:P151"/>
    <mergeCell ref="Q150:Q151"/>
    <mergeCell ref="R150:R151"/>
    <mergeCell ref="S150:S151"/>
    <mergeCell ref="T150:T151"/>
    <mergeCell ref="U150:U151"/>
    <mergeCell ref="V150:V151"/>
    <mergeCell ref="O152:O155"/>
    <mergeCell ref="P152:Q153"/>
    <mergeCell ref="R152:S153"/>
    <mergeCell ref="T152:U153"/>
    <mergeCell ref="V152:V153"/>
    <mergeCell ref="P154:P155"/>
    <mergeCell ref="Q154:Q155"/>
    <mergeCell ref="R154:R155"/>
    <mergeCell ref="S154:S155"/>
    <mergeCell ref="T154:T155"/>
    <mergeCell ref="U154:U155"/>
    <mergeCell ref="V154:V155"/>
    <mergeCell ref="O156:O159"/>
    <mergeCell ref="P156:Q157"/>
    <mergeCell ref="R156:S157"/>
    <mergeCell ref="T156:U157"/>
    <mergeCell ref="V156:V157"/>
    <mergeCell ref="P158:P159"/>
    <mergeCell ref="Q158:Q159"/>
    <mergeCell ref="R158:R159"/>
    <mergeCell ref="S158:S159"/>
    <mergeCell ref="T158:T159"/>
    <mergeCell ref="U158:U159"/>
    <mergeCell ref="V158:V159"/>
    <mergeCell ref="O160:O163"/>
    <mergeCell ref="P160:Q161"/>
    <mergeCell ref="R160:S161"/>
    <mergeCell ref="T160:U161"/>
    <mergeCell ref="V160:V161"/>
    <mergeCell ref="P162:P163"/>
    <mergeCell ref="Q162:Q163"/>
    <mergeCell ref="R162:R163"/>
    <mergeCell ref="S162:S163"/>
    <mergeCell ref="T162:T163"/>
    <mergeCell ref="U162:U163"/>
    <mergeCell ref="V162:V163"/>
    <mergeCell ref="O164:O167"/>
    <mergeCell ref="P164:Q165"/>
    <mergeCell ref="R164:S165"/>
    <mergeCell ref="T164:U165"/>
    <mergeCell ref="V164:V165"/>
    <mergeCell ref="P166:P167"/>
    <mergeCell ref="Q166:Q167"/>
    <mergeCell ref="R166:R167"/>
    <mergeCell ref="S166:S167"/>
    <mergeCell ref="T166:T167"/>
    <mergeCell ref="U166:U167"/>
    <mergeCell ref="V166:V167"/>
    <mergeCell ref="O168:O171"/>
    <mergeCell ref="P168:Q169"/>
    <mergeCell ref="R168:S169"/>
    <mergeCell ref="T168:U169"/>
    <mergeCell ref="V168:V169"/>
    <mergeCell ref="P170:P171"/>
    <mergeCell ref="Q170:Q171"/>
    <mergeCell ref="R170:R171"/>
    <mergeCell ref="S170:S171"/>
    <mergeCell ref="T170:T171"/>
    <mergeCell ref="U170:U171"/>
    <mergeCell ref="V170:V171"/>
    <mergeCell ref="O172:O175"/>
    <mergeCell ref="P172:Q173"/>
    <mergeCell ref="R172:S173"/>
    <mergeCell ref="T172:U173"/>
    <mergeCell ref="V172:V173"/>
    <mergeCell ref="P174:P175"/>
    <mergeCell ref="Q174:Q175"/>
    <mergeCell ref="R174:R175"/>
    <mergeCell ref="S174:S175"/>
    <mergeCell ref="T174:T175"/>
    <mergeCell ref="U174:U175"/>
    <mergeCell ref="V174:V175"/>
    <mergeCell ref="O176:O179"/>
    <mergeCell ref="P176:Q177"/>
    <mergeCell ref="R176:S177"/>
    <mergeCell ref="T176:U177"/>
    <mergeCell ref="V176:V177"/>
    <mergeCell ref="P178:P179"/>
    <mergeCell ref="Q178:Q179"/>
    <mergeCell ref="R178:R179"/>
    <mergeCell ref="S178:S179"/>
    <mergeCell ref="T178:T179"/>
    <mergeCell ref="U178:U179"/>
    <mergeCell ref="V178:V179"/>
    <mergeCell ref="O180:O183"/>
    <mergeCell ref="P180:Q181"/>
    <mergeCell ref="R180:S181"/>
    <mergeCell ref="T180:U181"/>
    <mergeCell ref="V180:V181"/>
    <mergeCell ref="P182:P183"/>
    <mergeCell ref="Q182:Q183"/>
    <mergeCell ref="R182:R183"/>
    <mergeCell ref="S182:S183"/>
    <mergeCell ref="T182:T183"/>
    <mergeCell ref="U182:U183"/>
    <mergeCell ref="V182:V183"/>
    <mergeCell ref="O184:O187"/>
    <mergeCell ref="P184:Q185"/>
    <mergeCell ref="R184:S185"/>
    <mergeCell ref="T184:U185"/>
    <mergeCell ref="V184:V185"/>
    <mergeCell ref="P186:P187"/>
    <mergeCell ref="Q186:Q187"/>
    <mergeCell ref="R186:R187"/>
    <mergeCell ref="S186:S187"/>
    <mergeCell ref="T186:T187"/>
    <mergeCell ref="U186:U187"/>
    <mergeCell ref="V186:V187"/>
    <mergeCell ref="O188:O191"/>
    <mergeCell ref="P188:Q189"/>
    <mergeCell ref="R188:S189"/>
    <mergeCell ref="T188:U189"/>
    <mergeCell ref="V188:V189"/>
    <mergeCell ref="P190:P191"/>
    <mergeCell ref="Q190:Q191"/>
    <mergeCell ref="R190:R191"/>
    <mergeCell ref="S190:S191"/>
    <mergeCell ref="T190:T191"/>
    <mergeCell ref="U190:U191"/>
    <mergeCell ref="V190:V191"/>
    <mergeCell ref="O192:O195"/>
    <mergeCell ref="P192:Q193"/>
    <mergeCell ref="R192:S193"/>
    <mergeCell ref="T192:U193"/>
    <mergeCell ref="V192:V193"/>
    <mergeCell ref="P194:P195"/>
    <mergeCell ref="Q194:Q195"/>
    <mergeCell ref="R194:R195"/>
    <mergeCell ref="S194:S195"/>
    <mergeCell ref="T194:T195"/>
    <mergeCell ref="U194:U195"/>
    <mergeCell ref="V194:V195"/>
    <mergeCell ref="O196:O199"/>
    <mergeCell ref="P196:Q197"/>
    <mergeCell ref="R196:S197"/>
    <mergeCell ref="T196:U197"/>
    <mergeCell ref="V196:V197"/>
    <mergeCell ref="P198:P199"/>
    <mergeCell ref="Q198:Q199"/>
    <mergeCell ref="R198:R199"/>
    <mergeCell ref="S198:S199"/>
    <mergeCell ref="T198:T199"/>
    <mergeCell ref="U198:U199"/>
    <mergeCell ref="V198:V199"/>
    <mergeCell ref="O200:O203"/>
    <mergeCell ref="P200:Q201"/>
    <mergeCell ref="R200:S201"/>
    <mergeCell ref="T200:U201"/>
    <mergeCell ref="V200:V201"/>
    <mergeCell ref="P202:P203"/>
    <mergeCell ref="Q202:Q203"/>
    <mergeCell ref="R202:R203"/>
    <mergeCell ref="S202:S203"/>
    <mergeCell ref="T202:T203"/>
    <mergeCell ref="U202:U203"/>
    <mergeCell ref="V202:V203"/>
    <mergeCell ref="O204:O207"/>
    <mergeCell ref="P204:Q205"/>
    <mergeCell ref="R204:S205"/>
    <mergeCell ref="T204:U205"/>
    <mergeCell ref="V204:V205"/>
    <mergeCell ref="P206:P207"/>
    <mergeCell ref="Q206:Q207"/>
    <mergeCell ref="R206:R207"/>
    <mergeCell ref="S206:S207"/>
    <mergeCell ref="T206:T207"/>
    <mergeCell ref="U206:U207"/>
    <mergeCell ref="V206:V207"/>
    <mergeCell ref="O208:O211"/>
    <mergeCell ref="P208:Q209"/>
    <mergeCell ref="R208:S209"/>
    <mergeCell ref="T208:U209"/>
    <mergeCell ref="V208:V209"/>
    <mergeCell ref="P210:P211"/>
    <mergeCell ref="Q210:Q211"/>
    <mergeCell ref="R210:R211"/>
    <mergeCell ref="S210:S211"/>
    <mergeCell ref="T210:T211"/>
    <mergeCell ref="U210:U211"/>
    <mergeCell ref="V210:V211"/>
    <mergeCell ref="O212:O215"/>
    <mergeCell ref="P212:Q213"/>
    <mergeCell ref="R212:S213"/>
    <mergeCell ref="T212:U213"/>
    <mergeCell ref="V212:V213"/>
    <mergeCell ref="P214:P215"/>
    <mergeCell ref="Q214:Q215"/>
    <mergeCell ref="R214:R215"/>
    <mergeCell ref="S214:S215"/>
    <mergeCell ref="T214:T215"/>
    <mergeCell ref="U214:U215"/>
    <mergeCell ref="V214:V215"/>
    <mergeCell ref="T216:U217"/>
    <mergeCell ref="V216:V217"/>
    <mergeCell ref="P218:P219"/>
    <mergeCell ref="Q218:Q219"/>
    <mergeCell ref="R218:R219"/>
    <mergeCell ref="S218:S219"/>
    <mergeCell ref="T218:T219"/>
    <mergeCell ref="U218:U219"/>
    <mergeCell ref="V218:V219"/>
    <mergeCell ref="O220:O223"/>
    <mergeCell ref="P220:Q221"/>
    <mergeCell ref="R220:S221"/>
    <mergeCell ref="T220:U221"/>
    <mergeCell ref="V220:V221"/>
    <mergeCell ref="P222:P223"/>
    <mergeCell ref="Q222:Q223"/>
    <mergeCell ref="R222:R223"/>
    <mergeCell ref="S222:S223"/>
    <mergeCell ref="T222:T223"/>
    <mergeCell ref="U222:U223"/>
    <mergeCell ref="V222:V223"/>
    <mergeCell ref="O216:O219"/>
    <mergeCell ref="P216:Q217"/>
    <mergeCell ref="R216:S217"/>
    <mergeCell ref="O224:O227"/>
    <mergeCell ref="P224:Q225"/>
    <mergeCell ref="R224:S225"/>
    <mergeCell ref="T224:U225"/>
    <mergeCell ref="V224:V225"/>
    <mergeCell ref="P226:P227"/>
    <mergeCell ref="Q226:Q227"/>
    <mergeCell ref="R226:R227"/>
    <mergeCell ref="S226:S227"/>
    <mergeCell ref="T226:T227"/>
    <mergeCell ref="U226:U227"/>
    <mergeCell ref="V226:V227"/>
    <mergeCell ref="O228:O231"/>
    <mergeCell ref="P228:Q229"/>
    <mergeCell ref="R228:S229"/>
    <mergeCell ref="T228:U229"/>
    <mergeCell ref="V228:V229"/>
    <mergeCell ref="P230:P231"/>
    <mergeCell ref="Q230:Q231"/>
    <mergeCell ref="R230:R231"/>
    <mergeCell ref="S230:S231"/>
    <mergeCell ref="T230:T231"/>
    <mergeCell ref="U230:U231"/>
    <mergeCell ref="V230:V231"/>
    <mergeCell ref="O232:O235"/>
    <mergeCell ref="P232:Q233"/>
    <mergeCell ref="R232:S233"/>
    <mergeCell ref="T232:U233"/>
    <mergeCell ref="V232:V233"/>
    <mergeCell ref="P234:P235"/>
    <mergeCell ref="Q234:Q235"/>
    <mergeCell ref="R234:R235"/>
    <mergeCell ref="S234:S235"/>
    <mergeCell ref="T234:T235"/>
    <mergeCell ref="U234:U235"/>
    <mergeCell ref="V234:V235"/>
    <mergeCell ref="O236:O239"/>
    <mergeCell ref="P236:Q237"/>
    <mergeCell ref="R236:S237"/>
    <mergeCell ref="T236:U237"/>
    <mergeCell ref="V236:V237"/>
    <mergeCell ref="P238:P239"/>
    <mergeCell ref="Q238:Q239"/>
    <mergeCell ref="R238:R239"/>
    <mergeCell ref="S238:S239"/>
    <mergeCell ref="T238:T239"/>
    <mergeCell ref="U238:U239"/>
    <mergeCell ref="V238:V239"/>
    <mergeCell ref="O240:O243"/>
    <mergeCell ref="P240:Q241"/>
    <mergeCell ref="R240:S241"/>
    <mergeCell ref="T240:U241"/>
    <mergeCell ref="V240:V241"/>
    <mergeCell ref="P242:P243"/>
    <mergeCell ref="Q242:Q243"/>
    <mergeCell ref="R242:R243"/>
    <mergeCell ref="S242:S243"/>
    <mergeCell ref="T242:T243"/>
    <mergeCell ref="U242:U243"/>
    <mergeCell ref="V242:V243"/>
    <mergeCell ref="O244:O247"/>
    <mergeCell ref="P244:Q245"/>
    <mergeCell ref="R244:S245"/>
    <mergeCell ref="T244:U245"/>
    <mergeCell ref="V244:V245"/>
    <mergeCell ref="P246:P247"/>
    <mergeCell ref="Q246:Q247"/>
    <mergeCell ref="R246:R247"/>
    <mergeCell ref="S246:S247"/>
    <mergeCell ref="T246:T247"/>
    <mergeCell ref="U246:U247"/>
    <mergeCell ref="V246:V247"/>
    <mergeCell ref="O248:O251"/>
    <mergeCell ref="P248:Q249"/>
    <mergeCell ref="R248:S249"/>
    <mergeCell ref="T248:U249"/>
    <mergeCell ref="V248:V249"/>
    <mergeCell ref="P250:P251"/>
    <mergeCell ref="Q250:Q251"/>
    <mergeCell ref="R250:R251"/>
    <mergeCell ref="S250:S251"/>
    <mergeCell ref="T250:T251"/>
    <mergeCell ref="U250:U251"/>
    <mergeCell ref="V250:V251"/>
    <mergeCell ref="O252:O255"/>
    <mergeCell ref="P252:Q253"/>
    <mergeCell ref="R252:S253"/>
    <mergeCell ref="T252:U253"/>
    <mergeCell ref="V252:V253"/>
    <mergeCell ref="P254:P255"/>
    <mergeCell ref="Q254:Q255"/>
    <mergeCell ref="R254:R255"/>
    <mergeCell ref="S254:S255"/>
    <mergeCell ref="T254:T255"/>
    <mergeCell ref="U254:U255"/>
    <mergeCell ref="V254:V255"/>
    <mergeCell ref="O256:O259"/>
    <mergeCell ref="P256:Q257"/>
    <mergeCell ref="R256:S257"/>
    <mergeCell ref="T256:U257"/>
    <mergeCell ref="V256:V257"/>
    <mergeCell ref="P258:P259"/>
    <mergeCell ref="Q258:Q259"/>
    <mergeCell ref="R258:R259"/>
    <mergeCell ref="S258:S259"/>
    <mergeCell ref="T258:T259"/>
    <mergeCell ref="U258:U259"/>
    <mergeCell ref="V258:V259"/>
    <mergeCell ref="O260:O263"/>
    <mergeCell ref="P260:Q261"/>
    <mergeCell ref="R260:S261"/>
    <mergeCell ref="T260:U261"/>
    <mergeCell ref="V260:V261"/>
    <mergeCell ref="P262:P263"/>
    <mergeCell ref="Q262:Q263"/>
    <mergeCell ref="R262:R263"/>
    <mergeCell ref="S262:S263"/>
    <mergeCell ref="T262:T263"/>
    <mergeCell ref="U262:U263"/>
    <mergeCell ref="V262:V263"/>
    <mergeCell ref="O264:O267"/>
    <mergeCell ref="P264:Q265"/>
    <mergeCell ref="R264:S265"/>
    <mergeCell ref="T264:U265"/>
    <mergeCell ref="V264:V265"/>
    <mergeCell ref="P266:P267"/>
    <mergeCell ref="Q266:Q267"/>
    <mergeCell ref="R266:R267"/>
    <mergeCell ref="S266:S267"/>
    <mergeCell ref="T266:T267"/>
    <mergeCell ref="U266:U267"/>
    <mergeCell ref="V266:V267"/>
    <mergeCell ref="O268:O271"/>
    <mergeCell ref="P268:Q269"/>
    <mergeCell ref="R268:S269"/>
    <mergeCell ref="T268:U269"/>
    <mergeCell ref="V268:V269"/>
    <mergeCell ref="P270:P271"/>
    <mergeCell ref="Q270:Q271"/>
    <mergeCell ref="R270:R271"/>
    <mergeCell ref="S270:S271"/>
    <mergeCell ref="T270:T271"/>
    <mergeCell ref="U270:U271"/>
    <mergeCell ref="V270:V271"/>
    <mergeCell ref="O272:O275"/>
    <mergeCell ref="P272:Q273"/>
    <mergeCell ref="R272:S273"/>
    <mergeCell ref="T272:U273"/>
    <mergeCell ref="V272:V273"/>
    <mergeCell ref="P274:P275"/>
    <mergeCell ref="Q274:Q275"/>
    <mergeCell ref="R274:R275"/>
    <mergeCell ref="S274:S275"/>
    <mergeCell ref="T274:T275"/>
    <mergeCell ref="U274:U275"/>
    <mergeCell ref="V274:V275"/>
    <mergeCell ref="O276:O279"/>
    <mergeCell ref="P276:Q277"/>
    <mergeCell ref="R276:S277"/>
    <mergeCell ref="T276:U277"/>
    <mergeCell ref="V276:V277"/>
    <mergeCell ref="P278:P279"/>
    <mergeCell ref="Q278:Q279"/>
    <mergeCell ref="R278:R279"/>
    <mergeCell ref="S278:S279"/>
    <mergeCell ref="T278:T279"/>
    <mergeCell ref="U278:U279"/>
    <mergeCell ref="V278:V279"/>
    <mergeCell ref="O280:O283"/>
    <mergeCell ref="P280:Q281"/>
    <mergeCell ref="R280:S281"/>
    <mergeCell ref="T280:U281"/>
    <mergeCell ref="V280:V281"/>
    <mergeCell ref="P282:P283"/>
    <mergeCell ref="Q282:Q283"/>
    <mergeCell ref="R282:R283"/>
    <mergeCell ref="S282:S283"/>
    <mergeCell ref="T282:T283"/>
    <mergeCell ref="U282:U283"/>
    <mergeCell ref="V282:V283"/>
    <mergeCell ref="O284:O287"/>
    <mergeCell ref="P284:Q285"/>
    <mergeCell ref="R284:S285"/>
    <mergeCell ref="T284:U285"/>
    <mergeCell ref="V284:V285"/>
    <mergeCell ref="P286:P287"/>
    <mergeCell ref="Q286:Q287"/>
    <mergeCell ref="R286:R287"/>
    <mergeCell ref="S286:S287"/>
    <mergeCell ref="T286:T287"/>
    <mergeCell ref="U286:U287"/>
    <mergeCell ref="V286:V287"/>
    <mergeCell ref="O288:O291"/>
    <mergeCell ref="P288:Q289"/>
    <mergeCell ref="R288:S289"/>
    <mergeCell ref="T288:U289"/>
    <mergeCell ref="V288:V289"/>
    <mergeCell ref="P290:P291"/>
    <mergeCell ref="Q290:Q291"/>
    <mergeCell ref="R290:R291"/>
    <mergeCell ref="S290:S291"/>
    <mergeCell ref="T290:T291"/>
    <mergeCell ref="U290:U291"/>
    <mergeCell ref="V290:V291"/>
    <mergeCell ref="O292:O295"/>
    <mergeCell ref="P292:Q293"/>
    <mergeCell ref="R292:S293"/>
    <mergeCell ref="T292:U293"/>
    <mergeCell ref="V292:V293"/>
    <mergeCell ref="P294:P295"/>
    <mergeCell ref="Q294:Q295"/>
    <mergeCell ref="R294:R295"/>
    <mergeCell ref="S294:S295"/>
    <mergeCell ref="T294:T295"/>
    <mergeCell ref="U294:U295"/>
    <mergeCell ref="V294:V295"/>
    <mergeCell ref="O296:O299"/>
    <mergeCell ref="P296:Q297"/>
    <mergeCell ref="R296:S297"/>
    <mergeCell ref="T296:U297"/>
    <mergeCell ref="V296:V297"/>
    <mergeCell ref="P298:P299"/>
    <mergeCell ref="Q298:Q299"/>
    <mergeCell ref="R298:R299"/>
    <mergeCell ref="S298:S299"/>
    <mergeCell ref="T298:T299"/>
    <mergeCell ref="U298:U299"/>
    <mergeCell ref="V298:V299"/>
    <mergeCell ref="O300:O303"/>
    <mergeCell ref="P300:Q301"/>
    <mergeCell ref="R300:S301"/>
    <mergeCell ref="T300:U301"/>
    <mergeCell ref="V300:V301"/>
    <mergeCell ref="P302:P303"/>
    <mergeCell ref="Q302:Q303"/>
    <mergeCell ref="R302:R303"/>
    <mergeCell ref="S302:S303"/>
    <mergeCell ref="T302:T303"/>
    <mergeCell ref="U302:U303"/>
    <mergeCell ref="V302:V303"/>
    <mergeCell ref="O304:O307"/>
    <mergeCell ref="P304:Q305"/>
    <mergeCell ref="R304:S305"/>
    <mergeCell ref="T304:U305"/>
    <mergeCell ref="V304:V305"/>
    <mergeCell ref="P306:P307"/>
    <mergeCell ref="Q306:Q307"/>
    <mergeCell ref="R306:R307"/>
    <mergeCell ref="S306:S307"/>
    <mergeCell ref="T306:T307"/>
    <mergeCell ref="U306:U307"/>
    <mergeCell ref="V306:V307"/>
    <mergeCell ref="O308:O311"/>
    <mergeCell ref="P308:Q309"/>
    <mergeCell ref="R308:S309"/>
    <mergeCell ref="T308:U309"/>
    <mergeCell ref="V308:V309"/>
    <mergeCell ref="P310:P311"/>
    <mergeCell ref="Q310:Q311"/>
    <mergeCell ref="R310:R311"/>
    <mergeCell ref="S310:S311"/>
    <mergeCell ref="T310:T311"/>
    <mergeCell ref="U310:U311"/>
    <mergeCell ref="V310:V311"/>
    <mergeCell ref="O312:O315"/>
    <mergeCell ref="P312:Q313"/>
    <mergeCell ref="R312:S313"/>
    <mergeCell ref="T312:U313"/>
    <mergeCell ref="V312:V313"/>
    <mergeCell ref="P314:P315"/>
    <mergeCell ref="Q314:Q315"/>
    <mergeCell ref="R314:R315"/>
    <mergeCell ref="S314:S315"/>
    <mergeCell ref="T314:T315"/>
    <mergeCell ref="U314:U315"/>
    <mergeCell ref="V314:V315"/>
    <mergeCell ref="O316:O319"/>
    <mergeCell ref="P316:Q317"/>
    <mergeCell ref="R316:S317"/>
    <mergeCell ref="T316:U317"/>
    <mergeCell ref="V316:V317"/>
    <mergeCell ref="P318:P319"/>
    <mergeCell ref="Q318:Q319"/>
    <mergeCell ref="R318:R319"/>
    <mergeCell ref="S318:S319"/>
    <mergeCell ref="T318:T319"/>
    <mergeCell ref="U318:U319"/>
    <mergeCell ref="V318:V319"/>
    <mergeCell ref="O320:O323"/>
    <mergeCell ref="P320:Q321"/>
    <mergeCell ref="R320:S321"/>
    <mergeCell ref="T320:U321"/>
    <mergeCell ref="V320:V321"/>
    <mergeCell ref="P322:P323"/>
    <mergeCell ref="Q322:Q323"/>
    <mergeCell ref="R322:R323"/>
    <mergeCell ref="S322:S323"/>
    <mergeCell ref="T322:T323"/>
    <mergeCell ref="U322:U323"/>
    <mergeCell ref="V322:V323"/>
    <mergeCell ref="O324:O327"/>
    <mergeCell ref="P324:Q325"/>
    <mergeCell ref="R324:S325"/>
    <mergeCell ref="T324:U325"/>
    <mergeCell ref="V324:V325"/>
    <mergeCell ref="P326:P327"/>
    <mergeCell ref="Q326:Q327"/>
    <mergeCell ref="R326:R327"/>
    <mergeCell ref="S326:S327"/>
    <mergeCell ref="T326:T327"/>
    <mergeCell ref="U326:U327"/>
    <mergeCell ref="V326:V327"/>
    <mergeCell ref="O328:O331"/>
    <mergeCell ref="P328:Q329"/>
    <mergeCell ref="R328:S329"/>
    <mergeCell ref="T328:U329"/>
    <mergeCell ref="V328:V329"/>
    <mergeCell ref="P330:P331"/>
    <mergeCell ref="Q330:Q331"/>
    <mergeCell ref="R330:R331"/>
    <mergeCell ref="S330:S331"/>
    <mergeCell ref="T330:T331"/>
    <mergeCell ref="U330:U331"/>
    <mergeCell ref="V330:V331"/>
    <mergeCell ref="O332:O335"/>
    <mergeCell ref="P332:Q333"/>
    <mergeCell ref="R332:S333"/>
    <mergeCell ref="T332:U333"/>
    <mergeCell ref="V332:V333"/>
    <mergeCell ref="P334:P335"/>
    <mergeCell ref="Q334:Q335"/>
    <mergeCell ref="R334:R335"/>
    <mergeCell ref="S334:S335"/>
    <mergeCell ref="T334:T335"/>
    <mergeCell ref="U334:U335"/>
    <mergeCell ref="V334:V335"/>
    <mergeCell ref="V350:V351"/>
    <mergeCell ref="O336:O339"/>
    <mergeCell ref="P336:Q337"/>
    <mergeCell ref="R336:S337"/>
    <mergeCell ref="T336:U337"/>
    <mergeCell ref="V336:V337"/>
    <mergeCell ref="P338:P339"/>
    <mergeCell ref="Q338:Q339"/>
    <mergeCell ref="R338:R339"/>
    <mergeCell ref="S338:S339"/>
    <mergeCell ref="T338:T339"/>
    <mergeCell ref="U338:U339"/>
    <mergeCell ref="V338:V339"/>
    <mergeCell ref="O340:O343"/>
    <mergeCell ref="P340:Q341"/>
    <mergeCell ref="R340:S341"/>
    <mergeCell ref="T340:U341"/>
    <mergeCell ref="V340:V341"/>
    <mergeCell ref="P342:P343"/>
    <mergeCell ref="Q342:Q343"/>
    <mergeCell ref="R342:R343"/>
    <mergeCell ref="S342:S343"/>
    <mergeCell ref="T342:T343"/>
    <mergeCell ref="U342:U343"/>
    <mergeCell ref="V342:V343"/>
    <mergeCell ref="O352:O355"/>
    <mergeCell ref="P352:Q353"/>
    <mergeCell ref="R352:S353"/>
    <mergeCell ref="T352:U353"/>
    <mergeCell ref="V352:V353"/>
    <mergeCell ref="P354:P355"/>
    <mergeCell ref="Q354:Q355"/>
    <mergeCell ref="R354:R355"/>
    <mergeCell ref="S354:S355"/>
    <mergeCell ref="T354:T355"/>
    <mergeCell ref="U354:U355"/>
    <mergeCell ref="V354:V355"/>
    <mergeCell ref="T344:U345"/>
    <mergeCell ref="V344:V345"/>
    <mergeCell ref="P346:P347"/>
    <mergeCell ref="Q346:Q347"/>
    <mergeCell ref="R346:R347"/>
    <mergeCell ref="S346:S347"/>
    <mergeCell ref="T346:T347"/>
    <mergeCell ref="U346:U347"/>
    <mergeCell ref="V346:V347"/>
    <mergeCell ref="O348:O351"/>
    <mergeCell ref="P348:Q349"/>
    <mergeCell ref="R348:S349"/>
    <mergeCell ref="T348:U349"/>
    <mergeCell ref="V348:V349"/>
    <mergeCell ref="P350:P351"/>
    <mergeCell ref="Q350:Q351"/>
    <mergeCell ref="R350:R351"/>
    <mergeCell ref="S350:S351"/>
    <mergeCell ref="T350:T351"/>
    <mergeCell ref="U350:U351"/>
    <mergeCell ref="O356:O359"/>
    <mergeCell ref="P356:Q357"/>
    <mergeCell ref="R356:S357"/>
    <mergeCell ref="T356:U357"/>
    <mergeCell ref="V356:V357"/>
    <mergeCell ref="P358:P359"/>
    <mergeCell ref="Q358:Q359"/>
    <mergeCell ref="R358:R359"/>
    <mergeCell ref="S358:S359"/>
    <mergeCell ref="T358:T359"/>
    <mergeCell ref="U358:U359"/>
    <mergeCell ref="V358:V359"/>
    <mergeCell ref="O360:O363"/>
    <mergeCell ref="P360:Q361"/>
    <mergeCell ref="R360:S361"/>
    <mergeCell ref="T360:U361"/>
    <mergeCell ref="V360:V361"/>
    <mergeCell ref="P362:P363"/>
    <mergeCell ref="Q362:Q363"/>
    <mergeCell ref="R362:R363"/>
    <mergeCell ref="S362:S363"/>
    <mergeCell ref="T362:T363"/>
    <mergeCell ref="U362:U363"/>
    <mergeCell ref="V362:V363"/>
    <mergeCell ref="O364:O367"/>
    <mergeCell ref="P364:Q365"/>
    <mergeCell ref="R364:S365"/>
    <mergeCell ref="T364:U365"/>
    <mergeCell ref="V364:V365"/>
    <mergeCell ref="P366:P367"/>
    <mergeCell ref="Q366:Q367"/>
    <mergeCell ref="R366:R367"/>
    <mergeCell ref="S366:S367"/>
    <mergeCell ref="T366:T367"/>
    <mergeCell ref="U366:U367"/>
    <mergeCell ref="V366:V367"/>
    <mergeCell ref="O368:O371"/>
    <mergeCell ref="P368:Q369"/>
    <mergeCell ref="R368:S369"/>
    <mergeCell ref="T368:U369"/>
    <mergeCell ref="V368:V369"/>
    <mergeCell ref="P370:P371"/>
    <mergeCell ref="Q370:Q371"/>
    <mergeCell ref="R370:R371"/>
    <mergeCell ref="S370:S371"/>
    <mergeCell ref="T370:T371"/>
    <mergeCell ref="U370:U371"/>
    <mergeCell ref="V370:V371"/>
    <mergeCell ref="O372:O375"/>
    <mergeCell ref="P372:Q373"/>
    <mergeCell ref="R372:S373"/>
    <mergeCell ref="T372:U373"/>
    <mergeCell ref="V372:V373"/>
    <mergeCell ref="P374:P375"/>
    <mergeCell ref="Q374:Q375"/>
    <mergeCell ref="R374:R375"/>
    <mergeCell ref="S374:S375"/>
    <mergeCell ref="T374:T375"/>
    <mergeCell ref="U374:U375"/>
    <mergeCell ref="V374:V375"/>
    <mergeCell ref="O376:O379"/>
    <mergeCell ref="P376:Q377"/>
    <mergeCell ref="R376:S377"/>
    <mergeCell ref="T376:U377"/>
    <mergeCell ref="V376:V377"/>
    <mergeCell ref="P378:P379"/>
    <mergeCell ref="Q378:Q379"/>
    <mergeCell ref="R378:R379"/>
    <mergeCell ref="S378:S379"/>
    <mergeCell ref="T378:T379"/>
    <mergeCell ref="U378:U379"/>
    <mergeCell ref="V378:V379"/>
    <mergeCell ref="O380:O383"/>
    <mergeCell ref="P380:Q381"/>
    <mergeCell ref="R380:S381"/>
    <mergeCell ref="T380:U381"/>
    <mergeCell ref="V380:V381"/>
    <mergeCell ref="P382:P383"/>
    <mergeCell ref="Q382:Q383"/>
    <mergeCell ref="R382:R383"/>
    <mergeCell ref="S382:S383"/>
    <mergeCell ref="T382:T383"/>
    <mergeCell ref="U382:U383"/>
    <mergeCell ref="V382:V383"/>
    <mergeCell ref="O384:O387"/>
    <mergeCell ref="P384:Q385"/>
    <mergeCell ref="R384:S385"/>
    <mergeCell ref="T384:U385"/>
    <mergeCell ref="V384:V385"/>
    <mergeCell ref="P386:P387"/>
    <mergeCell ref="Q386:Q387"/>
    <mergeCell ref="R386:R387"/>
    <mergeCell ref="S386:S387"/>
    <mergeCell ref="T386:T387"/>
    <mergeCell ref="U386:U387"/>
    <mergeCell ref="V386:V387"/>
    <mergeCell ref="O388:O391"/>
    <mergeCell ref="P388:Q389"/>
    <mergeCell ref="R388:S389"/>
    <mergeCell ref="T388:U389"/>
    <mergeCell ref="V388:V389"/>
    <mergeCell ref="P390:P391"/>
    <mergeCell ref="Q390:Q391"/>
    <mergeCell ref="R390:R391"/>
    <mergeCell ref="S390:S391"/>
    <mergeCell ref="T390:T391"/>
    <mergeCell ref="U390:U391"/>
    <mergeCell ref="V390:V391"/>
    <mergeCell ref="O392:O395"/>
    <mergeCell ref="P392:Q393"/>
    <mergeCell ref="R392:S393"/>
    <mergeCell ref="T392:U393"/>
    <mergeCell ref="V392:V393"/>
    <mergeCell ref="P394:P395"/>
    <mergeCell ref="Q394:Q395"/>
    <mergeCell ref="R394:R395"/>
    <mergeCell ref="S394:S395"/>
    <mergeCell ref="T394:T395"/>
    <mergeCell ref="U394:U395"/>
    <mergeCell ref="V394:V395"/>
    <mergeCell ref="O396:O399"/>
    <mergeCell ref="P396:Q397"/>
    <mergeCell ref="R396:S397"/>
    <mergeCell ref="T396:U397"/>
    <mergeCell ref="V396:V397"/>
    <mergeCell ref="P398:P399"/>
    <mergeCell ref="Q398:Q399"/>
    <mergeCell ref="R398:R399"/>
    <mergeCell ref="S398:S399"/>
    <mergeCell ref="T398:T399"/>
    <mergeCell ref="U398:U399"/>
    <mergeCell ref="V398:V399"/>
    <mergeCell ref="O400:O403"/>
    <mergeCell ref="P400:Q401"/>
    <mergeCell ref="R400:S401"/>
    <mergeCell ref="T400:U401"/>
    <mergeCell ref="V400:V401"/>
    <mergeCell ref="P402:P403"/>
    <mergeCell ref="Q402:Q403"/>
    <mergeCell ref="R402:R403"/>
    <mergeCell ref="S402:S403"/>
    <mergeCell ref="T402:T403"/>
    <mergeCell ref="U402:U403"/>
    <mergeCell ref="V402:V403"/>
    <mergeCell ref="O404:O407"/>
    <mergeCell ref="P404:Q405"/>
    <mergeCell ref="R404:S405"/>
    <mergeCell ref="T404:U405"/>
    <mergeCell ref="V404:V405"/>
    <mergeCell ref="P406:P407"/>
    <mergeCell ref="Q406:Q407"/>
    <mergeCell ref="R406:R407"/>
    <mergeCell ref="S406:S407"/>
    <mergeCell ref="T406:T407"/>
    <mergeCell ref="U406:U407"/>
    <mergeCell ref="V406:V407"/>
    <mergeCell ref="O408:O411"/>
    <mergeCell ref="P408:Q409"/>
    <mergeCell ref="R408:S409"/>
    <mergeCell ref="T408:U409"/>
    <mergeCell ref="V408:V409"/>
    <mergeCell ref="P410:P411"/>
    <mergeCell ref="Q410:Q411"/>
    <mergeCell ref="R410:R411"/>
    <mergeCell ref="S410:S411"/>
    <mergeCell ref="T410:T411"/>
    <mergeCell ref="U410:U411"/>
    <mergeCell ref="V410:V411"/>
    <mergeCell ref="O412:O415"/>
    <mergeCell ref="P412:Q413"/>
    <mergeCell ref="R412:S413"/>
    <mergeCell ref="T412:U413"/>
    <mergeCell ref="V412:V413"/>
    <mergeCell ref="P414:P415"/>
    <mergeCell ref="Q414:Q415"/>
    <mergeCell ref="R414:R415"/>
    <mergeCell ref="S414:S415"/>
    <mergeCell ref="T414:T415"/>
    <mergeCell ref="U414:U415"/>
    <mergeCell ref="V414:V415"/>
    <mergeCell ref="O416:O419"/>
    <mergeCell ref="P416:Q417"/>
    <mergeCell ref="R416:S417"/>
    <mergeCell ref="T416:U417"/>
    <mergeCell ref="V416:V417"/>
    <mergeCell ref="P418:P419"/>
    <mergeCell ref="Q418:Q419"/>
    <mergeCell ref="R418:R419"/>
    <mergeCell ref="S418:S419"/>
    <mergeCell ref="T418:T419"/>
    <mergeCell ref="U418:U419"/>
    <mergeCell ref="V418:V419"/>
    <mergeCell ref="O420:O423"/>
    <mergeCell ref="P420:Q421"/>
    <mergeCell ref="R420:S421"/>
    <mergeCell ref="T420:U421"/>
    <mergeCell ref="V420:V421"/>
    <mergeCell ref="P422:P423"/>
    <mergeCell ref="Q422:Q423"/>
    <mergeCell ref="R422:R423"/>
    <mergeCell ref="S422:S423"/>
    <mergeCell ref="T422:T423"/>
    <mergeCell ref="U422:U423"/>
    <mergeCell ref="V422:V423"/>
    <mergeCell ref="O424:O427"/>
    <mergeCell ref="P424:Q425"/>
    <mergeCell ref="R424:S425"/>
    <mergeCell ref="T424:U425"/>
    <mergeCell ref="V424:V425"/>
    <mergeCell ref="P426:P427"/>
    <mergeCell ref="Q426:Q427"/>
    <mergeCell ref="R426:R427"/>
    <mergeCell ref="S426:S427"/>
    <mergeCell ref="T426:T427"/>
    <mergeCell ref="U426:U427"/>
    <mergeCell ref="V426:V427"/>
    <mergeCell ref="O428:O431"/>
    <mergeCell ref="P428:Q429"/>
    <mergeCell ref="R428:S429"/>
    <mergeCell ref="T428:U429"/>
    <mergeCell ref="V428:V429"/>
    <mergeCell ref="P430:P431"/>
    <mergeCell ref="Q430:Q431"/>
    <mergeCell ref="R430:R431"/>
    <mergeCell ref="S430:S431"/>
    <mergeCell ref="T430:T431"/>
    <mergeCell ref="U430:U431"/>
    <mergeCell ref="V430:V431"/>
    <mergeCell ref="O432:O435"/>
    <mergeCell ref="P432:Q433"/>
    <mergeCell ref="R432:S433"/>
    <mergeCell ref="T432:U433"/>
    <mergeCell ref="V432:V433"/>
    <mergeCell ref="P434:P435"/>
    <mergeCell ref="Q434:Q435"/>
    <mergeCell ref="R434:R435"/>
    <mergeCell ref="S434:S435"/>
    <mergeCell ref="T434:T435"/>
    <mergeCell ref="U434:U435"/>
    <mergeCell ref="V434:V435"/>
    <mergeCell ref="O436:O439"/>
    <mergeCell ref="P436:Q437"/>
    <mergeCell ref="R436:S437"/>
    <mergeCell ref="T436:U437"/>
    <mergeCell ref="V436:V437"/>
    <mergeCell ref="P438:P439"/>
    <mergeCell ref="Q438:Q439"/>
    <mergeCell ref="R438:R439"/>
    <mergeCell ref="S438:S439"/>
    <mergeCell ref="T438:T439"/>
    <mergeCell ref="U438:U439"/>
    <mergeCell ref="V438:V439"/>
    <mergeCell ref="O440:O443"/>
    <mergeCell ref="P440:Q441"/>
    <mergeCell ref="R440:S441"/>
    <mergeCell ref="T440:U441"/>
    <mergeCell ref="V440:V441"/>
    <mergeCell ref="P442:P443"/>
    <mergeCell ref="Q442:Q443"/>
    <mergeCell ref="R442:R443"/>
    <mergeCell ref="S442:S443"/>
    <mergeCell ref="T442:T443"/>
    <mergeCell ref="U442:U443"/>
    <mergeCell ref="V442:V443"/>
    <mergeCell ref="O444:O447"/>
    <mergeCell ref="P444:Q445"/>
    <mergeCell ref="R444:S445"/>
    <mergeCell ref="T444:U445"/>
    <mergeCell ref="V444:V445"/>
    <mergeCell ref="P446:P447"/>
    <mergeCell ref="Q446:Q447"/>
    <mergeCell ref="R446:R447"/>
    <mergeCell ref="S446:S447"/>
    <mergeCell ref="T446:T447"/>
    <mergeCell ref="U446:U447"/>
    <mergeCell ref="V446:V447"/>
    <mergeCell ref="O448:O451"/>
    <mergeCell ref="P448:Q449"/>
    <mergeCell ref="R448:S449"/>
    <mergeCell ref="T448:U449"/>
    <mergeCell ref="V448:V449"/>
    <mergeCell ref="P450:P451"/>
    <mergeCell ref="Q450:Q451"/>
    <mergeCell ref="R450:R451"/>
    <mergeCell ref="S450:S451"/>
    <mergeCell ref="T450:T451"/>
    <mergeCell ref="U450:U451"/>
    <mergeCell ref="V450:V451"/>
    <mergeCell ref="O452:O455"/>
    <mergeCell ref="P452:Q453"/>
    <mergeCell ref="R452:S453"/>
    <mergeCell ref="T452:U453"/>
    <mergeCell ref="V452:V453"/>
    <mergeCell ref="P454:P455"/>
    <mergeCell ref="Q454:Q455"/>
    <mergeCell ref="R454:R455"/>
    <mergeCell ref="S454:S455"/>
    <mergeCell ref="T454:T455"/>
    <mergeCell ref="U454:U455"/>
    <mergeCell ref="V454:V455"/>
    <mergeCell ref="O456:O459"/>
    <mergeCell ref="P456:Q457"/>
    <mergeCell ref="R456:S457"/>
    <mergeCell ref="T456:U457"/>
    <mergeCell ref="V456:V457"/>
    <mergeCell ref="P458:P459"/>
    <mergeCell ref="Q458:Q459"/>
    <mergeCell ref="R458:R459"/>
    <mergeCell ref="S458:S459"/>
    <mergeCell ref="T458:T459"/>
    <mergeCell ref="U458:U459"/>
    <mergeCell ref="V458:V459"/>
    <mergeCell ref="O460:O463"/>
    <mergeCell ref="P460:Q461"/>
    <mergeCell ref="R460:S461"/>
    <mergeCell ref="T460:U461"/>
    <mergeCell ref="V460:V461"/>
    <mergeCell ref="P462:P463"/>
    <mergeCell ref="Q462:Q463"/>
    <mergeCell ref="R462:R463"/>
    <mergeCell ref="S462:S463"/>
    <mergeCell ref="T462:T463"/>
    <mergeCell ref="U462:U463"/>
    <mergeCell ref="V462:V463"/>
    <mergeCell ref="O464:O467"/>
    <mergeCell ref="P464:Q465"/>
    <mergeCell ref="R464:S465"/>
    <mergeCell ref="T464:U465"/>
    <mergeCell ref="V464:V465"/>
    <mergeCell ref="P466:P467"/>
    <mergeCell ref="Q466:Q467"/>
    <mergeCell ref="R466:R467"/>
    <mergeCell ref="S466:S467"/>
    <mergeCell ref="T466:T467"/>
    <mergeCell ref="U466:U467"/>
    <mergeCell ref="V466:V467"/>
    <mergeCell ref="O468:O471"/>
    <mergeCell ref="P468:Q469"/>
    <mergeCell ref="R468:S469"/>
    <mergeCell ref="T468:U469"/>
    <mergeCell ref="V468:V469"/>
    <mergeCell ref="P470:P471"/>
    <mergeCell ref="Q470:Q471"/>
    <mergeCell ref="R470:R471"/>
    <mergeCell ref="S470:S471"/>
    <mergeCell ref="T470:T471"/>
    <mergeCell ref="U470:U471"/>
    <mergeCell ref="V470:V471"/>
    <mergeCell ref="O472:O475"/>
    <mergeCell ref="P472:Q473"/>
    <mergeCell ref="R472:S473"/>
    <mergeCell ref="T472:U473"/>
    <mergeCell ref="V472:V473"/>
    <mergeCell ref="P474:P475"/>
    <mergeCell ref="Q474:Q475"/>
    <mergeCell ref="R474:R475"/>
    <mergeCell ref="S474:S475"/>
    <mergeCell ref="T474:T475"/>
    <mergeCell ref="U474:U475"/>
    <mergeCell ref="V474:V475"/>
    <mergeCell ref="O476:O479"/>
    <mergeCell ref="P476:Q477"/>
    <mergeCell ref="R476:S477"/>
    <mergeCell ref="T476:U477"/>
    <mergeCell ref="V476:V477"/>
    <mergeCell ref="P478:P479"/>
    <mergeCell ref="Q478:Q479"/>
    <mergeCell ref="R478:R479"/>
    <mergeCell ref="S478:S479"/>
    <mergeCell ref="T478:T479"/>
    <mergeCell ref="U478:U479"/>
    <mergeCell ref="V478:V479"/>
    <mergeCell ref="O508:O511"/>
    <mergeCell ref="P508:Q509"/>
    <mergeCell ref="R508:S509"/>
    <mergeCell ref="T508:U509"/>
    <mergeCell ref="V508:V509"/>
    <mergeCell ref="P510:P511"/>
    <mergeCell ref="Q510:Q511"/>
    <mergeCell ref="R510:R511"/>
    <mergeCell ref="S510:S511"/>
    <mergeCell ref="T510:T511"/>
    <mergeCell ref="U510:U511"/>
    <mergeCell ref="V510:V511"/>
    <mergeCell ref="O484:O487"/>
    <mergeCell ref="P484:Q485"/>
    <mergeCell ref="R484:S485"/>
    <mergeCell ref="T484:U485"/>
    <mergeCell ref="V484:V485"/>
    <mergeCell ref="P486:P487"/>
    <mergeCell ref="Q486:Q487"/>
    <mergeCell ref="R486:R487"/>
    <mergeCell ref="S498:S499"/>
    <mergeCell ref="T498:T499"/>
    <mergeCell ref="U498:U499"/>
    <mergeCell ref="V498:V499"/>
    <mergeCell ref="O512:O515"/>
    <mergeCell ref="P512:Q513"/>
    <mergeCell ref="R512:S513"/>
    <mergeCell ref="T512:U513"/>
    <mergeCell ref="V512:V513"/>
    <mergeCell ref="P514:P515"/>
    <mergeCell ref="Q514:Q515"/>
    <mergeCell ref="R514:R515"/>
    <mergeCell ref="S514:S515"/>
    <mergeCell ref="T514:T515"/>
    <mergeCell ref="U514:U515"/>
    <mergeCell ref="V514:V515"/>
    <mergeCell ref="O516:O519"/>
    <mergeCell ref="P516:Q517"/>
    <mergeCell ref="R516:S517"/>
    <mergeCell ref="T516:U517"/>
    <mergeCell ref="V516:V517"/>
    <mergeCell ref="P518:P519"/>
    <mergeCell ref="Q518:Q519"/>
    <mergeCell ref="R518:R519"/>
    <mergeCell ref="S518:S519"/>
    <mergeCell ref="T518:T519"/>
    <mergeCell ref="U518:U519"/>
    <mergeCell ref="V518:V519"/>
    <mergeCell ref="R498:R499"/>
    <mergeCell ref="O520:O523"/>
    <mergeCell ref="P520:Q521"/>
    <mergeCell ref="R520:S521"/>
    <mergeCell ref="T520:U521"/>
    <mergeCell ref="V520:V521"/>
    <mergeCell ref="P522:P523"/>
    <mergeCell ref="Q522:Q523"/>
    <mergeCell ref="R522:R523"/>
    <mergeCell ref="S522:S523"/>
    <mergeCell ref="T522:T523"/>
    <mergeCell ref="U522:U523"/>
    <mergeCell ref="V522:V523"/>
    <mergeCell ref="O524:O527"/>
    <mergeCell ref="P524:Q525"/>
    <mergeCell ref="R524:S525"/>
    <mergeCell ref="T524:U525"/>
    <mergeCell ref="V524:V525"/>
    <mergeCell ref="P526:P527"/>
    <mergeCell ref="Q526:Q527"/>
    <mergeCell ref="R526:R527"/>
    <mergeCell ref="S526:S527"/>
    <mergeCell ref="T526:T527"/>
    <mergeCell ref="U526:U527"/>
    <mergeCell ref="V526:V527"/>
    <mergeCell ref="O528:O531"/>
    <mergeCell ref="P528:Q529"/>
    <mergeCell ref="R528:S529"/>
    <mergeCell ref="T528:U529"/>
    <mergeCell ref="V528:V529"/>
    <mergeCell ref="P530:P531"/>
    <mergeCell ref="Q530:Q531"/>
    <mergeCell ref="R530:R531"/>
    <mergeCell ref="S530:S531"/>
    <mergeCell ref="T530:T531"/>
    <mergeCell ref="U530:U531"/>
    <mergeCell ref="V530:V531"/>
    <mergeCell ref="O532:O535"/>
    <mergeCell ref="P532:Q533"/>
    <mergeCell ref="R532:S533"/>
    <mergeCell ref="T532:U533"/>
    <mergeCell ref="V532:V533"/>
    <mergeCell ref="P534:P535"/>
    <mergeCell ref="Q534:Q535"/>
    <mergeCell ref="R534:R535"/>
    <mergeCell ref="S534:S535"/>
    <mergeCell ref="T534:T535"/>
    <mergeCell ref="U534:U535"/>
    <mergeCell ref="V534:V535"/>
    <mergeCell ref="O536:O539"/>
    <mergeCell ref="P536:Q537"/>
    <mergeCell ref="R536:S537"/>
    <mergeCell ref="T536:U537"/>
    <mergeCell ref="V536:V537"/>
    <mergeCell ref="P538:P539"/>
    <mergeCell ref="Q538:Q539"/>
    <mergeCell ref="R538:R539"/>
    <mergeCell ref="S538:S539"/>
    <mergeCell ref="T538:T539"/>
    <mergeCell ref="U538:U539"/>
    <mergeCell ref="V538:V539"/>
    <mergeCell ref="O540:O543"/>
    <mergeCell ref="P540:Q541"/>
    <mergeCell ref="R540:S541"/>
    <mergeCell ref="T540:U541"/>
    <mergeCell ref="V540:V541"/>
    <mergeCell ref="P542:P543"/>
    <mergeCell ref="Q542:Q543"/>
    <mergeCell ref="R542:R543"/>
    <mergeCell ref="S542:S543"/>
    <mergeCell ref="T542:T543"/>
    <mergeCell ref="U542:U543"/>
    <mergeCell ref="V542:V543"/>
    <mergeCell ref="O544:O547"/>
    <mergeCell ref="P544:Q545"/>
    <mergeCell ref="R544:S545"/>
    <mergeCell ref="T544:U545"/>
    <mergeCell ref="V544:V545"/>
    <mergeCell ref="P546:P547"/>
    <mergeCell ref="Q546:Q547"/>
    <mergeCell ref="R546:R547"/>
    <mergeCell ref="S546:S547"/>
    <mergeCell ref="T546:T547"/>
    <mergeCell ref="U546:U547"/>
    <mergeCell ref="V546:V547"/>
    <mergeCell ref="O548:O551"/>
    <mergeCell ref="P548:Q549"/>
    <mergeCell ref="R548:S549"/>
    <mergeCell ref="T548:U549"/>
    <mergeCell ref="V548:V549"/>
    <mergeCell ref="P550:P551"/>
    <mergeCell ref="Q550:Q551"/>
    <mergeCell ref="R550:R551"/>
    <mergeCell ref="S550:S551"/>
    <mergeCell ref="T550:T551"/>
    <mergeCell ref="U550:U551"/>
    <mergeCell ref="V550:V551"/>
    <mergeCell ref="T552:U553"/>
    <mergeCell ref="V552:V553"/>
    <mergeCell ref="P554:P555"/>
    <mergeCell ref="Q554:Q555"/>
    <mergeCell ref="R554:R555"/>
    <mergeCell ref="S554:S555"/>
    <mergeCell ref="T554:T555"/>
    <mergeCell ref="U554:U555"/>
    <mergeCell ref="V554:V555"/>
    <mergeCell ref="O556:O559"/>
    <mergeCell ref="P556:Q557"/>
    <mergeCell ref="R556:S557"/>
    <mergeCell ref="T556:U557"/>
    <mergeCell ref="V556:V557"/>
    <mergeCell ref="P558:P559"/>
    <mergeCell ref="Q558:Q559"/>
    <mergeCell ref="R558:R559"/>
    <mergeCell ref="S558:S559"/>
    <mergeCell ref="T558:T559"/>
    <mergeCell ref="U558:U559"/>
    <mergeCell ref="V558:V559"/>
    <mergeCell ref="O560:O563"/>
    <mergeCell ref="P560:Q561"/>
    <mergeCell ref="R560:S561"/>
    <mergeCell ref="T560:U561"/>
    <mergeCell ref="V560:V561"/>
    <mergeCell ref="P562:P563"/>
    <mergeCell ref="Q562:Q563"/>
    <mergeCell ref="R562:R563"/>
    <mergeCell ref="S562:S563"/>
    <mergeCell ref="T562:T563"/>
    <mergeCell ref="U562:U563"/>
    <mergeCell ref="V562:V563"/>
    <mergeCell ref="O564:O567"/>
    <mergeCell ref="P564:Q565"/>
    <mergeCell ref="R564:S565"/>
    <mergeCell ref="T564:U565"/>
    <mergeCell ref="V564:V565"/>
    <mergeCell ref="P566:P567"/>
    <mergeCell ref="Q566:Q567"/>
    <mergeCell ref="R566:R567"/>
    <mergeCell ref="S566:S567"/>
    <mergeCell ref="T566:T567"/>
    <mergeCell ref="U566:U567"/>
    <mergeCell ref="V566:V567"/>
    <mergeCell ref="O568:O571"/>
    <mergeCell ref="P568:Q569"/>
    <mergeCell ref="R568:S569"/>
    <mergeCell ref="T568:U569"/>
    <mergeCell ref="V568:V569"/>
    <mergeCell ref="P570:P571"/>
    <mergeCell ref="Q570:Q571"/>
    <mergeCell ref="R570:R571"/>
    <mergeCell ref="S570:S571"/>
    <mergeCell ref="T570:T571"/>
    <mergeCell ref="U570:U571"/>
    <mergeCell ref="V570:V571"/>
    <mergeCell ref="O572:O575"/>
    <mergeCell ref="P572:Q573"/>
    <mergeCell ref="R572:S573"/>
    <mergeCell ref="T572:U573"/>
    <mergeCell ref="V572:V573"/>
    <mergeCell ref="P574:P575"/>
    <mergeCell ref="Q574:Q575"/>
    <mergeCell ref="R574:R575"/>
    <mergeCell ref="S574:S575"/>
    <mergeCell ref="T574:T575"/>
    <mergeCell ref="U574:U575"/>
    <mergeCell ref="V574:V575"/>
    <mergeCell ref="O576:O579"/>
    <mergeCell ref="P576:Q577"/>
    <mergeCell ref="R576:S577"/>
    <mergeCell ref="T576:U577"/>
    <mergeCell ref="V576:V577"/>
    <mergeCell ref="P578:P579"/>
    <mergeCell ref="Q578:Q579"/>
    <mergeCell ref="R578:R579"/>
    <mergeCell ref="S578:S579"/>
    <mergeCell ref="T578:T579"/>
    <mergeCell ref="U578:U579"/>
    <mergeCell ref="V578:V579"/>
    <mergeCell ref="O580:O583"/>
    <mergeCell ref="P580:Q581"/>
    <mergeCell ref="R580:S581"/>
    <mergeCell ref="T580:U581"/>
    <mergeCell ref="V580:V581"/>
    <mergeCell ref="P582:P583"/>
    <mergeCell ref="Q582:Q583"/>
    <mergeCell ref="R582:R583"/>
    <mergeCell ref="S582:S583"/>
    <mergeCell ref="T582:T583"/>
    <mergeCell ref="U582:U583"/>
    <mergeCell ref="V582:V583"/>
    <mergeCell ref="O584:O587"/>
    <mergeCell ref="P584:Q585"/>
    <mergeCell ref="R584:S585"/>
    <mergeCell ref="T584:U585"/>
    <mergeCell ref="V584:V585"/>
    <mergeCell ref="P586:P587"/>
    <mergeCell ref="Q586:Q587"/>
    <mergeCell ref="R586:R587"/>
    <mergeCell ref="S586:S587"/>
    <mergeCell ref="T586:T587"/>
    <mergeCell ref="U586:U587"/>
    <mergeCell ref="V586:V587"/>
    <mergeCell ref="O588:O591"/>
    <mergeCell ref="P588:Q589"/>
    <mergeCell ref="R588:S589"/>
    <mergeCell ref="T588:U589"/>
    <mergeCell ref="V588:V589"/>
    <mergeCell ref="P590:P591"/>
    <mergeCell ref="Q590:Q591"/>
    <mergeCell ref="R590:R591"/>
    <mergeCell ref="S590:S591"/>
    <mergeCell ref="T590:T591"/>
    <mergeCell ref="U590:U591"/>
    <mergeCell ref="V590:V591"/>
    <mergeCell ref="T592:U593"/>
    <mergeCell ref="V592:V593"/>
    <mergeCell ref="P594:P595"/>
    <mergeCell ref="Q594:Q595"/>
    <mergeCell ref="R594:R595"/>
    <mergeCell ref="S594:S595"/>
    <mergeCell ref="T594:T595"/>
    <mergeCell ref="U594:U595"/>
    <mergeCell ref="V594:V595"/>
    <mergeCell ref="O596:O599"/>
    <mergeCell ref="P596:Q597"/>
    <mergeCell ref="R596:S597"/>
    <mergeCell ref="T596:U597"/>
    <mergeCell ref="V596:V597"/>
    <mergeCell ref="P598:P599"/>
    <mergeCell ref="Q598:Q599"/>
    <mergeCell ref="R598:R599"/>
    <mergeCell ref="S598:S599"/>
    <mergeCell ref="T598:T599"/>
    <mergeCell ref="U598:U599"/>
    <mergeCell ref="V598:V599"/>
    <mergeCell ref="O600:O603"/>
    <mergeCell ref="P600:Q601"/>
    <mergeCell ref="R600:S601"/>
    <mergeCell ref="T600:U601"/>
    <mergeCell ref="V600:V601"/>
    <mergeCell ref="P602:P603"/>
    <mergeCell ref="Q602:Q603"/>
    <mergeCell ref="R602:R603"/>
    <mergeCell ref="S602:S603"/>
    <mergeCell ref="T602:T603"/>
    <mergeCell ref="U602:U603"/>
    <mergeCell ref="V602:V603"/>
    <mergeCell ref="O604:O607"/>
    <mergeCell ref="P604:Q605"/>
    <mergeCell ref="R604:S605"/>
    <mergeCell ref="T604:U605"/>
    <mergeCell ref="V604:V605"/>
    <mergeCell ref="P606:P607"/>
    <mergeCell ref="Q606:Q607"/>
    <mergeCell ref="R606:R607"/>
    <mergeCell ref="S606:S607"/>
    <mergeCell ref="T606:T607"/>
    <mergeCell ref="U606:U607"/>
    <mergeCell ref="V606:V607"/>
    <mergeCell ref="O608:O611"/>
    <mergeCell ref="P608:Q609"/>
    <mergeCell ref="R608:S609"/>
    <mergeCell ref="T608:U609"/>
    <mergeCell ref="V608:V609"/>
    <mergeCell ref="P610:P611"/>
    <mergeCell ref="Q610:Q611"/>
    <mergeCell ref="R610:R611"/>
    <mergeCell ref="S610:S611"/>
    <mergeCell ref="T610:T611"/>
    <mergeCell ref="U610:U611"/>
    <mergeCell ref="V610:V611"/>
    <mergeCell ref="O612:O615"/>
    <mergeCell ref="P612:Q613"/>
    <mergeCell ref="R612:S613"/>
    <mergeCell ref="T612:U613"/>
    <mergeCell ref="V612:V613"/>
    <mergeCell ref="P614:P615"/>
    <mergeCell ref="Q614:Q615"/>
    <mergeCell ref="R614:R615"/>
    <mergeCell ref="S614:S615"/>
    <mergeCell ref="T614:T615"/>
    <mergeCell ref="U614:U615"/>
    <mergeCell ref="V614:V615"/>
    <mergeCell ref="O616:O619"/>
    <mergeCell ref="P616:Q617"/>
    <mergeCell ref="R616:S617"/>
    <mergeCell ref="T616:U617"/>
    <mergeCell ref="V616:V617"/>
    <mergeCell ref="P618:P619"/>
    <mergeCell ref="Q618:Q619"/>
    <mergeCell ref="R618:R619"/>
    <mergeCell ref="S618:S619"/>
    <mergeCell ref="T618:T619"/>
    <mergeCell ref="U618:U619"/>
    <mergeCell ref="V618:V619"/>
    <mergeCell ref="O620:O623"/>
    <mergeCell ref="P620:Q621"/>
    <mergeCell ref="R620:S621"/>
    <mergeCell ref="T620:U621"/>
    <mergeCell ref="V620:V621"/>
    <mergeCell ref="P622:P623"/>
    <mergeCell ref="Q622:Q623"/>
    <mergeCell ref="R622:R623"/>
    <mergeCell ref="S622:S623"/>
    <mergeCell ref="T622:T623"/>
    <mergeCell ref="U622:U623"/>
    <mergeCell ref="V622:V623"/>
    <mergeCell ref="O624:O627"/>
    <mergeCell ref="P624:Q625"/>
    <mergeCell ref="R624:S625"/>
    <mergeCell ref="T624:U625"/>
    <mergeCell ref="V624:V625"/>
    <mergeCell ref="P626:P627"/>
    <mergeCell ref="Q626:Q627"/>
    <mergeCell ref="R626:R627"/>
    <mergeCell ref="S626:S627"/>
    <mergeCell ref="T626:T627"/>
    <mergeCell ref="U626:U627"/>
    <mergeCell ref="V626:V627"/>
    <mergeCell ref="O628:O631"/>
    <mergeCell ref="P628:Q629"/>
    <mergeCell ref="R628:S629"/>
    <mergeCell ref="T628:U629"/>
    <mergeCell ref="V628:V629"/>
    <mergeCell ref="P630:P631"/>
    <mergeCell ref="Q630:Q631"/>
    <mergeCell ref="R630:R631"/>
    <mergeCell ref="S630:S631"/>
    <mergeCell ref="T630:T631"/>
    <mergeCell ref="U630:U631"/>
    <mergeCell ref="V630:V631"/>
    <mergeCell ref="O632:O635"/>
    <mergeCell ref="P632:Q633"/>
    <mergeCell ref="R632:S633"/>
    <mergeCell ref="T632:U633"/>
    <mergeCell ref="V632:V633"/>
    <mergeCell ref="P634:P635"/>
    <mergeCell ref="Q634:Q635"/>
    <mergeCell ref="R634:R635"/>
    <mergeCell ref="S634:S635"/>
    <mergeCell ref="T634:T635"/>
    <mergeCell ref="U634:U635"/>
    <mergeCell ref="V634:V635"/>
    <mergeCell ref="O636:O639"/>
    <mergeCell ref="P636:Q637"/>
    <mergeCell ref="R636:S637"/>
    <mergeCell ref="T636:U637"/>
    <mergeCell ref="V636:V637"/>
    <mergeCell ref="P638:P639"/>
    <mergeCell ref="Q638:Q639"/>
    <mergeCell ref="R638:R639"/>
    <mergeCell ref="S638:S639"/>
    <mergeCell ref="T638:T639"/>
    <mergeCell ref="U638:U639"/>
    <mergeCell ref="V638:V639"/>
    <mergeCell ref="O640:O643"/>
    <mergeCell ref="P640:Q641"/>
    <mergeCell ref="R640:S641"/>
    <mergeCell ref="T640:U641"/>
    <mergeCell ref="V640:V641"/>
    <mergeCell ref="P642:P643"/>
    <mergeCell ref="Q642:Q643"/>
    <mergeCell ref="R642:R643"/>
    <mergeCell ref="S642:S643"/>
    <mergeCell ref="T642:T643"/>
    <mergeCell ref="U642:U643"/>
    <mergeCell ref="V642:V643"/>
    <mergeCell ref="O644:O647"/>
    <mergeCell ref="P644:Q645"/>
    <mergeCell ref="R644:S645"/>
    <mergeCell ref="T644:U645"/>
    <mergeCell ref="V644:V645"/>
    <mergeCell ref="P646:P647"/>
    <mergeCell ref="Q646:Q647"/>
    <mergeCell ref="R646:R647"/>
    <mergeCell ref="S646:S647"/>
    <mergeCell ref="T646:T647"/>
    <mergeCell ref="U646:U647"/>
    <mergeCell ref="V646:V647"/>
    <mergeCell ref="O648:O651"/>
    <mergeCell ref="P648:Q649"/>
    <mergeCell ref="R648:S649"/>
    <mergeCell ref="T648:U649"/>
    <mergeCell ref="V648:V649"/>
    <mergeCell ref="P650:P651"/>
    <mergeCell ref="Q650:Q651"/>
    <mergeCell ref="R650:R651"/>
    <mergeCell ref="S650:S651"/>
    <mergeCell ref="T650:T651"/>
    <mergeCell ref="U650:U651"/>
    <mergeCell ref="V650:V651"/>
    <mergeCell ref="O652:O655"/>
    <mergeCell ref="P652:Q653"/>
    <mergeCell ref="R652:S653"/>
    <mergeCell ref="T652:U653"/>
    <mergeCell ref="V652:V653"/>
    <mergeCell ref="P654:P655"/>
    <mergeCell ref="Q654:Q655"/>
    <mergeCell ref="R654:R655"/>
    <mergeCell ref="S654:S655"/>
    <mergeCell ref="T654:T655"/>
    <mergeCell ref="U654:U655"/>
    <mergeCell ref="V654:V655"/>
    <mergeCell ref="O656:O659"/>
    <mergeCell ref="P656:Q657"/>
    <mergeCell ref="R656:S657"/>
    <mergeCell ref="T656:U657"/>
    <mergeCell ref="V656:V657"/>
    <mergeCell ref="P658:P659"/>
    <mergeCell ref="Q658:Q659"/>
    <mergeCell ref="R658:R659"/>
    <mergeCell ref="S658:S659"/>
    <mergeCell ref="T658:T659"/>
    <mergeCell ref="U658:U659"/>
    <mergeCell ref="V658:V659"/>
    <mergeCell ref="O660:O663"/>
    <mergeCell ref="P660:Q661"/>
    <mergeCell ref="R660:S661"/>
    <mergeCell ref="T660:U661"/>
    <mergeCell ref="V660:V661"/>
    <mergeCell ref="P662:P663"/>
    <mergeCell ref="Q662:Q663"/>
    <mergeCell ref="R662:R663"/>
    <mergeCell ref="S662:S663"/>
    <mergeCell ref="T662:T663"/>
    <mergeCell ref="U662:U663"/>
    <mergeCell ref="V662:V663"/>
    <mergeCell ref="O664:O667"/>
    <mergeCell ref="P664:Q665"/>
    <mergeCell ref="R664:S665"/>
    <mergeCell ref="T664:U665"/>
    <mergeCell ref="V664:V665"/>
    <mergeCell ref="P666:P667"/>
    <mergeCell ref="Q666:Q667"/>
    <mergeCell ref="R666:R667"/>
    <mergeCell ref="S666:S667"/>
    <mergeCell ref="T666:T667"/>
    <mergeCell ref="U666:U667"/>
    <mergeCell ref="V666:V667"/>
    <mergeCell ref="O668:O671"/>
    <mergeCell ref="P668:Q669"/>
    <mergeCell ref="R668:S669"/>
    <mergeCell ref="T668:U669"/>
    <mergeCell ref="V668:V669"/>
    <mergeCell ref="P670:P671"/>
    <mergeCell ref="Q670:Q671"/>
    <mergeCell ref="R670:R671"/>
    <mergeCell ref="S670:S671"/>
    <mergeCell ref="T670:T671"/>
    <mergeCell ref="U670:U671"/>
    <mergeCell ref="V670:V671"/>
    <mergeCell ref="O672:O675"/>
    <mergeCell ref="P672:Q673"/>
    <mergeCell ref="R672:S673"/>
    <mergeCell ref="T672:U673"/>
    <mergeCell ref="V672:V673"/>
    <mergeCell ref="P674:P675"/>
    <mergeCell ref="Q674:Q675"/>
    <mergeCell ref="R674:R675"/>
    <mergeCell ref="S674:S675"/>
    <mergeCell ref="T674:T675"/>
    <mergeCell ref="U674:U675"/>
    <mergeCell ref="V674:V675"/>
    <mergeCell ref="O676:O679"/>
    <mergeCell ref="P676:Q677"/>
    <mergeCell ref="R676:S677"/>
    <mergeCell ref="T676:U677"/>
    <mergeCell ref="V676:V677"/>
    <mergeCell ref="P678:P679"/>
    <mergeCell ref="Q678:Q679"/>
    <mergeCell ref="R678:R679"/>
    <mergeCell ref="S678:S679"/>
    <mergeCell ref="T678:T679"/>
    <mergeCell ref="U678:U679"/>
    <mergeCell ref="V678:V679"/>
    <mergeCell ref="O680:O683"/>
    <mergeCell ref="P680:Q681"/>
    <mergeCell ref="R680:S681"/>
    <mergeCell ref="T680:U681"/>
    <mergeCell ref="V680:V681"/>
    <mergeCell ref="P682:P683"/>
    <mergeCell ref="Q682:Q683"/>
    <mergeCell ref="R682:R683"/>
    <mergeCell ref="S682:S683"/>
    <mergeCell ref="T682:T683"/>
    <mergeCell ref="U682:U683"/>
    <mergeCell ref="V682:V683"/>
    <mergeCell ref="O684:O687"/>
    <mergeCell ref="P684:Q685"/>
    <mergeCell ref="R684:S685"/>
    <mergeCell ref="T684:U685"/>
    <mergeCell ref="V684:V685"/>
    <mergeCell ref="P686:P687"/>
    <mergeCell ref="Q686:Q687"/>
    <mergeCell ref="R686:R687"/>
    <mergeCell ref="S686:S687"/>
    <mergeCell ref="T686:T687"/>
    <mergeCell ref="U686:U687"/>
    <mergeCell ref="V686:V687"/>
    <mergeCell ref="V688:V689"/>
    <mergeCell ref="P690:P691"/>
    <mergeCell ref="Q690:Q691"/>
    <mergeCell ref="R690:R691"/>
    <mergeCell ref="S690:S691"/>
    <mergeCell ref="T690:T691"/>
    <mergeCell ref="U690:U691"/>
    <mergeCell ref="V690:V691"/>
    <mergeCell ref="O692:O695"/>
    <mergeCell ref="P692:Q693"/>
    <mergeCell ref="R692:S693"/>
    <mergeCell ref="T692:U693"/>
    <mergeCell ref="V692:V693"/>
    <mergeCell ref="P694:P695"/>
    <mergeCell ref="Q694:Q695"/>
    <mergeCell ref="R694:R695"/>
    <mergeCell ref="S694:S695"/>
    <mergeCell ref="T694:T695"/>
    <mergeCell ref="U694:U695"/>
    <mergeCell ref="V694:V695"/>
    <mergeCell ref="R688:S689"/>
    <mergeCell ref="T688:U689"/>
    <mergeCell ref="O688:O691"/>
    <mergeCell ref="P688:Q689"/>
    <mergeCell ref="O696:O699"/>
    <mergeCell ref="P696:Q697"/>
    <mergeCell ref="R696:S697"/>
    <mergeCell ref="T696:U697"/>
    <mergeCell ref="V696:V697"/>
    <mergeCell ref="P698:P699"/>
    <mergeCell ref="Q698:Q699"/>
    <mergeCell ref="R698:R699"/>
    <mergeCell ref="S698:S699"/>
    <mergeCell ref="T698:T699"/>
    <mergeCell ref="U698:U699"/>
    <mergeCell ref="V698:V699"/>
    <mergeCell ref="O700:O703"/>
    <mergeCell ref="P700:Q701"/>
    <mergeCell ref="R700:S701"/>
    <mergeCell ref="T700:U701"/>
    <mergeCell ref="V700:V701"/>
    <mergeCell ref="P702:P703"/>
    <mergeCell ref="Q702:Q703"/>
    <mergeCell ref="R702:R703"/>
    <mergeCell ref="S702:S703"/>
    <mergeCell ref="T702:T703"/>
    <mergeCell ref="U702:U703"/>
    <mergeCell ref="V702:V703"/>
    <mergeCell ref="O704:O707"/>
    <mergeCell ref="P704:Q705"/>
    <mergeCell ref="R704:S705"/>
    <mergeCell ref="T704:U705"/>
    <mergeCell ref="V704:V705"/>
    <mergeCell ref="P706:P707"/>
    <mergeCell ref="Q706:Q707"/>
    <mergeCell ref="R706:R707"/>
    <mergeCell ref="S706:S707"/>
    <mergeCell ref="T706:T707"/>
    <mergeCell ref="U706:U707"/>
    <mergeCell ref="V706:V707"/>
    <mergeCell ref="O708:O711"/>
    <mergeCell ref="P708:Q709"/>
    <mergeCell ref="R708:S709"/>
    <mergeCell ref="T708:U709"/>
    <mergeCell ref="V708:V709"/>
    <mergeCell ref="P710:P711"/>
    <mergeCell ref="Q710:Q711"/>
    <mergeCell ref="R710:R711"/>
    <mergeCell ref="S710:S711"/>
    <mergeCell ref="T710:T711"/>
    <mergeCell ref="U710:U711"/>
    <mergeCell ref="V710:V711"/>
    <mergeCell ref="O712:O715"/>
    <mergeCell ref="P712:Q713"/>
    <mergeCell ref="R712:S713"/>
    <mergeCell ref="T712:U713"/>
    <mergeCell ref="V712:V713"/>
    <mergeCell ref="P714:P715"/>
    <mergeCell ref="Q714:Q715"/>
    <mergeCell ref="R714:R715"/>
    <mergeCell ref="S714:S715"/>
    <mergeCell ref="T714:T715"/>
    <mergeCell ref="U714:U715"/>
    <mergeCell ref="V714:V715"/>
    <mergeCell ref="O716:O719"/>
    <mergeCell ref="P716:Q717"/>
    <mergeCell ref="R716:S717"/>
    <mergeCell ref="T716:U717"/>
    <mergeCell ref="V716:V717"/>
    <mergeCell ref="P718:P719"/>
    <mergeCell ref="Q718:Q719"/>
    <mergeCell ref="R718:R719"/>
    <mergeCell ref="S718:S719"/>
    <mergeCell ref="T718:T719"/>
    <mergeCell ref="U718:U719"/>
    <mergeCell ref="V718:V719"/>
    <mergeCell ref="O720:O723"/>
    <mergeCell ref="P720:Q721"/>
    <mergeCell ref="R720:S721"/>
    <mergeCell ref="T720:U721"/>
    <mergeCell ref="V720:V721"/>
    <mergeCell ref="P722:P723"/>
    <mergeCell ref="Q722:Q723"/>
    <mergeCell ref="R722:R723"/>
    <mergeCell ref="S722:S723"/>
    <mergeCell ref="T722:T723"/>
    <mergeCell ref="U722:U723"/>
    <mergeCell ref="V722:V723"/>
    <mergeCell ref="O724:O727"/>
    <mergeCell ref="P724:Q725"/>
    <mergeCell ref="R724:S725"/>
    <mergeCell ref="T724:U725"/>
    <mergeCell ref="V724:V725"/>
    <mergeCell ref="P726:P727"/>
    <mergeCell ref="Q726:Q727"/>
    <mergeCell ref="R726:R727"/>
    <mergeCell ref="S726:S727"/>
    <mergeCell ref="T726:T727"/>
    <mergeCell ref="U726:U727"/>
    <mergeCell ref="V726:V727"/>
    <mergeCell ref="O728:O731"/>
    <mergeCell ref="P728:Q729"/>
    <mergeCell ref="R728:S729"/>
    <mergeCell ref="T728:U729"/>
    <mergeCell ref="V728:V729"/>
    <mergeCell ref="P730:P731"/>
    <mergeCell ref="Q730:Q731"/>
    <mergeCell ref="R730:R731"/>
    <mergeCell ref="S730:S731"/>
    <mergeCell ref="T730:T731"/>
    <mergeCell ref="U730:U731"/>
    <mergeCell ref="V730:V731"/>
    <mergeCell ref="O732:O735"/>
    <mergeCell ref="P732:Q733"/>
    <mergeCell ref="R732:S733"/>
    <mergeCell ref="T732:U733"/>
    <mergeCell ref="V732:V733"/>
    <mergeCell ref="P734:P735"/>
    <mergeCell ref="Q734:Q735"/>
    <mergeCell ref="R734:R735"/>
    <mergeCell ref="S734:S735"/>
    <mergeCell ref="T734:T735"/>
    <mergeCell ref="U734:U735"/>
    <mergeCell ref="V734:V735"/>
    <mergeCell ref="O736:O739"/>
    <mergeCell ref="P736:Q737"/>
    <mergeCell ref="R736:S737"/>
    <mergeCell ref="T736:U737"/>
    <mergeCell ref="V736:V737"/>
    <mergeCell ref="P738:P739"/>
    <mergeCell ref="Q738:Q739"/>
    <mergeCell ref="R738:R739"/>
    <mergeCell ref="S738:S739"/>
    <mergeCell ref="T738:T739"/>
    <mergeCell ref="U738:U739"/>
    <mergeCell ref="V738:V739"/>
    <mergeCell ref="O740:O743"/>
    <mergeCell ref="P740:Q741"/>
    <mergeCell ref="R740:S741"/>
    <mergeCell ref="T740:U741"/>
    <mergeCell ref="V740:V741"/>
    <mergeCell ref="P742:P743"/>
    <mergeCell ref="Q742:Q743"/>
    <mergeCell ref="R742:R743"/>
    <mergeCell ref="S742:S743"/>
    <mergeCell ref="T742:T743"/>
    <mergeCell ref="U742:U743"/>
    <mergeCell ref="V742:V743"/>
    <mergeCell ref="O744:O747"/>
    <mergeCell ref="P744:Q745"/>
    <mergeCell ref="R744:S745"/>
    <mergeCell ref="T744:U745"/>
    <mergeCell ref="V744:V745"/>
    <mergeCell ref="P746:P747"/>
    <mergeCell ref="Q746:Q747"/>
    <mergeCell ref="R746:R747"/>
    <mergeCell ref="S746:S747"/>
    <mergeCell ref="T746:T747"/>
    <mergeCell ref="U746:U747"/>
    <mergeCell ref="V746:V747"/>
    <mergeCell ref="O748:O751"/>
    <mergeCell ref="P748:Q749"/>
    <mergeCell ref="R748:S749"/>
    <mergeCell ref="T748:U749"/>
    <mergeCell ref="V748:V749"/>
    <mergeCell ref="P750:P751"/>
    <mergeCell ref="Q750:Q751"/>
    <mergeCell ref="R750:R751"/>
    <mergeCell ref="S750:S751"/>
    <mergeCell ref="T750:T751"/>
    <mergeCell ref="U750:U751"/>
    <mergeCell ref="V750:V751"/>
    <mergeCell ref="O752:O755"/>
    <mergeCell ref="P752:Q753"/>
    <mergeCell ref="R752:S753"/>
    <mergeCell ref="T752:U753"/>
    <mergeCell ref="V752:V753"/>
    <mergeCell ref="P754:P755"/>
    <mergeCell ref="Q754:Q755"/>
    <mergeCell ref="R754:R755"/>
    <mergeCell ref="S754:S755"/>
    <mergeCell ref="T754:T755"/>
    <mergeCell ref="U754:U755"/>
    <mergeCell ref="V754:V755"/>
    <mergeCell ref="O756:O759"/>
    <mergeCell ref="P756:Q757"/>
    <mergeCell ref="R756:S757"/>
    <mergeCell ref="T756:U757"/>
    <mergeCell ref="V756:V757"/>
    <mergeCell ref="P758:P759"/>
    <mergeCell ref="Q758:Q759"/>
    <mergeCell ref="R758:R759"/>
    <mergeCell ref="S758:S759"/>
    <mergeCell ref="T758:T759"/>
    <mergeCell ref="U758:U759"/>
    <mergeCell ref="V758:V759"/>
    <mergeCell ref="O760:O763"/>
    <mergeCell ref="P760:Q761"/>
    <mergeCell ref="R760:S761"/>
    <mergeCell ref="T760:U761"/>
    <mergeCell ref="V760:V761"/>
    <mergeCell ref="P762:P763"/>
    <mergeCell ref="Q762:Q763"/>
    <mergeCell ref="R762:R763"/>
    <mergeCell ref="S762:S763"/>
    <mergeCell ref="T762:T763"/>
    <mergeCell ref="U762:U763"/>
    <mergeCell ref="V762:V763"/>
    <mergeCell ref="O764:O767"/>
    <mergeCell ref="P764:Q765"/>
    <mergeCell ref="R764:S765"/>
    <mergeCell ref="T764:U765"/>
    <mergeCell ref="V764:V765"/>
    <mergeCell ref="P766:P767"/>
    <mergeCell ref="Q766:Q767"/>
    <mergeCell ref="R766:R767"/>
    <mergeCell ref="S766:S767"/>
    <mergeCell ref="T766:T767"/>
    <mergeCell ref="U766:U767"/>
    <mergeCell ref="V766:V767"/>
    <mergeCell ref="O768:O771"/>
    <mergeCell ref="P768:Q769"/>
    <mergeCell ref="R768:S769"/>
    <mergeCell ref="T768:U769"/>
    <mergeCell ref="V768:V769"/>
    <mergeCell ref="P770:P771"/>
    <mergeCell ref="Q770:Q771"/>
    <mergeCell ref="R770:R771"/>
    <mergeCell ref="S770:S771"/>
    <mergeCell ref="T770:T771"/>
    <mergeCell ref="U770:U771"/>
    <mergeCell ref="V770:V771"/>
    <mergeCell ref="O772:O775"/>
    <mergeCell ref="P772:Q773"/>
    <mergeCell ref="R772:S773"/>
    <mergeCell ref="T772:U773"/>
    <mergeCell ref="V772:V773"/>
    <mergeCell ref="P774:P775"/>
    <mergeCell ref="Q774:Q775"/>
    <mergeCell ref="R774:R775"/>
    <mergeCell ref="S774:S775"/>
    <mergeCell ref="T774:T775"/>
    <mergeCell ref="U774:U775"/>
    <mergeCell ref="V774:V775"/>
    <mergeCell ref="O776:O779"/>
    <mergeCell ref="P776:Q777"/>
    <mergeCell ref="R776:S777"/>
    <mergeCell ref="T776:U777"/>
    <mergeCell ref="V776:V777"/>
    <mergeCell ref="P778:P779"/>
    <mergeCell ref="Q778:Q779"/>
    <mergeCell ref="R778:R779"/>
    <mergeCell ref="S778:S779"/>
    <mergeCell ref="T778:T779"/>
    <mergeCell ref="U778:U779"/>
    <mergeCell ref="V778:V779"/>
    <mergeCell ref="O780:O783"/>
    <mergeCell ref="P780:Q781"/>
    <mergeCell ref="R780:S781"/>
    <mergeCell ref="T780:U781"/>
    <mergeCell ref="V780:V781"/>
    <mergeCell ref="P782:P783"/>
    <mergeCell ref="Q782:Q783"/>
    <mergeCell ref="R782:R783"/>
    <mergeCell ref="S782:S783"/>
    <mergeCell ref="T782:T783"/>
    <mergeCell ref="U782:U783"/>
    <mergeCell ref="V782:V783"/>
    <mergeCell ref="O784:O787"/>
    <mergeCell ref="P784:Q785"/>
    <mergeCell ref="R784:S785"/>
    <mergeCell ref="T784:U785"/>
    <mergeCell ref="V784:V785"/>
    <mergeCell ref="P786:P787"/>
    <mergeCell ref="Q786:Q787"/>
    <mergeCell ref="R786:R787"/>
    <mergeCell ref="S786:S787"/>
    <mergeCell ref="T786:T787"/>
    <mergeCell ref="U786:U787"/>
    <mergeCell ref="V786:V787"/>
    <mergeCell ref="O788:O791"/>
    <mergeCell ref="P788:Q789"/>
    <mergeCell ref="R788:S789"/>
    <mergeCell ref="T788:U789"/>
    <mergeCell ref="V788:V789"/>
    <mergeCell ref="P790:P791"/>
    <mergeCell ref="Q790:Q791"/>
    <mergeCell ref="R790:R791"/>
    <mergeCell ref="S790:S791"/>
    <mergeCell ref="T790:T791"/>
    <mergeCell ref="U790:U791"/>
    <mergeCell ref="V790:V791"/>
    <mergeCell ref="O792:O795"/>
    <mergeCell ref="P792:Q793"/>
    <mergeCell ref="R792:S793"/>
    <mergeCell ref="T792:U793"/>
    <mergeCell ref="V792:V793"/>
    <mergeCell ref="P794:P795"/>
    <mergeCell ref="Q794:Q795"/>
    <mergeCell ref="R794:R795"/>
    <mergeCell ref="S794:S795"/>
    <mergeCell ref="T794:T795"/>
    <mergeCell ref="U794:U795"/>
    <mergeCell ref="V794:V795"/>
    <mergeCell ref="O796:O799"/>
    <mergeCell ref="P796:Q797"/>
    <mergeCell ref="R796:S797"/>
    <mergeCell ref="T796:U797"/>
    <mergeCell ref="V796:V797"/>
    <mergeCell ref="P798:P799"/>
    <mergeCell ref="Q798:Q799"/>
    <mergeCell ref="R798:R799"/>
    <mergeCell ref="S798:S799"/>
    <mergeCell ref="T798:T799"/>
    <mergeCell ref="U798:U799"/>
    <mergeCell ref="V798:V799"/>
    <mergeCell ref="O800:O803"/>
    <mergeCell ref="P800:Q801"/>
    <mergeCell ref="R800:S801"/>
    <mergeCell ref="T800:U801"/>
    <mergeCell ref="V800:V801"/>
    <mergeCell ref="P802:P803"/>
    <mergeCell ref="Q802:Q803"/>
    <mergeCell ref="R802:R803"/>
    <mergeCell ref="S802:S803"/>
    <mergeCell ref="T802:T803"/>
    <mergeCell ref="U802:U803"/>
    <mergeCell ref="V802:V803"/>
    <mergeCell ref="O804:O807"/>
    <mergeCell ref="P804:Q805"/>
    <mergeCell ref="R804:S805"/>
    <mergeCell ref="T804:U805"/>
    <mergeCell ref="V804:V805"/>
    <mergeCell ref="P806:P807"/>
    <mergeCell ref="Q806:Q807"/>
    <mergeCell ref="R806:R807"/>
    <mergeCell ref="S806:S807"/>
    <mergeCell ref="T806:T807"/>
    <mergeCell ref="U806:U807"/>
    <mergeCell ref="V806:V807"/>
    <mergeCell ref="O808:O811"/>
    <mergeCell ref="P808:Q809"/>
    <mergeCell ref="R808:S809"/>
    <mergeCell ref="T808:U809"/>
    <mergeCell ref="V808:V809"/>
    <mergeCell ref="P810:P811"/>
    <mergeCell ref="Q810:Q811"/>
    <mergeCell ref="R810:R811"/>
    <mergeCell ref="S810:S811"/>
    <mergeCell ref="T810:T811"/>
    <mergeCell ref="U810:U811"/>
    <mergeCell ref="V810:V811"/>
    <mergeCell ref="O812:O815"/>
    <mergeCell ref="P812:Q813"/>
    <mergeCell ref="R812:S813"/>
    <mergeCell ref="T812:U813"/>
    <mergeCell ref="V812:V813"/>
    <mergeCell ref="P814:P815"/>
    <mergeCell ref="Q814:Q815"/>
    <mergeCell ref="R814:R815"/>
    <mergeCell ref="S814:S815"/>
    <mergeCell ref="T814:T815"/>
    <mergeCell ref="U814:U815"/>
    <mergeCell ref="V814:V815"/>
    <mergeCell ref="O816:O819"/>
    <mergeCell ref="P816:Q817"/>
    <mergeCell ref="R816:S817"/>
    <mergeCell ref="T816:U817"/>
    <mergeCell ref="V816:V817"/>
    <mergeCell ref="P818:P819"/>
    <mergeCell ref="Q818:Q819"/>
    <mergeCell ref="R818:R819"/>
    <mergeCell ref="S818:S819"/>
    <mergeCell ref="T818:T819"/>
    <mergeCell ref="U818:U819"/>
    <mergeCell ref="V818:V819"/>
    <mergeCell ref="O820:O823"/>
    <mergeCell ref="P820:Q821"/>
    <mergeCell ref="R820:S821"/>
    <mergeCell ref="T820:U821"/>
    <mergeCell ref="V820:V821"/>
    <mergeCell ref="P822:P823"/>
    <mergeCell ref="Q822:Q823"/>
    <mergeCell ref="R822:R823"/>
    <mergeCell ref="S822:S823"/>
    <mergeCell ref="T822:T823"/>
    <mergeCell ref="U822:U823"/>
    <mergeCell ref="V822:V823"/>
    <mergeCell ref="O824:O827"/>
    <mergeCell ref="P824:Q825"/>
    <mergeCell ref="R824:S825"/>
    <mergeCell ref="T824:U825"/>
    <mergeCell ref="V824:V825"/>
    <mergeCell ref="P826:P827"/>
    <mergeCell ref="Q826:Q827"/>
    <mergeCell ref="R826:R827"/>
    <mergeCell ref="S826:S827"/>
    <mergeCell ref="T826:T827"/>
    <mergeCell ref="U826:U827"/>
    <mergeCell ref="V826:V827"/>
    <mergeCell ref="O828:O831"/>
    <mergeCell ref="P828:Q829"/>
    <mergeCell ref="R828:S829"/>
    <mergeCell ref="T828:U829"/>
    <mergeCell ref="V828:V829"/>
    <mergeCell ref="P830:P831"/>
    <mergeCell ref="Q830:Q831"/>
    <mergeCell ref="R830:R831"/>
    <mergeCell ref="S830:S831"/>
    <mergeCell ref="T830:T831"/>
    <mergeCell ref="U830:U831"/>
    <mergeCell ref="V830:V831"/>
    <mergeCell ref="O832:O835"/>
    <mergeCell ref="P832:Q833"/>
    <mergeCell ref="R832:S833"/>
    <mergeCell ref="T832:U833"/>
    <mergeCell ref="V832:V833"/>
    <mergeCell ref="P834:P835"/>
    <mergeCell ref="Q834:Q835"/>
    <mergeCell ref="R834:R835"/>
    <mergeCell ref="S834:S835"/>
    <mergeCell ref="T834:T835"/>
    <mergeCell ref="U834:U835"/>
    <mergeCell ref="V834:V835"/>
    <mergeCell ref="O836:O839"/>
    <mergeCell ref="P836:Q837"/>
    <mergeCell ref="R836:S837"/>
    <mergeCell ref="T836:U837"/>
    <mergeCell ref="V836:V837"/>
    <mergeCell ref="P838:P839"/>
    <mergeCell ref="Q838:Q839"/>
    <mergeCell ref="R838:R839"/>
    <mergeCell ref="S838:S839"/>
    <mergeCell ref="T838:T839"/>
    <mergeCell ref="U838:U839"/>
    <mergeCell ref="V838:V839"/>
    <mergeCell ref="O840:O843"/>
    <mergeCell ref="P840:Q841"/>
    <mergeCell ref="R840:S841"/>
    <mergeCell ref="T840:U841"/>
    <mergeCell ref="V840:V841"/>
    <mergeCell ref="P842:P843"/>
    <mergeCell ref="Q842:Q843"/>
    <mergeCell ref="R842:R843"/>
    <mergeCell ref="S842:S843"/>
    <mergeCell ref="T842:T843"/>
    <mergeCell ref="U842:U843"/>
    <mergeCell ref="V842:V843"/>
    <mergeCell ref="O844:O847"/>
    <mergeCell ref="P844:Q845"/>
    <mergeCell ref="R844:S845"/>
    <mergeCell ref="T844:U845"/>
    <mergeCell ref="V844:V845"/>
    <mergeCell ref="P846:P847"/>
    <mergeCell ref="Q846:Q847"/>
    <mergeCell ref="R846:R847"/>
    <mergeCell ref="S846:S847"/>
    <mergeCell ref="T846:T847"/>
    <mergeCell ref="U846:U847"/>
    <mergeCell ref="V846:V847"/>
    <mergeCell ref="V848:V849"/>
    <mergeCell ref="P850:P851"/>
    <mergeCell ref="Q850:Q851"/>
    <mergeCell ref="R850:R851"/>
    <mergeCell ref="S850:S851"/>
    <mergeCell ref="T850:T851"/>
    <mergeCell ref="U850:U851"/>
    <mergeCell ref="V850:V851"/>
    <mergeCell ref="O852:O855"/>
    <mergeCell ref="P852:Q853"/>
    <mergeCell ref="R852:S853"/>
    <mergeCell ref="T852:U853"/>
    <mergeCell ref="V852:V853"/>
    <mergeCell ref="P854:P855"/>
    <mergeCell ref="Q854:Q855"/>
    <mergeCell ref="R854:R855"/>
    <mergeCell ref="S854:S855"/>
    <mergeCell ref="T854:T855"/>
    <mergeCell ref="U854:U855"/>
    <mergeCell ref="V854:V855"/>
    <mergeCell ref="R848:S849"/>
    <mergeCell ref="T848:U849"/>
    <mergeCell ref="O848:O851"/>
    <mergeCell ref="P848:Q849"/>
    <mergeCell ref="O856:O859"/>
    <mergeCell ref="P856:Q857"/>
    <mergeCell ref="R856:S857"/>
    <mergeCell ref="T856:U857"/>
    <mergeCell ref="V856:V857"/>
    <mergeCell ref="P858:P859"/>
    <mergeCell ref="Q858:Q859"/>
    <mergeCell ref="R858:R859"/>
    <mergeCell ref="S858:S859"/>
    <mergeCell ref="T858:T859"/>
    <mergeCell ref="U858:U859"/>
    <mergeCell ref="V858:V859"/>
    <mergeCell ref="O860:O863"/>
    <mergeCell ref="P860:Q861"/>
    <mergeCell ref="R860:S861"/>
    <mergeCell ref="T860:U861"/>
    <mergeCell ref="V860:V861"/>
    <mergeCell ref="P862:P863"/>
    <mergeCell ref="Q862:Q863"/>
    <mergeCell ref="R862:R863"/>
    <mergeCell ref="S862:S863"/>
    <mergeCell ref="T862:T863"/>
    <mergeCell ref="U862:U863"/>
    <mergeCell ref="V862:V863"/>
    <mergeCell ref="O864:O867"/>
    <mergeCell ref="P864:Q865"/>
    <mergeCell ref="R864:S865"/>
    <mergeCell ref="T864:U865"/>
    <mergeCell ref="V864:V865"/>
    <mergeCell ref="P866:P867"/>
    <mergeCell ref="Q866:Q867"/>
    <mergeCell ref="R866:R867"/>
    <mergeCell ref="S866:S867"/>
    <mergeCell ref="T866:T867"/>
    <mergeCell ref="U866:U867"/>
    <mergeCell ref="V866:V867"/>
    <mergeCell ref="O868:O871"/>
    <mergeCell ref="P868:Q869"/>
    <mergeCell ref="R868:S869"/>
    <mergeCell ref="T868:U869"/>
    <mergeCell ref="V868:V869"/>
    <mergeCell ref="P870:P871"/>
    <mergeCell ref="Q870:Q871"/>
    <mergeCell ref="R870:R871"/>
    <mergeCell ref="S870:S871"/>
    <mergeCell ref="T870:T871"/>
    <mergeCell ref="U870:U871"/>
    <mergeCell ref="V870:V871"/>
    <mergeCell ref="O872:O875"/>
    <mergeCell ref="P872:Q873"/>
    <mergeCell ref="R872:S873"/>
    <mergeCell ref="T872:U873"/>
    <mergeCell ref="V872:V873"/>
    <mergeCell ref="P874:P875"/>
    <mergeCell ref="Q874:Q875"/>
    <mergeCell ref="R874:R875"/>
    <mergeCell ref="S874:S875"/>
    <mergeCell ref="T874:T875"/>
    <mergeCell ref="U874:U875"/>
    <mergeCell ref="V874:V875"/>
    <mergeCell ref="O876:O879"/>
    <mergeCell ref="P876:Q877"/>
    <mergeCell ref="R876:S877"/>
    <mergeCell ref="T876:U877"/>
    <mergeCell ref="V876:V877"/>
    <mergeCell ref="P878:P879"/>
    <mergeCell ref="Q878:Q879"/>
    <mergeCell ref="R878:R879"/>
    <mergeCell ref="S878:S879"/>
    <mergeCell ref="T878:T879"/>
    <mergeCell ref="U878:U879"/>
    <mergeCell ref="V878:V879"/>
    <mergeCell ref="S894:S895"/>
    <mergeCell ref="T894:T895"/>
    <mergeCell ref="U894:U895"/>
    <mergeCell ref="V894:V895"/>
    <mergeCell ref="O880:O883"/>
    <mergeCell ref="P880:Q881"/>
    <mergeCell ref="R880:S881"/>
    <mergeCell ref="T880:U881"/>
    <mergeCell ref="V880:V881"/>
    <mergeCell ref="P882:P883"/>
    <mergeCell ref="Q882:Q883"/>
    <mergeCell ref="R882:R883"/>
    <mergeCell ref="S882:S883"/>
    <mergeCell ref="T882:T883"/>
    <mergeCell ref="U882:U883"/>
    <mergeCell ref="V882:V883"/>
    <mergeCell ref="O884:O887"/>
    <mergeCell ref="P884:Q885"/>
    <mergeCell ref="R884:S885"/>
    <mergeCell ref="T884:U885"/>
    <mergeCell ref="V884:V885"/>
    <mergeCell ref="P886:P887"/>
    <mergeCell ref="Q886:Q887"/>
    <mergeCell ref="R886:R887"/>
    <mergeCell ref="S886:S887"/>
    <mergeCell ref="T886:T887"/>
    <mergeCell ref="U886:U887"/>
    <mergeCell ref="V886:V887"/>
    <mergeCell ref="O896:O899"/>
    <mergeCell ref="P896:Q897"/>
    <mergeCell ref="R896:S897"/>
    <mergeCell ref="T896:U897"/>
    <mergeCell ref="V896:V897"/>
    <mergeCell ref="P898:P899"/>
    <mergeCell ref="Q898:Q899"/>
    <mergeCell ref="R898:R899"/>
    <mergeCell ref="S898:S899"/>
    <mergeCell ref="T898:T899"/>
    <mergeCell ref="U898:U899"/>
    <mergeCell ref="V898:V899"/>
    <mergeCell ref="O888:O891"/>
    <mergeCell ref="P888:Q889"/>
    <mergeCell ref="R888:S889"/>
    <mergeCell ref="T888:U889"/>
    <mergeCell ref="V888:V889"/>
    <mergeCell ref="P890:P891"/>
    <mergeCell ref="Q890:Q891"/>
    <mergeCell ref="R890:R891"/>
    <mergeCell ref="S890:S891"/>
    <mergeCell ref="T890:T891"/>
    <mergeCell ref="U890:U891"/>
    <mergeCell ref="V890:V891"/>
    <mergeCell ref="O892:O895"/>
    <mergeCell ref="P892:Q893"/>
    <mergeCell ref="R892:S893"/>
    <mergeCell ref="T892:U893"/>
    <mergeCell ref="V892:V893"/>
    <mergeCell ref="P894:P895"/>
    <mergeCell ref="Q894:Q895"/>
    <mergeCell ref="R894:R895"/>
    <mergeCell ref="O900:O903"/>
    <mergeCell ref="P900:Q901"/>
    <mergeCell ref="R900:S901"/>
    <mergeCell ref="T900:U901"/>
    <mergeCell ref="V900:V901"/>
    <mergeCell ref="P902:P903"/>
    <mergeCell ref="Q902:Q903"/>
    <mergeCell ref="R902:R903"/>
    <mergeCell ref="S902:S903"/>
    <mergeCell ref="T902:T903"/>
    <mergeCell ref="U902:U903"/>
    <mergeCell ref="V902:V903"/>
    <mergeCell ref="O904:O907"/>
    <mergeCell ref="P904:Q905"/>
    <mergeCell ref="R904:S905"/>
    <mergeCell ref="T904:U905"/>
    <mergeCell ref="V904:V905"/>
    <mergeCell ref="P906:P907"/>
    <mergeCell ref="Q906:Q907"/>
    <mergeCell ref="R906:R907"/>
    <mergeCell ref="S906:S907"/>
    <mergeCell ref="T906:T907"/>
    <mergeCell ref="U906:U907"/>
    <mergeCell ref="V906:V907"/>
    <mergeCell ref="O908:O911"/>
    <mergeCell ref="P908:Q909"/>
    <mergeCell ref="R908:S909"/>
    <mergeCell ref="T908:U909"/>
    <mergeCell ref="V908:V909"/>
    <mergeCell ref="P910:P911"/>
    <mergeCell ref="Q910:Q911"/>
    <mergeCell ref="R910:R911"/>
    <mergeCell ref="S910:S911"/>
    <mergeCell ref="T910:T911"/>
    <mergeCell ref="U910:U911"/>
    <mergeCell ref="V910:V911"/>
    <mergeCell ref="O912:O915"/>
    <mergeCell ref="P912:Q913"/>
    <mergeCell ref="R912:S913"/>
    <mergeCell ref="T912:U913"/>
    <mergeCell ref="V912:V913"/>
    <mergeCell ref="P914:P915"/>
    <mergeCell ref="Q914:Q915"/>
    <mergeCell ref="R914:R915"/>
    <mergeCell ref="S914:S915"/>
    <mergeCell ref="T914:T915"/>
    <mergeCell ref="U914:U915"/>
    <mergeCell ref="V914:V915"/>
    <mergeCell ref="O916:O919"/>
    <mergeCell ref="P916:Q917"/>
    <mergeCell ref="R916:S917"/>
    <mergeCell ref="T916:U917"/>
    <mergeCell ref="V916:V917"/>
    <mergeCell ref="P918:P919"/>
    <mergeCell ref="Q918:Q919"/>
    <mergeCell ref="R918:R919"/>
    <mergeCell ref="S918:S919"/>
    <mergeCell ref="T918:T919"/>
    <mergeCell ref="U918:U919"/>
    <mergeCell ref="V918:V919"/>
    <mergeCell ref="O920:O923"/>
    <mergeCell ref="P920:Q921"/>
    <mergeCell ref="R920:S921"/>
    <mergeCell ref="T920:U921"/>
    <mergeCell ref="V920:V921"/>
    <mergeCell ref="P922:P923"/>
    <mergeCell ref="Q922:Q923"/>
    <mergeCell ref="R922:R923"/>
    <mergeCell ref="S922:S923"/>
    <mergeCell ref="T922:T923"/>
    <mergeCell ref="U922:U923"/>
    <mergeCell ref="V922:V923"/>
    <mergeCell ref="O924:O927"/>
    <mergeCell ref="P924:Q925"/>
    <mergeCell ref="R924:S925"/>
    <mergeCell ref="T924:U925"/>
    <mergeCell ref="V924:V925"/>
    <mergeCell ref="P926:P927"/>
    <mergeCell ref="Q926:Q927"/>
    <mergeCell ref="R926:R927"/>
    <mergeCell ref="S926:S927"/>
    <mergeCell ref="T926:T927"/>
    <mergeCell ref="U926:U927"/>
    <mergeCell ref="V926:V927"/>
    <mergeCell ref="O928:O931"/>
    <mergeCell ref="P928:Q929"/>
    <mergeCell ref="R928:S929"/>
    <mergeCell ref="T928:U929"/>
    <mergeCell ref="V928:V929"/>
    <mergeCell ref="P930:P931"/>
    <mergeCell ref="Q930:Q931"/>
    <mergeCell ref="R930:R931"/>
    <mergeCell ref="S930:S931"/>
    <mergeCell ref="T930:T931"/>
    <mergeCell ref="U930:U931"/>
    <mergeCell ref="V930:V931"/>
    <mergeCell ref="O932:O935"/>
    <mergeCell ref="P932:Q933"/>
    <mergeCell ref="R932:S933"/>
    <mergeCell ref="T932:U933"/>
    <mergeCell ref="V932:V933"/>
    <mergeCell ref="P934:P935"/>
    <mergeCell ref="Q934:Q935"/>
    <mergeCell ref="R934:R935"/>
    <mergeCell ref="S934:S935"/>
    <mergeCell ref="T934:T935"/>
    <mergeCell ref="U934:U935"/>
    <mergeCell ref="V934:V935"/>
    <mergeCell ref="O936:O939"/>
    <mergeCell ref="P936:Q937"/>
    <mergeCell ref="R936:S937"/>
    <mergeCell ref="T936:U937"/>
    <mergeCell ref="V936:V937"/>
    <mergeCell ref="P938:P939"/>
    <mergeCell ref="Q938:Q939"/>
    <mergeCell ref="R938:R939"/>
    <mergeCell ref="S938:S939"/>
    <mergeCell ref="T938:T939"/>
    <mergeCell ref="U938:U939"/>
    <mergeCell ref="V938:V939"/>
    <mergeCell ref="O940:O943"/>
    <mergeCell ref="P940:Q941"/>
    <mergeCell ref="R940:S941"/>
    <mergeCell ref="T940:U941"/>
    <mergeCell ref="V940:V941"/>
    <mergeCell ref="P942:P943"/>
    <mergeCell ref="Q942:Q943"/>
    <mergeCell ref="R942:R943"/>
    <mergeCell ref="S942:S943"/>
    <mergeCell ref="T942:T943"/>
    <mergeCell ref="U942:U943"/>
    <mergeCell ref="V942:V943"/>
    <mergeCell ref="O944:O947"/>
    <mergeCell ref="P944:Q945"/>
    <mergeCell ref="R944:S945"/>
    <mergeCell ref="T944:U945"/>
    <mergeCell ref="V944:V945"/>
    <mergeCell ref="P946:P947"/>
    <mergeCell ref="Q946:Q947"/>
    <mergeCell ref="R946:R947"/>
    <mergeCell ref="S946:S947"/>
    <mergeCell ref="T946:T947"/>
    <mergeCell ref="U946:U947"/>
    <mergeCell ref="V946:V947"/>
    <mergeCell ref="O948:O951"/>
    <mergeCell ref="P948:Q949"/>
    <mergeCell ref="R948:S949"/>
    <mergeCell ref="T948:U949"/>
    <mergeCell ref="V948:V949"/>
    <mergeCell ref="P950:P951"/>
    <mergeCell ref="Q950:Q951"/>
    <mergeCell ref="R950:R951"/>
    <mergeCell ref="S950:S951"/>
    <mergeCell ref="T950:T951"/>
    <mergeCell ref="U950:U951"/>
    <mergeCell ref="V950:V951"/>
    <mergeCell ref="O952:O955"/>
    <mergeCell ref="P952:Q953"/>
    <mergeCell ref="R952:S953"/>
    <mergeCell ref="T952:U953"/>
    <mergeCell ref="V952:V953"/>
    <mergeCell ref="P954:P955"/>
    <mergeCell ref="Q954:Q955"/>
    <mergeCell ref="R954:R955"/>
    <mergeCell ref="S954:S955"/>
    <mergeCell ref="T954:T955"/>
    <mergeCell ref="U954:U955"/>
    <mergeCell ref="V954:V955"/>
    <mergeCell ref="O956:O959"/>
    <mergeCell ref="P956:Q957"/>
    <mergeCell ref="R956:S957"/>
    <mergeCell ref="T956:U957"/>
    <mergeCell ref="V956:V957"/>
    <mergeCell ref="P958:P959"/>
    <mergeCell ref="Q958:Q959"/>
    <mergeCell ref="R958:R959"/>
    <mergeCell ref="S958:S959"/>
    <mergeCell ref="T958:T959"/>
    <mergeCell ref="U958:U959"/>
    <mergeCell ref="V958:V959"/>
    <mergeCell ref="O960:O963"/>
    <mergeCell ref="P960:Q961"/>
    <mergeCell ref="R960:S961"/>
    <mergeCell ref="T960:U961"/>
    <mergeCell ref="V960:V961"/>
    <mergeCell ref="P962:P963"/>
    <mergeCell ref="Q962:Q963"/>
    <mergeCell ref="R962:R963"/>
    <mergeCell ref="S962:S963"/>
    <mergeCell ref="T962:T963"/>
    <mergeCell ref="U962:U963"/>
    <mergeCell ref="V962:V963"/>
    <mergeCell ref="O964:O967"/>
    <mergeCell ref="P964:Q965"/>
    <mergeCell ref="R964:S965"/>
    <mergeCell ref="T964:U965"/>
    <mergeCell ref="V964:V965"/>
    <mergeCell ref="P966:P967"/>
    <mergeCell ref="Q966:Q967"/>
    <mergeCell ref="R966:R967"/>
    <mergeCell ref="S966:S967"/>
    <mergeCell ref="T966:T967"/>
    <mergeCell ref="U966:U967"/>
    <mergeCell ref="V966:V967"/>
    <mergeCell ref="O968:O971"/>
    <mergeCell ref="P968:Q969"/>
    <mergeCell ref="R968:S969"/>
    <mergeCell ref="T968:U969"/>
    <mergeCell ref="V968:V969"/>
    <mergeCell ref="P970:P971"/>
    <mergeCell ref="Q970:Q971"/>
    <mergeCell ref="R970:R971"/>
    <mergeCell ref="S970:S971"/>
    <mergeCell ref="T970:T971"/>
    <mergeCell ref="U970:U971"/>
    <mergeCell ref="V970:V971"/>
    <mergeCell ref="O972:O975"/>
    <mergeCell ref="P972:Q973"/>
    <mergeCell ref="R972:S973"/>
    <mergeCell ref="T972:U973"/>
    <mergeCell ref="V972:V973"/>
    <mergeCell ref="P974:P975"/>
    <mergeCell ref="Q974:Q975"/>
    <mergeCell ref="R974:R975"/>
    <mergeCell ref="S974:S975"/>
    <mergeCell ref="T974:T975"/>
    <mergeCell ref="U974:U975"/>
    <mergeCell ref="V974:V975"/>
    <mergeCell ref="O976:O979"/>
    <mergeCell ref="P976:Q977"/>
    <mergeCell ref="R976:S977"/>
    <mergeCell ref="T976:U977"/>
    <mergeCell ref="V976:V977"/>
    <mergeCell ref="P978:P979"/>
    <mergeCell ref="Q978:Q979"/>
    <mergeCell ref="R978:R979"/>
    <mergeCell ref="S978:S979"/>
    <mergeCell ref="T978:T979"/>
    <mergeCell ref="U978:U979"/>
    <mergeCell ref="V978:V979"/>
    <mergeCell ref="O980:O983"/>
    <mergeCell ref="P980:Q981"/>
    <mergeCell ref="P982:P983"/>
    <mergeCell ref="Q982:Q983"/>
    <mergeCell ref="O984:O987"/>
    <mergeCell ref="P984:Q985"/>
    <mergeCell ref="R984:S985"/>
    <mergeCell ref="T984:U985"/>
    <mergeCell ref="V984:V985"/>
    <mergeCell ref="P986:P987"/>
    <mergeCell ref="Q986:Q987"/>
    <mergeCell ref="R986:R987"/>
    <mergeCell ref="S986:S987"/>
    <mergeCell ref="T986:T987"/>
    <mergeCell ref="U986:U987"/>
    <mergeCell ref="V986:V987"/>
    <mergeCell ref="O988:O991"/>
    <mergeCell ref="P988:Q989"/>
    <mergeCell ref="P990:P991"/>
    <mergeCell ref="Q990:Q991"/>
    <mergeCell ref="R980:V983"/>
    <mergeCell ref="R988:V991"/>
    <mergeCell ref="O992:O995"/>
    <mergeCell ref="P992:Q993"/>
    <mergeCell ref="R992:S993"/>
    <mergeCell ref="T992:U993"/>
    <mergeCell ref="V992:V993"/>
    <mergeCell ref="P994:P995"/>
    <mergeCell ref="Q994:Q995"/>
    <mergeCell ref="R994:R995"/>
    <mergeCell ref="S994:S995"/>
    <mergeCell ref="T994:T995"/>
    <mergeCell ref="U994:U995"/>
    <mergeCell ref="V994:V995"/>
    <mergeCell ref="O996:O999"/>
    <mergeCell ref="P996:Q997"/>
    <mergeCell ref="R996:S997"/>
    <mergeCell ref="T996:U997"/>
    <mergeCell ref="V996:V997"/>
    <mergeCell ref="P998:P999"/>
    <mergeCell ref="Q998:Q999"/>
    <mergeCell ref="R998:R999"/>
    <mergeCell ref="S998:S999"/>
    <mergeCell ref="T998:T999"/>
    <mergeCell ref="U998:U999"/>
    <mergeCell ref="V998:V999"/>
    <mergeCell ref="O1000:O1003"/>
    <mergeCell ref="P1000:Q1001"/>
    <mergeCell ref="P1002:P1003"/>
    <mergeCell ref="Q1002:Q1003"/>
    <mergeCell ref="O1004:O1007"/>
    <mergeCell ref="P1004:Q1005"/>
    <mergeCell ref="R1004:S1005"/>
    <mergeCell ref="T1004:U1005"/>
    <mergeCell ref="V1004:V1005"/>
    <mergeCell ref="P1006:P1007"/>
    <mergeCell ref="Q1006:Q1007"/>
    <mergeCell ref="R1006:R1007"/>
    <mergeCell ref="S1006:S1007"/>
    <mergeCell ref="T1006:T1007"/>
    <mergeCell ref="U1006:U1007"/>
    <mergeCell ref="V1006:V1007"/>
    <mergeCell ref="O1008:O1011"/>
    <mergeCell ref="P1008:Q1009"/>
    <mergeCell ref="R1008:S1009"/>
    <mergeCell ref="T1008:U1009"/>
    <mergeCell ref="V1008:V1009"/>
    <mergeCell ref="P1010:P1011"/>
    <mergeCell ref="Q1010:Q1011"/>
    <mergeCell ref="R1010:R1011"/>
    <mergeCell ref="S1010:S1011"/>
    <mergeCell ref="T1010:T1011"/>
    <mergeCell ref="U1010:U1011"/>
    <mergeCell ref="V1010:V1011"/>
    <mergeCell ref="R1000:V1003"/>
    <mergeCell ref="O1020:O1023"/>
    <mergeCell ref="P1020:Q1021"/>
    <mergeCell ref="R1020:S1021"/>
    <mergeCell ref="T1020:U1021"/>
    <mergeCell ref="V1020:V1021"/>
    <mergeCell ref="P1022:P1023"/>
    <mergeCell ref="Q1022:Q1023"/>
    <mergeCell ref="R1022:R1023"/>
    <mergeCell ref="S1022:S1023"/>
    <mergeCell ref="T1022:T1023"/>
    <mergeCell ref="U1022:U1023"/>
    <mergeCell ref="V1022:V1023"/>
    <mergeCell ref="O1012:O1015"/>
    <mergeCell ref="P1012:Q1013"/>
    <mergeCell ref="R1012:S1013"/>
    <mergeCell ref="T1012:U1013"/>
    <mergeCell ref="V1012:V1013"/>
    <mergeCell ref="P1014:P1015"/>
    <mergeCell ref="Q1014:Q1015"/>
    <mergeCell ref="R1014:R1015"/>
    <mergeCell ref="S1014:S1015"/>
    <mergeCell ref="T1014:T1015"/>
    <mergeCell ref="U1014:U1015"/>
    <mergeCell ref="V1014:V1015"/>
    <mergeCell ref="O1016:O1019"/>
    <mergeCell ref="P1016:Q1017"/>
    <mergeCell ref="P1018:P1019"/>
    <mergeCell ref="Q1018:Q1019"/>
    <mergeCell ref="R1016:V1019"/>
    <mergeCell ref="O1024:O1027"/>
    <mergeCell ref="P1024:Q1025"/>
    <mergeCell ref="R1024:S1025"/>
    <mergeCell ref="T1024:U1025"/>
    <mergeCell ref="V1024:V1025"/>
    <mergeCell ref="P1026:P1027"/>
    <mergeCell ref="Q1026:Q1027"/>
    <mergeCell ref="R1026:R1027"/>
    <mergeCell ref="S1026:S1027"/>
    <mergeCell ref="T1026:T1027"/>
    <mergeCell ref="U1026:U1027"/>
    <mergeCell ref="V1026:V1027"/>
    <mergeCell ref="O1028:O1031"/>
    <mergeCell ref="P1028:Q1029"/>
    <mergeCell ref="R1028:S1029"/>
    <mergeCell ref="T1028:U1029"/>
    <mergeCell ref="V1028:V1029"/>
    <mergeCell ref="P1030:P1031"/>
    <mergeCell ref="Q1030:Q1031"/>
    <mergeCell ref="R1030:R1031"/>
    <mergeCell ref="S1030:S1031"/>
    <mergeCell ref="T1030:T1031"/>
    <mergeCell ref="U1030:U1031"/>
    <mergeCell ref="V1030:V1031"/>
    <mergeCell ref="O1032:O1035"/>
    <mergeCell ref="P1032:Q1033"/>
    <mergeCell ref="R1032:S1033"/>
    <mergeCell ref="T1032:U1033"/>
    <mergeCell ref="V1032:V1033"/>
    <mergeCell ref="P1034:P1035"/>
    <mergeCell ref="Q1034:Q1035"/>
    <mergeCell ref="R1034:R1035"/>
    <mergeCell ref="S1034:S1035"/>
    <mergeCell ref="T1034:T1035"/>
    <mergeCell ref="U1034:U1035"/>
    <mergeCell ref="V1034:V1035"/>
    <mergeCell ref="O1036:O1039"/>
    <mergeCell ref="P1036:Q1037"/>
    <mergeCell ref="R1036:S1037"/>
    <mergeCell ref="T1036:U1037"/>
    <mergeCell ref="V1036:V1037"/>
    <mergeCell ref="P1038:P1039"/>
    <mergeCell ref="Q1038:Q1039"/>
    <mergeCell ref="R1038:R1039"/>
    <mergeCell ref="S1038:S1039"/>
    <mergeCell ref="T1038:T1039"/>
    <mergeCell ref="U1038:U1039"/>
    <mergeCell ref="V1038:V1039"/>
    <mergeCell ref="O1040:O1043"/>
    <mergeCell ref="P1040:Q1041"/>
    <mergeCell ref="R1040:S1041"/>
    <mergeCell ref="T1040:U1041"/>
    <mergeCell ref="V1040:V1041"/>
    <mergeCell ref="P1042:P1043"/>
    <mergeCell ref="Q1042:Q1043"/>
    <mergeCell ref="R1042:R1043"/>
    <mergeCell ref="S1042:S1043"/>
    <mergeCell ref="T1042:T1043"/>
    <mergeCell ref="U1042:U1043"/>
    <mergeCell ref="V1042:V1043"/>
    <mergeCell ref="O1044:O1047"/>
    <mergeCell ref="P1044:Q1045"/>
    <mergeCell ref="R1044:S1045"/>
    <mergeCell ref="T1044:U1045"/>
    <mergeCell ref="V1044:V1045"/>
    <mergeCell ref="P1046:P1047"/>
    <mergeCell ref="Q1046:Q1047"/>
    <mergeCell ref="R1046:R1047"/>
    <mergeCell ref="S1046:S1047"/>
    <mergeCell ref="T1046:T1047"/>
    <mergeCell ref="U1046:U1047"/>
    <mergeCell ref="V1046:V1047"/>
    <mergeCell ref="O1048:O1051"/>
    <mergeCell ref="P1048:Q1049"/>
    <mergeCell ref="R1048:S1049"/>
    <mergeCell ref="T1048:U1049"/>
    <mergeCell ref="V1048:V1049"/>
    <mergeCell ref="P1050:P1051"/>
    <mergeCell ref="Q1050:Q1051"/>
    <mergeCell ref="R1050:R1051"/>
    <mergeCell ref="S1050:S1051"/>
    <mergeCell ref="T1050:T1051"/>
    <mergeCell ref="U1050:U1051"/>
    <mergeCell ref="V1050:V1051"/>
    <mergeCell ref="O1052:O1055"/>
    <mergeCell ref="P1052:Q1053"/>
    <mergeCell ref="R1052:S1053"/>
    <mergeCell ref="T1052:U1053"/>
    <mergeCell ref="V1052:V1053"/>
    <mergeCell ref="P1054:P1055"/>
    <mergeCell ref="Q1054:Q1055"/>
    <mergeCell ref="R1054:R1055"/>
    <mergeCell ref="S1054:S1055"/>
    <mergeCell ref="T1054:T1055"/>
    <mergeCell ref="U1054:U1055"/>
    <mergeCell ref="V1054:V1055"/>
    <mergeCell ref="O1056:O1059"/>
    <mergeCell ref="P1056:Q1057"/>
    <mergeCell ref="R1056:S1057"/>
    <mergeCell ref="T1056:U1057"/>
    <mergeCell ref="V1056:V1057"/>
    <mergeCell ref="P1058:P1059"/>
    <mergeCell ref="Q1058:Q1059"/>
    <mergeCell ref="R1058:R1059"/>
    <mergeCell ref="S1058:S1059"/>
    <mergeCell ref="T1058:T1059"/>
    <mergeCell ref="U1058:U1059"/>
    <mergeCell ref="V1058:V1059"/>
    <mergeCell ref="O1060:O1063"/>
    <mergeCell ref="P1060:Q1061"/>
    <mergeCell ref="R1060:S1061"/>
    <mergeCell ref="T1060:U1061"/>
    <mergeCell ref="V1060:V1061"/>
    <mergeCell ref="P1062:P1063"/>
    <mergeCell ref="Q1062:Q1063"/>
    <mergeCell ref="R1062:R1063"/>
    <mergeCell ref="S1062:S1063"/>
    <mergeCell ref="T1062:T1063"/>
    <mergeCell ref="U1062:U1063"/>
    <mergeCell ref="V1062:V1063"/>
    <mergeCell ref="O1064:O1067"/>
    <mergeCell ref="P1064:Q1065"/>
    <mergeCell ref="R1064:S1065"/>
    <mergeCell ref="T1064:U1065"/>
    <mergeCell ref="V1064:V1065"/>
    <mergeCell ref="P1066:P1067"/>
    <mergeCell ref="Q1066:Q1067"/>
    <mergeCell ref="R1066:R1067"/>
    <mergeCell ref="S1066:S1067"/>
    <mergeCell ref="T1066:T1067"/>
    <mergeCell ref="U1066:U1067"/>
    <mergeCell ref="V1066:V1067"/>
    <mergeCell ref="O1068:O1071"/>
    <mergeCell ref="P1068:Q1069"/>
    <mergeCell ref="R1068:S1069"/>
    <mergeCell ref="T1068:U1069"/>
    <mergeCell ref="V1068:V1069"/>
    <mergeCell ref="P1070:P1071"/>
    <mergeCell ref="Q1070:Q1071"/>
    <mergeCell ref="R1070:R1071"/>
    <mergeCell ref="S1070:S1071"/>
    <mergeCell ref="T1070:T1071"/>
    <mergeCell ref="U1070:U1071"/>
    <mergeCell ref="V1070:V1071"/>
    <mergeCell ref="V1074:V1075"/>
    <mergeCell ref="O1076:O1079"/>
    <mergeCell ref="P1076:Q1077"/>
    <mergeCell ref="R1076:S1077"/>
    <mergeCell ref="T1076:U1077"/>
    <mergeCell ref="V1076:V1077"/>
    <mergeCell ref="P1078:P1079"/>
    <mergeCell ref="Q1078:Q1079"/>
    <mergeCell ref="R1078:R1079"/>
    <mergeCell ref="S1078:S1079"/>
    <mergeCell ref="T1078:T1079"/>
    <mergeCell ref="U1078:U1079"/>
    <mergeCell ref="V1078:V1079"/>
    <mergeCell ref="O1072:O1075"/>
    <mergeCell ref="P1072:Q1073"/>
    <mergeCell ref="R1072:S1073"/>
    <mergeCell ref="T1072:U1073"/>
    <mergeCell ref="V1072:V1073"/>
    <mergeCell ref="P1074:P1075"/>
    <mergeCell ref="Q1074:Q1075"/>
    <mergeCell ref="R1074:R1075"/>
    <mergeCell ref="S1074:S1075"/>
    <mergeCell ref="T1074:T1075"/>
    <mergeCell ref="U1074:U1075"/>
    <mergeCell ref="O1080:O1083"/>
    <mergeCell ref="P1080:Q1081"/>
    <mergeCell ref="R1080:S1081"/>
    <mergeCell ref="T1080:U1081"/>
    <mergeCell ref="V1080:V1081"/>
    <mergeCell ref="P1082:P1083"/>
    <mergeCell ref="Q1082:Q1083"/>
    <mergeCell ref="R1082:R1083"/>
    <mergeCell ref="S1082:S1083"/>
    <mergeCell ref="T1082:T1083"/>
    <mergeCell ref="U1082:U1083"/>
    <mergeCell ref="V1082:V1083"/>
    <mergeCell ref="O1084:O1087"/>
    <mergeCell ref="P1084:Q1085"/>
    <mergeCell ref="R1084:S1085"/>
    <mergeCell ref="T1084:U1085"/>
    <mergeCell ref="V1084:V1085"/>
    <mergeCell ref="P1086:P1087"/>
    <mergeCell ref="Q1086:Q1087"/>
    <mergeCell ref="R1086:R1087"/>
    <mergeCell ref="S1086:S1087"/>
    <mergeCell ref="T1086:T1087"/>
    <mergeCell ref="U1086:U1087"/>
    <mergeCell ref="V1086:V1087"/>
    <mergeCell ref="B708:B711"/>
    <mergeCell ref="B768:B771"/>
    <mergeCell ref="B828:B831"/>
    <mergeCell ref="B1008:B1015"/>
    <mergeCell ref="B980:B987"/>
    <mergeCell ref="B1056:B1059"/>
    <mergeCell ref="F22:F23"/>
    <mergeCell ref="C84:C87"/>
    <mergeCell ref="F84:F85"/>
    <mergeCell ref="F130:F131"/>
    <mergeCell ref="F146:F147"/>
    <mergeCell ref="C148:C151"/>
    <mergeCell ref="F148:F149"/>
    <mergeCell ref="F178:F179"/>
    <mergeCell ref="F190:F191"/>
    <mergeCell ref="F218:F219"/>
    <mergeCell ref="F234:F235"/>
    <mergeCell ref="F246:F247"/>
    <mergeCell ref="F270:F271"/>
    <mergeCell ref="F286:F287"/>
    <mergeCell ref="C20:C23"/>
    <mergeCell ref="F20:F21"/>
    <mergeCell ref="F64:F65"/>
    <mergeCell ref="F46:F47"/>
    <mergeCell ref="C96:C99"/>
    <mergeCell ref="F96:F97"/>
    <mergeCell ref="F126:F127"/>
    <mergeCell ref="F138:F139"/>
    <mergeCell ref="F150:F151"/>
    <mergeCell ref="F204:F205"/>
    <mergeCell ref="F230:F231"/>
    <mergeCell ref="F322:F323"/>
  </mergeCells>
  <phoneticPr fontId="8"/>
  <hyperlinks>
    <hyperlink ref="F62" r:id="rId2"/>
    <hyperlink ref="F90" r:id="rId3"/>
    <hyperlink ref="F88" r:id="rId4"/>
    <hyperlink ref="F166" r:id="rId5"/>
    <hyperlink ref="F158" r:id="rId6"/>
    <hyperlink ref="F232" r:id="rId7"/>
    <hyperlink ref="F290" r:id="rId8"/>
    <hyperlink ref="F284" r:id="rId9"/>
    <hyperlink ref="F250" r:id="rId10"/>
    <hyperlink ref="F348" r:id="rId11"/>
    <hyperlink ref="F356" r:id="rId12"/>
    <hyperlink ref="F364" r:id="rId13"/>
    <hyperlink ref="F360" r:id="rId14"/>
    <hyperlink ref="F352" r:id="rId15"/>
    <hyperlink ref="F826" r:id="rId16"/>
    <hyperlink ref="F1034" r:id="rId17"/>
    <hyperlink ref="F1040" r:id="rId18"/>
    <hyperlink ref="F1036" r:id="rId19"/>
    <hyperlink ref="F1070" r:id="rId20"/>
    <hyperlink ref="F1086" r:id="rId21"/>
    <hyperlink ref="F344" r:id="rId22"/>
    <hyperlink ref="F934" r:id="rId23" display="hatsukaichi.city.ajinacc@fch.ne.jp"/>
    <hyperlink ref="F954" r:id="rId24" display="hatsukaichi.city.yuwacc@fch.ne.jp"/>
    <hyperlink ref="F936" r:id="rId25" display="http://kushidocc.jp"/>
    <hyperlink ref="F938" r:id="rId26"/>
    <hyperlink ref="F898" r:id="rId27"/>
  </hyperlinks>
  <printOptions horizontalCentered="1"/>
  <pageMargins left="0.59055118110236227" right="0.59055118110236227" top="0.59055118110236227" bottom="0.59055118110236227" header="0.39370078740157483" footer="0.39370078740157483"/>
  <pageSetup paperSize="9" firstPageNumber="2" orientation="portrait" r:id="rId28"/>
  <headerFooter>
    <oddFooter>&amp;C&amp;P</oddFooter>
  </headerFooter>
  <rowBreaks count="5" manualBreakCount="5">
    <brk id="119" max="22" man="1"/>
    <brk id="175" max="22" man="1"/>
    <brk id="231" max="22" man="1"/>
    <brk id="287" max="22" man="1"/>
    <brk id="527" max="22" man="1"/>
  </rowBreaks>
  <drawing r:id="rId2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651"/>
  <sheetViews>
    <sheetView view="pageBreakPreview" zoomScale="115" zoomScaleNormal="100" zoomScaleSheetLayoutView="115" workbookViewId="0">
      <pane ySplit="7" topLeftCell="A631" activePane="bottomLeft" state="frozen"/>
      <selection activeCell="M31" sqref="M31"/>
      <selection pane="bottomLeft" activeCell="X548" sqref="X548"/>
    </sheetView>
  </sheetViews>
  <sheetFormatPr defaultRowHeight="13.5" x14ac:dyDescent="0.15"/>
  <cols>
    <col min="1" max="1" width="1.625" style="195" customWidth="1"/>
    <col min="2" max="2" width="2.375" style="195" customWidth="1"/>
    <col min="3" max="3" width="5.5" style="195" customWidth="1"/>
    <col min="4" max="4" width="3.25" style="195" customWidth="1"/>
    <col min="5" max="5" width="15.625" style="195" customWidth="1"/>
    <col min="6" max="6" width="13.75" style="195" customWidth="1"/>
    <col min="7" max="14" width="2.125" style="195" customWidth="1"/>
    <col min="15" max="15" width="2.125" style="386" customWidth="1"/>
    <col min="16" max="16" width="2" style="195" customWidth="1"/>
    <col min="17" max="19" width="4.375" style="195" customWidth="1"/>
    <col min="20" max="20" width="5.375" style="195" customWidth="1"/>
    <col min="21" max="22" width="4.125" style="195" customWidth="1"/>
    <col min="23" max="23" width="1.625" style="195" customWidth="1"/>
    <col min="24" max="27" width="9" style="1551"/>
    <col min="28" max="16384" width="9" style="195"/>
  </cols>
  <sheetData>
    <row r="1" spans="2:27" s="179" customFormat="1" ht="12" x14ac:dyDescent="0.15">
      <c r="B1" s="177"/>
      <c r="C1" s="178"/>
      <c r="J1" s="178"/>
      <c r="K1" s="178"/>
      <c r="L1" s="178"/>
      <c r="M1" s="178"/>
      <c r="N1" s="178"/>
      <c r="O1" s="384"/>
      <c r="P1" s="178"/>
      <c r="Q1" s="178"/>
      <c r="R1" s="178"/>
      <c r="S1" s="178"/>
      <c r="T1" s="178"/>
      <c r="U1" s="178"/>
      <c r="V1" s="178"/>
      <c r="X1" s="1551"/>
      <c r="Y1" s="1551"/>
      <c r="Z1" s="1551"/>
      <c r="AA1" s="1551"/>
    </row>
    <row r="2" spans="2:27" s="179" customFormat="1" ht="45" customHeight="1" x14ac:dyDescent="0.15">
      <c r="B2" s="154"/>
      <c r="C2" s="170"/>
      <c r="D2" s="154"/>
      <c r="E2" s="154"/>
      <c r="F2" s="154"/>
      <c r="G2" s="154"/>
      <c r="H2" s="154"/>
      <c r="I2" s="154"/>
      <c r="J2" s="170"/>
      <c r="K2" s="170"/>
      <c r="L2" s="170"/>
      <c r="M2" s="170"/>
      <c r="N2" s="170"/>
      <c r="O2" s="385"/>
      <c r="P2" s="170"/>
      <c r="Q2" s="170"/>
      <c r="R2" s="170"/>
      <c r="S2" s="170"/>
      <c r="T2" s="170"/>
      <c r="U2" s="170"/>
      <c r="V2" s="170"/>
      <c r="X2" s="1551"/>
      <c r="Y2" s="1551"/>
      <c r="Z2" s="1551"/>
      <c r="AA2" s="1551"/>
    </row>
    <row r="3" spans="2:27" s="179" customFormat="1" ht="12" customHeight="1" thickBot="1" x14ac:dyDescent="0.2">
      <c r="B3" s="154"/>
      <c r="C3" s="170"/>
      <c r="D3" s="154"/>
      <c r="E3" s="154"/>
      <c r="F3" s="154"/>
      <c r="G3" s="154"/>
      <c r="H3" s="154"/>
      <c r="I3" s="154"/>
      <c r="J3" s="170"/>
      <c r="K3" s="170"/>
      <c r="L3" s="170"/>
      <c r="M3" s="170"/>
      <c r="N3" s="170"/>
      <c r="O3" s="385"/>
      <c r="P3" s="170"/>
      <c r="Q3" s="170"/>
      <c r="R3" s="170"/>
      <c r="S3" s="170"/>
      <c r="T3" s="170"/>
      <c r="U3" s="170"/>
      <c r="V3" s="170"/>
      <c r="X3" s="1551"/>
      <c r="Y3" s="1551"/>
      <c r="Z3" s="1551"/>
      <c r="AA3" s="1551"/>
    </row>
    <row r="4" spans="2:27" ht="13.5" customHeight="1" x14ac:dyDescent="0.15">
      <c r="B4" s="3856" t="s">
        <v>2379</v>
      </c>
      <c r="C4" s="3859" t="s">
        <v>2380</v>
      </c>
      <c r="D4" s="3862" t="s">
        <v>2381</v>
      </c>
      <c r="E4" s="3863"/>
      <c r="F4" s="3868" t="s">
        <v>2382</v>
      </c>
      <c r="G4" s="338" t="s">
        <v>2383</v>
      </c>
      <c r="H4" s="338"/>
      <c r="I4" s="338"/>
      <c r="J4" s="338"/>
      <c r="K4" s="338"/>
      <c r="L4" s="338"/>
      <c r="M4" s="338"/>
      <c r="N4" s="338"/>
      <c r="O4" s="3477" t="s">
        <v>3203</v>
      </c>
      <c r="P4" s="3506" t="s">
        <v>3206</v>
      </c>
      <c r="Q4" s="3507"/>
      <c r="R4" s="3506" t="s">
        <v>4095</v>
      </c>
      <c r="S4" s="3507"/>
      <c r="T4" s="3506" t="s">
        <v>3200</v>
      </c>
      <c r="U4" s="3510"/>
      <c r="V4" s="3504" t="s">
        <v>3205</v>
      </c>
    </row>
    <row r="5" spans="2:27" ht="11.25" customHeight="1" x14ac:dyDescent="0.15">
      <c r="B5" s="3857"/>
      <c r="C5" s="3860"/>
      <c r="D5" s="3864"/>
      <c r="E5" s="3865"/>
      <c r="F5" s="3869"/>
      <c r="G5" s="3480" t="s">
        <v>2384</v>
      </c>
      <c r="H5" s="547" t="s">
        <v>2385</v>
      </c>
      <c r="I5" s="548"/>
      <c r="J5" s="548"/>
      <c r="K5" s="548"/>
      <c r="L5" s="548"/>
      <c r="M5" s="548"/>
      <c r="N5" s="548"/>
      <c r="O5" s="3854"/>
      <c r="P5" s="3508"/>
      <c r="Q5" s="3509"/>
      <c r="R5" s="3508"/>
      <c r="S5" s="3509"/>
      <c r="T5" s="3511"/>
      <c r="U5" s="3512"/>
      <c r="V5" s="3505"/>
    </row>
    <row r="6" spans="2:27" ht="25.5" customHeight="1" x14ac:dyDescent="0.15">
      <c r="B6" s="3857"/>
      <c r="C6" s="3860"/>
      <c r="D6" s="3864"/>
      <c r="E6" s="3865"/>
      <c r="F6" s="3869"/>
      <c r="G6" s="3480"/>
      <c r="H6" s="567" t="s">
        <v>2386</v>
      </c>
      <c r="I6" s="568"/>
      <c r="J6" s="3482" t="s">
        <v>3194</v>
      </c>
      <c r="K6" s="569" t="s">
        <v>3197</v>
      </c>
      <c r="L6" s="570"/>
      <c r="M6" s="571"/>
      <c r="N6" s="3484" t="s">
        <v>3173</v>
      </c>
      <c r="O6" s="3854"/>
      <c r="P6" s="344" t="s">
        <v>4531</v>
      </c>
      <c r="Q6" s="341"/>
      <c r="R6" s="554" t="s">
        <v>3190</v>
      </c>
      <c r="S6" s="555"/>
      <c r="T6" s="556" t="s">
        <v>3199</v>
      </c>
      <c r="U6" s="557"/>
      <c r="V6" s="558" t="s">
        <v>3204</v>
      </c>
    </row>
    <row r="7" spans="2:27" ht="46.5" customHeight="1" thickBot="1" x14ac:dyDescent="0.2">
      <c r="B7" s="3858"/>
      <c r="C7" s="3861"/>
      <c r="D7" s="3866"/>
      <c r="E7" s="3867"/>
      <c r="F7" s="3870"/>
      <c r="G7" s="3481"/>
      <c r="H7" s="572" t="s">
        <v>3192</v>
      </c>
      <c r="I7" s="573" t="s">
        <v>3193</v>
      </c>
      <c r="J7" s="3483"/>
      <c r="K7" s="574" t="s">
        <v>3170</v>
      </c>
      <c r="L7" s="575" t="s">
        <v>3171</v>
      </c>
      <c r="M7" s="576" t="s">
        <v>3172</v>
      </c>
      <c r="N7" s="3485"/>
      <c r="O7" s="3855"/>
      <c r="P7" s="342"/>
      <c r="Q7" s="343" t="s">
        <v>3202</v>
      </c>
      <c r="R7" s="564" t="s">
        <v>3191</v>
      </c>
      <c r="S7" s="565" t="s">
        <v>3196</v>
      </c>
      <c r="T7" s="564" t="s">
        <v>3195</v>
      </c>
      <c r="U7" s="345" t="s">
        <v>3201</v>
      </c>
      <c r="V7" s="566" t="s">
        <v>3414</v>
      </c>
    </row>
    <row r="8" spans="2:27" ht="12" customHeight="1" x14ac:dyDescent="0.15">
      <c r="B8" s="3873" t="s">
        <v>66</v>
      </c>
      <c r="C8" s="3882" t="s">
        <v>4719</v>
      </c>
      <c r="D8" s="980" t="s">
        <v>72</v>
      </c>
      <c r="E8" s="981" t="s">
        <v>446</v>
      </c>
      <c r="F8" s="3885" t="s">
        <v>1400</v>
      </c>
      <c r="G8" s="3890">
        <v>7</v>
      </c>
      <c r="H8" s="3486">
        <v>5</v>
      </c>
      <c r="I8" s="3488">
        <v>0</v>
      </c>
      <c r="J8" s="3490">
        <v>0</v>
      </c>
      <c r="K8" s="3486">
        <v>0</v>
      </c>
      <c r="L8" s="3488">
        <v>0</v>
      </c>
      <c r="M8" s="3490">
        <v>5</v>
      </c>
      <c r="N8" s="3492">
        <v>3</v>
      </c>
      <c r="O8" s="3351">
        <v>68</v>
      </c>
      <c r="P8" s="3352">
        <v>350866</v>
      </c>
      <c r="Q8" s="3353"/>
      <c r="R8" s="3354" t="s">
        <v>3423</v>
      </c>
      <c r="S8" s="3355"/>
      <c r="T8" s="3352" t="s">
        <v>4720</v>
      </c>
      <c r="U8" s="3353"/>
      <c r="V8" s="3356" t="s">
        <v>3309</v>
      </c>
      <c r="W8" s="346"/>
      <c r="X8" s="1552">
        <f>SUM(O8)</f>
        <v>68</v>
      </c>
      <c r="Y8" s="1548">
        <f>SUM(H8:J11)</f>
        <v>5</v>
      </c>
      <c r="Z8" s="1548">
        <f>SUM(K8:M11)</f>
        <v>5</v>
      </c>
      <c r="AA8" s="1549" t="str">
        <f>IF(Y8=Z8,"","不一致")</f>
        <v/>
      </c>
    </row>
    <row r="9" spans="2:27" ht="12" customHeight="1" x14ac:dyDescent="0.15">
      <c r="B9" s="3678"/>
      <c r="C9" s="3883"/>
      <c r="D9" s="982"/>
      <c r="E9" s="983" t="s">
        <v>1401</v>
      </c>
      <c r="F9" s="3886"/>
      <c r="G9" s="3553"/>
      <c r="H9" s="3487"/>
      <c r="I9" s="3489"/>
      <c r="J9" s="3491"/>
      <c r="K9" s="3487"/>
      <c r="L9" s="3489"/>
      <c r="M9" s="3491"/>
      <c r="N9" s="3493"/>
      <c r="O9" s="3326"/>
      <c r="P9" s="3330"/>
      <c r="Q9" s="3331"/>
      <c r="R9" s="3334"/>
      <c r="S9" s="3335"/>
      <c r="T9" s="3336"/>
      <c r="U9" s="3337"/>
      <c r="V9" s="3339"/>
      <c r="W9" s="346"/>
    </row>
    <row r="10" spans="2:27" ht="12" customHeight="1" x14ac:dyDescent="0.15">
      <c r="B10" s="3678"/>
      <c r="C10" s="3883"/>
      <c r="D10" s="980" t="s">
        <v>70</v>
      </c>
      <c r="E10" s="981" t="s">
        <v>1402</v>
      </c>
      <c r="F10" s="3894" t="s">
        <v>1403</v>
      </c>
      <c r="G10" s="3553"/>
      <c r="H10" s="3487"/>
      <c r="I10" s="3489"/>
      <c r="J10" s="3491"/>
      <c r="K10" s="3487"/>
      <c r="L10" s="3489"/>
      <c r="M10" s="3491"/>
      <c r="N10" s="3493"/>
      <c r="O10" s="3326"/>
      <c r="P10" s="3340"/>
      <c r="Q10" s="3342">
        <v>67472</v>
      </c>
      <c r="R10" s="3344">
        <v>562565</v>
      </c>
      <c r="S10" s="3345">
        <v>1195296</v>
      </c>
      <c r="T10" s="3344" t="s">
        <v>3424</v>
      </c>
      <c r="U10" s="3347">
        <v>347</v>
      </c>
      <c r="V10" s="3741" t="s">
        <v>3341</v>
      </c>
      <c r="W10" s="346"/>
    </row>
    <row r="11" spans="2:27" ht="12" customHeight="1" thickBot="1" x14ac:dyDescent="0.2">
      <c r="B11" s="3881"/>
      <c r="C11" s="3884"/>
      <c r="D11" s="984" t="s">
        <v>71</v>
      </c>
      <c r="E11" s="985" t="s">
        <v>1404</v>
      </c>
      <c r="F11" s="3895"/>
      <c r="G11" s="3821"/>
      <c r="H11" s="3487"/>
      <c r="I11" s="3489"/>
      <c r="J11" s="3491"/>
      <c r="K11" s="3487"/>
      <c r="L11" s="3489"/>
      <c r="M11" s="3491"/>
      <c r="N11" s="3493"/>
      <c r="O11" s="3326"/>
      <c r="P11" s="3340"/>
      <c r="Q11" s="3366"/>
      <c r="R11" s="3340"/>
      <c r="S11" s="3367"/>
      <c r="T11" s="3340"/>
      <c r="U11" s="3370"/>
      <c r="V11" s="3841"/>
      <c r="W11" s="346"/>
    </row>
    <row r="12" spans="2:27" ht="12" customHeight="1" x14ac:dyDescent="0.15">
      <c r="B12" s="3873" t="s">
        <v>1405</v>
      </c>
      <c r="C12" s="3874" t="s">
        <v>4754</v>
      </c>
      <c r="D12" s="986" t="s">
        <v>72</v>
      </c>
      <c r="E12" s="987" t="s">
        <v>4755</v>
      </c>
      <c r="F12" s="3877" t="s">
        <v>4756</v>
      </c>
      <c r="G12" s="3879">
        <v>4</v>
      </c>
      <c r="H12" s="3784">
        <v>0</v>
      </c>
      <c r="I12" s="3786">
        <v>0</v>
      </c>
      <c r="J12" s="3788">
        <v>4</v>
      </c>
      <c r="K12" s="3784">
        <v>0</v>
      </c>
      <c r="L12" s="3786">
        <v>1</v>
      </c>
      <c r="M12" s="3788">
        <v>3</v>
      </c>
      <c r="N12" s="3758">
        <v>0</v>
      </c>
      <c r="O12" s="3759">
        <v>27</v>
      </c>
      <c r="P12" s="3760">
        <v>64165</v>
      </c>
      <c r="Q12" s="3761"/>
      <c r="R12" s="3762" t="s">
        <v>3425</v>
      </c>
      <c r="S12" s="3763"/>
      <c r="T12" s="3760" t="s">
        <v>4676</v>
      </c>
      <c r="U12" s="3761"/>
      <c r="V12" s="3780" t="s">
        <v>3420</v>
      </c>
      <c r="W12" s="346"/>
      <c r="X12" s="1552">
        <f>SUM(O12:O103)</f>
        <v>612</v>
      </c>
      <c r="Y12" s="1548">
        <f>SUM(H12:J15)</f>
        <v>4</v>
      </c>
      <c r="Z12" s="1548">
        <f>SUM(K12:M15)</f>
        <v>4</v>
      </c>
      <c r="AA12" s="1549" t="str">
        <f>IF(Y12=Z12,"","不一致")</f>
        <v/>
      </c>
    </row>
    <row r="13" spans="2:27" ht="12" customHeight="1" x14ac:dyDescent="0.15">
      <c r="B13" s="3678"/>
      <c r="C13" s="3875"/>
      <c r="D13" s="988"/>
      <c r="E13" s="989" t="s">
        <v>3107</v>
      </c>
      <c r="F13" s="3878"/>
      <c r="G13" s="3880"/>
      <c r="H13" s="3729"/>
      <c r="I13" s="3731"/>
      <c r="J13" s="3733"/>
      <c r="K13" s="3729"/>
      <c r="L13" s="3731"/>
      <c r="M13" s="3733"/>
      <c r="N13" s="3493"/>
      <c r="O13" s="3326"/>
      <c r="P13" s="3330"/>
      <c r="Q13" s="3331"/>
      <c r="R13" s="3334"/>
      <c r="S13" s="3335"/>
      <c r="T13" s="3336"/>
      <c r="U13" s="3337"/>
      <c r="V13" s="3339"/>
      <c r="W13" s="346"/>
    </row>
    <row r="14" spans="2:27" ht="12" customHeight="1" x14ac:dyDescent="0.15">
      <c r="B14" s="3678"/>
      <c r="C14" s="3875"/>
      <c r="D14" s="980" t="s">
        <v>70</v>
      </c>
      <c r="E14" s="990" t="s">
        <v>4757</v>
      </c>
      <c r="F14" s="3871" t="s">
        <v>4758</v>
      </c>
      <c r="G14" s="3880"/>
      <c r="H14" s="3729"/>
      <c r="I14" s="3731"/>
      <c r="J14" s="3733"/>
      <c r="K14" s="3729"/>
      <c r="L14" s="3731"/>
      <c r="M14" s="3733"/>
      <c r="N14" s="3493"/>
      <c r="O14" s="3326"/>
      <c r="P14" s="3340"/>
      <c r="Q14" s="3342">
        <v>7199</v>
      </c>
      <c r="R14" s="3344">
        <v>3990</v>
      </c>
      <c r="S14" s="3345">
        <v>9113</v>
      </c>
      <c r="T14" s="3344" t="s">
        <v>3343</v>
      </c>
      <c r="U14" s="3347">
        <v>360</v>
      </c>
      <c r="V14" s="3397" t="s">
        <v>3426</v>
      </c>
      <c r="W14" s="346"/>
    </row>
    <row r="15" spans="2:27" ht="12" customHeight="1" x14ac:dyDescent="0.15">
      <c r="B15" s="3678"/>
      <c r="C15" s="3876"/>
      <c r="D15" s="991" t="s">
        <v>71</v>
      </c>
      <c r="E15" s="992" t="s">
        <v>4759</v>
      </c>
      <c r="F15" s="3872"/>
      <c r="G15" s="3880"/>
      <c r="H15" s="3729"/>
      <c r="I15" s="3731"/>
      <c r="J15" s="3733"/>
      <c r="K15" s="3729"/>
      <c r="L15" s="3731"/>
      <c r="M15" s="3733"/>
      <c r="N15" s="3503"/>
      <c r="O15" s="3358"/>
      <c r="P15" s="3359"/>
      <c r="Q15" s="3360"/>
      <c r="R15" s="3359"/>
      <c r="S15" s="3361"/>
      <c r="T15" s="3359"/>
      <c r="U15" s="3362"/>
      <c r="V15" s="3398"/>
      <c r="W15" s="346"/>
    </row>
    <row r="16" spans="2:27" ht="12" customHeight="1" x14ac:dyDescent="0.15">
      <c r="B16" s="993"/>
      <c r="C16" s="3887" t="s">
        <v>4760</v>
      </c>
      <c r="D16" s="994" t="s">
        <v>72</v>
      </c>
      <c r="E16" s="995" t="s">
        <v>1406</v>
      </c>
      <c r="F16" s="3889" t="s">
        <v>4761</v>
      </c>
      <c r="G16" s="3880">
        <v>4</v>
      </c>
      <c r="H16" s="3729">
        <v>0</v>
      </c>
      <c r="I16" s="3731">
        <v>0</v>
      </c>
      <c r="J16" s="3733">
        <v>4</v>
      </c>
      <c r="K16" s="3729">
        <v>2</v>
      </c>
      <c r="L16" s="3731">
        <v>0</v>
      </c>
      <c r="M16" s="3733">
        <v>2</v>
      </c>
      <c r="N16" s="3502">
        <v>0</v>
      </c>
      <c r="O16" s="3325">
        <v>23</v>
      </c>
      <c r="P16" s="3328">
        <v>40047</v>
      </c>
      <c r="Q16" s="3329"/>
      <c r="R16" s="3332" t="s">
        <v>3427</v>
      </c>
      <c r="S16" s="3333"/>
      <c r="T16" s="3328" t="s">
        <v>4676</v>
      </c>
      <c r="U16" s="3329"/>
      <c r="V16" s="3338" t="s">
        <v>3420</v>
      </c>
      <c r="W16" s="346"/>
      <c r="Y16" s="1548">
        <f>SUM(H16:J19)</f>
        <v>4</v>
      </c>
      <c r="Z16" s="1548">
        <f>SUM(K16:M19)</f>
        <v>4</v>
      </c>
      <c r="AA16" s="1549" t="str">
        <f>IF(Y16=Z16,"","不一致")</f>
        <v/>
      </c>
    </row>
    <row r="17" spans="2:27" ht="12" customHeight="1" x14ac:dyDescent="0.15">
      <c r="B17" s="993"/>
      <c r="C17" s="3875"/>
      <c r="D17" s="988"/>
      <c r="E17" s="989" t="s">
        <v>1407</v>
      </c>
      <c r="F17" s="3878"/>
      <c r="G17" s="3880"/>
      <c r="H17" s="3729"/>
      <c r="I17" s="3731"/>
      <c r="J17" s="3733"/>
      <c r="K17" s="3729"/>
      <c r="L17" s="3731"/>
      <c r="M17" s="3733"/>
      <c r="N17" s="3493"/>
      <c r="O17" s="3326"/>
      <c r="P17" s="3330"/>
      <c r="Q17" s="3331"/>
      <c r="R17" s="3334"/>
      <c r="S17" s="3335"/>
      <c r="T17" s="3336"/>
      <c r="U17" s="3337"/>
      <c r="V17" s="3339"/>
      <c r="W17" s="346"/>
    </row>
    <row r="18" spans="2:27" ht="12" customHeight="1" x14ac:dyDescent="0.15">
      <c r="B18" s="993"/>
      <c r="C18" s="3875"/>
      <c r="D18" s="980" t="s">
        <v>70</v>
      </c>
      <c r="E18" s="990" t="s">
        <v>1408</v>
      </c>
      <c r="F18" s="3878" t="s">
        <v>1409</v>
      </c>
      <c r="G18" s="3880"/>
      <c r="H18" s="3729"/>
      <c r="I18" s="3731"/>
      <c r="J18" s="3733"/>
      <c r="K18" s="3729"/>
      <c r="L18" s="3731"/>
      <c r="M18" s="3733"/>
      <c r="N18" s="3493"/>
      <c r="O18" s="3326"/>
      <c r="P18" s="3340"/>
      <c r="Q18" s="3342">
        <v>11187</v>
      </c>
      <c r="R18" s="3344">
        <v>4998</v>
      </c>
      <c r="S18" s="3345">
        <v>10365</v>
      </c>
      <c r="T18" s="3344" t="s">
        <v>3343</v>
      </c>
      <c r="U18" s="3347">
        <v>357</v>
      </c>
      <c r="V18" s="3397" t="s">
        <v>3426</v>
      </c>
      <c r="W18" s="346"/>
    </row>
    <row r="19" spans="2:27" ht="12" customHeight="1" x14ac:dyDescent="0.15">
      <c r="B19" s="993"/>
      <c r="C19" s="3876"/>
      <c r="D19" s="991" t="s">
        <v>71</v>
      </c>
      <c r="E19" s="992" t="s">
        <v>1410</v>
      </c>
      <c r="F19" s="3888"/>
      <c r="G19" s="3880"/>
      <c r="H19" s="3729"/>
      <c r="I19" s="3731"/>
      <c r="J19" s="3733"/>
      <c r="K19" s="3729"/>
      <c r="L19" s="3731"/>
      <c r="M19" s="3733"/>
      <c r="N19" s="3503"/>
      <c r="O19" s="3358"/>
      <c r="P19" s="3359"/>
      <c r="Q19" s="3360"/>
      <c r="R19" s="3359"/>
      <c r="S19" s="3361"/>
      <c r="T19" s="3359"/>
      <c r="U19" s="3362"/>
      <c r="V19" s="3398"/>
      <c r="W19" s="346"/>
    </row>
    <row r="20" spans="2:27" ht="12" customHeight="1" x14ac:dyDescent="0.15">
      <c r="B20" s="993"/>
      <c r="C20" s="3887" t="s">
        <v>4762</v>
      </c>
      <c r="D20" s="994" t="s">
        <v>72</v>
      </c>
      <c r="E20" s="995" t="s">
        <v>1411</v>
      </c>
      <c r="F20" s="3889" t="s">
        <v>4763</v>
      </c>
      <c r="G20" s="3880">
        <v>7</v>
      </c>
      <c r="H20" s="3729">
        <v>0</v>
      </c>
      <c r="I20" s="3731">
        <v>0</v>
      </c>
      <c r="J20" s="3733">
        <v>7</v>
      </c>
      <c r="K20" s="3729">
        <v>0</v>
      </c>
      <c r="L20" s="3731">
        <v>4</v>
      </c>
      <c r="M20" s="3733">
        <v>3</v>
      </c>
      <c r="N20" s="3502">
        <v>0</v>
      </c>
      <c r="O20" s="3325">
        <v>30</v>
      </c>
      <c r="P20" s="3328">
        <v>85871</v>
      </c>
      <c r="Q20" s="3329"/>
      <c r="R20" s="3332" t="s">
        <v>3428</v>
      </c>
      <c r="S20" s="3333"/>
      <c r="T20" s="3328" t="s">
        <v>4676</v>
      </c>
      <c r="U20" s="3329"/>
      <c r="V20" s="3338" t="s">
        <v>3420</v>
      </c>
      <c r="W20" s="3744"/>
      <c r="Y20" s="1548">
        <f>SUM(H20:J23)</f>
        <v>7</v>
      </c>
      <c r="Z20" s="1548">
        <f>SUM(K20:M23)</f>
        <v>7</v>
      </c>
      <c r="AA20" s="1549" t="str">
        <f>IF(Y20=Z20,"","不一致")</f>
        <v/>
      </c>
    </row>
    <row r="21" spans="2:27" ht="12" customHeight="1" x14ac:dyDescent="0.15">
      <c r="B21" s="993"/>
      <c r="C21" s="3875"/>
      <c r="D21" s="988"/>
      <c r="E21" s="989" t="s">
        <v>1412</v>
      </c>
      <c r="F21" s="3878"/>
      <c r="G21" s="3880"/>
      <c r="H21" s="3729"/>
      <c r="I21" s="3731"/>
      <c r="J21" s="3733"/>
      <c r="K21" s="3729"/>
      <c r="L21" s="3731"/>
      <c r="M21" s="3733"/>
      <c r="N21" s="3493"/>
      <c r="O21" s="3326"/>
      <c r="P21" s="3330"/>
      <c r="Q21" s="3331"/>
      <c r="R21" s="3334"/>
      <c r="S21" s="3335"/>
      <c r="T21" s="3336"/>
      <c r="U21" s="3337"/>
      <c r="V21" s="3339"/>
      <c r="W21" s="3744"/>
    </row>
    <row r="22" spans="2:27" ht="12" customHeight="1" x14ac:dyDescent="0.15">
      <c r="B22" s="993"/>
      <c r="C22" s="3875"/>
      <c r="D22" s="980" t="s">
        <v>70</v>
      </c>
      <c r="E22" s="990" t="s">
        <v>1413</v>
      </c>
      <c r="F22" s="3878" t="s">
        <v>1414</v>
      </c>
      <c r="G22" s="3880"/>
      <c r="H22" s="3729"/>
      <c r="I22" s="3731"/>
      <c r="J22" s="3733"/>
      <c r="K22" s="3729"/>
      <c r="L22" s="3731"/>
      <c r="M22" s="3733"/>
      <c r="N22" s="3493"/>
      <c r="O22" s="3326"/>
      <c r="P22" s="3340"/>
      <c r="Q22" s="3342">
        <v>4480</v>
      </c>
      <c r="R22" s="3344">
        <v>2573</v>
      </c>
      <c r="S22" s="3345">
        <v>4666</v>
      </c>
      <c r="T22" s="3344" t="s">
        <v>3343</v>
      </c>
      <c r="U22" s="3347">
        <v>359</v>
      </c>
      <c r="V22" s="3397" t="s">
        <v>3426</v>
      </c>
      <c r="W22" s="3744"/>
    </row>
    <row r="23" spans="2:27" ht="12" customHeight="1" x14ac:dyDescent="0.15">
      <c r="B23" s="993"/>
      <c r="C23" s="3876"/>
      <c r="D23" s="991" t="s">
        <v>71</v>
      </c>
      <c r="E23" s="992" t="s">
        <v>1415</v>
      </c>
      <c r="F23" s="3888"/>
      <c r="G23" s="3880"/>
      <c r="H23" s="3729"/>
      <c r="I23" s="3731"/>
      <c r="J23" s="3733"/>
      <c r="K23" s="3729"/>
      <c r="L23" s="3731"/>
      <c r="M23" s="3733"/>
      <c r="N23" s="3503"/>
      <c r="O23" s="3358"/>
      <c r="P23" s="3359"/>
      <c r="Q23" s="3360"/>
      <c r="R23" s="3359"/>
      <c r="S23" s="3361"/>
      <c r="T23" s="3359"/>
      <c r="U23" s="3362"/>
      <c r="V23" s="3398"/>
      <c r="W23" s="3744"/>
    </row>
    <row r="24" spans="2:27" ht="12" customHeight="1" x14ac:dyDescent="0.15">
      <c r="B24" s="993"/>
      <c r="C24" s="3887" t="s">
        <v>4764</v>
      </c>
      <c r="D24" s="994" t="s">
        <v>72</v>
      </c>
      <c r="E24" s="995" t="s">
        <v>1416</v>
      </c>
      <c r="F24" s="3889" t="s">
        <v>4765</v>
      </c>
      <c r="G24" s="3880">
        <v>6</v>
      </c>
      <c r="H24" s="3729">
        <v>0</v>
      </c>
      <c r="I24" s="3731">
        <v>0</v>
      </c>
      <c r="J24" s="3733">
        <v>6</v>
      </c>
      <c r="K24" s="3729">
        <v>1</v>
      </c>
      <c r="L24" s="3731">
        <v>2</v>
      </c>
      <c r="M24" s="3733">
        <v>3</v>
      </c>
      <c r="N24" s="3502">
        <v>0</v>
      </c>
      <c r="O24" s="3325">
        <v>70</v>
      </c>
      <c r="P24" s="3328">
        <v>71922</v>
      </c>
      <c r="Q24" s="3329"/>
      <c r="R24" s="3332" t="s">
        <v>3429</v>
      </c>
      <c r="S24" s="3333"/>
      <c r="T24" s="3328" t="s">
        <v>4676</v>
      </c>
      <c r="U24" s="3329"/>
      <c r="V24" s="3338" t="s">
        <v>3420</v>
      </c>
      <c r="W24" s="3744"/>
      <c r="Y24" s="1548">
        <f>SUM(H24:J27)</f>
        <v>6</v>
      </c>
      <c r="Z24" s="1548">
        <f>SUM(K24:M27)</f>
        <v>6</v>
      </c>
      <c r="AA24" s="1549" t="str">
        <f>IF(Y24=Z24,"","不一致")</f>
        <v/>
      </c>
    </row>
    <row r="25" spans="2:27" ht="12" customHeight="1" x14ac:dyDescent="0.15">
      <c r="B25" s="993"/>
      <c r="C25" s="3875"/>
      <c r="D25" s="988"/>
      <c r="E25" s="989" t="s">
        <v>1417</v>
      </c>
      <c r="F25" s="3878"/>
      <c r="G25" s="3880"/>
      <c r="H25" s="3729"/>
      <c r="I25" s="3731"/>
      <c r="J25" s="3733"/>
      <c r="K25" s="3729"/>
      <c r="L25" s="3731"/>
      <c r="M25" s="3733"/>
      <c r="N25" s="3493"/>
      <c r="O25" s="3326"/>
      <c r="P25" s="3330"/>
      <c r="Q25" s="3331"/>
      <c r="R25" s="3334"/>
      <c r="S25" s="3335"/>
      <c r="T25" s="3336"/>
      <c r="U25" s="3337"/>
      <c r="V25" s="3339"/>
      <c r="W25" s="3744"/>
    </row>
    <row r="26" spans="2:27" ht="12" customHeight="1" x14ac:dyDescent="0.15">
      <c r="B26" s="993"/>
      <c r="C26" s="3875"/>
      <c r="D26" s="980" t="s">
        <v>70</v>
      </c>
      <c r="E26" s="990" t="s">
        <v>1418</v>
      </c>
      <c r="F26" s="3871" t="s">
        <v>1419</v>
      </c>
      <c r="G26" s="3880"/>
      <c r="H26" s="3729"/>
      <c r="I26" s="3731"/>
      <c r="J26" s="3733"/>
      <c r="K26" s="3729"/>
      <c r="L26" s="3731"/>
      <c r="M26" s="3733"/>
      <c r="N26" s="3493"/>
      <c r="O26" s="3326"/>
      <c r="P26" s="3340"/>
      <c r="Q26" s="3342">
        <v>19381</v>
      </c>
      <c r="R26" s="3344">
        <v>5891</v>
      </c>
      <c r="S26" s="3345">
        <v>15598</v>
      </c>
      <c r="T26" s="3344" t="s">
        <v>3343</v>
      </c>
      <c r="U26" s="3347">
        <v>348</v>
      </c>
      <c r="V26" s="3397" t="s">
        <v>3426</v>
      </c>
      <c r="W26" s="3744"/>
    </row>
    <row r="27" spans="2:27" ht="12" customHeight="1" x14ac:dyDescent="0.15">
      <c r="B27" s="993"/>
      <c r="C27" s="3876"/>
      <c r="D27" s="991" t="s">
        <v>71</v>
      </c>
      <c r="E27" s="992" t="s">
        <v>1420</v>
      </c>
      <c r="F27" s="3888"/>
      <c r="G27" s="3880"/>
      <c r="H27" s="3729"/>
      <c r="I27" s="3731"/>
      <c r="J27" s="3733"/>
      <c r="K27" s="3729"/>
      <c r="L27" s="3731"/>
      <c r="M27" s="3733"/>
      <c r="N27" s="3503"/>
      <c r="O27" s="3358"/>
      <c r="P27" s="3359"/>
      <c r="Q27" s="3360"/>
      <c r="R27" s="3359"/>
      <c r="S27" s="3361"/>
      <c r="T27" s="3359"/>
      <c r="U27" s="3362"/>
      <c r="V27" s="3398"/>
      <c r="W27" s="3744"/>
    </row>
    <row r="28" spans="2:27" ht="12" customHeight="1" x14ac:dyDescent="0.15">
      <c r="B28" s="993"/>
      <c r="C28" s="3887" t="s">
        <v>4766</v>
      </c>
      <c r="D28" s="994" t="s">
        <v>72</v>
      </c>
      <c r="E28" s="995" t="s">
        <v>77</v>
      </c>
      <c r="F28" s="3889" t="s">
        <v>4767</v>
      </c>
      <c r="G28" s="3891">
        <v>11</v>
      </c>
      <c r="H28" s="3842">
        <v>0</v>
      </c>
      <c r="I28" s="3845">
        <v>0</v>
      </c>
      <c r="J28" s="3848">
        <v>11</v>
      </c>
      <c r="K28" s="3842">
        <v>2</v>
      </c>
      <c r="L28" s="3845">
        <v>5</v>
      </c>
      <c r="M28" s="3848">
        <v>4</v>
      </c>
      <c r="N28" s="3851">
        <v>0</v>
      </c>
      <c r="O28" s="3325">
        <v>46</v>
      </c>
      <c r="P28" s="3328">
        <v>222802</v>
      </c>
      <c r="Q28" s="3329"/>
      <c r="R28" s="3332" t="s">
        <v>3430</v>
      </c>
      <c r="S28" s="3333"/>
      <c r="T28" s="3328" t="s">
        <v>4676</v>
      </c>
      <c r="U28" s="3329"/>
      <c r="V28" s="3338" t="s">
        <v>3420</v>
      </c>
      <c r="W28" s="3744"/>
      <c r="Y28" s="1548">
        <f>SUM(H28:J31)</f>
        <v>11</v>
      </c>
      <c r="Z28" s="1548">
        <f>SUM(K28:M31)</f>
        <v>11</v>
      </c>
      <c r="AA28" s="1549" t="str">
        <f>IF(Y28=Z28,"","不一致")</f>
        <v/>
      </c>
    </row>
    <row r="29" spans="2:27" ht="12" customHeight="1" x14ac:dyDescent="0.15">
      <c r="B29" s="993"/>
      <c r="C29" s="3875"/>
      <c r="D29" s="988"/>
      <c r="E29" s="989" t="s">
        <v>1421</v>
      </c>
      <c r="F29" s="3878"/>
      <c r="G29" s="3892"/>
      <c r="H29" s="3843"/>
      <c r="I29" s="3846"/>
      <c r="J29" s="3849"/>
      <c r="K29" s="3843"/>
      <c r="L29" s="3846"/>
      <c r="M29" s="3849"/>
      <c r="N29" s="3852"/>
      <c r="O29" s="3326"/>
      <c r="P29" s="3330"/>
      <c r="Q29" s="3331"/>
      <c r="R29" s="3334"/>
      <c r="S29" s="3335"/>
      <c r="T29" s="3336"/>
      <c r="U29" s="3337"/>
      <c r="V29" s="3339"/>
      <c r="W29" s="3744"/>
    </row>
    <row r="30" spans="2:27" ht="12" customHeight="1" x14ac:dyDescent="0.15">
      <c r="B30" s="993"/>
      <c r="C30" s="3875"/>
      <c r="D30" s="980" t="s">
        <v>70</v>
      </c>
      <c r="E30" s="990" t="s">
        <v>1422</v>
      </c>
      <c r="F30" s="3878" t="s">
        <v>1423</v>
      </c>
      <c r="G30" s="3892"/>
      <c r="H30" s="3843"/>
      <c r="I30" s="3846"/>
      <c r="J30" s="3849"/>
      <c r="K30" s="3843"/>
      <c r="L30" s="3846"/>
      <c r="M30" s="3849"/>
      <c r="N30" s="3852"/>
      <c r="O30" s="3326"/>
      <c r="P30" s="3340"/>
      <c r="Q30" s="3342">
        <v>978</v>
      </c>
      <c r="R30" s="3344">
        <v>21382</v>
      </c>
      <c r="S30" s="3345">
        <v>46927</v>
      </c>
      <c r="T30" s="3344" t="s">
        <v>3343</v>
      </c>
      <c r="U30" s="3347">
        <v>337</v>
      </c>
      <c r="V30" s="3397" t="s">
        <v>3426</v>
      </c>
      <c r="W30" s="3744"/>
    </row>
    <row r="31" spans="2:27" ht="12" customHeight="1" x14ac:dyDescent="0.15">
      <c r="B31" s="993"/>
      <c r="C31" s="3876"/>
      <c r="D31" s="991" t="s">
        <v>71</v>
      </c>
      <c r="E31" s="992" t="s">
        <v>1424</v>
      </c>
      <c r="F31" s="3888"/>
      <c r="G31" s="3893"/>
      <c r="H31" s="3844"/>
      <c r="I31" s="3847"/>
      <c r="J31" s="3850"/>
      <c r="K31" s="3844"/>
      <c r="L31" s="3847"/>
      <c r="M31" s="3850"/>
      <c r="N31" s="3853"/>
      <c r="O31" s="3358"/>
      <c r="P31" s="3359"/>
      <c r="Q31" s="3360"/>
      <c r="R31" s="3359"/>
      <c r="S31" s="3375"/>
      <c r="T31" s="3359"/>
      <c r="U31" s="3362"/>
      <c r="V31" s="3398"/>
      <c r="W31" s="3744"/>
    </row>
    <row r="32" spans="2:27" ht="12" customHeight="1" x14ac:dyDescent="0.15">
      <c r="B32" s="993"/>
      <c r="C32" s="3897" t="s">
        <v>4768</v>
      </c>
      <c r="D32" s="994" t="s">
        <v>72</v>
      </c>
      <c r="E32" s="995" t="s">
        <v>1425</v>
      </c>
      <c r="F32" s="3889" t="s">
        <v>4769</v>
      </c>
      <c r="G32" s="3880">
        <v>4</v>
      </c>
      <c r="H32" s="3729">
        <v>0</v>
      </c>
      <c r="I32" s="3731">
        <v>0</v>
      </c>
      <c r="J32" s="3733">
        <v>4</v>
      </c>
      <c r="K32" s="3729">
        <v>0</v>
      </c>
      <c r="L32" s="3731">
        <v>2</v>
      </c>
      <c r="M32" s="3733">
        <v>2</v>
      </c>
      <c r="N32" s="3502">
        <v>0</v>
      </c>
      <c r="O32" s="3325">
        <v>26</v>
      </c>
      <c r="P32" s="3328">
        <v>37413</v>
      </c>
      <c r="Q32" s="3329"/>
      <c r="R32" s="3332" t="s">
        <v>3431</v>
      </c>
      <c r="S32" s="3333"/>
      <c r="T32" s="3328" t="s">
        <v>4676</v>
      </c>
      <c r="U32" s="3329"/>
      <c r="V32" s="3338" t="s">
        <v>3420</v>
      </c>
      <c r="W32" s="3744"/>
      <c r="Y32" s="1548">
        <f>SUM(H32:J35)</f>
        <v>4</v>
      </c>
      <c r="Z32" s="1548">
        <f>SUM(K32:M35)</f>
        <v>4</v>
      </c>
      <c r="AA32" s="1549" t="str">
        <f>IF(Y32=Z32,"","不一致")</f>
        <v/>
      </c>
    </row>
    <row r="33" spans="2:27" ht="12" customHeight="1" x14ac:dyDescent="0.15">
      <c r="B33" s="993"/>
      <c r="C33" s="3898"/>
      <c r="D33" s="988"/>
      <c r="E33" s="989" t="s">
        <v>1426</v>
      </c>
      <c r="F33" s="3878"/>
      <c r="G33" s="3880"/>
      <c r="H33" s="3729"/>
      <c r="I33" s="3731"/>
      <c r="J33" s="3733"/>
      <c r="K33" s="3729"/>
      <c r="L33" s="3731"/>
      <c r="M33" s="3733"/>
      <c r="N33" s="3493"/>
      <c r="O33" s="3326"/>
      <c r="P33" s="3330"/>
      <c r="Q33" s="3331"/>
      <c r="R33" s="3334"/>
      <c r="S33" s="3335"/>
      <c r="T33" s="3336"/>
      <c r="U33" s="3337"/>
      <c r="V33" s="3339"/>
      <c r="W33" s="3744"/>
    </row>
    <row r="34" spans="2:27" ht="12" customHeight="1" x14ac:dyDescent="0.15">
      <c r="B34" s="993"/>
      <c r="C34" s="3898"/>
      <c r="D34" s="980" t="s">
        <v>70</v>
      </c>
      <c r="E34" s="990" t="s">
        <v>1427</v>
      </c>
      <c r="F34" s="3878" t="s">
        <v>1428</v>
      </c>
      <c r="G34" s="3880"/>
      <c r="H34" s="3729"/>
      <c r="I34" s="3731"/>
      <c r="J34" s="3733"/>
      <c r="K34" s="3729"/>
      <c r="L34" s="3731"/>
      <c r="M34" s="3733"/>
      <c r="N34" s="3493"/>
      <c r="O34" s="3326"/>
      <c r="P34" s="3340"/>
      <c r="Q34" s="3342">
        <v>7493</v>
      </c>
      <c r="R34" s="3344">
        <v>3025</v>
      </c>
      <c r="S34" s="3345">
        <v>6352</v>
      </c>
      <c r="T34" s="3344" t="s">
        <v>3343</v>
      </c>
      <c r="U34" s="3347">
        <v>359</v>
      </c>
      <c r="V34" s="3397" t="s">
        <v>3426</v>
      </c>
      <c r="W34" s="3744"/>
    </row>
    <row r="35" spans="2:27" ht="12" customHeight="1" x14ac:dyDescent="0.15">
      <c r="B35" s="993"/>
      <c r="C35" s="3899"/>
      <c r="D35" s="991" t="s">
        <v>71</v>
      </c>
      <c r="E35" s="992" t="s">
        <v>1429</v>
      </c>
      <c r="F35" s="3888"/>
      <c r="G35" s="3880"/>
      <c r="H35" s="3729"/>
      <c r="I35" s="3731"/>
      <c r="J35" s="3733"/>
      <c r="K35" s="3729"/>
      <c r="L35" s="3731"/>
      <c r="M35" s="3733"/>
      <c r="N35" s="3503"/>
      <c r="O35" s="3358"/>
      <c r="P35" s="3359"/>
      <c r="Q35" s="3360"/>
      <c r="R35" s="3359"/>
      <c r="S35" s="3361"/>
      <c r="T35" s="3359"/>
      <c r="U35" s="3362"/>
      <c r="V35" s="3398"/>
      <c r="W35" s="3744"/>
    </row>
    <row r="36" spans="2:27" ht="12" customHeight="1" x14ac:dyDescent="0.15">
      <c r="B36" s="993"/>
      <c r="C36" s="3887" t="s">
        <v>4770</v>
      </c>
      <c r="D36" s="994" t="s">
        <v>72</v>
      </c>
      <c r="E36" s="995" t="s">
        <v>1430</v>
      </c>
      <c r="F36" s="3889" t="s">
        <v>4771</v>
      </c>
      <c r="G36" s="3880">
        <v>7</v>
      </c>
      <c r="H36" s="3729">
        <v>0</v>
      </c>
      <c r="I36" s="3731">
        <v>0</v>
      </c>
      <c r="J36" s="3733">
        <v>7</v>
      </c>
      <c r="K36" s="3729">
        <v>0</v>
      </c>
      <c r="L36" s="3731">
        <v>4</v>
      </c>
      <c r="M36" s="3733">
        <v>3</v>
      </c>
      <c r="N36" s="3502">
        <v>0</v>
      </c>
      <c r="O36" s="3325">
        <v>26</v>
      </c>
      <c r="P36" s="3328">
        <v>21528</v>
      </c>
      <c r="Q36" s="3329"/>
      <c r="R36" s="3332" t="s">
        <v>3432</v>
      </c>
      <c r="S36" s="3333"/>
      <c r="T36" s="3328" t="s">
        <v>4772</v>
      </c>
      <c r="U36" s="3329"/>
      <c r="V36" s="3338" t="s">
        <v>3420</v>
      </c>
      <c r="W36" s="3744"/>
      <c r="Y36" s="1548">
        <f>SUM(H36:J39)</f>
        <v>7</v>
      </c>
      <c r="Z36" s="1548">
        <f>SUM(K36:M39)</f>
        <v>7</v>
      </c>
      <c r="AA36" s="1549" t="str">
        <f>IF(Y36=Z36,"","不一致")</f>
        <v/>
      </c>
    </row>
    <row r="37" spans="2:27" ht="12" customHeight="1" x14ac:dyDescent="0.15">
      <c r="B37" s="993"/>
      <c r="C37" s="3875"/>
      <c r="D37" s="988"/>
      <c r="E37" s="989" t="s">
        <v>1431</v>
      </c>
      <c r="F37" s="3878"/>
      <c r="G37" s="3880"/>
      <c r="H37" s="3729"/>
      <c r="I37" s="3731"/>
      <c r="J37" s="3733"/>
      <c r="K37" s="3729"/>
      <c r="L37" s="3731"/>
      <c r="M37" s="3733"/>
      <c r="N37" s="3493"/>
      <c r="O37" s="3326"/>
      <c r="P37" s="3330"/>
      <c r="Q37" s="3331"/>
      <c r="R37" s="3334"/>
      <c r="S37" s="3335"/>
      <c r="T37" s="3336"/>
      <c r="U37" s="3337"/>
      <c r="V37" s="3339"/>
      <c r="W37" s="3744"/>
    </row>
    <row r="38" spans="2:27" ht="12" customHeight="1" x14ac:dyDescent="0.15">
      <c r="B38" s="993"/>
      <c r="C38" s="3875"/>
      <c r="D38" s="980" t="s">
        <v>70</v>
      </c>
      <c r="E38" s="990" t="s">
        <v>1432</v>
      </c>
      <c r="F38" s="3878" t="s">
        <v>1433</v>
      </c>
      <c r="G38" s="3880"/>
      <c r="H38" s="3729"/>
      <c r="I38" s="3731"/>
      <c r="J38" s="3733"/>
      <c r="K38" s="3729"/>
      <c r="L38" s="3731"/>
      <c r="M38" s="3733"/>
      <c r="N38" s="3493"/>
      <c r="O38" s="3326"/>
      <c r="P38" s="3340"/>
      <c r="Q38" s="3342">
        <v>6015</v>
      </c>
      <c r="R38" s="3344">
        <v>3895</v>
      </c>
      <c r="S38" s="3345">
        <v>7295</v>
      </c>
      <c r="T38" s="3344" t="s">
        <v>3343</v>
      </c>
      <c r="U38" s="3347">
        <v>347</v>
      </c>
      <c r="V38" s="3397" t="s">
        <v>3426</v>
      </c>
      <c r="W38" s="3744"/>
    </row>
    <row r="39" spans="2:27" ht="12" customHeight="1" x14ac:dyDescent="0.15">
      <c r="B39" s="993"/>
      <c r="C39" s="3876"/>
      <c r="D39" s="991" t="s">
        <v>71</v>
      </c>
      <c r="E39" s="992" t="s">
        <v>1434</v>
      </c>
      <c r="F39" s="3888"/>
      <c r="G39" s="3880"/>
      <c r="H39" s="3729"/>
      <c r="I39" s="3731"/>
      <c r="J39" s="3733"/>
      <c r="K39" s="3729"/>
      <c r="L39" s="3731"/>
      <c r="M39" s="3733"/>
      <c r="N39" s="3503"/>
      <c r="O39" s="3358"/>
      <c r="P39" s="3359"/>
      <c r="Q39" s="3360"/>
      <c r="R39" s="3359"/>
      <c r="S39" s="3361"/>
      <c r="T39" s="3359"/>
      <c r="U39" s="3362"/>
      <c r="V39" s="3398"/>
      <c r="W39" s="3744"/>
    </row>
    <row r="40" spans="2:27" ht="12" customHeight="1" x14ac:dyDescent="0.15">
      <c r="B40" s="993"/>
      <c r="C40" s="3887" t="s">
        <v>4773</v>
      </c>
      <c r="D40" s="994" t="s">
        <v>72</v>
      </c>
      <c r="E40" s="995" t="s">
        <v>1435</v>
      </c>
      <c r="F40" s="3889" t="s">
        <v>4774</v>
      </c>
      <c r="G40" s="3880">
        <v>4</v>
      </c>
      <c r="H40" s="3729">
        <v>0</v>
      </c>
      <c r="I40" s="3731">
        <v>0</v>
      </c>
      <c r="J40" s="3733">
        <v>4</v>
      </c>
      <c r="K40" s="3729">
        <v>0</v>
      </c>
      <c r="L40" s="3731">
        <v>2</v>
      </c>
      <c r="M40" s="3733">
        <v>2</v>
      </c>
      <c r="N40" s="3502">
        <v>0</v>
      </c>
      <c r="O40" s="3325">
        <v>35</v>
      </c>
      <c r="P40" s="3328">
        <v>38882</v>
      </c>
      <c r="Q40" s="3329"/>
      <c r="R40" s="3332" t="s">
        <v>3433</v>
      </c>
      <c r="S40" s="3333"/>
      <c r="T40" s="3328" t="s">
        <v>4772</v>
      </c>
      <c r="U40" s="3329"/>
      <c r="V40" s="3338" t="s">
        <v>3420</v>
      </c>
      <c r="W40" s="3744"/>
      <c r="Y40" s="1548">
        <f>SUM(H40:J43)</f>
        <v>4</v>
      </c>
      <c r="Z40" s="1548">
        <f>SUM(K40:M43)</f>
        <v>4</v>
      </c>
      <c r="AA40" s="1549" t="str">
        <f>IF(Y40=Z40,"","不一致")</f>
        <v/>
      </c>
    </row>
    <row r="41" spans="2:27" ht="12" customHeight="1" x14ac:dyDescent="0.15">
      <c r="B41" s="993"/>
      <c r="C41" s="3875"/>
      <c r="D41" s="988"/>
      <c r="E41" s="989" t="s">
        <v>1436</v>
      </c>
      <c r="F41" s="3878"/>
      <c r="G41" s="3880"/>
      <c r="H41" s="3729"/>
      <c r="I41" s="3731"/>
      <c r="J41" s="3733"/>
      <c r="K41" s="3729"/>
      <c r="L41" s="3731"/>
      <c r="M41" s="3733"/>
      <c r="N41" s="3493"/>
      <c r="O41" s="3326"/>
      <c r="P41" s="3330"/>
      <c r="Q41" s="3331"/>
      <c r="R41" s="3334"/>
      <c r="S41" s="3335"/>
      <c r="T41" s="3336"/>
      <c r="U41" s="3337"/>
      <c r="V41" s="3339"/>
      <c r="W41" s="3744"/>
    </row>
    <row r="42" spans="2:27" ht="12" customHeight="1" x14ac:dyDescent="0.15">
      <c r="B42" s="993"/>
      <c r="C42" s="3875"/>
      <c r="D42" s="980" t="s">
        <v>70</v>
      </c>
      <c r="E42" s="990" t="s">
        <v>1437</v>
      </c>
      <c r="F42" s="3878" t="s">
        <v>1438</v>
      </c>
      <c r="G42" s="3880"/>
      <c r="H42" s="3729"/>
      <c r="I42" s="3731"/>
      <c r="J42" s="3733"/>
      <c r="K42" s="3729"/>
      <c r="L42" s="3731"/>
      <c r="M42" s="3733"/>
      <c r="N42" s="3493"/>
      <c r="O42" s="3326"/>
      <c r="P42" s="3340"/>
      <c r="Q42" s="3342">
        <v>3052</v>
      </c>
      <c r="R42" s="3344">
        <v>1866</v>
      </c>
      <c r="S42" s="3345">
        <v>4051</v>
      </c>
      <c r="T42" s="3344" t="s">
        <v>3343</v>
      </c>
      <c r="U42" s="3347">
        <v>358</v>
      </c>
      <c r="V42" s="3397" t="s">
        <v>3426</v>
      </c>
      <c r="W42" s="3744"/>
    </row>
    <row r="43" spans="2:27" ht="12" customHeight="1" x14ac:dyDescent="0.15">
      <c r="B43" s="993"/>
      <c r="C43" s="3876"/>
      <c r="D43" s="991" t="s">
        <v>71</v>
      </c>
      <c r="E43" s="992" t="s">
        <v>1439</v>
      </c>
      <c r="F43" s="3888"/>
      <c r="G43" s="3880"/>
      <c r="H43" s="3729"/>
      <c r="I43" s="3731"/>
      <c r="J43" s="3733"/>
      <c r="K43" s="3729"/>
      <c r="L43" s="3731"/>
      <c r="M43" s="3733"/>
      <c r="N43" s="3503"/>
      <c r="O43" s="3358"/>
      <c r="P43" s="3359"/>
      <c r="Q43" s="3360"/>
      <c r="R43" s="3359"/>
      <c r="S43" s="3361"/>
      <c r="T43" s="3359"/>
      <c r="U43" s="3362"/>
      <c r="V43" s="3398"/>
      <c r="W43" s="3744"/>
    </row>
    <row r="44" spans="2:27" ht="12" customHeight="1" x14ac:dyDescent="0.15">
      <c r="B44" s="993"/>
      <c r="C44" s="3887" t="s">
        <v>4775</v>
      </c>
      <c r="D44" s="994" t="s">
        <v>72</v>
      </c>
      <c r="E44" s="995" t="s">
        <v>78</v>
      </c>
      <c r="F44" s="3889" t="s">
        <v>4776</v>
      </c>
      <c r="G44" s="3880">
        <v>9</v>
      </c>
      <c r="H44" s="3729">
        <v>0</v>
      </c>
      <c r="I44" s="3731">
        <v>0</v>
      </c>
      <c r="J44" s="3733">
        <v>9</v>
      </c>
      <c r="K44" s="3729">
        <v>1</v>
      </c>
      <c r="L44" s="3731">
        <v>4</v>
      </c>
      <c r="M44" s="3733">
        <v>4</v>
      </c>
      <c r="N44" s="3502">
        <v>0</v>
      </c>
      <c r="O44" s="3325">
        <v>32</v>
      </c>
      <c r="P44" s="3328">
        <v>193425</v>
      </c>
      <c r="Q44" s="3329"/>
      <c r="R44" s="3332" t="s">
        <v>3434</v>
      </c>
      <c r="S44" s="3333"/>
      <c r="T44" s="3328" t="s">
        <v>4772</v>
      </c>
      <c r="U44" s="3329"/>
      <c r="V44" s="3338" t="s">
        <v>3309</v>
      </c>
      <c r="W44" s="3744"/>
      <c r="Y44" s="1548">
        <f>SUM(H44:J47)</f>
        <v>9</v>
      </c>
      <c r="Z44" s="1548">
        <f>SUM(K44:M47)</f>
        <v>9</v>
      </c>
      <c r="AA44" s="1549" t="str">
        <f>IF(Y44=Z44,"","不一致")</f>
        <v/>
      </c>
    </row>
    <row r="45" spans="2:27" ht="12" customHeight="1" x14ac:dyDescent="0.15">
      <c r="B45" s="993"/>
      <c r="C45" s="3875"/>
      <c r="D45" s="988"/>
      <c r="E45" s="989" t="s">
        <v>1440</v>
      </c>
      <c r="F45" s="3871"/>
      <c r="G45" s="3880"/>
      <c r="H45" s="3729"/>
      <c r="I45" s="3731"/>
      <c r="J45" s="3733"/>
      <c r="K45" s="3729"/>
      <c r="L45" s="3731"/>
      <c r="M45" s="3733"/>
      <c r="N45" s="3493"/>
      <c r="O45" s="3326"/>
      <c r="P45" s="3330"/>
      <c r="Q45" s="3331"/>
      <c r="R45" s="3334"/>
      <c r="S45" s="3335"/>
      <c r="T45" s="3336"/>
      <c r="U45" s="3337"/>
      <c r="V45" s="3339"/>
      <c r="W45" s="3744"/>
    </row>
    <row r="46" spans="2:27" ht="12" customHeight="1" x14ac:dyDescent="0.15">
      <c r="B46" s="993"/>
      <c r="C46" s="3875"/>
      <c r="D46" s="980" t="s">
        <v>70</v>
      </c>
      <c r="E46" s="990" t="s">
        <v>1441</v>
      </c>
      <c r="F46" s="3871" t="s">
        <v>4777</v>
      </c>
      <c r="G46" s="3880"/>
      <c r="H46" s="3729"/>
      <c r="I46" s="3731"/>
      <c r="J46" s="3733"/>
      <c r="K46" s="3729"/>
      <c r="L46" s="3731"/>
      <c r="M46" s="3733"/>
      <c r="N46" s="3493"/>
      <c r="O46" s="3326"/>
      <c r="P46" s="3340"/>
      <c r="Q46" s="3342">
        <v>20182</v>
      </c>
      <c r="R46" s="3344">
        <v>14662</v>
      </c>
      <c r="S46" s="3345">
        <v>33688</v>
      </c>
      <c r="T46" s="3344" t="s">
        <v>3343</v>
      </c>
      <c r="U46" s="3347">
        <v>347</v>
      </c>
      <c r="V46" s="3741" t="s">
        <v>3435</v>
      </c>
      <c r="W46" s="3744"/>
    </row>
    <row r="47" spans="2:27" ht="12" customHeight="1" x14ac:dyDescent="0.15">
      <c r="B47" s="993"/>
      <c r="C47" s="3876"/>
      <c r="D47" s="991" t="s">
        <v>71</v>
      </c>
      <c r="E47" s="992" t="s">
        <v>1442</v>
      </c>
      <c r="F47" s="3896"/>
      <c r="G47" s="3880"/>
      <c r="H47" s="3729"/>
      <c r="I47" s="3731"/>
      <c r="J47" s="3733"/>
      <c r="K47" s="3729"/>
      <c r="L47" s="3731"/>
      <c r="M47" s="3733"/>
      <c r="N47" s="3503"/>
      <c r="O47" s="3358"/>
      <c r="P47" s="3359"/>
      <c r="Q47" s="3360"/>
      <c r="R47" s="3359"/>
      <c r="S47" s="3361"/>
      <c r="T47" s="3359"/>
      <c r="U47" s="3362"/>
      <c r="V47" s="3743"/>
      <c r="W47" s="3744"/>
    </row>
    <row r="48" spans="2:27" ht="12" customHeight="1" x14ac:dyDescent="0.15">
      <c r="B48" s="993"/>
      <c r="C48" s="3887" t="s">
        <v>4778</v>
      </c>
      <c r="D48" s="994" t="s">
        <v>72</v>
      </c>
      <c r="E48" s="995" t="s">
        <v>1443</v>
      </c>
      <c r="F48" s="3889" t="s">
        <v>4779</v>
      </c>
      <c r="G48" s="3880">
        <v>3</v>
      </c>
      <c r="H48" s="3729">
        <v>0</v>
      </c>
      <c r="I48" s="3731">
        <v>0</v>
      </c>
      <c r="J48" s="3733">
        <v>3</v>
      </c>
      <c r="K48" s="3729">
        <v>0</v>
      </c>
      <c r="L48" s="3731">
        <v>1</v>
      </c>
      <c r="M48" s="3733">
        <v>2</v>
      </c>
      <c r="N48" s="3502">
        <v>0</v>
      </c>
      <c r="O48" s="3325">
        <v>11</v>
      </c>
      <c r="P48" s="3328">
        <v>16491</v>
      </c>
      <c r="Q48" s="3329"/>
      <c r="R48" s="3332" t="s">
        <v>3434</v>
      </c>
      <c r="S48" s="3333"/>
      <c r="T48" s="3328" t="s">
        <v>4679</v>
      </c>
      <c r="U48" s="3329"/>
      <c r="V48" s="3338" t="s">
        <v>3309</v>
      </c>
      <c r="W48" s="3744"/>
      <c r="Y48" s="1548">
        <f>SUM(H48:J51)</f>
        <v>3</v>
      </c>
      <c r="Z48" s="1548">
        <f>SUM(K48:M51)</f>
        <v>3</v>
      </c>
      <c r="AA48" s="1549" t="str">
        <f>IF(Y48=Z48,"","不一致")</f>
        <v/>
      </c>
    </row>
    <row r="49" spans="2:27" ht="12" customHeight="1" x14ac:dyDescent="0.15">
      <c r="B49" s="993"/>
      <c r="C49" s="3875"/>
      <c r="D49" s="988"/>
      <c r="E49" s="989" t="s">
        <v>1444</v>
      </c>
      <c r="F49" s="3871"/>
      <c r="G49" s="3880"/>
      <c r="H49" s="3729"/>
      <c r="I49" s="3731"/>
      <c r="J49" s="3733"/>
      <c r="K49" s="3729"/>
      <c r="L49" s="3731"/>
      <c r="M49" s="3733"/>
      <c r="N49" s="3493"/>
      <c r="O49" s="3326"/>
      <c r="P49" s="3330"/>
      <c r="Q49" s="3331"/>
      <c r="R49" s="3334"/>
      <c r="S49" s="3335"/>
      <c r="T49" s="3336"/>
      <c r="U49" s="3337"/>
      <c r="V49" s="3339"/>
      <c r="W49" s="3744"/>
    </row>
    <row r="50" spans="2:27" ht="12" customHeight="1" x14ac:dyDescent="0.15">
      <c r="B50" s="993"/>
      <c r="C50" s="3875"/>
      <c r="D50" s="980" t="s">
        <v>70</v>
      </c>
      <c r="E50" s="990" t="s">
        <v>1445</v>
      </c>
      <c r="F50" s="3871" t="s">
        <v>4780</v>
      </c>
      <c r="G50" s="3880"/>
      <c r="H50" s="3729"/>
      <c r="I50" s="3731"/>
      <c r="J50" s="3733"/>
      <c r="K50" s="3729"/>
      <c r="L50" s="3731"/>
      <c r="M50" s="3733"/>
      <c r="N50" s="3493"/>
      <c r="O50" s="3326"/>
      <c r="P50" s="3340"/>
      <c r="Q50" s="3342">
        <v>4740</v>
      </c>
      <c r="R50" s="3344">
        <v>14662</v>
      </c>
      <c r="S50" s="3345">
        <v>33688</v>
      </c>
      <c r="T50" s="3344" t="s">
        <v>3343</v>
      </c>
      <c r="U50" s="3347">
        <v>335</v>
      </c>
      <c r="V50" s="3741" t="s">
        <v>4781</v>
      </c>
      <c r="W50" s="3744"/>
    </row>
    <row r="51" spans="2:27" ht="12" customHeight="1" x14ac:dyDescent="0.15">
      <c r="B51" s="993"/>
      <c r="C51" s="3876"/>
      <c r="D51" s="991" t="s">
        <v>71</v>
      </c>
      <c r="E51" s="992" t="s">
        <v>1446</v>
      </c>
      <c r="F51" s="3896"/>
      <c r="G51" s="3880"/>
      <c r="H51" s="3729"/>
      <c r="I51" s="3731"/>
      <c r="J51" s="3733"/>
      <c r="K51" s="3729"/>
      <c r="L51" s="3731"/>
      <c r="M51" s="3733"/>
      <c r="N51" s="3503"/>
      <c r="O51" s="3358"/>
      <c r="P51" s="3359"/>
      <c r="Q51" s="3360"/>
      <c r="R51" s="3359"/>
      <c r="S51" s="3361"/>
      <c r="T51" s="3359"/>
      <c r="U51" s="3362"/>
      <c r="V51" s="3743"/>
      <c r="W51" s="3744"/>
    </row>
    <row r="52" spans="2:27" ht="12" customHeight="1" x14ac:dyDescent="0.15">
      <c r="B52" s="993"/>
      <c r="C52" s="3887" t="s">
        <v>4782</v>
      </c>
      <c r="D52" s="994" t="s">
        <v>72</v>
      </c>
      <c r="E52" s="995" t="s">
        <v>1447</v>
      </c>
      <c r="F52" s="3889" t="s">
        <v>4783</v>
      </c>
      <c r="G52" s="3880">
        <v>4</v>
      </c>
      <c r="H52" s="3729">
        <v>0</v>
      </c>
      <c r="I52" s="3731">
        <v>0</v>
      </c>
      <c r="J52" s="3733">
        <v>4</v>
      </c>
      <c r="K52" s="3729">
        <v>1</v>
      </c>
      <c r="L52" s="3731">
        <v>1</v>
      </c>
      <c r="M52" s="3733">
        <v>2</v>
      </c>
      <c r="N52" s="3502">
        <v>0</v>
      </c>
      <c r="O52" s="3325">
        <v>39</v>
      </c>
      <c r="P52" s="3328">
        <v>30654</v>
      </c>
      <c r="Q52" s="3329"/>
      <c r="R52" s="3332" t="s">
        <v>3436</v>
      </c>
      <c r="S52" s="3333"/>
      <c r="T52" s="3328" t="s">
        <v>4679</v>
      </c>
      <c r="U52" s="3329"/>
      <c r="V52" s="3338" t="s">
        <v>3420</v>
      </c>
      <c r="W52" s="3744"/>
      <c r="Y52" s="1548">
        <f>SUM(H52:J55)</f>
        <v>4</v>
      </c>
      <c r="Z52" s="1548">
        <f>SUM(K52:M55)</f>
        <v>4</v>
      </c>
      <c r="AA52" s="1549" t="str">
        <f>IF(Y52=Z52,"","不一致")</f>
        <v/>
      </c>
    </row>
    <row r="53" spans="2:27" ht="12" customHeight="1" x14ac:dyDescent="0.15">
      <c r="B53" s="993"/>
      <c r="C53" s="3875"/>
      <c r="D53" s="988"/>
      <c r="E53" s="989" t="s">
        <v>1448</v>
      </c>
      <c r="F53" s="3871"/>
      <c r="G53" s="3880"/>
      <c r="H53" s="3729"/>
      <c r="I53" s="3731"/>
      <c r="J53" s="3733"/>
      <c r="K53" s="3729"/>
      <c r="L53" s="3731"/>
      <c r="M53" s="3733"/>
      <c r="N53" s="3493"/>
      <c r="O53" s="3326"/>
      <c r="P53" s="3330"/>
      <c r="Q53" s="3331"/>
      <c r="R53" s="3334"/>
      <c r="S53" s="3335"/>
      <c r="T53" s="3336"/>
      <c r="U53" s="3337"/>
      <c r="V53" s="3339"/>
      <c r="W53" s="3744"/>
    </row>
    <row r="54" spans="2:27" ht="12" customHeight="1" x14ac:dyDescent="0.15">
      <c r="B54" s="993"/>
      <c r="C54" s="3875"/>
      <c r="D54" s="980" t="s">
        <v>70</v>
      </c>
      <c r="E54" s="990" t="s">
        <v>1449</v>
      </c>
      <c r="F54" s="3878" t="s">
        <v>1450</v>
      </c>
      <c r="G54" s="3880"/>
      <c r="H54" s="3729"/>
      <c r="I54" s="3731"/>
      <c r="J54" s="3733"/>
      <c r="K54" s="3729"/>
      <c r="L54" s="3731"/>
      <c r="M54" s="3733"/>
      <c r="N54" s="3493"/>
      <c r="O54" s="3326"/>
      <c r="P54" s="3340"/>
      <c r="Q54" s="3342">
        <v>11735</v>
      </c>
      <c r="R54" s="3344">
        <v>2023</v>
      </c>
      <c r="S54" s="3345">
        <v>4847</v>
      </c>
      <c r="T54" s="3344" t="s">
        <v>3343</v>
      </c>
      <c r="U54" s="3347">
        <v>359</v>
      </c>
      <c r="V54" s="3397" t="s">
        <v>3426</v>
      </c>
      <c r="W54" s="3744"/>
    </row>
    <row r="55" spans="2:27" ht="12" customHeight="1" x14ac:dyDescent="0.15">
      <c r="B55" s="993"/>
      <c r="C55" s="3876"/>
      <c r="D55" s="991" t="s">
        <v>71</v>
      </c>
      <c r="E55" s="992" t="s">
        <v>1451</v>
      </c>
      <c r="F55" s="3888"/>
      <c r="G55" s="3880"/>
      <c r="H55" s="3729"/>
      <c r="I55" s="3731"/>
      <c r="J55" s="3733"/>
      <c r="K55" s="3729"/>
      <c r="L55" s="3731"/>
      <c r="M55" s="3733"/>
      <c r="N55" s="3503"/>
      <c r="O55" s="3358"/>
      <c r="P55" s="3359"/>
      <c r="Q55" s="3360"/>
      <c r="R55" s="3359"/>
      <c r="S55" s="3361"/>
      <c r="T55" s="3359"/>
      <c r="U55" s="3362"/>
      <c r="V55" s="3398"/>
      <c r="W55" s="3744"/>
    </row>
    <row r="56" spans="2:27" ht="12" customHeight="1" x14ac:dyDescent="0.15">
      <c r="B56" s="993"/>
      <c r="C56" s="3900" t="s">
        <v>4784</v>
      </c>
      <c r="D56" s="980" t="s">
        <v>72</v>
      </c>
      <c r="E56" s="990" t="s">
        <v>249</v>
      </c>
      <c r="F56" s="3889" t="s">
        <v>4785</v>
      </c>
      <c r="G56" s="3880">
        <v>4</v>
      </c>
      <c r="H56" s="3729">
        <v>0</v>
      </c>
      <c r="I56" s="3731">
        <v>0</v>
      </c>
      <c r="J56" s="3733">
        <v>4</v>
      </c>
      <c r="K56" s="3729">
        <v>0</v>
      </c>
      <c r="L56" s="3731">
        <v>2</v>
      </c>
      <c r="M56" s="3733">
        <v>2</v>
      </c>
      <c r="N56" s="3502">
        <v>0</v>
      </c>
      <c r="O56" s="3325">
        <v>9</v>
      </c>
      <c r="P56" s="3328">
        <v>5954</v>
      </c>
      <c r="Q56" s="3329"/>
      <c r="R56" s="3332" t="s">
        <v>3437</v>
      </c>
      <c r="S56" s="3333"/>
      <c r="T56" s="3328" t="s">
        <v>4679</v>
      </c>
      <c r="U56" s="3329"/>
      <c r="V56" s="3338" t="s">
        <v>3420</v>
      </c>
      <c r="W56" s="3744"/>
      <c r="Y56" s="1548">
        <f>SUM(H56:J59)</f>
        <v>4</v>
      </c>
      <c r="Z56" s="1548">
        <f>SUM(K56:M59)</f>
        <v>4</v>
      </c>
      <c r="AA56" s="1549" t="str">
        <f>IF(Y56=Z56,"","不一致")</f>
        <v/>
      </c>
    </row>
    <row r="57" spans="2:27" ht="12" customHeight="1" x14ac:dyDescent="0.15">
      <c r="B57" s="993"/>
      <c r="C57" s="3875"/>
      <c r="D57" s="988"/>
      <c r="E57" s="989" t="s">
        <v>1452</v>
      </c>
      <c r="F57" s="3871"/>
      <c r="G57" s="3880"/>
      <c r="H57" s="3729"/>
      <c r="I57" s="3731"/>
      <c r="J57" s="3733"/>
      <c r="K57" s="3729"/>
      <c r="L57" s="3731"/>
      <c r="M57" s="3733"/>
      <c r="N57" s="3493"/>
      <c r="O57" s="3326"/>
      <c r="P57" s="3330"/>
      <c r="Q57" s="3331"/>
      <c r="R57" s="3334"/>
      <c r="S57" s="3335"/>
      <c r="T57" s="3336"/>
      <c r="U57" s="3337"/>
      <c r="V57" s="3339"/>
      <c r="W57" s="3744"/>
    </row>
    <row r="58" spans="2:27" ht="12" customHeight="1" x14ac:dyDescent="0.15">
      <c r="B58" s="993"/>
      <c r="C58" s="3875"/>
      <c r="D58" s="980" t="s">
        <v>70</v>
      </c>
      <c r="E58" s="990" t="s">
        <v>1453</v>
      </c>
      <c r="F58" s="3878" t="s">
        <v>1454</v>
      </c>
      <c r="G58" s="3880"/>
      <c r="H58" s="3729"/>
      <c r="I58" s="3731"/>
      <c r="J58" s="3733"/>
      <c r="K58" s="3729"/>
      <c r="L58" s="3731"/>
      <c r="M58" s="3733"/>
      <c r="N58" s="3493"/>
      <c r="O58" s="3326"/>
      <c r="P58" s="3340"/>
      <c r="Q58" s="3342">
        <v>1493</v>
      </c>
      <c r="R58" s="3344">
        <v>757</v>
      </c>
      <c r="S58" s="3345">
        <v>1436</v>
      </c>
      <c r="T58" s="3344" t="s">
        <v>3343</v>
      </c>
      <c r="U58" s="3347">
        <v>359</v>
      </c>
      <c r="V58" s="3397" t="s">
        <v>3426</v>
      </c>
      <c r="W58" s="3744"/>
    </row>
    <row r="59" spans="2:27" ht="12" customHeight="1" x14ac:dyDescent="0.15">
      <c r="B59" s="993"/>
      <c r="C59" s="3876"/>
      <c r="D59" s="991" t="s">
        <v>71</v>
      </c>
      <c r="E59" s="992" t="s">
        <v>1453</v>
      </c>
      <c r="F59" s="3888"/>
      <c r="G59" s="3880"/>
      <c r="H59" s="3729"/>
      <c r="I59" s="3731"/>
      <c r="J59" s="3733"/>
      <c r="K59" s="3729"/>
      <c r="L59" s="3731"/>
      <c r="M59" s="3733"/>
      <c r="N59" s="3503"/>
      <c r="O59" s="3358"/>
      <c r="P59" s="3359"/>
      <c r="Q59" s="3360"/>
      <c r="R59" s="3359"/>
      <c r="S59" s="3361"/>
      <c r="T59" s="3359"/>
      <c r="U59" s="3362"/>
      <c r="V59" s="3398"/>
      <c r="W59" s="3744"/>
    </row>
    <row r="60" spans="2:27" ht="12" customHeight="1" thickBot="1" x14ac:dyDescent="0.2">
      <c r="B60" s="993"/>
      <c r="C60" s="3915" t="s">
        <v>4786</v>
      </c>
      <c r="D60" s="994" t="s">
        <v>72</v>
      </c>
      <c r="E60" s="995" t="s">
        <v>1455</v>
      </c>
      <c r="F60" s="3889" t="s">
        <v>4787</v>
      </c>
      <c r="G60" s="3917">
        <v>7</v>
      </c>
      <c r="H60" s="3730">
        <v>0</v>
      </c>
      <c r="I60" s="3732">
        <v>0</v>
      </c>
      <c r="J60" s="3734">
        <v>7</v>
      </c>
      <c r="K60" s="3730">
        <v>2</v>
      </c>
      <c r="L60" s="3732">
        <v>3</v>
      </c>
      <c r="M60" s="3734">
        <v>2</v>
      </c>
      <c r="N60" s="3795">
        <v>0</v>
      </c>
      <c r="O60" s="3796">
        <v>60</v>
      </c>
      <c r="P60" s="3328">
        <v>34448</v>
      </c>
      <c r="Q60" s="3329"/>
      <c r="R60" s="3332" t="s">
        <v>3438</v>
      </c>
      <c r="S60" s="3333"/>
      <c r="T60" s="3328" t="s">
        <v>4679</v>
      </c>
      <c r="U60" s="3329"/>
      <c r="V60" s="3338" t="s">
        <v>3420</v>
      </c>
      <c r="W60" s="3744"/>
      <c r="Y60" s="1548">
        <f>SUM(H60:J63)</f>
        <v>7</v>
      </c>
      <c r="Z60" s="1548">
        <f>SUM(K60:M63)</f>
        <v>7</v>
      </c>
      <c r="AA60" s="1549" t="str">
        <f>IF(Y60=Z60,"","不一致")</f>
        <v/>
      </c>
    </row>
    <row r="61" spans="2:27" ht="12" customHeight="1" thickBot="1" x14ac:dyDescent="0.2">
      <c r="B61" s="993"/>
      <c r="C61" s="3916"/>
      <c r="D61" s="988"/>
      <c r="E61" s="989" t="s">
        <v>1456</v>
      </c>
      <c r="F61" s="3871"/>
      <c r="G61" s="3908"/>
      <c r="H61" s="3783"/>
      <c r="I61" s="3785"/>
      <c r="J61" s="3787"/>
      <c r="K61" s="3783"/>
      <c r="L61" s="3785"/>
      <c r="M61" s="3787"/>
      <c r="N61" s="3789"/>
      <c r="O61" s="3791"/>
      <c r="P61" s="3330"/>
      <c r="Q61" s="3331"/>
      <c r="R61" s="3334"/>
      <c r="S61" s="3335"/>
      <c r="T61" s="3336"/>
      <c r="U61" s="3337"/>
      <c r="V61" s="3339"/>
      <c r="W61" s="3744"/>
    </row>
    <row r="62" spans="2:27" ht="12" customHeight="1" thickBot="1" x14ac:dyDescent="0.2">
      <c r="B62" s="993"/>
      <c r="C62" s="3916"/>
      <c r="D62" s="980" t="s">
        <v>70</v>
      </c>
      <c r="E62" s="990" t="s">
        <v>1457</v>
      </c>
      <c r="F62" s="3901" t="s">
        <v>1458</v>
      </c>
      <c r="G62" s="3908"/>
      <c r="H62" s="3783"/>
      <c r="I62" s="3785"/>
      <c r="J62" s="3787"/>
      <c r="K62" s="3783"/>
      <c r="L62" s="3785"/>
      <c r="M62" s="3787"/>
      <c r="N62" s="3789"/>
      <c r="O62" s="3791"/>
      <c r="P62" s="3341"/>
      <c r="Q62" s="3423">
        <v>13206</v>
      </c>
      <c r="R62" s="3425">
        <v>3911</v>
      </c>
      <c r="S62" s="3426">
        <v>8450</v>
      </c>
      <c r="T62" s="3425" t="s">
        <v>3343</v>
      </c>
      <c r="U62" s="3428">
        <v>335</v>
      </c>
      <c r="V62" s="3430" t="s">
        <v>3426</v>
      </c>
      <c r="W62" s="3744"/>
    </row>
    <row r="63" spans="2:27" ht="12" customHeight="1" thickBot="1" x14ac:dyDescent="0.2">
      <c r="B63" s="996"/>
      <c r="C63" s="3916"/>
      <c r="D63" s="997" t="s">
        <v>71</v>
      </c>
      <c r="E63" s="998" t="s">
        <v>1459</v>
      </c>
      <c r="F63" s="3902"/>
      <c r="G63" s="3908"/>
      <c r="H63" s="3783"/>
      <c r="I63" s="3785"/>
      <c r="J63" s="3787"/>
      <c r="K63" s="3783"/>
      <c r="L63" s="3785"/>
      <c r="M63" s="3787"/>
      <c r="N63" s="3789"/>
      <c r="O63" s="3791"/>
      <c r="P63" s="3422"/>
      <c r="Q63" s="3424"/>
      <c r="R63" s="3422"/>
      <c r="S63" s="3427"/>
      <c r="T63" s="3422"/>
      <c r="U63" s="3429"/>
      <c r="V63" s="3419"/>
      <c r="W63" s="3744"/>
    </row>
    <row r="64" spans="2:27" ht="12" customHeight="1" thickBot="1" x14ac:dyDescent="0.2">
      <c r="B64" s="4126" t="s">
        <v>1405</v>
      </c>
      <c r="C64" s="3903" t="s">
        <v>4788</v>
      </c>
      <c r="D64" s="999" t="s">
        <v>72</v>
      </c>
      <c r="E64" s="1000" t="s">
        <v>1460</v>
      </c>
      <c r="F64" s="3906" t="s">
        <v>4789</v>
      </c>
      <c r="G64" s="3908">
        <v>7</v>
      </c>
      <c r="H64" s="3783">
        <v>0</v>
      </c>
      <c r="I64" s="3785">
        <v>0</v>
      </c>
      <c r="J64" s="3787">
        <v>7</v>
      </c>
      <c r="K64" s="3783">
        <v>1</v>
      </c>
      <c r="L64" s="3785">
        <v>3</v>
      </c>
      <c r="M64" s="3787">
        <v>3</v>
      </c>
      <c r="N64" s="3789">
        <v>0</v>
      </c>
      <c r="O64" s="3791">
        <v>7</v>
      </c>
      <c r="P64" s="3411">
        <v>29165</v>
      </c>
      <c r="Q64" s="3412"/>
      <c r="R64" s="3413" t="s">
        <v>3439</v>
      </c>
      <c r="S64" s="3414"/>
      <c r="T64" s="3411" t="s">
        <v>4679</v>
      </c>
      <c r="U64" s="3412"/>
      <c r="V64" s="3793" t="s">
        <v>3420</v>
      </c>
      <c r="W64" s="3744"/>
      <c r="Y64" s="1548">
        <f>SUM(H64:J67)</f>
        <v>7</v>
      </c>
      <c r="Z64" s="1548">
        <f>SUM(K64:M67)</f>
        <v>7</v>
      </c>
      <c r="AA64" s="1549" t="str">
        <f>IF(Y64=Z64,"","不一致")</f>
        <v/>
      </c>
    </row>
    <row r="65" spans="2:27" ht="12" customHeight="1" thickBot="1" x14ac:dyDescent="0.2">
      <c r="B65" s="4126"/>
      <c r="C65" s="3904"/>
      <c r="D65" s="988"/>
      <c r="E65" s="989" t="s">
        <v>1461</v>
      </c>
      <c r="F65" s="3907"/>
      <c r="G65" s="3908"/>
      <c r="H65" s="3783"/>
      <c r="I65" s="3785"/>
      <c r="J65" s="3787"/>
      <c r="K65" s="3783"/>
      <c r="L65" s="3785"/>
      <c r="M65" s="3787"/>
      <c r="N65" s="3789"/>
      <c r="O65" s="3791"/>
      <c r="P65" s="3352"/>
      <c r="Q65" s="3353"/>
      <c r="R65" s="3415"/>
      <c r="S65" s="3416"/>
      <c r="T65" s="3417"/>
      <c r="U65" s="3418"/>
      <c r="V65" s="3794"/>
      <c r="W65" s="3744"/>
    </row>
    <row r="66" spans="2:27" ht="12" customHeight="1" thickBot="1" x14ac:dyDescent="0.2">
      <c r="B66" s="4126"/>
      <c r="C66" s="3904"/>
      <c r="D66" s="980" t="s">
        <v>70</v>
      </c>
      <c r="E66" s="990" t="s">
        <v>1462</v>
      </c>
      <c r="F66" s="3878" t="s">
        <v>1463</v>
      </c>
      <c r="G66" s="3908"/>
      <c r="H66" s="3783"/>
      <c r="I66" s="3785"/>
      <c r="J66" s="3787"/>
      <c r="K66" s="3783"/>
      <c r="L66" s="3785"/>
      <c r="M66" s="3787"/>
      <c r="N66" s="3789"/>
      <c r="O66" s="3791"/>
      <c r="P66" s="3340"/>
      <c r="Q66" s="3342">
        <v>1440</v>
      </c>
      <c r="R66" s="3344">
        <v>5839</v>
      </c>
      <c r="S66" s="3345">
        <v>11750</v>
      </c>
      <c r="T66" s="3344" t="s">
        <v>3343</v>
      </c>
      <c r="U66" s="3347">
        <v>359</v>
      </c>
      <c r="V66" s="3397" t="s">
        <v>3426</v>
      </c>
      <c r="W66" s="3744"/>
    </row>
    <row r="67" spans="2:27" ht="12" customHeight="1" x14ac:dyDescent="0.15">
      <c r="B67" s="4127"/>
      <c r="C67" s="3905"/>
      <c r="D67" s="1001" t="s">
        <v>71</v>
      </c>
      <c r="E67" s="1002" t="s">
        <v>1464</v>
      </c>
      <c r="F67" s="3888"/>
      <c r="G67" s="3879"/>
      <c r="H67" s="3784"/>
      <c r="I67" s="3786"/>
      <c r="J67" s="3788"/>
      <c r="K67" s="3784"/>
      <c r="L67" s="3786"/>
      <c r="M67" s="3788"/>
      <c r="N67" s="3790"/>
      <c r="O67" s="3792"/>
      <c r="P67" s="3359"/>
      <c r="Q67" s="3360"/>
      <c r="R67" s="3359"/>
      <c r="S67" s="3361"/>
      <c r="T67" s="3359"/>
      <c r="U67" s="3362"/>
      <c r="V67" s="3398"/>
      <c r="W67" s="3744"/>
    </row>
    <row r="68" spans="2:27" ht="12" customHeight="1" x14ac:dyDescent="0.15">
      <c r="B68" s="3678"/>
      <c r="C68" s="3900" t="s">
        <v>4790</v>
      </c>
      <c r="D68" s="980" t="s">
        <v>72</v>
      </c>
      <c r="E68" s="990" t="s">
        <v>1465</v>
      </c>
      <c r="F68" s="3889" t="s">
        <v>4791</v>
      </c>
      <c r="G68" s="3880">
        <v>5</v>
      </c>
      <c r="H68" s="3729">
        <v>0</v>
      </c>
      <c r="I68" s="3731">
        <v>0</v>
      </c>
      <c r="J68" s="3733">
        <v>5</v>
      </c>
      <c r="K68" s="3729">
        <v>1</v>
      </c>
      <c r="L68" s="3731">
        <v>2</v>
      </c>
      <c r="M68" s="3733">
        <v>2</v>
      </c>
      <c r="N68" s="3502">
        <v>0</v>
      </c>
      <c r="O68" s="3325">
        <v>26</v>
      </c>
      <c r="P68" s="3328">
        <v>4607</v>
      </c>
      <c r="Q68" s="3329"/>
      <c r="R68" s="3332" t="s">
        <v>3440</v>
      </c>
      <c r="S68" s="3333"/>
      <c r="T68" s="3328" t="s">
        <v>4679</v>
      </c>
      <c r="U68" s="3329"/>
      <c r="V68" s="3338" t="s">
        <v>3420</v>
      </c>
      <c r="W68" s="3744"/>
      <c r="Y68" s="1548">
        <f>SUM(H68:J71)</f>
        <v>5</v>
      </c>
      <c r="Z68" s="1548">
        <f>SUM(K68:M71)</f>
        <v>5</v>
      </c>
      <c r="AA68" s="1549" t="str">
        <f>IF(Y68=Z68,"","不一致")</f>
        <v/>
      </c>
    </row>
    <row r="69" spans="2:27" ht="12" customHeight="1" x14ac:dyDescent="0.15">
      <c r="B69" s="3678"/>
      <c r="C69" s="3875"/>
      <c r="D69" s="988"/>
      <c r="E69" s="989" t="s">
        <v>4257</v>
      </c>
      <c r="F69" s="3871"/>
      <c r="G69" s="3880"/>
      <c r="H69" s="3729"/>
      <c r="I69" s="3731"/>
      <c r="J69" s="3733"/>
      <c r="K69" s="3729"/>
      <c r="L69" s="3731"/>
      <c r="M69" s="3733"/>
      <c r="N69" s="3493"/>
      <c r="O69" s="3326"/>
      <c r="P69" s="3330"/>
      <c r="Q69" s="3331"/>
      <c r="R69" s="3334"/>
      <c r="S69" s="3335"/>
      <c r="T69" s="3336"/>
      <c r="U69" s="3337"/>
      <c r="V69" s="3339"/>
      <c r="W69" s="3744"/>
    </row>
    <row r="70" spans="2:27" ht="12" customHeight="1" x14ac:dyDescent="0.15">
      <c r="B70" s="3678"/>
      <c r="C70" s="3875"/>
      <c r="D70" s="980" t="s">
        <v>70</v>
      </c>
      <c r="E70" s="990" t="s">
        <v>1466</v>
      </c>
      <c r="F70" s="3878" t="s">
        <v>1467</v>
      </c>
      <c r="G70" s="3880"/>
      <c r="H70" s="3729"/>
      <c r="I70" s="3731"/>
      <c r="J70" s="3733"/>
      <c r="K70" s="3729"/>
      <c r="L70" s="3731"/>
      <c r="M70" s="3733"/>
      <c r="N70" s="3493"/>
      <c r="O70" s="3326"/>
      <c r="P70" s="3340"/>
      <c r="Q70" s="3342">
        <v>1791</v>
      </c>
      <c r="R70" s="3344">
        <v>2931</v>
      </c>
      <c r="S70" s="3345">
        <v>5324</v>
      </c>
      <c r="T70" s="3344" t="s">
        <v>3343</v>
      </c>
      <c r="U70" s="3347">
        <v>358</v>
      </c>
      <c r="V70" s="3397" t="s">
        <v>3426</v>
      </c>
      <c r="W70" s="3744"/>
    </row>
    <row r="71" spans="2:27" ht="12" customHeight="1" x14ac:dyDescent="0.15">
      <c r="B71" s="3678"/>
      <c r="C71" s="3923"/>
      <c r="D71" s="1001" t="s">
        <v>71</v>
      </c>
      <c r="E71" s="1002" t="s">
        <v>1468</v>
      </c>
      <c r="F71" s="3888"/>
      <c r="G71" s="3880"/>
      <c r="H71" s="3729"/>
      <c r="I71" s="3731"/>
      <c r="J71" s="3733"/>
      <c r="K71" s="3729"/>
      <c r="L71" s="3731"/>
      <c r="M71" s="3733"/>
      <c r="N71" s="3503"/>
      <c r="O71" s="3358"/>
      <c r="P71" s="3359"/>
      <c r="Q71" s="3360"/>
      <c r="R71" s="3359"/>
      <c r="S71" s="3361"/>
      <c r="T71" s="3359"/>
      <c r="U71" s="3362"/>
      <c r="V71" s="3398"/>
      <c r="W71" s="3744"/>
    </row>
    <row r="72" spans="2:27" ht="12" customHeight="1" x14ac:dyDescent="0.15">
      <c r="B72" s="3678"/>
      <c r="C72" s="3918" t="s">
        <v>4792</v>
      </c>
      <c r="D72" s="980" t="s">
        <v>72</v>
      </c>
      <c r="E72" s="990" t="s">
        <v>1465</v>
      </c>
      <c r="F72" s="3889" t="s">
        <v>4791</v>
      </c>
      <c r="G72" s="3880">
        <v>2</v>
      </c>
      <c r="H72" s="3729">
        <v>0</v>
      </c>
      <c r="I72" s="3731">
        <v>0</v>
      </c>
      <c r="J72" s="3733">
        <v>2</v>
      </c>
      <c r="K72" s="3729">
        <v>0</v>
      </c>
      <c r="L72" s="3731">
        <v>1</v>
      </c>
      <c r="M72" s="3733">
        <v>1</v>
      </c>
      <c r="N72" s="3502">
        <v>0</v>
      </c>
      <c r="O72" s="3325">
        <v>3</v>
      </c>
      <c r="P72" s="3328">
        <v>3369</v>
      </c>
      <c r="Q72" s="3329"/>
      <c r="R72" s="3332" t="s">
        <v>3440</v>
      </c>
      <c r="S72" s="3333"/>
      <c r="T72" s="3328" t="s">
        <v>4679</v>
      </c>
      <c r="U72" s="3329"/>
      <c r="V72" s="3338" t="s">
        <v>3420</v>
      </c>
      <c r="W72" s="3744"/>
      <c r="Y72" s="1548">
        <f>SUM(H72:J75)</f>
        <v>2</v>
      </c>
      <c r="Z72" s="1548">
        <f>SUM(K72:M75)</f>
        <v>2</v>
      </c>
      <c r="AA72" s="1549" t="str">
        <f>IF(Y72=Z72,"","不一致")</f>
        <v/>
      </c>
    </row>
    <row r="73" spans="2:27" ht="12" customHeight="1" x14ac:dyDescent="0.15">
      <c r="B73" s="3678"/>
      <c r="C73" s="3919"/>
      <c r="D73" s="988"/>
      <c r="E73" s="989" t="s">
        <v>1469</v>
      </c>
      <c r="F73" s="3871"/>
      <c r="G73" s="3880"/>
      <c r="H73" s="3729"/>
      <c r="I73" s="3731"/>
      <c r="J73" s="3733"/>
      <c r="K73" s="3729"/>
      <c r="L73" s="3731"/>
      <c r="M73" s="3733"/>
      <c r="N73" s="3493"/>
      <c r="O73" s="3326"/>
      <c r="P73" s="3330"/>
      <c r="Q73" s="3331"/>
      <c r="R73" s="3334"/>
      <c r="S73" s="3335"/>
      <c r="T73" s="3336"/>
      <c r="U73" s="3337"/>
      <c r="V73" s="3339"/>
      <c r="W73" s="3744"/>
    </row>
    <row r="74" spans="2:27" ht="12" customHeight="1" x14ac:dyDescent="0.15">
      <c r="B74" s="3678"/>
      <c r="C74" s="3919"/>
      <c r="D74" s="980" t="s">
        <v>70</v>
      </c>
      <c r="E74" s="990" t="s">
        <v>1470</v>
      </c>
      <c r="F74" s="3878" t="s">
        <v>1467</v>
      </c>
      <c r="G74" s="3880"/>
      <c r="H74" s="3729"/>
      <c r="I74" s="3731"/>
      <c r="J74" s="3733"/>
      <c r="K74" s="3729"/>
      <c r="L74" s="3731"/>
      <c r="M74" s="3733"/>
      <c r="N74" s="3493"/>
      <c r="O74" s="3326"/>
      <c r="P74" s="3340"/>
      <c r="Q74" s="3342">
        <v>729</v>
      </c>
      <c r="R74" s="3344">
        <v>2931</v>
      </c>
      <c r="S74" s="3345">
        <v>5324</v>
      </c>
      <c r="T74" s="3344" t="s">
        <v>3343</v>
      </c>
      <c r="U74" s="3347">
        <v>358</v>
      </c>
      <c r="V74" s="3397" t="s">
        <v>3426</v>
      </c>
      <c r="W74" s="3744"/>
    </row>
    <row r="75" spans="2:27" ht="12" customHeight="1" x14ac:dyDescent="0.15">
      <c r="B75" s="3678"/>
      <c r="C75" s="3920"/>
      <c r="D75" s="991" t="s">
        <v>71</v>
      </c>
      <c r="E75" s="992" t="s">
        <v>1470</v>
      </c>
      <c r="F75" s="3888"/>
      <c r="G75" s="3880"/>
      <c r="H75" s="3729"/>
      <c r="I75" s="3731"/>
      <c r="J75" s="3733"/>
      <c r="K75" s="3729"/>
      <c r="L75" s="3731"/>
      <c r="M75" s="3733"/>
      <c r="N75" s="3503"/>
      <c r="O75" s="3358"/>
      <c r="P75" s="3359"/>
      <c r="Q75" s="3360"/>
      <c r="R75" s="3359"/>
      <c r="S75" s="3361"/>
      <c r="T75" s="3359"/>
      <c r="U75" s="3362"/>
      <c r="V75" s="3398"/>
      <c r="W75" s="3744"/>
    </row>
    <row r="76" spans="2:27" ht="12" customHeight="1" x14ac:dyDescent="0.15">
      <c r="B76" s="993"/>
      <c r="C76" s="3887" t="s">
        <v>4793</v>
      </c>
      <c r="D76" s="994" t="s">
        <v>72</v>
      </c>
      <c r="E76" s="995" t="s">
        <v>1471</v>
      </c>
      <c r="F76" s="3889" t="s">
        <v>4794</v>
      </c>
      <c r="G76" s="3880">
        <v>4</v>
      </c>
      <c r="H76" s="3729">
        <v>0</v>
      </c>
      <c r="I76" s="3731">
        <v>0</v>
      </c>
      <c r="J76" s="3733">
        <v>4</v>
      </c>
      <c r="K76" s="3729">
        <v>1</v>
      </c>
      <c r="L76" s="3731">
        <v>1</v>
      </c>
      <c r="M76" s="3733">
        <v>2</v>
      </c>
      <c r="N76" s="3502">
        <v>0</v>
      </c>
      <c r="O76" s="3325">
        <v>19</v>
      </c>
      <c r="P76" s="3328">
        <v>5334</v>
      </c>
      <c r="Q76" s="3329"/>
      <c r="R76" s="3332" t="s">
        <v>3441</v>
      </c>
      <c r="S76" s="3333"/>
      <c r="T76" s="3328" t="s">
        <v>4679</v>
      </c>
      <c r="U76" s="3329"/>
      <c r="V76" s="3338" t="s">
        <v>3420</v>
      </c>
      <c r="W76" s="3744"/>
      <c r="Y76" s="1548">
        <f>SUM(H76:J79)</f>
        <v>4</v>
      </c>
      <c r="Z76" s="1548">
        <f>SUM(K76:M79)</f>
        <v>4</v>
      </c>
      <c r="AA76" s="1549" t="str">
        <f>IF(Y76=Z76,"","不一致")</f>
        <v/>
      </c>
    </row>
    <row r="77" spans="2:27" ht="12" customHeight="1" x14ac:dyDescent="0.15">
      <c r="B77" s="993"/>
      <c r="C77" s="3875"/>
      <c r="D77" s="988"/>
      <c r="E77" s="989" t="s">
        <v>1472</v>
      </c>
      <c r="F77" s="3871"/>
      <c r="G77" s="3880"/>
      <c r="H77" s="3729"/>
      <c r="I77" s="3731"/>
      <c r="J77" s="3733"/>
      <c r="K77" s="3729"/>
      <c r="L77" s="3731"/>
      <c r="M77" s="3733"/>
      <c r="N77" s="3493"/>
      <c r="O77" s="3326"/>
      <c r="P77" s="3330"/>
      <c r="Q77" s="3331"/>
      <c r="R77" s="3334"/>
      <c r="S77" s="3335"/>
      <c r="T77" s="3336"/>
      <c r="U77" s="3337"/>
      <c r="V77" s="3339"/>
      <c r="W77" s="3744"/>
    </row>
    <row r="78" spans="2:27" ht="12" customHeight="1" x14ac:dyDescent="0.15">
      <c r="B78" s="993"/>
      <c r="C78" s="3875"/>
      <c r="D78" s="980" t="s">
        <v>70</v>
      </c>
      <c r="E78" s="990" t="s">
        <v>1473</v>
      </c>
      <c r="F78" s="3878" t="s">
        <v>1474</v>
      </c>
      <c r="G78" s="3880"/>
      <c r="H78" s="3729"/>
      <c r="I78" s="3731"/>
      <c r="J78" s="3733"/>
      <c r="K78" s="3729"/>
      <c r="L78" s="3731"/>
      <c r="M78" s="3733"/>
      <c r="N78" s="3493"/>
      <c r="O78" s="3326"/>
      <c r="P78" s="3340"/>
      <c r="Q78" s="3342">
        <v>1620</v>
      </c>
      <c r="R78" s="3344">
        <v>960</v>
      </c>
      <c r="S78" s="3345">
        <v>1687</v>
      </c>
      <c r="T78" s="3344" t="s">
        <v>3343</v>
      </c>
      <c r="U78" s="3347">
        <v>358</v>
      </c>
      <c r="V78" s="3397" t="s">
        <v>3426</v>
      </c>
      <c r="W78" s="3744"/>
    </row>
    <row r="79" spans="2:27" ht="12" customHeight="1" x14ac:dyDescent="0.15">
      <c r="B79" s="993"/>
      <c r="C79" s="3875"/>
      <c r="D79" s="980" t="s">
        <v>71</v>
      </c>
      <c r="E79" s="992" t="s">
        <v>1475</v>
      </c>
      <c r="F79" s="3888"/>
      <c r="G79" s="3880"/>
      <c r="H79" s="3729"/>
      <c r="I79" s="3731"/>
      <c r="J79" s="3733"/>
      <c r="K79" s="3729"/>
      <c r="L79" s="3731"/>
      <c r="M79" s="3733"/>
      <c r="N79" s="3503"/>
      <c r="O79" s="3358"/>
      <c r="P79" s="3359"/>
      <c r="Q79" s="3360"/>
      <c r="R79" s="3359"/>
      <c r="S79" s="3361"/>
      <c r="T79" s="3359"/>
      <c r="U79" s="3362"/>
      <c r="V79" s="3398"/>
      <c r="W79" s="3744"/>
    </row>
    <row r="80" spans="2:27" ht="12" customHeight="1" x14ac:dyDescent="0.15">
      <c r="B80" s="3678"/>
      <c r="C80" s="3922" t="s">
        <v>4795</v>
      </c>
      <c r="D80" s="994" t="s">
        <v>72</v>
      </c>
      <c r="E80" s="990" t="s">
        <v>1476</v>
      </c>
      <c r="F80" s="3889" t="s">
        <v>4796</v>
      </c>
      <c r="G80" s="3880">
        <v>7</v>
      </c>
      <c r="H80" s="3729">
        <v>0</v>
      </c>
      <c r="I80" s="3731">
        <v>0</v>
      </c>
      <c r="J80" s="3733">
        <v>7</v>
      </c>
      <c r="K80" s="3729">
        <v>0</v>
      </c>
      <c r="L80" s="3731">
        <v>4</v>
      </c>
      <c r="M80" s="3733">
        <v>3</v>
      </c>
      <c r="N80" s="3502">
        <v>0</v>
      </c>
      <c r="O80" s="3325">
        <v>93</v>
      </c>
      <c r="P80" s="3328">
        <v>37614</v>
      </c>
      <c r="Q80" s="3329"/>
      <c r="R80" s="3332" t="s">
        <v>3442</v>
      </c>
      <c r="S80" s="3333"/>
      <c r="T80" s="3328" t="s">
        <v>4690</v>
      </c>
      <c r="U80" s="3329"/>
      <c r="V80" s="3338" t="s">
        <v>3420</v>
      </c>
      <c r="W80" s="3744"/>
      <c r="Y80" s="1548">
        <f>SUM(H80:J83)</f>
        <v>7</v>
      </c>
      <c r="Z80" s="1548">
        <f>SUM(K80:M83)</f>
        <v>7</v>
      </c>
      <c r="AA80" s="1549" t="str">
        <f>IF(Y80=Z80,"","不一致")</f>
        <v/>
      </c>
    </row>
    <row r="81" spans="2:27" ht="12" customHeight="1" x14ac:dyDescent="0.15">
      <c r="B81" s="3678"/>
      <c r="C81" s="3919"/>
      <c r="D81" s="988"/>
      <c r="E81" s="989" t="s">
        <v>1477</v>
      </c>
      <c r="F81" s="3871"/>
      <c r="G81" s="3880"/>
      <c r="H81" s="3729"/>
      <c r="I81" s="3731"/>
      <c r="J81" s="3733"/>
      <c r="K81" s="3729"/>
      <c r="L81" s="3731"/>
      <c r="M81" s="3733"/>
      <c r="N81" s="3493"/>
      <c r="O81" s="3326"/>
      <c r="P81" s="3330"/>
      <c r="Q81" s="3331"/>
      <c r="R81" s="3334"/>
      <c r="S81" s="3335"/>
      <c r="T81" s="3336"/>
      <c r="U81" s="3337"/>
      <c r="V81" s="3339"/>
      <c r="W81" s="3744"/>
    </row>
    <row r="82" spans="2:27" ht="12" customHeight="1" x14ac:dyDescent="0.15">
      <c r="B82" s="3678"/>
      <c r="C82" s="3919"/>
      <c r="D82" s="980" t="s">
        <v>70</v>
      </c>
      <c r="E82" s="990" t="s">
        <v>1478</v>
      </c>
      <c r="F82" s="3878" t="s">
        <v>1479</v>
      </c>
      <c r="G82" s="3880"/>
      <c r="H82" s="3729"/>
      <c r="I82" s="3731"/>
      <c r="J82" s="3733"/>
      <c r="K82" s="3729"/>
      <c r="L82" s="3731"/>
      <c r="M82" s="3733"/>
      <c r="N82" s="3493"/>
      <c r="O82" s="3326"/>
      <c r="P82" s="3340"/>
      <c r="Q82" s="3342">
        <v>7753</v>
      </c>
      <c r="R82" s="3344">
        <v>5008</v>
      </c>
      <c r="S82" s="3345">
        <v>10842</v>
      </c>
      <c r="T82" s="3344" t="s">
        <v>3343</v>
      </c>
      <c r="U82" s="3347">
        <v>358</v>
      </c>
      <c r="V82" s="3397" t="s">
        <v>3426</v>
      </c>
      <c r="W82" s="3744"/>
    </row>
    <row r="83" spans="2:27" ht="12" customHeight="1" x14ac:dyDescent="0.15">
      <c r="B83" s="3678"/>
      <c r="C83" s="3920"/>
      <c r="D83" s="991" t="s">
        <v>71</v>
      </c>
      <c r="E83" s="992" t="s">
        <v>1480</v>
      </c>
      <c r="F83" s="3888"/>
      <c r="G83" s="3880"/>
      <c r="H83" s="3729"/>
      <c r="I83" s="3731"/>
      <c r="J83" s="3733"/>
      <c r="K83" s="3729"/>
      <c r="L83" s="3731"/>
      <c r="M83" s="3733"/>
      <c r="N83" s="3503"/>
      <c r="O83" s="3358"/>
      <c r="P83" s="3359"/>
      <c r="Q83" s="3360"/>
      <c r="R83" s="3359"/>
      <c r="S83" s="3361"/>
      <c r="T83" s="3359"/>
      <c r="U83" s="3362"/>
      <c r="V83" s="3398"/>
      <c r="W83" s="3744"/>
    </row>
    <row r="84" spans="2:27" ht="12" customHeight="1" x14ac:dyDescent="0.15">
      <c r="B84" s="993"/>
      <c r="C84" s="3921" t="s">
        <v>4797</v>
      </c>
      <c r="D84" s="980" t="s">
        <v>72</v>
      </c>
      <c r="E84" s="990" t="s">
        <v>1476</v>
      </c>
      <c r="F84" s="3889" t="s">
        <v>4796</v>
      </c>
      <c r="G84" s="3880">
        <v>0</v>
      </c>
      <c r="H84" s="3729">
        <v>0</v>
      </c>
      <c r="I84" s="3731">
        <v>0</v>
      </c>
      <c r="J84" s="3733">
        <v>0</v>
      </c>
      <c r="K84" s="3729">
        <v>0</v>
      </c>
      <c r="L84" s="3731">
        <v>0</v>
      </c>
      <c r="M84" s="3733">
        <v>0</v>
      </c>
      <c r="N84" s="3502">
        <v>0</v>
      </c>
      <c r="O84" s="3325">
        <v>0</v>
      </c>
      <c r="P84" s="3328">
        <v>6741</v>
      </c>
      <c r="Q84" s="3329"/>
      <c r="R84" s="3332" t="s">
        <v>3442</v>
      </c>
      <c r="S84" s="3333"/>
      <c r="T84" s="3328" t="s">
        <v>4690</v>
      </c>
      <c r="U84" s="3329"/>
      <c r="V84" s="3338" t="s">
        <v>3420</v>
      </c>
      <c r="W84" s="3744"/>
      <c r="Y84" s="1548">
        <f>SUM(H84:J87)</f>
        <v>0</v>
      </c>
      <c r="Z84" s="1548">
        <f>SUM(K84:M87)</f>
        <v>0</v>
      </c>
      <c r="AA84" s="1549" t="str">
        <f>IF(Y84=Z84,"","不一致")</f>
        <v/>
      </c>
    </row>
    <row r="85" spans="2:27" ht="12" customHeight="1" x14ac:dyDescent="0.15">
      <c r="B85" s="993"/>
      <c r="C85" s="3919"/>
      <c r="D85" s="980"/>
      <c r="E85" s="990" t="s">
        <v>1481</v>
      </c>
      <c r="F85" s="3871"/>
      <c r="G85" s="3880"/>
      <c r="H85" s="3729"/>
      <c r="I85" s="3731"/>
      <c r="J85" s="3733"/>
      <c r="K85" s="3729"/>
      <c r="L85" s="3731"/>
      <c r="M85" s="3733"/>
      <c r="N85" s="3493"/>
      <c r="O85" s="3326"/>
      <c r="P85" s="3330"/>
      <c r="Q85" s="3331"/>
      <c r="R85" s="3334"/>
      <c r="S85" s="3335"/>
      <c r="T85" s="3336"/>
      <c r="U85" s="3337"/>
      <c r="V85" s="3339"/>
      <c r="W85" s="3744"/>
    </row>
    <row r="86" spans="2:27" ht="12" customHeight="1" x14ac:dyDescent="0.15">
      <c r="B86" s="993"/>
      <c r="C86" s="3919"/>
      <c r="D86" s="980" t="s">
        <v>70</v>
      </c>
      <c r="E86" s="990" t="s">
        <v>4798</v>
      </c>
      <c r="F86" s="3878" t="s">
        <v>1479</v>
      </c>
      <c r="G86" s="3880"/>
      <c r="H86" s="3729"/>
      <c r="I86" s="3731"/>
      <c r="J86" s="3733"/>
      <c r="K86" s="3729"/>
      <c r="L86" s="3731"/>
      <c r="M86" s="3733"/>
      <c r="N86" s="3493"/>
      <c r="O86" s="3326"/>
      <c r="P86" s="3340"/>
      <c r="Q86" s="3342">
        <v>12</v>
      </c>
      <c r="R86" s="3344">
        <v>5008</v>
      </c>
      <c r="S86" s="3345">
        <v>10842</v>
      </c>
      <c r="T86" s="3344" t="s">
        <v>3343</v>
      </c>
      <c r="U86" s="3347">
        <v>358</v>
      </c>
      <c r="V86" s="3397" t="s">
        <v>3426</v>
      </c>
      <c r="W86" s="3744"/>
    </row>
    <row r="87" spans="2:27" ht="12" customHeight="1" x14ac:dyDescent="0.15">
      <c r="B87" s="993"/>
      <c r="C87" s="3920"/>
      <c r="D87" s="991" t="s">
        <v>71</v>
      </c>
      <c r="E87" s="992" t="s">
        <v>4798</v>
      </c>
      <c r="F87" s="3888"/>
      <c r="G87" s="3880"/>
      <c r="H87" s="3729"/>
      <c r="I87" s="3731"/>
      <c r="J87" s="3733"/>
      <c r="K87" s="3729"/>
      <c r="L87" s="3731"/>
      <c r="M87" s="3733"/>
      <c r="N87" s="3503"/>
      <c r="O87" s="3358"/>
      <c r="P87" s="3359"/>
      <c r="Q87" s="3360"/>
      <c r="R87" s="3359"/>
      <c r="S87" s="3361"/>
      <c r="T87" s="3359"/>
      <c r="U87" s="3362"/>
      <c r="V87" s="3398"/>
      <c r="W87" s="3744"/>
    </row>
    <row r="88" spans="2:27" ht="12" customHeight="1" x14ac:dyDescent="0.15">
      <c r="B88" s="993"/>
      <c r="C88" s="3887" t="s">
        <v>4799</v>
      </c>
      <c r="D88" s="994" t="s">
        <v>72</v>
      </c>
      <c r="E88" s="995" t="s">
        <v>1482</v>
      </c>
      <c r="F88" s="3889" t="s">
        <v>4800</v>
      </c>
      <c r="G88" s="3880">
        <v>4</v>
      </c>
      <c r="H88" s="3729">
        <v>0</v>
      </c>
      <c r="I88" s="3731">
        <v>0</v>
      </c>
      <c r="J88" s="3733">
        <v>4</v>
      </c>
      <c r="K88" s="3729">
        <v>2</v>
      </c>
      <c r="L88" s="3731">
        <v>0</v>
      </c>
      <c r="M88" s="3733">
        <v>2</v>
      </c>
      <c r="N88" s="3502">
        <v>0</v>
      </c>
      <c r="O88" s="3325">
        <v>19</v>
      </c>
      <c r="P88" s="3328">
        <v>6291</v>
      </c>
      <c r="Q88" s="3329"/>
      <c r="R88" s="3332" t="s">
        <v>3443</v>
      </c>
      <c r="S88" s="3333"/>
      <c r="T88" s="3328" t="s">
        <v>4690</v>
      </c>
      <c r="U88" s="3329"/>
      <c r="V88" s="3338" t="s">
        <v>3420</v>
      </c>
      <c r="W88" s="3744"/>
      <c r="Y88" s="1548">
        <f>SUM(H88:J91)</f>
        <v>4</v>
      </c>
      <c r="Z88" s="1548">
        <f>SUM(K88:M91)</f>
        <v>4</v>
      </c>
      <c r="AA88" s="1549" t="str">
        <f>IF(Y88=Z88,"","不一致")</f>
        <v/>
      </c>
    </row>
    <row r="89" spans="2:27" ht="12" customHeight="1" x14ac:dyDescent="0.15">
      <c r="B89" s="993"/>
      <c r="C89" s="3875"/>
      <c r="D89" s="988"/>
      <c r="E89" s="989" t="s">
        <v>1483</v>
      </c>
      <c r="F89" s="3878"/>
      <c r="G89" s="3880"/>
      <c r="H89" s="3729"/>
      <c r="I89" s="3731"/>
      <c r="J89" s="3733"/>
      <c r="K89" s="3729"/>
      <c r="L89" s="3731"/>
      <c r="M89" s="3733"/>
      <c r="N89" s="3493"/>
      <c r="O89" s="3326"/>
      <c r="P89" s="3330"/>
      <c r="Q89" s="3331"/>
      <c r="R89" s="3334"/>
      <c r="S89" s="3335"/>
      <c r="T89" s="3336"/>
      <c r="U89" s="3337"/>
      <c r="V89" s="3339"/>
      <c r="W89" s="3744"/>
    </row>
    <row r="90" spans="2:27" ht="12" customHeight="1" x14ac:dyDescent="0.15">
      <c r="B90" s="993"/>
      <c r="C90" s="3875"/>
      <c r="D90" s="980" t="s">
        <v>70</v>
      </c>
      <c r="E90" s="990" t="s">
        <v>1484</v>
      </c>
      <c r="F90" s="3878" t="s">
        <v>1485</v>
      </c>
      <c r="G90" s="3880"/>
      <c r="H90" s="3729"/>
      <c r="I90" s="3731"/>
      <c r="J90" s="3733"/>
      <c r="K90" s="3729"/>
      <c r="L90" s="3731"/>
      <c r="M90" s="3733"/>
      <c r="N90" s="3493"/>
      <c r="O90" s="3326"/>
      <c r="P90" s="3340"/>
      <c r="Q90" s="3342">
        <v>1377</v>
      </c>
      <c r="R90" s="3344">
        <v>904</v>
      </c>
      <c r="S90" s="3345">
        <v>1387</v>
      </c>
      <c r="T90" s="3344" t="s">
        <v>3343</v>
      </c>
      <c r="U90" s="3347">
        <v>358</v>
      </c>
      <c r="V90" s="3397" t="s">
        <v>3426</v>
      </c>
      <c r="W90" s="3744"/>
    </row>
    <row r="91" spans="2:27" ht="12" customHeight="1" x14ac:dyDescent="0.15">
      <c r="B91" s="993"/>
      <c r="C91" s="3876"/>
      <c r="D91" s="991" t="s">
        <v>71</v>
      </c>
      <c r="E91" s="992" t="s">
        <v>1486</v>
      </c>
      <c r="F91" s="3888"/>
      <c r="G91" s="3880"/>
      <c r="H91" s="3729"/>
      <c r="I91" s="3731"/>
      <c r="J91" s="3733"/>
      <c r="K91" s="3729"/>
      <c r="L91" s="3731"/>
      <c r="M91" s="3733"/>
      <c r="N91" s="3503"/>
      <c r="O91" s="3358"/>
      <c r="P91" s="3359"/>
      <c r="Q91" s="3360"/>
      <c r="R91" s="3359"/>
      <c r="S91" s="3361"/>
      <c r="T91" s="3359"/>
      <c r="U91" s="3362"/>
      <c r="V91" s="3398"/>
      <c r="W91" s="3744"/>
    </row>
    <row r="92" spans="2:27" ht="12" customHeight="1" x14ac:dyDescent="0.15">
      <c r="B92" s="993"/>
      <c r="C92" s="3922" t="s">
        <v>4801</v>
      </c>
      <c r="D92" s="994" t="s">
        <v>72</v>
      </c>
      <c r="E92" s="995" t="s">
        <v>1482</v>
      </c>
      <c r="F92" s="3889" t="s">
        <v>4800</v>
      </c>
      <c r="G92" s="3880">
        <v>2</v>
      </c>
      <c r="H92" s="3729">
        <v>0</v>
      </c>
      <c r="I92" s="3731">
        <v>0</v>
      </c>
      <c r="J92" s="3733">
        <v>2</v>
      </c>
      <c r="K92" s="3729">
        <v>0</v>
      </c>
      <c r="L92" s="3731">
        <v>0</v>
      </c>
      <c r="M92" s="3733">
        <v>2</v>
      </c>
      <c r="N92" s="3502">
        <v>0</v>
      </c>
      <c r="O92" s="3325">
        <v>0</v>
      </c>
      <c r="P92" s="3328">
        <v>507</v>
      </c>
      <c r="Q92" s="3329"/>
      <c r="R92" s="3332" t="s">
        <v>3443</v>
      </c>
      <c r="S92" s="3333"/>
      <c r="T92" s="3328" t="s">
        <v>4690</v>
      </c>
      <c r="U92" s="3329"/>
      <c r="V92" s="3338" t="s">
        <v>3420</v>
      </c>
      <c r="W92" s="3744"/>
      <c r="Y92" s="1548">
        <f>SUM(H92:J95)</f>
        <v>2</v>
      </c>
      <c r="Z92" s="1548">
        <f>SUM(K92:M95)</f>
        <v>2</v>
      </c>
      <c r="AA92" s="1549" t="str">
        <f>IF(Y92=Z92,"","不一致")</f>
        <v/>
      </c>
    </row>
    <row r="93" spans="2:27" ht="12" customHeight="1" x14ac:dyDescent="0.15">
      <c r="B93" s="993"/>
      <c r="C93" s="3919"/>
      <c r="D93" s="988"/>
      <c r="E93" s="989" t="s">
        <v>1487</v>
      </c>
      <c r="F93" s="3878"/>
      <c r="G93" s="3880"/>
      <c r="H93" s="3729"/>
      <c r="I93" s="3731"/>
      <c r="J93" s="3733"/>
      <c r="K93" s="3729"/>
      <c r="L93" s="3731"/>
      <c r="M93" s="3733"/>
      <c r="N93" s="3493"/>
      <c r="O93" s="3326"/>
      <c r="P93" s="3330"/>
      <c r="Q93" s="3331"/>
      <c r="R93" s="3334"/>
      <c r="S93" s="3335"/>
      <c r="T93" s="3336"/>
      <c r="U93" s="3337"/>
      <c r="V93" s="3339"/>
      <c r="W93" s="3744"/>
    </row>
    <row r="94" spans="2:27" ht="12" customHeight="1" x14ac:dyDescent="0.15">
      <c r="B94" s="993"/>
      <c r="C94" s="3919"/>
      <c r="D94" s="980" t="s">
        <v>70</v>
      </c>
      <c r="E94" s="990" t="s">
        <v>1484</v>
      </c>
      <c r="F94" s="3878" t="s">
        <v>1485</v>
      </c>
      <c r="G94" s="3880"/>
      <c r="H94" s="3729"/>
      <c r="I94" s="3731"/>
      <c r="J94" s="3733"/>
      <c r="K94" s="3729"/>
      <c r="L94" s="3731"/>
      <c r="M94" s="3733"/>
      <c r="N94" s="3493"/>
      <c r="O94" s="3326"/>
      <c r="P94" s="3340"/>
      <c r="Q94" s="3342">
        <v>172</v>
      </c>
      <c r="R94" s="3344">
        <v>904</v>
      </c>
      <c r="S94" s="3345">
        <v>1387</v>
      </c>
      <c r="T94" s="3344" t="s">
        <v>3343</v>
      </c>
      <c r="U94" s="3347">
        <v>358</v>
      </c>
      <c r="V94" s="3397" t="s">
        <v>3426</v>
      </c>
      <c r="W94" s="3744"/>
    </row>
    <row r="95" spans="2:27" ht="12" customHeight="1" x14ac:dyDescent="0.15">
      <c r="B95" s="993"/>
      <c r="C95" s="3920"/>
      <c r="D95" s="991" t="s">
        <v>71</v>
      </c>
      <c r="E95" s="992" t="s">
        <v>1486</v>
      </c>
      <c r="F95" s="3888"/>
      <c r="G95" s="3880"/>
      <c r="H95" s="3729"/>
      <c r="I95" s="3731"/>
      <c r="J95" s="3733"/>
      <c r="K95" s="3729"/>
      <c r="L95" s="3731"/>
      <c r="M95" s="3733"/>
      <c r="N95" s="3503"/>
      <c r="O95" s="3358"/>
      <c r="P95" s="3359"/>
      <c r="Q95" s="3360"/>
      <c r="R95" s="3359"/>
      <c r="S95" s="3361"/>
      <c r="T95" s="3359"/>
      <c r="U95" s="3362"/>
      <c r="V95" s="3398"/>
      <c r="W95" s="3744"/>
    </row>
    <row r="96" spans="2:27" ht="12" customHeight="1" x14ac:dyDescent="0.15">
      <c r="B96" s="993"/>
      <c r="C96" s="3922" t="s">
        <v>4802</v>
      </c>
      <c r="D96" s="994" t="s">
        <v>72</v>
      </c>
      <c r="E96" s="995" t="s">
        <v>1488</v>
      </c>
      <c r="F96" s="3889" t="s">
        <v>4803</v>
      </c>
      <c r="G96" s="3880">
        <v>6</v>
      </c>
      <c r="H96" s="3729">
        <v>0</v>
      </c>
      <c r="I96" s="3731">
        <v>0</v>
      </c>
      <c r="J96" s="3733">
        <v>6</v>
      </c>
      <c r="K96" s="3729">
        <v>0</v>
      </c>
      <c r="L96" s="3731">
        <v>1</v>
      </c>
      <c r="M96" s="3733">
        <v>5</v>
      </c>
      <c r="N96" s="3502">
        <v>0</v>
      </c>
      <c r="O96" s="3325">
        <v>11</v>
      </c>
      <c r="P96" s="3328">
        <v>28584</v>
      </c>
      <c r="Q96" s="3329"/>
      <c r="R96" s="3332" t="s">
        <v>3444</v>
      </c>
      <c r="S96" s="3333"/>
      <c r="T96" s="3328" t="s">
        <v>4690</v>
      </c>
      <c r="U96" s="3329"/>
      <c r="V96" s="3338" t="s">
        <v>3420</v>
      </c>
      <c r="W96" s="3744"/>
      <c r="Y96" s="1548">
        <f>SUM(H96:J99)</f>
        <v>6</v>
      </c>
      <c r="Z96" s="1548">
        <f>SUM(K96:M99)</f>
        <v>6</v>
      </c>
      <c r="AA96" s="1549" t="str">
        <f>IF(Y96=Z96,"","不一致")</f>
        <v/>
      </c>
    </row>
    <row r="97" spans="1:27" ht="12" customHeight="1" x14ac:dyDescent="0.15">
      <c r="B97" s="993"/>
      <c r="C97" s="3919"/>
      <c r="D97" s="988"/>
      <c r="E97" s="989" t="s">
        <v>1489</v>
      </c>
      <c r="F97" s="3871"/>
      <c r="G97" s="3880"/>
      <c r="H97" s="3729"/>
      <c r="I97" s="3731"/>
      <c r="J97" s="3733"/>
      <c r="K97" s="3729"/>
      <c r="L97" s="3731"/>
      <c r="M97" s="3733"/>
      <c r="N97" s="3493"/>
      <c r="O97" s="3326"/>
      <c r="P97" s="3330"/>
      <c r="Q97" s="3331"/>
      <c r="R97" s="3334"/>
      <c r="S97" s="3335"/>
      <c r="T97" s="3336"/>
      <c r="U97" s="3337"/>
      <c r="V97" s="3339"/>
      <c r="W97" s="3744"/>
    </row>
    <row r="98" spans="1:27" ht="12" customHeight="1" x14ac:dyDescent="0.15">
      <c r="B98" s="993"/>
      <c r="C98" s="3919"/>
      <c r="D98" s="980" t="s">
        <v>70</v>
      </c>
      <c r="E98" s="990" t="s">
        <v>1490</v>
      </c>
      <c r="F98" s="3878" t="s">
        <v>1491</v>
      </c>
      <c r="G98" s="3880"/>
      <c r="H98" s="3729"/>
      <c r="I98" s="3731"/>
      <c r="J98" s="3733"/>
      <c r="K98" s="3729"/>
      <c r="L98" s="3731"/>
      <c r="M98" s="3733"/>
      <c r="N98" s="3493"/>
      <c r="O98" s="3326"/>
      <c r="P98" s="3340"/>
      <c r="Q98" s="3342">
        <v>2379</v>
      </c>
      <c r="R98" s="3344">
        <v>1063</v>
      </c>
      <c r="S98" s="3345">
        <v>1825</v>
      </c>
      <c r="T98" s="3344" t="s">
        <v>3343</v>
      </c>
      <c r="U98" s="3347">
        <v>354</v>
      </c>
      <c r="V98" s="3397" t="s">
        <v>3426</v>
      </c>
      <c r="W98" s="3744"/>
    </row>
    <row r="99" spans="1:27" ht="12" customHeight="1" x14ac:dyDescent="0.15">
      <c r="B99" s="993"/>
      <c r="C99" s="3920"/>
      <c r="D99" s="991" t="s">
        <v>71</v>
      </c>
      <c r="E99" s="992" t="s">
        <v>1492</v>
      </c>
      <c r="F99" s="3888"/>
      <c r="G99" s="3880"/>
      <c r="H99" s="3729"/>
      <c r="I99" s="3731"/>
      <c r="J99" s="3733"/>
      <c r="K99" s="3729"/>
      <c r="L99" s="3731"/>
      <c r="M99" s="3733"/>
      <c r="N99" s="3503"/>
      <c r="O99" s="3358"/>
      <c r="P99" s="3359"/>
      <c r="Q99" s="3360"/>
      <c r="R99" s="3359"/>
      <c r="S99" s="3361"/>
      <c r="T99" s="3359"/>
      <c r="U99" s="3362"/>
      <c r="V99" s="3398"/>
      <c r="W99" s="3744"/>
    </row>
    <row r="100" spans="1:27" ht="12" customHeight="1" x14ac:dyDescent="0.15">
      <c r="B100" s="993"/>
      <c r="C100" s="3932" t="s">
        <v>4804</v>
      </c>
      <c r="D100" s="994" t="s">
        <v>72</v>
      </c>
      <c r="E100" s="995" t="s">
        <v>1493</v>
      </c>
      <c r="F100" s="3889" t="s">
        <v>4803</v>
      </c>
      <c r="G100" s="3880">
        <v>0</v>
      </c>
      <c r="H100" s="3729">
        <v>0</v>
      </c>
      <c r="I100" s="3731">
        <v>0</v>
      </c>
      <c r="J100" s="3733">
        <v>0</v>
      </c>
      <c r="K100" s="3729">
        <v>0</v>
      </c>
      <c r="L100" s="3731">
        <v>0</v>
      </c>
      <c r="M100" s="3733">
        <v>0</v>
      </c>
      <c r="N100" s="3502">
        <v>0</v>
      </c>
      <c r="O100" s="3325">
        <v>0</v>
      </c>
      <c r="P100" s="3328">
        <v>1065</v>
      </c>
      <c r="Q100" s="3329"/>
      <c r="R100" s="3332" t="s">
        <v>3444</v>
      </c>
      <c r="S100" s="3333"/>
      <c r="T100" s="3328" t="s">
        <v>4690</v>
      </c>
      <c r="U100" s="3329"/>
      <c r="V100" s="3338" t="s">
        <v>3420</v>
      </c>
      <c r="W100" s="3744"/>
      <c r="Y100" s="1548">
        <f>SUM(H100:J103)</f>
        <v>0</v>
      </c>
      <c r="Z100" s="1548">
        <f>SUM(K100:M103)</f>
        <v>0</v>
      </c>
      <c r="AA100" s="1549" t="str">
        <f>IF(Y100=Z100,"","不一致")</f>
        <v/>
      </c>
    </row>
    <row r="101" spans="1:27" ht="12" customHeight="1" x14ac:dyDescent="0.15">
      <c r="B101" s="993"/>
      <c r="C101" s="3933"/>
      <c r="D101" s="988"/>
      <c r="E101" s="989" t="s">
        <v>1494</v>
      </c>
      <c r="F101" s="3871"/>
      <c r="G101" s="3880"/>
      <c r="H101" s="3729"/>
      <c r="I101" s="3731"/>
      <c r="J101" s="3733"/>
      <c r="K101" s="3729"/>
      <c r="L101" s="3731"/>
      <c r="M101" s="3733"/>
      <c r="N101" s="3493"/>
      <c r="O101" s="3326"/>
      <c r="P101" s="3330"/>
      <c r="Q101" s="3331"/>
      <c r="R101" s="3334"/>
      <c r="S101" s="3335"/>
      <c r="T101" s="3336"/>
      <c r="U101" s="3337"/>
      <c r="V101" s="3339"/>
      <c r="W101" s="3744"/>
    </row>
    <row r="102" spans="1:27" ht="12" customHeight="1" x14ac:dyDescent="0.15">
      <c r="B102" s="993"/>
      <c r="C102" s="3933"/>
      <c r="D102" s="980" t="s">
        <v>70</v>
      </c>
      <c r="E102" s="990" t="s">
        <v>1490</v>
      </c>
      <c r="F102" s="3878" t="s">
        <v>1491</v>
      </c>
      <c r="G102" s="3880"/>
      <c r="H102" s="3729"/>
      <c r="I102" s="3731"/>
      <c r="J102" s="3733"/>
      <c r="K102" s="3729"/>
      <c r="L102" s="3731"/>
      <c r="M102" s="3733"/>
      <c r="N102" s="3493"/>
      <c r="O102" s="3326"/>
      <c r="P102" s="3340"/>
      <c r="Q102" s="3342">
        <v>0</v>
      </c>
      <c r="R102" s="3344">
        <v>1063</v>
      </c>
      <c r="S102" s="3345">
        <v>1825</v>
      </c>
      <c r="T102" s="3344" t="s">
        <v>3343</v>
      </c>
      <c r="U102" s="3347">
        <v>356</v>
      </c>
      <c r="V102" s="3397" t="s">
        <v>3426</v>
      </c>
      <c r="W102" s="3744"/>
    </row>
    <row r="103" spans="1:27" ht="12" customHeight="1" thickBot="1" x14ac:dyDescent="0.2">
      <c r="B103" s="1003"/>
      <c r="C103" s="3934"/>
      <c r="D103" s="1004" t="s">
        <v>71</v>
      </c>
      <c r="E103" s="1005" t="s">
        <v>1492</v>
      </c>
      <c r="F103" s="3924"/>
      <c r="G103" s="3917"/>
      <c r="H103" s="3730"/>
      <c r="I103" s="3732"/>
      <c r="J103" s="3734"/>
      <c r="K103" s="3730"/>
      <c r="L103" s="3732"/>
      <c r="M103" s="3734"/>
      <c r="N103" s="3735"/>
      <c r="O103" s="3736"/>
      <c r="P103" s="3737"/>
      <c r="Q103" s="3738"/>
      <c r="R103" s="3737"/>
      <c r="S103" s="3766"/>
      <c r="T103" s="3737"/>
      <c r="U103" s="3740"/>
      <c r="V103" s="3782"/>
      <c r="W103" s="3744"/>
    </row>
    <row r="104" spans="1:27" ht="12" customHeight="1" x14ac:dyDescent="0.15">
      <c r="A104" s="526"/>
      <c r="B104" s="3925" t="s">
        <v>458</v>
      </c>
      <c r="C104" s="3926" t="s">
        <v>5729</v>
      </c>
      <c r="D104" s="980" t="s">
        <v>72</v>
      </c>
      <c r="E104" s="1006" t="s">
        <v>1495</v>
      </c>
      <c r="F104" s="3929" t="s">
        <v>5730</v>
      </c>
      <c r="G104" s="3931">
        <v>1</v>
      </c>
      <c r="H104" s="3745">
        <v>0</v>
      </c>
      <c r="I104" s="3746">
        <v>0</v>
      </c>
      <c r="J104" s="3747">
        <v>1</v>
      </c>
      <c r="K104" s="3745">
        <v>0</v>
      </c>
      <c r="L104" s="3746">
        <v>1</v>
      </c>
      <c r="M104" s="3747">
        <v>0</v>
      </c>
      <c r="N104" s="3493">
        <v>0</v>
      </c>
      <c r="O104" s="3326">
        <v>9</v>
      </c>
      <c r="P104" s="3330">
        <v>17487</v>
      </c>
      <c r="Q104" s="3331"/>
      <c r="R104" s="3363" t="s">
        <v>3445</v>
      </c>
      <c r="S104" s="3364"/>
      <c r="T104" s="3330" t="s">
        <v>5731</v>
      </c>
      <c r="U104" s="3331"/>
      <c r="V104" s="3841" t="s">
        <v>5732</v>
      </c>
      <c r="W104" s="3744"/>
      <c r="X104" s="1552">
        <f>SUM(O104:O159)</f>
        <v>132</v>
      </c>
      <c r="Y104" s="1548">
        <f>SUM(H104:J107)</f>
        <v>1</v>
      </c>
      <c r="Z104" s="1548">
        <f>SUM(K104:M107)</f>
        <v>1</v>
      </c>
      <c r="AA104" s="1549" t="str">
        <f>IF(Y104=Z104,"","不一致")</f>
        <v/>
      </c>
    </row>
    <row r="105" spans="1:27" ht="12" customHeight="1" x14ac:dyDescent="0.15">
      <c r="A105" s="526"/>
      <c r="B105" s="3678"/>
      <c r="C105" s="3927"/>
      <c r="D105" s="980"/>
      <c r="E105" s="1006" t="s">
        <v>1496</v>
      </c>
      <c r="F105" s="3930"/>
      <c r="G105" s="3880"/>
      <c r="H105" s="3729"/>
      <c r="I105" s="3731"/>
      <c r="J105" s="3733"/>
      <c r="K105" s="3729"/>
      <c r="L105" s="3731"/>
      <c r="M105" s="3733"/>
      <c r="N105" s="3493"/>
      <c r="O105" s="3326"/>
      <c r="P105" s="3330"/>
      <c r="Q105" s="3331"/>
      <c r="R105" s="3334"/>
      <c r="S105" s="3335"/>
      <c r="T105" s="3336"/>
      <c r="U105" s="3337"/>
      <c r="V105" s="3836"/>
      <c r="W105" s="3744"/>
    </row>
    <row r="106" spans="1:27" ht="12" customHeight="1" x14ac:dyDescent="0.15">
      <c r="A106" s="526"/>
      <c r="B106" s="3678"/>
      <c r="C106" s="3927"/>
      <c r="D106" s="980" t="s">
        <v>70</v>
      </c>
      <c r="E106" s="1006" t="s">
        <v>1497</v>
      </c>
      <c r="F106" s="3935" t="s">
        <v>6</v>
      </c>
      <c r="G106" s="3880"/>
      <c r="H106" s="3729"/>
      <c r="I106" s="3731"/>
      <c r="J106" s="3733"/>
      <c r="K106" s="3729"/>
      <c r="L106" s="3731"/>
      <c r="M106" s="3733"/>
      <c r="N106" s="3493"/>
      <c r="O106" s="3326"/>
      <c r="P106" s="3340"/>
      <c r="Q106" s="3342">
        <v>854</v>
      </c>
      <c r="R106" s="3344">
        <v>5646</v>
      </c>
      <c r="S106" s="3345">
        <v>13117</v>
      </c>
      <c r="T106" s="3372" t="s">
        <v>5728</v>
      </c>
      <c r="U106" s="3347">
        <v>357</v>
      </c>
      <c r="V106" s="3741" t="s">
        <v>3447</v>
      </c>
      <c r="W106" s="3744"/>
    </row>
    <row r="107" spans="1:27" ht="12" customHeight="1" x14ac:dyDescent="0.15">
      <c r="A107" s="526"/>
      <c r="B107" s="3678"/>
      <c r="C107" s="3928"/>
      <c r="D107" s="980" t="s">
        <v>71</v>
      </c>
      <c r="E107" s="989" t="s">
        <v>1497</v>
      </c>
      <c r="F107" s="3941" t="s">
        <v>6</v>
      </c>
      <c r="G107" s="3880"/>
      <c r="H107" s="3729"/>
      <c r="I107" s="3731"/>
      <c r="J107" s="3733"/>
      <c r="K107" s="3729"/>
      <c r="L107" s="3731"/>
      <c r="M107" s="3733"/>
      <c r="N107" s="3503"/>
      <c r="O107" s="3358"/>
      <c r="P107" s="3359"/>
      <c r="Q107" s="3360"/>
      <c r="R107" s="3359"/>
      <c r="S107" s="3361"/>
      <c r="T107" s="3373"/>
      <c r="U107" s="3362"/>
      <c r="V107" s="3743"/>
      <c r="W107" s="3744"/>
    </row>
    <row r="108" spans="1:27" ht="12" customHeight="1" x14ac:dyDescent="0.15">
      <c r="A108" s="526"/>
      <c r="B108" s="1007"/>
      <c r="C108" s="3939" t="s">
        <v>1498</v>
      </c>
      <c r="D108" s="1008" t="s">
        <v>72</v>
      </c>
      <c r="E108" s="1009" t="s">
        <v>1499</v>
      </c>
      <c r="F108" s="3938" t="s">
        <v>5733</v>
      </c>
      <c r="G108" s="3880">
        <v>1</v>
      </c>
      <c r="H108" s="3729">
        <v>0</v>
      </c>
      <c r="I108" s="3731">
        <v>0</v>
      </c>
      <c r="J108" s="3733">
        <v>1</v>
      </c>
      <c r="K108" s="3729">
        <v>0</v>
      </c>
      <c r="L108" s="3731">
        <v>0</v>
      </c>
      <c r="M108" s="3733">
        <v>1</v>
      </c>
      <c r="N108" s="3502">
        <v>0</v>
      </c>
      <c r="O108" s="3325">
        <v>6</v>
      </c>
      <c r="P108" s="3328">
        <v>11258</v>
      </c>
      <c r="Q108" s="3329"/>
      <c r="R108" s="3332" t="s">
        <v>3448</v>
      </c>
      <c r="S108" s="3333"/>
      <c r="T108" s="3328" t="s">
        <v>5731</v>
      </c>
      <c r="U108" s="3329"/>
      <c r="V108" s="3835" t="s">
        <v>5732</v>
      </c>
      <c r="W108" s="3744"/>
      <c r="Y108" s="1548">
        <f>SUM(H108:J111)</f>
        <v>1</v>
      </c>
      <c r="Z108" s="1548">
        <f>SUM(K108:M111)</f>
        <v>1</v>
      </c>
      <c r="AA108" s="1549" t="str">
        <f>IF(Y108=Z108,"","不一致")</f>
        <v/>
      </c>
    </row>
    <row r="109" spans="1:27" ht="12" customHeight="1" x14ac:dyDescent="0.15">
      <c r="A109" s="526"/>
      <c r="B109" s="1007"/>
      <c r="C109" s="3927"/>
      <c r="D109" s="1010"/>
      <c r="E109" s="1006" t="s">
        <v>1500</v>
      </c>
      <c r="F109" s="3930" t="s">
        <v>6</v>
      </c>
      <c r="G109" s="3880"/>
      <c r="H109" s="3729"/>
      <c r="I109" s="3731"/>
      <c r="J109" s="3733"/>
      <c r="K109" s="3729"/>
      <c r="L109" s="3731"/>
      <c r="M109" s="3733"/>
      <c r="N109" s="3493"/>
      <c r="O109" s="3326"/>
      <c r="P109" s="3330"/>
      <c r="Q109" s="3331"/>
      <c r="R109" s="3334"/>
      <c r="S109" s="3335"/>
      <c r="T109" s="3336"/>
      <c r="U109" s="3337"/>
      <c r="V109" s="3836"/>
      <c r="W109" s="3744"/>
    </row>
    <row r="110" spans="1:27" ht="12" customHeight="1" x14ac:dyDescent="0.15">
      <c r="A110" s="526"/>
      <c r="B110" s="1007"/>
      <c r="C110" s="3927"/>
      <c r="D110" s="980" t="s">
        <v>70</v>
      </c>
      <c r="E110" s="1006" t="s">
        <v>1501</v>
      </c>
      <c r="F110" s="3935" t="s">
        <v>6</v>
      </c>
      <c r="G110" s="3880"/>
      <c r="H110" s="3729"/>
      <c r="I110" s="3731"/>
      <c r="J110" s="3733"/>
      <c r="K110" s="3729"/>
      <c r="L110" s="3731"/>
      <c r="M110" s="3733"/>
      <c r="N110" s="3493"/>
      <c r="O110" s="3326"/>
      <c r="P110" s="3340"/>
      <c r="Q110" s="3342">
        <v>603</v>
      </c>
      <c r="R110" s="3344">
        <v>1989</v>
      </c>
      <c r="S110" s="3345">
        <v>3658</v>
      </c>
      <c r="T110" s="3372" t="s">
        <v>5728</v>
      </c>
      <c r="U110" s="3347">
        <v>357</v>
      </c>
      <c r="V110" s="3741" t="s">
        <v>3449</v>
      </c>
      <c r="W110" s="3744"/>
    </row>
    <row r="111" spans="1:27" ht="12" customHeight="1" x14ac:dyDescent="0.15">
      <c r="A111" s="526"/>
      <c r="B111" s="1007"/>
      <c r="C111" s="3940"/>
      <c r="D111" s="1001" t="s">
        <v>71</v>
      </c>
      <c r="E111" s="1011" t="s">
        <v>1501</v>
      </c>
      <c r="F111" s="3936" t="s">
        <v>6</v>
      </c>
      <c r="G111" s="3880"/>
      <c r="H111" s="3729"/>
      <c r="I111" s="3731"/>
      <c r="J111" s="3733"/>
      <c r="K111" s="3729"/>
      <c r="L111" s="3731"/>
      <c r="M111" s="3733"/>
      <c r="N111" s="3503"/>
      <c r="O111" s="3358"/>
      <c r="P111" s="3359"/>
      <c r="Q111" s="3360"/>
      <c r="R111" s="3359"/>
      <c r="S111" s="3361"/>
      <c r="T111" s="3373"/>
      <c r="U111" s="3362"/>
      <c r="V111" s="3743"/>
      <c r="W111" s="3744"/>
    </row>
    <row r="112" spans="1:27" ht="12" customHeight="1" x14ac:dyDescent="0.15">
      <c r="A112" s="526"/>
      <c r="B112" s="1007"/>
      <c r="C112" s="3937" t="s">
        <v>1502</v>
      </c>
      <c r="D112" s="980" t="s">
        <v>72</v>
      </c>
      <c r="E112" s="1006" t="s">
        <v>1503</v>
      </c>
      <c r="F112" s="3938" t="s">
        <v>5734</v>
      </c>
      <c r="G112" s="3880">
        <v>1</v>
      </c>
      <c r="H112" s="3729">
        <v>0</v>
      </c>
      <c r="I112" s="3731">
        <v>0</v>
      </c>
      <c r="J112" s="3733">
        <v>1</v>
      </c>
      <c r="K112" s="3729">
        <v>0</v>
      </c>
      <c r="L112" s="3731">
        <v>0</v>
      </c>
      <c r="M112" s="3733">
        <v>1</v>
      </c>
      <c r="N112" s="3502">
        <v>0</v>
      </c>
      <c r="O112" s="3325">
        <v>10</v>
      </c>
      <c r="P112" s="3328">
        <v>16589</v>
      </c>
      <c r="Q112" s="3329"/>
      <c r="R112" s="3332" t="s">
        <v>3450</v>
      </c>
      <c r="S112" s="3333"/>
      <c r="T112" s="3328" t="s">
        <v>5731</v>
      </c>
      <c r="U112" s="3329"/>
      <c r="V112" s="3835" t="s">
        <v>5732</v>
      </c>
      <c r="W112" s="3744"/>
      <c r="Y112" s="1548">
        <f>SUM(H112:J115)</f>
        <v>1</v>
      </c>
      <c r="Z112" s="1548">
        <f>SUM(K112:M115)</f>
        <v>1</v>
      </c>
      <c r="AA112" s="1549" t="str">
        <f>IF(Y112=Z112,"","不一致")</f>
        <v/>
      </c>
    </row>
    <row r="113" spans="1:27" ht="12" customHeight="1" x14ac:dyDescent="0.15">
      <c r="A113" s="526"/>
      <c r="B113" s="1007"/>
      <c r="C113" s="3927"/>
      <c r="D113" s="1010"/>
      <c r="E113" s="1006" t="s">
        <v>1504</v>
      </c>
      <c r="F113" s="3930" t="s">
        <v>6</v>
      </c>
      <c r="G113" s="3880"/>
      <c r="H113" s="3729"/>
      <c r="I113" s="3731"/>
      <c r="J113" s="3733"/>
      <c r="K113" s="3729"/>
      <c r="L113" s="3731"/>
      <c r="M113" s="3733"/>
      <c r="N113" s="3493"/>
      <c r="O113" s="3326"/>
      <c r="P113" s="3330"/>
      <c r="Q113" s="3331"/>
      <c r="R113" s="3334"/>
      <c r="S113" s="3335"/>
      <c r="T113" s="3336"/>
      <c r="U113" s="3337"/>
      <c r="V113" s="3836"/>
      <c r="W113" s="3744"/>
    </row>
    <row r="114" spans="1:27" ht="12" customHeight="1" x14ac:dyDescent="0.15">
      <c r="A114" s="526"/>
      <c r="B114" s="1007"/>
      <c r="C114" s="3927"/>
      <c r="D114" s="980" t="s">
        <v>70</v>
      </c>
      <c r="E114" s="1006" t="s">
        <v>1505</v>
      </c>
      <c r="F114" s="3935" t="s">
        <v>6</v>
      </c>
      <c r="G114" s="3880"/>
      <c r="H114" s="3729"/>
      <c r="I114" s="3731"/>
      <c r="J114" s="3733"/>
      <c r="K114" s="3729"/>
      <c r="L114" s="3731"/>
      <c r="M114" s="3733"/>
      <c r="N114" s="3493"/>
      <c r="O114" s="3326"/>
      <c r="P114" s="3340"/>
      <c r="Q114" s="3342">
        <v>676</v>
      </c>
      <c r="R114" s="3344">
        <v>8795</v>
      </c>
      <c r="S114" s="3345">
        <v>18820</v>
      </c>
      <c r="T114" s="3372" t="s">
        <v>5728</v>
      </c>
      <c r="U114" s="3347">
        <v>357</v>
      </c>
      <c r="V114" s="3741" t="s">
        <v>3451</v>
      </c>
      <c r="W114" s="3744"/>
    </row>
    <row r="115" spans="1:27" ht="12" customHeight="1" x14ac:dyDescent="0.15">
      <c r="A115" s="526"/>
      <c r="B115" s="1007"/>
      <c r="C115" s="3928"/>
      <c r="D115" s="980" t="s">
        <v>71</v>
      </c>
      <c r="E115" s="989" t="s">
        <v>1505</v>
      </c>
      <c r="F115" s="3941" t="s">
        <v>6</v>
      </c>
      <c r="G115" s="3880"/>
      <c r="H115" s="3729"/>
      <c r="I115" s="3731"/>
      <c r="J115" s="3733"/>
      <c r="K115" s="3729"/>
      <c r="L115" s="3731"/>
      <c r="M115" s="3733"/>
      <c r="N115" s="3503"/>
      <c r="O115" s="3358"/>
      <c r="P115" s="3359"/>
      <c r="Q115" s="3360"/>
      <c r="R115" s="3359"/>
      <c r="S115" s="3361"/>
      <c r="T115" s="3373"/>
      <c r="U115" s="3362"/>
      <c r="V115" s="3743"/>
      <c r="W115" s="3744"/>
    </row>
    <row r="116" spans="1:27" ht="12" customHeight="1" thickBot="1" x14ac:dyDescent="0.2">
      <c r="A116" s="526"/>
      <c r="B116" s="1007"/>
      <c r="C116" s="3948" t="s">
        <v>1506</v>
      </c>
      <c r="D116" s="1008" t="s">
        <v>72</v>
      </c>
      <c r="E116" s="1009" t="s">
        <v>1507</v>
      </c>
      <c r="F116" s="3938" t="s">
        <v>5735</v>
      </c>
      <c r="G116" s="3917">
        <v>1</v>
      </c>
      <c r="H116" s="3730">
        <v>0</v>
      </c>
      <c r="I116" s="3732">
        <v>0</v>
      </c>
      <c r="J116" s="3734">
        <v>1</v>
      </c>
      <c r="K116" s="3730">
        <v>1</v>
      </c>
      <c r="L116" s="3732">
        <v>0</v>
      </c>
      <c r="M116" s="3734">
        <v>0</v>
      </c>
      <c r="N116" s="3795">
        <v>0</v>
      </c>
      <c r="O116" s="3796">
        <v>9</v>
      </c>
      <c r="P116" s="3328">
        <v>18887</v>
      </c>
      <c r="Q116" s="3329"/>
      <c r="R116" s="3332" t="s">
        <v>3452</v>
      </c>
      <c r="S116" s="3333"/>
      <c r="T116" s="3328" t="s">
        <v>5731</v>
      </c>
      <c r="U116" s="3329"/>
      <c r="V116" s="3835" t="s">
        <v>5732</v>
      </c>
      <c r="W116" s="3744"/>
      <c r="Y116" s="1548">
        <f>SUM(H116:J119)</f>
        <v>1</v>
      </c>
      <c r="Z116" s="1548">
        <f>SUM(K116:M119)</f>
        <v>1</v>
      </c>
      <c r="AA116" s="1549" t="str">
        <f>IF(Y116=Z116,"","不一致")</f>
        <v/>
      </c>
    </row>
    <row r="117" spans="1:27" ht="12" customHeight="1" thickBot="1" x14ac:dyDescent="0.2">
      <c r="A117" s="526"/>
      <c r="B117" s="1007"/>
      <c r="C117" s="3944"/>
      <c r="D117" s="1010"/>
      <c r="E117" s="1006" t="s">
        <v>1508</v>
      </c>
      <c r="F117" s="3930" t="s">
        <v>6</v>
      </c>
      <c r="G117" s="3908"/>
      <c r="H117" s="3783"/>
      <c r="I117" s="3785"/>
      <c r="J117" s="3787"/>
      <c r="K117" s="3783"/>
      <c r="L117" s="3785"/>
      <c r="M117" s="3787"/>
      <c r="N117" s="3789"/>
      <c r="O117" s="3791"/>
      <c r="P117" s="3330"/>
      <c r="Q117" s="3331"/>
      <c r="R117" s="3334"/>
      <c r="S117" s="3335"/>
      <c r="T117" s="3336"/>
      <c r="U117" s="3337"/>
      <c r="V117" s="3836"/>
      <c r="W117" s="3744"/>
    </row>
    <row r="118" spans="1:27" ht="12" customHeight="1" thickBot="1" x14ac:dyDescent="0.2">
      <c r="A118" s="526"/>
      <c r="B118" s="1007"/>
      <c r="C118" s="3944"/>
      <c r="D118" s="980" t="s">
        <v>70</v>
      </c>
      <c r="E118" s="1006" t="s">
        <v>1509</v>
      </c>
      <c r="F118" s="3942" t="s">
        <v>6</v>
      </c>
      <c r="G118" s="3908"/>
      <c r="H118" s="3783"/>
      <c r="I118" s="3785"/>
      <c r="J118" s="3787"/>
      <c r="K118" s="3783"/>
      <c r="L118" s="3785"/>
      <c r="M118" s="3787"/>
      <c r="N118" s="3789"/>
      <c r="O118" s="3791"/>
      <c r="P118" s="3341"/>
      <c r="Q118" s="3423">
        <v>510</v>
      </c>
      <c r="R118" s="3425">
        <v>2393</v>
      </c>
      <c r="S118" s="3426">
        <v>4927</v>
      </c>
      <c r="T118" s="3837" t="s">
        <v>5728</v>
      </c>
      <c r="U118" s="3428">
        <v>357</v>
      </c>
      <c r="V118" s="3839" t="s">
        <v>3453</v>
      </c>
      <c r="W118" s="3744"/>
    </row>
    <row r="119" spans="1:27" ht="12" customHeight="1" thickBot="1" x14ac:dyDescent="0.2">
      <c r="A119" s="526"/>
      <c r="B119" s="1012"/>
      <c r="C119" s="3944"/>
      <c r="D119" s="984" t="s">
        <v>71</v>
      </c>
      <c r="E119" s="1013" t="s">
        <v>1509</v>
      </c>
      <c r="F119" s="3943" t="s">
        <v>6</v>
      </c>
      <c r="G119" s="3908"/>
      <c r="H119" s="3783"/>
      <c r="I119" s="3785"/>
      <c r="J119" s="3787"/>
      <c r="K119" s="3783"/>
      <c r="L119" s="3785"/>
      <c r="M119" s="3787"/>
      <c r="N119" s="3789"/>
      <c r="O119" s="3791"/>
      <c r="P119" s="3422"/>
      <c r="Q119" s="3424"/>
      <c r="R119" s="3422"/>
      <c r="S119" s="3427"/>
      <c r="T119" s="3838"/>
      <c r="U119" s="3429"/>
      <c r="V119" s="3840"/>
      <c r="W119" s="3744"/>
    </row>
    <row r="120" spans="1:27" ht="12" customHeight="1" thickBot="1" x14ac:dyDescent="0.2">
      <c r="A120" s="526"/>
      <c r="B120" s="4128" t="s">
        <v>458</v>
      </c>
      <c r="C120" s="3944" t="s">
        <v>4855</v>
      </c>
      <c r="D120" s="986" t="s">
        <v>72</v>
      </c>
      <c r="E120" s="1014" t="s">
        <v>1510</v>
      </c>
      <c r="F120" s="3946" t="s">
        <v>4856</v>
      </c>
      <c r="G120" s="3908">
        <v>1</v>
      </c>
      <c r="H120" s="3783">
        <v>0</v>
      </c>
      <c r="I120" s="3785">
        <v>0</v>
      </c>
      <c r="J120" s="3787">
        <v>1</v>
      </c>
      <c r="K120" s="3783">
        <v>0</v>
      </c>
      <c r="L120" s="3785">
        <v>0</v>
      </c>
      <c r="M120" s="3787">
        <v>1</v>
      </c>
      <c r="N120" s="3789">
        <v>0</v>
      </c>
      <c r="O120" s="3791">
        <v>12</v>
      </c>
      <c r="P120" s="3411">
        <v>17917</v>
      </c>
      <c r="Q120" s="3412"/>
      <c r="R120" s="3413" t="s">
        <v>3454</v>
      </c>
      <c r="S120" s="3414"/>
      <c r="T120" s="3411" t="s">
        <v>4853</v>
      </c>
      <c r="U120" s="3412"/>
      <c r="V120" s="3840" t="s">
        <v>4851</v>
      </c>
      <c r="W120" s="3744"/>
      <c r="Y120" s="1548">
        <f>SUM(H120:J123)</f>
        <v>1</v>
      </c>
      <c r="Z120" s="1548">
        <f>SUM(K120:M123)</f>
        <v>1</v>
      </c>
      <c r="AA120" s="1549" t="str">
        <f>IF(Y120=Z120,"","不一致")</f>
        <v/>
      </c>
    </row>
    <row r="121" spans="1:27" ht="12" customHeight="1" thickBot="1" x14ac:dyDescent="0.2">
      <c r="A121" s="526"/>
      <c r="B121" s="4128"/>
      <c r="C121" s="3944"/>
      <c r="D121" s="1015"/>
      <c r="E121" s="1006" t="s">
        <v>1511</v>
      </c>
      <c r="F121" s="3947" t="s">
        <v>6</v>
      </c>
      <c r="G121" s="3908"/>
      <c r="H121" s="3783"/>
      <c r="I121" s="3785"/>
      <c r="J121" s="3787"/>
      <c r="K121" s="3783"/>
      <c r="L121" s="3785"/>
      <c r="M121" s="3787"/>
      <c r="N121" s="3789"/>
      <c r="O121" s="3791"/>
      <c r="P121" s="3352"/>
      <c r="Q121" s="3353"/>
      <c r="R121" s="3415"/>
      <c r="S121" s="3416"/>
      <c r="T121" s="3417"/>
      <c r="U121" s="3418"/>
      <c r="V121" s="3950"/>
      <c r="W121" s="3744"/>
    </row>
    <row r="122" spans="1:27" ht="12" customHeight="1" thickBot="1" x14ac:dyDescent="0.2">
      <c r="A122" s="526"/>
      <c r="B122" s="4128"/>
      <c r="C122" s="3944"/>
      <c r="D122" s="980" t="s">
        <v>70</v>
      </c>
      <c r="E122" s="1006" t="s">
        <v>1512</v>
      </c>
      <c r="F122" s="3935" t="s">
        <v>6</v>
      </c>
      <c r="G122" s="3908"/>
      <c r="H122" s="3783"/>
      <c r="I122" s="3785"/>
      <c r="J122" s="3787"/>
      <c r="K122" s="3783"/>
      <c r="L122" s="3785"/>
      <c r="M122" s="3787"/>
      <c r="N122" s="3789"/>
      <c r="O122" s="3791"/>
      <c r="P122" s="3340"/>
      <c r="Q122" s="3342">
        <v>578</v>
      </c>
      <c r="R122" s="3344">
        <v>7066</v>
      </c>
      <c r="S122" s="3345">
        <v>14755</v>
      </c>
      <c r="T122" s="3372" t="s">
        <v>4852</v>
      </c>
      <c r="U122" s="3347">
        <v>357</v>
      </c>
      <c r="V122" s="3741" t="s">
        <v>3455</v>
      </c>
      <c r="W122" s="3744"/>
    </row>
    <row r="123" spans="1:27" ht="12" customHeight="1" x14ac:dyDescent="0.15">
      <c r="A123" s="526"/>
      <c r="B123" s="4129"/>
      <c r="C123" s="3945"/>
      <c r="D123" s="980" t="s">
        <v>71</v>
      </c>
      <c r="E123" s="1006" t="s">
        <v>1512</v>
      </c>
      <c r="F123" s="3941" t="s">
        <v>6</v>
      </c>
      <c r="G123" s="3879"/>
      <c r="H123" s="3784"/>
      <c r="I123" s="3786"/>
      <c r="J123" s="3788"/>
      <c r="K123" s="3784"/>
      <c r="L123" s="3786"/>
      <c r="M123" s="3788"/>
      <c r="N123" s="3790"/>
      <c r="O123" s="3792"/>
      <c r="P123" s="3359"/>
      <c r="Q123" s="3360"/>
      <c r="R123" s="3359"/>
      <c r="S123" s="3361"/>
      <c r="T123" s="3373"/>
      <c r="U123" s="3362"/>
      <c r="V123" s="3743"/>
      <c r="W123" s="3744"/>
    </row>
    <row r="124" spans="1:27" ht="12" customHeight="1" x14ac:dyDescent="0.15">
      <c r="A124" s="526"/>
      <c r="B124" s="1016"/>
      <c r="C124" s="3939" t="s">
        <v>1513</v>
      </c>
      <c r="D124" s="1008" t="s">
        <v>72</v>
      </c>
      <c r="E124" s="1009" t="s">
        <v>1514</v>
      </c>
      <c r="F124" s="3938" t="s">
        <v>4857</v>
      </c>
      <c r="G124" s="3880">
        <v>1</v>
      </c>
      <c r="H124" s="3729">
        <v>0</v>
      </c>
      <c r="I124" s="3731">
        <v>0</v>
      </c>
      <c r="J124" s="3733">
        <v>1</v>
      </c>
      <c r="K124" s="3729">
        <v>0</v>
      </c>
      <c r="L124" s="3731">
        <v>1</v>
      </c>
      <c r="M124" s="3733">
        <v>0</v>
      </c>
      <c r="N124" s="3502">
        <v>0</v>
      </c>
      <c r="O124" s="3325">
        <v>3</v>
      </c>
      <c r="P124" s="3328">
        <v>7284</v>
      </c>
      <c r="Q124" s="3329"/>
      <c r="R124" s="3332" t="s">
        <v>3450</v>
      </c>
      <c r="S124" s="3333"/>
      <c r="T124" s="3328" t="s">
        <v>4858</v>
      </c>
      <c r="U124" s="3329"/>
      <c r="V124" s="3835" t="s">
        <v>4859</v>
      </c>
      <c r="W124" s="3744"/>
      <c r="Y124" s="1548">
        <f>SUM(H124:J127)</f>
        <v>1</v>
      </c>
      <c r="Z124" s="1548">
        <f>SUM(K124:M127)</f>
        <v>1</v>
      </c>
      <c r="AA124" s="1549" t="str">
        <f>IF(Y124=Z124,"","不一致")</f>
        <v/>
      </c>
    </row>
    <row r="125" spans="1:27" ht="12" customHeight="1" x14ac:dyDescent="0.15">
      <c r="A125" s="526"/>
      <c r="B125" s="1016"/>
      <c r="C125" s="3927"/>
      <c r="D125" s="1015"/>
      <c r="E125" s="1006" t="s">
        <v>1515</v>
      </c>
      <c r="F125" s="3930" t="s">
        <v>6</v>
      </c>
      <c r="G125" s="3880"/>
      <c r="H125" s="3729"/>
      <c r="I125" s="3731"/>
      <c r="J125" s="3733"/>
      <c r="K125" s="3729"/>
      <c r="L125" s="3731"/>
      <c r="M125" s="3733"/>
      <c r="N125" s="3493"/>
      <c r="O125" s="3326"/>
      <c r="P125" s="3330"/>
      <c r="Q125" s="3331"/>
      <c r="R125" s="3334"/>
      <c r="S125" s="3335"/>
      <c r="T125" s="3336"/>
      <c r="U125" s="3337"/>
      <c r="V125" s="3836"/>
      <c r="W125" s="3744"/>
    </row>
    <row r="126" spans="1:27" ht="12" customHeight="1" x14ac:dyDescent="0.15">
      <c r="A126" s="526"/>
      <c r="B126" s="1016"/>
      <c r="C126" s="3927"/>
      <c r="D126" s="980" t="s">
        <v>70</v>
      </c>
      <c r="E126" s="1006" t="s">
        <v>1516</v>
      </c>
      <c r="F126" s="3935" t="s">
        <v>6</v>
      </c>
      <c r="G126" s="3880"/>
      <c r="H126" s="3729"/>
      <c r="I126" s="3731"/>
      <c r="J126" s="3733"/>
      <c r="K126" s="3729"/>
      <c r="L126" s="3731"/>
      <c r="M126" s="3733"/>
      <c r="N126" s="3493"/>
      <c r="O126" s="3326"/>
      <c r="P126" s="3340"/>
      <c r="Q126" s="3342">
        <v>375</v>
      </c>
      <c r="R126" s="3344">
        <v>8795</v>
      </c>
      <c r="S126" s="3345">
        <v>18820</v>
      </c>
      <c r="T126" s="3372" t="s">
        <v>4854</v>
      </c>
      <c r="U126" s="3347">
        <v>357</v>
      </c>
      <c r="V126" s="3741" t="s">
        <v>3456</v>
      </c>
      <c r="W126" s="3744"/>
    </row>
    <row r="127" spans="1:27" ht="12" customHeight="1" x14ac:dyDescent="0.15">
      <c r="A127" s="526"/>
      <c r="B127" s="1017"/>
      <c r="C127" s="3940"/>
      <c r="D127" s="1001" t="s">
        <v>71</v>
      </c>
      <c r="E127" s="1018" t="s">
        <v>1516</v>
      </c>
      <c r="F127" s="3936" t="s">
        <v>6</v>
      </c>
      <c r="G127" s="3880"/>
      <c r="H127" s="3729"/>
      <c r="I127" s="3731"/>
      <c r="J127" s="3733"/>
      <c r="K127" s="3729"/>
      <c r="L127" s="3731"/>
      <c r="M127" s="3733"/>
      <c r="N127" s="3503"/>
      <c r="O127" s="3358"/>
      <c r="P127" s="3359"/>
      <c r="Q127" s="3360"/>
      <c r="R127" s="3359"/>
      <c r="S127" s="3361"/>
      <c r="T127" s="3373"/>
      <c r="U127" s="3362"/>
      <c r="V127" s="3743"/>
      <c r="W127" s="3744"/>
    </row>
    <row r="128" spans="1:27" ht="12" customHeight="1" x14ac:dyDescent="0.15">
      <c r="A128" s="526"/>
      <c r="B128" s="3951"/>
      <c r="C128" s="3937" t="s">
        <v>1517</v>
      </c>
      <c r="D128" s="980" t="s">
        <v>72</v>
      </c>
      <c r="E128" s="1006" t="s">
        <v>1518</v>
      </c>
      <c r="F128" s="3938" t="s">
        <v>4860</v>
      </c>
      <c r="G128" s="3880">
        <v>1</v>
      </c>
      <c r="H128" s="3729">
        <v>0</v>
      </c>
      <c r="I128" s="3731">
        <v>0</v>
      </c>
      <c r="J128" s="3733">
        <v>1</v>
      </c>
      <c r="K128" s="3729">
        <v>0</v>
      </c>
      <c r="L128" s="3731">
        <v>0</v>
      </c>
      <c r="M128" s="3733">
        <v>1</v>
      </c>
      <c r="N128" s="3502">
        <v>0</v>
      </c>
      <c r="O128" s="3325">
        <v>12</v>
      </c>
      <c r="P128" s="3328">
        <v>12450</v>
      </c>
      <c r="Q128" s="3329"/>
      <c r="R128" s="3332" t="s">
        <v>3457</v>
      </c>
      <c r="S128" s="3333"/>
      <c r="T128" s="3328" t="s">
        <v>4850</v>
      </c>
      <c r="U128" s="3329"/>
      <c r="V128" s="3835" t="s">
        <v>4861</v>
      </c>
      <c r="W128" s="3744"/>
      <c r="Y128" s="1548">
        <f>SUM(H128:J131)</f>
        <v>1</v>
      </c>
      <c r="Z128" s="1548">
        <f>SUM(K128:M131)</f>
        <v>1</v>
      </c>
      <c r="AA128" s="1549" t="str">
        <f>IF(Y128=Z128,"","不一致")</f>
        <v/>
      </c>
    </row>
    <row r="129" spans="1:27" ht="12" customHeight="1" x14ac:dyDescent="0.15">
      <c r="A129" s="526"/>
      <c r="B129" s="3951"/>
      <c r="C129" s="3927"/>
      <c r="D129" s="1015"/>
      <c r="E129" s="1006" t="s">
        <v>1519</v>
      </c>
      <c r="F129" s="3930" t="s">
        <v>6</v>
      </c>
      <c r="G129" s="3880"/>
      <c r="H129" s="3729"/>
      <c r="I129" s="3731"/>
      <c r="J129" s="3733"/>
      <c r="K129" s="3729"/>
      <c r="L129" s="3731"/>
      <c r="M129" s="3733"/>
      <c r="N129" s="3493"/>
      <c r="O129" s="3326"/>
      <c r="P129" s="3330"/>
      <c r="Q129" s="3331"/>
      <c r="R129" s="3334"/>
      <c r="S129" s="3335"/>
      <c r="T129" s="3336"/>
      <c r="U129" s="3337"/>
      <c r="V129" s="3836"/>
      <c r="W129" s="3744"/>
    </row>
    <row r="130" spans="1:27" ht="12" customHeight="1" x14ac:dyDescent="0.15">
      <c r="A130" s="526"/>
      <c r="B130" s="3951"/>
      <c r="C130" s="3927"/>
      <c r="D130" s="980" t="s">
        <v>70</v>
      </c>
      <c r="E130" s="1006" t="s">
        <v>1520</v>
      </c>
      <c r="F130" s="3935" t="s">
        <v>6</v>
      </c>
      <c r="G130" s="3880"/>
      <c r="H130" s="3729"/>
      <c r="I130" s="3731"/>
      <c r="J130" s="3733"/>
      <c r="K130" s="3729"/>
      <c r="L130" s="3731"/>
      <c r="M130" s="3733"/>
      <c r="N130" s="3493"/>
      <c r="O130" s="3326"/>
      <c r="P130" s="3340"/>
      <c r="Q130" s="3342">
        <v>626</v>
      </c>
      <c r="R130" s="3344">
        <v>1602</v>
      </c>
      <c r="S130" s="3345">
        <v>3217</v>
      </c>
      <c r="T130" s="3372" t="s">
        <v>4854</v>
      </c>
      <c r="U130" s="3347">
        <v>357</v>
      </c>
      <c r="V130" s="3741" t="s">
        <v>3458</v>
      </c>
      <c r="W130" s="3744"/>
    </row>
    <row r="131" spans="1:27" ht="12" customHeight="1" x14ac:dyDescent="0.15">
      <c r="A131" s="526"/>
      <c r="B131" s="3951"/>
      <c r="C131" s="3949"/>
      <c r="D131" s="991" t="s">
        <v>71</v>
      </c>
      <c r="E131" s="1019" t="s">
        <v>1520</v>
      </c>
      <c r="F131" s="3952" t="s">
        <v>6</v>
      </c>
      <c r="G131" s="3880"/>
      <c r="H131" s="3729"/>
      <c r="I131" s="3731"/>
      <c r="J131" s="3733"/>
      <c r="K131" s="3729"/>
      <c r="L131" s="3731"/>
      <c r="M131" s="3733"/>
      <c r="N131" s="3503"/>
      <c r="O131" s="3358"/>
      <c r="P131" s="3359"/>
      <c r="Q131" s="3360"/>
      <c r="R131" s="3359"/>
      <c r="S131" s="3361"/>
      <c r="T131" s="3373"/>
      <c r="U131" s="3362"/>
      <c r="V131" s="3743"/>
      <c r="W131" s="3744"/>
    </row>
    <row r="132" spans="1:27" ht="12" customHeight="1" x14ac:dyDescent="0.15">
      <c r="A132" s="526"/>
      <c r="B132" s="3951"/>
      <c r="C132" s="3953" t="s">
        <v>1521</v>
      </c>
      <c r="D132" s="994" t="s">
        <v>72</v>
      </c>
      <c r="E132" s="1020" t="s">
        <v>1522</v>
      </c>
      <c r="F132" s="3938" t="s">
        <v>4862</v>
      </c>
      <c r="G132" s="3880">
        <v>1</v>
      </c>
      <c r="H132" s="3729">
        <v>0</v>
      </c>
      <c r="I132" s="3731">
        <v>0</v>
      </c>
      <c r="J132" s="3733">
        <v>1</v>
      </c>
      <c r="K132" s="3729">
        <v>0</v>
      </c>
      <c r="L132" s="3731">
        <v>0</v>
      </c>
      <c r="M132" s="3733">
        <v>1</v>
      </c>
      <c r="N132" s="3502">
        <v>0</v>
      </c>
      <c r="O132" s="3325">
        <v>11</v>
      </c>
      <c r="P132" s="3328">
        <v>10596</v>
      </c>
      <c r="Q132" s="3329"/>
      <c r="R132" s="3332" t="s">
        <v>3459</v>
      </c>
      <c r="S132" s="3333"/>
      <c r="T132" s="3328" t="s">
        <v>4850</v>
      </c>
      <c r="U132" s="3329"/>
      <c r="V132" s="3835" t="s">
        <v>4863</v>
      </c>
      <c r="W132" s="3744"/>
      <c r="Y132" s="1548">
        <f>SUM(H132:J135)</f>
        <v>1</v>
      </c>
      <c r="Z132" s="1548">
        <f>SUM(K132:M135)</f>
        <v>1</v>
      </c>
      <c r="AA132" s="1549" t="str">
        <f>IF(Y132=Z132,"","不一致")</f>
        <v/>
      </c>
    </row>
    <row r="133" spans="1:27" ht="12" customHeight="1" x14ac:dyDescent="0.15">
      <c r="A133" s="526"/>
      <c r="B133" s="3951"/>
      <c r="C133" s="3927"/>
      <c r="D133" s="1015"/>
      <c r="E133" s="1006" t="s">
        <v>1524</v>
      </c>
      <c r="F133" s="3930" t="s">
        <v>6</v>
      </c>
      <c r="G133" s="3880"/>
      <c r="H133" s="3729"/>
      <c r="I133" s="3731"/>
      <c r="J133" s="3733"/>
      <c r="K133" s="3729"/>
      <c r="L133" s="3731"/>
      <c r="M133" s="3733"/>
      <c r="N133" s="3493"/>
      <c r="O133" s="3326"/>
      <c r="P133" s="3330"/>
      <c r="Q133" s="3331"/>
      <c r="R133" s="3334"/>
      <c r="S133" s="3335"/>
      <c r="T133" s="3336"/>
      <c r="U133" s="3337"/>
      <c r="V133" s="3836"/>
      <c r="W133" s="3744"/>
    </row>
    <row r="134" spans="1:27" ht="12" customHeight="1" x14ac:dyDescent="0.15">
      <c r="A134" s="526"/>
      <c r="B134" s="3951"/>
      <c r="C134" s="3927"/>
      <c r="D134" s="980" t="s">
        <v>70</v>
      </c>
      <c r="E134" s="1006" t="s">
        <v>6</v>
      </c>
      <c r="F134" s="3935" t="s">
        <v>6</v>
      </c>
      <c r="G134" s="3880"/>
      <c r="H134" s="3729"/>
      <c r="I134" s="3731"/>
      <c r="J134" s="3733"/>
      <c r="K134" s="3729"/>
      <c r="L134" s="3731"/>
      <c r="M134" s="3733"/>
      <c r="N134" s="3493"/>
      <c r="O134" s="3326"/>
      <c r="P134" s="3340"/>
      <c r="Q134" s="3342">
        <v>535</v>
      </c>
      <c r="R134" s="3344">
        <v>4804</v>
      </c>
      <c r="S134" s="3345">
        <v>11094</v>
      </c>
      <c r="T134" s="3372" t="s">
        <v>4852</v>
      </c>
      <c r="U134" s="3347">
        <v>357</v>
      </c>
      <c r="V134" s="3741" t="s">
        <v>3460</v>
      </c>
      <c r="W134" s="3744"/>
    </row>
    <row r="135" spans="1:27" ht="12" customHeight="1" x14ac:dyDescent="0.15">
      <c r="A135" s="526"/>
      <c r="B135" s="3951"/>
      <c r="C135" s="3940"/>
      <c r="D135" s="1001" t="s">
        <v>71</v>
      </c>
      <c r="E135" s="1018" t="s">
        <v>6</v>
      </c>
      <c r="F135" s="3936" t="s">
        <v>6</v>
      </c>
      <c r="G135" s="3880"/>
      <c r="H135" s="3729"/>
      <c r="I135" s="3731"/>
      <c r="J135" s="3733"/>
      <c r="K135" s="3729"/>
      <c r="L135" s="3731"/>
      <c r="M135" s="3733"/>
      <c r="N135" s="3503"/>
      <c r="O135" s="3358"/>
      <c r="P135" s="3359"/>
      <c r="Q135" s="3360"/>
      <c r="R135" s="3359"/>
      <c r="S135" s="3361"/>
      <c r="T135" s="3373"/>
      <c r="U135" s="3362"/>
      <c r="V135" s="3743"/>
      <c r="W135" s="3744"/>
    </row>
    <row r="136" spans="1:27" ht="12" customHeight="1" x14ac:dyDescent="0.15">
      <c r="A136" s="526"/>
      <c r="B136" s="3951"/>
      <c r="C136" s="3939" t="s">
        <v>1525</v>
      </c>
      <c r="D136" s="1008" t="s">
        <v>72</v>
      </c>
      <c r="E136" s="1009" t="s">
        <v>1526</v>
      </c>
      <c r="F136" s="3938" t="s">
        <v>4864</v>
      </c>
      <c r="G136" s="3880">
        <v>2</v>
      </c>
      <c r="H136" s="3729">
        <v>0</v>
      </c>
      <c r="I136" s="3731">
        <v>0</v>
      </c>
      <c r="J136" s="3733">
        <v>2</v>
      </c>
      <c r="K136" s="3729">
        <v>0</v>
      </c>
      <c r="L136" s="3731">
        <v>1</v>
      </c>
      <c r="M136" s="3733">
        <v>1</v>
      </c>
      <c r="N136" s="3502">
        <v>0</v>
      </c>
      <c r="O136" s="3325">
        <v>10</v>
      </c>
      <c r="P136" s="3328">
        <v>18938</v>
      </c>
      <c r="Q136" s="3329"/>
      <c r="R136" s="3332" t="s">
        <v>3459</v>
      </c>
      <c r="S136" s="3333"/>
      <c r="T136" s="3328" t="s">
        <v>4850</v>
      </c>
      <c r="U136" s="3329"/>
      <c r="V136" s="3835" t="s">
        <v>4851</v>
      </c>
      <c r="W136" s="3744"/>
      <c r="Y136" s="1548">
        <f>SUM(H136:J139)</f>
        <v>2</v>
      </c>
      <c r="Z136" s="1548">
        <f>SUM(K136:M139)</f>
        <v>2</v>
      </c>
      <c r="AA136" s="1549" t="str">
        <f>IF(Y136=Z136,"","不一致")</f>
        <v/>
      </c>
    </row>
    <row r="137" spans="1:27" ht="12" customHeight="1" x14ac:dyDescent="0.15">
      <c r="A137" s="526"/>
      <c r="B137" s="3951"/>
      <c r="C137" s="3927"/>
      <c r="D137" s="1015"/>
      <c r="E137" s="1006" t="s">
        <v>1527</v>
      </c>
      <c r="F137" s="3930" t="s">
        <v>6</v>
      </c>
      <c r="G137" s="3880"/>
      <c r="H137" s="3729"/>
      <c r="I137" s="3731"/>
      <c r="J137" s="3733"/>
      <c r="K137" s="3729"/>
      <c r="L137" s="3731"/>
      <c r="M137" s="3733"/>
      <c r="N137" s="3493"/>
      <c r="O137" s="3326"/>
      <c r="P137" s="3330"/>
      <c r="Q137" s="3331"/>
      <c r="R137" s="3334"/>
      <c r="S137" s="3335"/>
      <c r="T137" s="3336"/>
      <c r="U137" s="3337"/>
      <c r="V137" s="3836"/>
      <c r="W137" s="3744"/>
    </row>
    <row r="138" spans="1:27" ht="12" customHeight="1" x14ac:dyDescent="0.15">
      <c r="A138" s="526"/>
      <c r="B138" s="3951"/>
      <c r="C138" s="3927"/>
      <c r="D138" s="980" t="s">
        <v>70</v>
      </c>
      <c r="E138" s="1006" t="s">
        <v>1528</v>
      </c>
      <c r="F138" s="3935" t="s">
        <v>6</v>
      </c>
      <c r="G138" s="3880"/>
      <c r="H138" s="3729"/>
      <c r="I138" s="3731"/>
      <c r="J138" s="3733"/>
      <c r="K138" s="3729"/>
      <c r="L138" s="3731"/>
      <c r="M138" s="3733"/>
      <c r="N138" s="3493"/>
      <c r="O138" s="3326"/>
      <c r="P138" s="3340"/>
      <c r="Q138" s="3342">
        <v>394</v>
      </c>
      <c r="R138" s="3344">
        <v>4804</v>
      </c>
      <c r="S138" s="3345">
        <v>11094</v>
      </c>
      <c r="T138" s="3372" t="s">
        <v>4852</v>
      </c>
      <c r="U138" s="3347">
        <v>357</v>
      </c>
      <c r="V138" s="3741" t="s">
        <v>3461</v>
      </c>
      <c r="W138" s="3744"/>
    </row>
    <row r="139" spans="1:27" ht="12" customHeight="1" x14ac:dyDescent="0.15">
      <c r="A139" s="526"/>
      <c r="B139" s="3951"/>
      <c r="C139" s="3940"/>
      <c r="D139" s="1001" t="s">
        <v>71</v>
      </c>
      <c r="E139" s="1018" t="s">
        <v>1529</v>
      </c>
      <c r="F139" s="3936" t="s">
        <v>6</v>
      </c>
      <c r="G139" s="3880"/>
      <c r="H139" s="3729"/>
      <c r="I139" s="3731"/>
      <c r="J139" s="3733"/>
      <c r="K139" s="3729"/>
      <c r="L139" s="3731"/>
      <c r="M139" s="3733"/>
      <c r="N139" s="3503"/>
      <c r="O139" s="3358"/>
      <c r="P139" s="3359"/>
      <c r="Q139" s="3360"/>
      <c r="R139" s="3359"/>
      <c r="S139" s="3361"/>
      <c r="T139" s="3373"/>
      <c r="U139" s="3362"/>
      <c r="V139" s="3743"/>
      <c r="W139" s="3744"/>
    </row>
    <row r="140" spans="1:27" ht="12" customHeight="1" x14ac:dyDescent="0.15">
      <c r="A140" s="526"/>
      <c r="B140" s="3951"/>
      <c r="C140" s="3937" t="s">
        <v>1530</v>
      </c>
      <c r="D140" s="980" t="s">
        <v>72</v>
      </c>
      <c r="E140" s="1006" t="s">
        <v>1531</v>
      </c>
      <c r="F140" s="3938" t="s">
        <v>4865</v>
      </c>
      <c r="G140" s="3880">
        <v>2</v>
      </c>
      <c r="H140" s="3729">
        <v>0</v>
      </c>
      <c r="I140" s="3731">
        <v>0</v>
      </c>
      <c r="J140" s="3733">
        <v>2</v>
      </c>
      <c r="K140" s="3729">
        <v>1</v>
      </c>
      <c r="L140" s="3731">
        <v>0</v>
      </c>
      <c r="M140" s="3733">
        <v>1</v>
      </c>
      <c r="N140" s="3502">
        <v>0</v>
      </c>
      <c r="O140" s="3325">
        <v>11</v>
      </c>
      <c r="P140" s="3328">
        <v>11909</v>
      </c>
      <c r="Q140" s="3329"/>
      <c r="R140" s="3332" t="s">
        <v>3459</v>
      </c>
      <c r="S140" s="3333"/>
      <c r="T140" s="3328" t="s">
        <v>4850</v>
      </c>
      <c r="U140" s="3329"/>
      <c r="V140" s="3835" t="s">
        <v>4861</v>
      </c>
      <c r="W140" s="3744"/>
      <c r="Y140" s="1548">
        <f>SUM(H140:J143)</f>
        <v>2</v>
      </c>
      <c r="Z140" s="1548">
        <f>SUM(K140:M143)</f>
        <v>2</v>
      </c>
      <c r="AA140" s="1549" t="str">
        <f>IF(Y140=Z140,"","不一致")</f>
        <v/>
      </c>
    </row>
    <row r="141" spans="1:27" ht="12" customHeight="1" x14ac:dyDescent="0.15">
      <c r="A141" s="526"/>
      <c r="B141" s="3951"/>
      <c r="C141" s="3927"/>
      <c r="D141" s="1015"/>
      <c r="E141" s="1006" t="s">
        <v>1532</v>
      </c>
      <c r="F141" s="3930" t="s">
        <v>6</v>
      </c>
      <c r="G141" s="3880"/>
      <c r="H141" s="3729"/>
      <c r="I141" s="3731"/>
      <c r="J141" s="3733"/>
      <c r="K141" s="3729"/>
      <c r="L141" s="3731"/>
      <c r="M141" s="3733"/>
      <c r="N141" s="3493"/>
      <c r="O141" s="3326"/>
      <c r="P141" s="3330"/>
      <c r="Q141" s="3331"/>
      <c r="R141" s="3334"/>
      <c r="S141" s="3335"/>
      <c r="T141" s="3336"/>
      <c r="U141" s="3337"/>
      <c r="V141" s="3836"/>
      <c r="W141" s="3744"/>
    </row>
    <row r="142" spans="1:27" ht="12" customHeight="1" x14ac:dyDescent="0.15">
      <c r="A142" s="526"/>
      <c r="B142" s="3951"/>
      <c r="C142" s="3927"/>
      <c r="D142" s="980" t="s">
        <v>70</v>
      </c>
      <c r="E142" s="1006" t="s">
        <v>1533</v>
      </c>
      <c r="F142" s="3935" t="s">
        <v>6</v>
      </c>
      <c r="G142" s="3880"/>
      <c r="H142" s="3729"/>
      <c r="I142" s="3731"/>
      <c r="J142" s="3733"/>
      <c r="K142" s="3729"/>
      <c r="L142" s="3731"/>
      <c r="M142" s="3733"/>
      <c r="N142" s="3493"/>
      <c r="O142" s="3326"/>
      <c r="P142" s="3340"/>
      <c r="Q142" s="3342">
        <v>359</v>
      </c>
      <c r="R142" s="3344">
        <v>4804</v>
      </c>
      <c r="S142" s="3345">
        <v>11094</v>
      </c>
      <c r="T142" s="3372" t="s">
        <v>4854</v>
      </c>
      <c r="U142" s="3347">
        <v>357</v>
      </c>
      <c r="V142" s="3741" t="s">
        <v>3462</v>
      </c>
      <c r="W142" s="3744"/>
    </row>
    <row r="143" spans="1:27" ht="12" customHeight="1" x14ac:dyDescent="0.15">
      <c r="A143" s="526"/>
      <c r="B143" s="3951"/>
      <c r="C143" s="3940"/>
      <c r="D143" s="1001" t="s">
        <v>71</v>
      </c>
      <c r="E143" s="1018" t="s">
        <v>1534</v>
      </c>
      <c r="F143" s="3936" t="s">
        <v>6</v>
      </c>
      <c r="G143" s="3880"/>
      <c r="H143" s="3729"/>
      <c r="I143" s="3731"/>
      <c r="J143" s="3733"/>
      <c r="K143" s="3729"/>
      <c r="L143" s="3731"/>
      <c r="M143" s="3733"/>
      <c r="N143" s="3503"/>
      <c r="O143" s="3358"/>
      <c r="P143" s="3359"/>
      <c r="Q143" s="3360"/>
      <c r="R143" s="3359"/>
      <c r="S143" s="3361"/>
      <c r="T143" s="3373"/>
      <c r="U143" s="3362"/>
      <c r="V143" s="3743"/>
      <c r="W143" s="3744"/>
    </row>
    <row r="144" spans="1:27" ht="12" customHeight="1" x14ac:dyDescent="0.15">
      <c r="A144" s="526"/>
      <c r="B144" s="1016"/>
      <c r="C144" s="3937" t="s">
        <v>1535</v>
      </c>
      <c r="D144" s="980" t="s">
        <v>72</v>
      </c>
      <c r="E144" s="1006" t="s">
        <v>1536</v>
      </c>
      <c r="F144" s="3938" t="s">
        <v>4866</v>
      </c>
      <c r="G144" s="3880">
        <v>2</v>
      </c>
      <c r="H144" s="3729">
        <v>0</v>
      </c>
      <c r="I144" s="3731">
        <v>0</v>
      </c>
      <c r="J144" s="3733">
        <v>2</v>
      </c>
      <c r="K144" s="3729">
        <v>0</v>
      </c>
      <c r="L144" s="3731">
        <v>0</v>
      </c>
      <c r="M144" s="3733">
        <v>2</v>
      </c>
      <c r="N144" s="3502">
        <v>0</v>
      </c>
      <c r="O144" s="3325">
        <v>11</v>
      </c>
      <c r="P144" s="3328">
        <v>16665</v>
      </c>
      <c r="Q144" s="3329"/>
      <c r="R144" s="3332" t="s">
        <v>3459</v>
      </c>
      <c r="S144" s="3333"/>
      <c r="T144" s="3328" t="s">
        <v>4850</v>
      </c>
      <c r="U144" s="3329"/>
      <c r="V144" s="3835" t="s">
        <v>4861</v>
      </c>
      <c r="W144" s="3744"/>
      <c r="Y144" s="1548">
        <f>SUM(H144:J147)</f>
        <v>2</v>
      </c>
      <c r="Z144" s="1548">
        <f>SUM(K144:M147)</f>
        <v>2</v>
      </c>
      <c r="AA144" s="1549" t="str">
        <f>IF(Y144=Z144,"","不一致")</f>
        <v/>
      </c>
    </row>
    <row r="145" spans="1:27" ht="12" customHeight="1" x14ac:dyDescent="0.15">
      <c r="A145" s="526"/>
      <c r="B145" s="1016"/>
      <c r="C145" s="3927"/>
      <c r="D145" s="1015"/>
      <c r="E145" s="1006" t="s">
        <v>1537</v>
      </c>
      <c r="F145" s="3930" t="s">
        <v>6</v>
      </c>
      <c r="G145" s="3880"/>
      <c r="H145" s="3729"/>
      <c r="I145" s="3731"/>
      <c r="J145" s="3733"/>
      <c r="K145" s="3729"/>
      <c r="L145" s="3731"/>
      <c r="M145" s="3733"/>
      <c r="N145" s="3493"/>
      <c r="O145" s="3326"/>
      <c r="P145" s="3330"/>
      <c r="Q145" s="3331"/>
      <c r="R145" s="3334"/>
      <c r="S145" s="3335"/>
      <c r="T145" s="3336"/>
      <c r="U145" s="3337"/>
      <c r="V145" s="3836"/>
      <c r="W145" s="3744"/>
    </row>
    <row r="146" spans="1:27" ht="12" customHeight="1" x14ac:dyDescent="0.15">
      <c r="A146" s="526"/>
      <c r="B146" s="1016"/>
      <c r="C146" s="3927"/>
      <c r="D146" s="980" t="s">
        <v>70</v>
      </c>
      <c r="E146" s="1006" t="s">
        <v>1538</v>
      </c>
      <c r="F146" s="3935" t="s">
        <v>6</v>
      </c>
      <c r="G146" s="3880"/>
      <c r="H146" s="3729"/>
      <c r="I146" s="3731"/>
      <c r="J146" s="3733"/>
      <c r="K146" s="3729"/>
      <c r="L146" s="3731"/>
      <c r="M146" s="3733"/>
      <c r="N146" s="3493"/>
      <c r="O146" s="3326"/>
      <c r="P146" s="3340"/>
      <c r="Q146" s="3342">
        <v>794</v>
      </c>
      <c r="R146" s="3344">
        <v>4804</v>
      </c>
      <c r="S146" s="3345">
        <v>11094</v>
      </c>
      <c r="T146" s="3372" t="s">
        <v>4854</v>
      </c>
      <c r="U146" s="3347">
        <v>357</v>
      </c>
      <c r="V146" s="3741" t="s">
        <v>3463</v>
      </c>
      <c r="W146" s="3744"/>
    </row>
    <row r="147" spans="1:27" ht="12" customHeight="1" x14ac:dyDescent="0.15">
      <c r="A147" s="526"/>
      <c r="B147" s="1016"/>
      <c r="C147" s="3928"/>
      <c r="D147" s="980" t="s">
        <v>71</v>
      </c>
      <c r="E147" s="989" t="s">
        <v>1538</v>
      </c>
      <c r="F147" s="3941" t="s">
        <v>6</v>
      </c>
      <c r="G147" s="3880"/>
      <c r="H147" s="3729"/>
      <c r="I147" s="3731"/>
      <c r="J147" s="3733"/>
      <c r="K147" s="3729"/>
      <c r="L147" s="3731"/>
      <c r="M147" s="3733"/>
      <c r="N147" s="3503"/>
      <c r="O147" s="3358"/>
      <c r="P147" s="3359"/>
      <c r="Q147" s="3360"/>
      <c r="R147" s="3359"/>
      <c r="S147" s="3361"/>
      <c r="T147" s="3373"/>
      <c r="U147" s="3362"/>
      <c r="V147" s="3743"/>
      <c r="W147" s="3744"/>
    </row>
    <row r="148" spans="1:27" ht="12" customHeight="1" x14ac:dyDescent="0.15">
      <c r="A148" s="526"/>
      <c r="B148" s="1016"/>
      <c r="C148" s="3955" t="s">
        <v>4867</v>
      </c>
      <c r="D148" s="1008" t="s">
        <v>72</v>
      </c>
      <c r="E148" s="1009" t="s">
        <v>1539</v>
      </c>
      <c r="F148" s="3938" t="s">
        <v>4868</v>
      </c>
      <c r="G148" s="3880">
        <v>0</v>
      </c>
      <c r="H148" s="3729">
        <v>0</v>
      </c>
      <c r="I148" s="3731">
        <v>0</v>
      </c>
      <c r="J148" s="3733">
        <v>0</v>
      </c>
      <c r="K148" s="3729">
        <v>0</v>
      </c>
      <c r="L148" s="3731">
        <v>0</v>
      </c>
      <c r="M148" s="3733">
        <v>0</v>
      </c>
      <c r="N148" s="3502">
        <v>0</v>
      </c>
      <c r="O148" s="3325">
        <v>4</v>
      </c>
      <c r="P148" s="3328">
        <v>18510</v>
      </c>
      <c r="Q148" s="3329"/>
      <c r="R148" s="3332" t="s">
        <v>3448</v>
      </c>
      <c r="S148" s="3333"/>
      <c r="T148" s="3328" t="s">
        <v>4853</v>
      </c>
      <c r="U148" s="3329"/>
      <c r="V148" s="3835" t="s">
        <v>4851</v>
      </c>
      <c r="W148" s="3744"/>
      <c r="Y148" s="1548">
        <f>SUM(H148:J151)</f>
        <v>0</v>
      </c>
      <c r="Z148" s="1548">
        <f>SUM(K148:M151)</f>
        <v>0</v>
      </c>
      <c r="AA148" s="1549" t="str">
        <f>IF(Y148=Z148,"","不一致")</f>
        <v/>
      </c>
    </row>
    <row r="149" spans="1:27" ht="12" customHeight="1" x14ac:dyDescent="0.15">
      <c r="A149" s="526"/>
      <c r="B149" s="1016"/>
      <c r="C149" s="3956"/>
      <c r="D149" s="1015"/>
      <c r="E149" s="1006" t="s">
        <v>1540</v>
      </c>
      <c r="F149" s="3930" t="s">
        <v>6</v>
      </c>
      <c r="G149" s="3880"/>
      <c r="H149" s="3729"/>
      <c r="I149" s="3731"/>
      <c r="J149" s="3733"/>
      <c r="K149" s="3729"/>
      <c r="L149" s="3731"/>
      <c r="M149" s="3733"/>
      <c r="N149" s="3493"/>
      <c r="O149" s="3326"/>
      <c r="P149" s="3330"/>
      <c r="Q149" s="3331"/>
      <c r="R149" s="3334"/>
      <c r="S149" s="3335"/>
      <c r="T149" s="3336"/>
      <c r="U149" s="3337"/>
      <c r="V149" s="3836"/>
      <c r="W149" s="3744"/>
    </row>
    <row r="150" spans="1:27" ht="12" customHeight="1" x14ac:dyDescent="0.15">
      <c r="A150" s="526"/>
      <c r="B150" s="1016"/>
      <c r="C150" s="3956"/>
      <c r="D150" s="980" t="s">
        <v>70</v>
      </c>
      <c r="E150" s="1006" t="s">
        <v>1541</v>
      </c>
      <c r="F150" s="3935" t="s">
        <v>6</v>
      </c>
      <c r="G150" s="3880"/>
      <c r="H150" s="3729"/>
      <c r="I150" s="3731"/>
      <c r="J150" s="3733"/>
      <c r="K150" s="3729"/>
      <c r="L150" s="3731"/>
      <c r="M150" s="3733"/>
      <c r="N150" s="3493"/>
      <c r="O150" s="3326"/>
      <c r="P150" s="3340"/>
      <c r="Q150" s="3342">
        <v>722</v>
      </c>
      <c r="R150" s="3344">
        <v>1989</v>
      </c>
      <c r="S150" s="3345">
        <v>3658</v>
      </c>
      <c r="T150" s="3372" t="s">
        <v>4852</v>
      </c>
      <c r="U150" s="3347">
        <v>357</v>
      </c>
      <c r="V150" s="3741" t="s">
        <v>3345</v>
      </c>
      <c r="W150" s="3744"/>
    </row>
    <row r="151" spans="1:27" ht="12" customHeight="1" x14ac:dyDescent="0.15">
      <c r="A151" s="526"/>
      <c r="B151" s="1016"/>
      <c r="C151" s="3957"/>
      <c r="D151" s="980" t="s">
        <v>71</v>
      </c>
      <c r="E151" s="989" t="s">
        <v>1541</v>
      </c>
      <c r="F151" s="3941" t="s">
        <v>6</v>
      </c>
      <c r="G151" s="3880"/>
      <c r="H151" s="3729"/>
      <c r="I151" s="3731"/>
      <c r="J151" s="3733"/>
      <c r="K151" s="3729"/>
      <c r="L151" s="3731"/>
      <c r="M151" s="3733"/>
      <c r="N151" s="3503"/>
      <c r="O151" s="3358"/>
      <c r="P151" s="3359"/>
      <c r="Q151" s="3360"/>
      <c r="R151" s="3359"/>
      <c r="S151" s="3361"/>
      <c r="T151" s="3373"/>
      <c r="U151" s="3362"/>
      <c r="V151" s="3743"/>
      <c r="W151" s="3744"/>
    </row>
    <row r="152" spans="1:27" ht="12" customHeight="1" x14ac:dyDescent="0.15">
      <c r="A152" s="526"/>
      <c r="B152" s="1017"/>
      <c r="C152" s="3954" t="s">
        <v>4869</v>
      </c>
      <c r="D152" s="1021" t="s">
        <v>72</v>
      </c>
      <c r="E152" s="1009" t="s">
        <v>1542</v>
      </c>
      <c r="F152" s="3938" t="s">
        <v>4870</v>
      </c>
      <c r="G152" s="3880">
        <v>2</v>
      </c>
      <c r="H152" s="3729">
        <v>0</v>
      </c>
      <c r="I152" s="3731">
        <v>0</v>
      </c>
      <c r="J152" s="3733">
        <v>2</v>
      </c>
      <c r="K152" s="3729">
        <v>0</v>
      </c>
      <c r="L152" s="3731">
        <v>0</v>
      </c>
      <c r="M152" s="3733">
        <v>2</v>
      </c>
      <c r="N152" s="3813">
        <v>0</v>
      </c>
      <c r="O152" s="3814">
        <v>12</v>
      </c>
      <c r="P152" s="3328">
        <v>6185</v>
      </c>
      <c r="Q152" s="3329"/>
      <c r="R152" s="3332" t="s">
        <v>3464</v>
      </c>
      <c r="S152" s="3333"/>
      <c r="T152" s="3328" t="s">
        <v>4853</v>
      </c>
      <c r="U152" s="3329"/>
      <c r="V152" s="3835" t="s">
        <v>4851</v>
      </c>
      <c r="W152" s="3744"/>
      <c r="Y152" s="1548">
        <f>SUM(H152:J155)</f>
        <v>2</v>
      </c>
      <c r="Z152" s="1548">
        <f>SUM(K152:M155)</f>
        <v>2</v>
      </c>
      <c r="AA152" s="1549" t="str">
        <f>IF(Y152=Z152,"","不一致")</f>
        <v/>
      </c>
    </row>
    <row r="153" spans="1:27" ht="12" customHeight="1" x14ac:dyDescent="0.15">
      <c r="A153" s="526"/>
      <c r="B153" s="1016"/>
      <c r="C153" s="3954"/>
      <c r="D153" s="1022"/>
      <c r="E153" s="1006" t="s">
        <v>1543</v>
      </c>
      <c r="F153" s="3930"/>
      <c r="G153" s="3880"/>
      <c r="H153" s="3729"/>
      <c r="I153" s="3731"/>
      <c r="J153" s="3733"/>
      <c r="K153" s="3729"/>
      <c r="L153" s="3731"/>
      <c r="M153" s="3733"/>
      <c r="N153" s="3807"/>
      <c r="O153" s="3809"/>
      <c r="P153" s="3330"/>
      <c r="Q153" s="3331"/>
      <c r="R153" s="3334"/>
      <c r="S153" s="3335"/>
      <c r="T153" s="3336"/>
      <c r="U153" s="3337"/>
      <c r="V153" s="3836"/>
      <c r="W153" s="3744"/>
    </row>
    <row r="154" spans="1:27" ht="12" customHeight="1" x14ac:dyDescent="0.15">
      <c r="A154" s="526"/>
      <c r="B154" s="1016"/>
      <c r="C154" s="3954"/>
      <c r="D154" s="1023" t="s">
        <v>70</v>
      </c>
      <c r="E154" s="1006" t="s">
        <v>1544</v>
      </c>
      <c r="F154" s="3969" t="s">
        <v>4871</v>
      </c>
      <c r="G154" s="3880"/>
      <c r="H154" s="3729"/>
      <c r="I154" s="3731"/>
      <c r="J154" s="3733"/>
      <c r="K154" s="3729"/>
      <c r="L154" s="3731"/>
      <c r="M154" s="3733"/>
      <c r="N154" s="3807"/>
      <c r="O154" s="3809"/>
      <c r="P154" s="3359"/>
      <c r="Q154" s="3721">
        <v>505</v>
      </c>
      <c r="R154" s="3723">
        <v>2250</v>
      </c>
      <c r="S154" s="3724">
        <v>5096</v>
      </c>
      <c r="T154" s="3831" t="s">
        <v>4852</v>
      </c>
      <c r="U154" s="3726">
        <v>357</v>
      </c>
      <c r="V154" s="3833" t="s">
        <v>3465</v>
      </c>
      <c r="W154" s="3744"/>
    </row>
    <row r="155" spans="1:27" ht="12" customHeight="1" x14ac:dyDescent="0.15">
      <c r="A155" s="526"/>
      <c r="B155" s="1017"/>
      <c r="C155" s="3954"/>
      <c r="D155" s="1024" t="s">
        <v>71</v>
      </c>
      <c r="E155" s="1025" t="s">
        <v>1544</v>
      </c>
      <c r="F155" s="3970"/>
      <c r="G155" s="3880"/>
      <c r="H155" s="3729"/>
      <c r="I155" s="3731"/>
      <c r="J155" s="3733"/>
      <c r="K155" s="3729"/>
      <c r="L155" s="3731"/>
      <c r="M155" s="3733"/>
      <c r="N155" s="3807"/>
      <c r="O155" s="3809"/>
      <c r="P155" s="3720"/>
      <c r="Q155" s="3722"/>
      <c r="R155" s="3720"/>
      <c r="S155" s="3725"/>
      <c r="T155" s="3832"/>
      <c r="U155" s="3727"/>
      <c r="V155" s="3834"/>
      <c r="W155" s="3744"/>
    </row>
    <row r="156" spans="1:27" s="40" customFormat="1" ht="11.25" customHeight="1" x14ac:dyDescent="0.15">
      <c r="A156" s="1926"/>
      <c r="B156" s="3298"/>
      <c r="C156" s="4145" t="s">
        <v>4872</v>
      </c>
      <c r="D156" s="1026" t="s">
        <v>72</v>
      </c>
      <c r="E156" s="1027" t="s">
        <v>867</v>
      </c>
      <c r="F156" s="4147" t="s">
        <v>4260</v>
      </c>
      <c r="G156" s="4149">
        <v>4</v>
      </c>
      <c r="H156" s="3729">
        <v>1</v>
      </c>
      <c r="I156" s="3731">
        <v>0</v>
      </c>
      <c r="J156" s="3733">
        <v>3</v>
      </c>
      <c r="K156" s="3729">
        <v>0</v>
      </c>
      <c r="L156" s="3731">
        <v>1</v>
      </c>
      <c r="M156" s="3733">
        <v>3</v>
      </c>
      <c r="N156" s="3807">
        <v>0</v>
      </c>
      <c r="O156" s="3809">
        <v>12</v>
      </c>
      <c r="P156" s="3703">
        <v>7053</v>
      </c>
      <c r="Q156" s="3704"/>
      <c r="R156" s="3332" t="s">
        <v>3464</v>
      </c>
      <c r="S156" s="3333"/>
      <c r="T156" s="3328" t="s">
        <v>4853</v>
      </c>
      <c r="U156" s="3329"/>
      <c r="V156" s="3835" t="s">
        <v>4851</v>
      </c>
      <c r="X156" s="372"/>
      <c r="Y156" s="1548">
        <f>SUM(H156:J159)</f>
        <v>4</v>
      </c>
      <c r="Z156" s="1548">
        <f>SUM(K156:M159)</f>
        <v>4</v>
      </c>
      <c r="AA156" s="1549" t="str">
        <f>IF(Y156=Z156,"","不一致")</f>
        <v/>
      </c>
    </row>
    <row r="157" spans="1:27" s="40" customFormat="1" ht="11.25" customHeight="1" x14ac:dyDescent="0.15">
      <c r="A157" s="1926"/>
      <c r="B157" s="3298"/>
      <c r="C157" s="4145"/>
      <c r="D157" s="1028"/>
      <c r="E157" s="1029" t="s">
        <v>868</v>
      </c>
      <c r="F157" s="4148" t="s">
        <v>6</v>
      </c>
      <c r="G157" s="4149"/>
      <c r="H157" s="3729"/>
      <c r="I157" s="3731"/>
      <c r="J157" s="3733"/>
      <c r="K157" s="3729"/>
      <c r="L157" s="3731"/>
      <c r="M157" s="3733"/>
      <c r="N157" s="3807"/>
      <c r="O157" s="3809"/>
      <c r="P157" s="3328"/>
      <c r="Q157" s="3329"/>
      <c r="R157" s="3334"/>
      <c r="S157" s="3335"/>
      <c r="T157" s="3336"/>
      <c r="U157" s="3337"/>
      <c r="V157" s="3836"/>
      <c r="X157" s="372"/>
      <c r="Y157" s="372"/>
      <c r="Z157" s="372"/>
      <c r="AA157" s="372"/>
    </row>
    <row r="158" spans="1:27" s="40" customFormat="1" ht="11.25" customHeight="1" x14ac:dyDescent="0.15">
      <c r="A158" s="1926"/>
      <c r="B158" s="3298"/>
      <c r="C158" s="4145"/>
      <c r="D158" s="675" t="s">
        <v>70</v>
      </c>
      <c r="E158" s="1030" t="s">
        <v>869</v>
      </c>
      <c r="F158" s="4154" t="s">
        <v>6</v>
      </c>
      <c r="G158" s="4149"/>
      <c r="H158" s="3729"/>
      <c r="I158" s="3731"/>
      <c r="J158" s="3733"/>
      <c r="K158" s="3729"/>
      <c r="L158" s="3731"/>
      <c r="M158" s="3733"/>
      <c r="N158" s="3807"/>
      <c r="O158" s="3809"/>
      <c r="P158" s="3340"/>
      <c r="Q158" s="3342">
        <v>895</v>
      </c>
      <c r="R158" s="3723">
        <v>2250</v>
      </c>
      <c r="S158" s="3724">
        <v>5096</v>
      </c>
      <c r="T158" s="3831" t="s">
        <v>4852</v>
      </c>
      <c r="U158" s="3726">
        <v>357</v>
      </c>
      <c r="V158" s="3833" t="s">
        <v>4873</v>
      </c>
      <c r="X158" s="372"/>
      <c r="Y158" s="372"/>
      <c r="Z158" s="372"/>
      <c r="AA158" s="372"/>
    </row>
    <row r="159" spans="1:27" s="40" customFormat="1" ht="11.25" customHeight="1" thickBot="1" x14ac:dyDescent="0.2">
      <c r="A159" s="1926"/>
      <c r="B159" s="3586"/>
      <c r="C159" s="4146"/>
      <c r="D159" s="1031" t="s">
        <v>71</v>
      </c>
      <c r="E159" s="1032" t="s">
        <v>104</v>
      </c>
      <c r="F159" s="4155" t="s">
        <v>6</v>
      </c>
      <c r="G159" s="4150"/>
      <c r="H159" s="3752"/>
      <c r="I159" s="4151"/>
      <c r="J159" s="3757"/>
      <c r="K159" s="3752"/>
      <c r="L159" s="4151"/>
      <c r="M159" s="3757"/>
      <c r="N159" s="4152"/>
      <c r="O159" s="4153"/>
      <c r="P159" s="3341"/>
      <c r="Q159" s="3343"/>
      <c r="R159" s="4156"/>
      <c r="S159" s="4157"/>
      <c r="T159" s="4158"/>
      <c r="U159" s="4159"/>
      <c r="V159" s="4160"/>
      <c r="X159" s="372"/>
      <c r="Y159" s="372"/>
      <c r="Z159" s="372"/>
      <c r="AA159" s="372"/>
    </row>
    <row r="160" spans="1:27" ht="12" customHeight="1" x14ac:dyDescent="0.15">
      <c r="B160" s="3962" t="s">
        <v>1545</v>
      </c>
      <c r="C160" s="3971" t="s">
        <v>1546</v>
      </c>
      <c r="D160" s="980" t="s">
        <v>72</v>
      </c>
      <c r="E160" s="1006" t="s">
        <v>1547</v>
      </c>
      <c r="F160" s="3967" t="s">
        <v>6</v>
      </c>
      <c r="G160" s="3968">
        <v>3</v>
      </c>
      <c r="H160" s="3487">
        <v>2</v>
      </c>
      <c r="I160" s="3489">
        <v>0</v>
      </c>
      <c r="J160" s="3491">
        <v>1</v>
      </c>
      <c r="K160" s="3487">
        <v>0</v>
      </c>
      <c r="L160" s="3489">
        <v>0</v>
      </c>
      <c r="M160" s="3491">
        <v>3</v>
      </c>
      <c r="N160" s="3493">
        <v>0</v>
      </c>
      <c r="O160" s="3326">
        <v>13</v>
      </c>
      <c r="P160" s="3330">
        <v>3192</v>
      </c>
      <c r="Q160" s="3331"/>
      <c r="R160" s="3363" t="s">
        <v>3466</v>
      </c>
      <c r="S160" s="3364"/>
      <c r="T160" s="3330" t="s">
        <v>5228</v>
      </c>
      <c r="U160" s="3331"/>
      <c r="V160" s="3365" t="s">
        <v>3309</v>
      </c>
      <c r="W160" s="3744"/>
      <c r="X160" s="1552">
        <f>SUM(O160:O275)</f>
        <v>956</v>
      </c>
      <c r="Y160" s="1548">
        <f>SUM(H160:J163)</f>
        <v>3</v>
      </c>
      <c r="Z160" s="1548">
        <f>SUM(K160:M163)</f>
        <v>3</v>
      </c>
      <c r="AA160" s="1549" t="str">
        <f>IF(Y160=Z160,"","不一致")</f>
        <v/>
      </c>
    </row>
    <row r="161" spans="2:27" ht="12" customHeight="1" x14ac:dyDescent="0.15">
      <c r="B161" s="3962"/>
      <c r="C161" s="3971"/>
      <c r="D161" s="1015"/>
      <c r="E161" s="1006" t="s">
        <v>1548</v>
      </c>
      <c r="F161" s="3973"/>
      <c r="G161" s="3968"/>
      <c r="H161" s="3487"/>
      <c r="I161" s="3489"/>
      <c r="J161" s="3491"/>
      <c r="K161" s="3487"/>
      <c r="L161" s="3489"/>
      <c r="M161" s="3491"/>
      <c r="N161" s="3493"/>
      <c r="O161" s="3326"/>
      <c r="P161" s="3330"/>
      <c r="Q161" s="3331"/>
      <c r="R161" s="3334"/>
      <c r="S161" s="3335"/>
      <c r="T161" s="3336"/>
      <c r="U161" s="3337"/>
      <c r="V161" s="3339"/>
      <c r="W161" s="3744"/>
    </row>
    <row r="162" spans="2:27" ht="12" customHeight="1" x14ac:dyDescent="0.15">
      <c r="B162" s="3962"/>
      <c r="C162" s="3971"/>
      <c r="D162" s="980" t="s">
        <v>70</v>
      </c>
      <c r="E162" s="1006" t="s">
        <v>1549</v>
      </c>
      <c r="F162" s="3960" t="s">
        <v>1550</v>
      </c>
      <c r="G162" s="3968"/>
      <c r="H162" s="3487"/>
      <c r="I162" s="3489"/>
      <c r="J162" s="3491"/>
      <c r="K162" s="3487"/>
      <c r="L162" s="3489"/>
      <c r="M162" s="3491"/>
      <c r="N162" s="3493"/>
      <c r="O162" s="3326"/>
      <c r="P162" s="3340"/>
      <c r="Q162" s="3342">
        <v>1170</v>
      </c>
      <c r="R162" s="3344">
        <v>172</v>
      </c>
      <c r="S162" s="3345">
        <v>434</v>
      </c>
      <c r="T162" s="3368" t="s">
        <v>5898</v>
      </c>
      <c r="U162" s="3347">
        <v>242</v>
      </c>
      <c r="V162" s="3683" t="s">
        <v>3467</v>
      </c>
      <c r="W162" s="3744"/>
    </row>
    <row r="163" spans="2:27" ht="12" customHeight="1" x14ac:dyDescent="0.15">
      <c r="B163" s="3962"/>
      <c r="C163" s="3972"/>
      <c r="D163" s="991" t="s">
        <v>71</v>
      </c>
      <c r="E163" s="1019" t="s">
        <v>6</v>
      </c>
      <c r="F163" s="3961"/>
      <c r="G163" s="3931"/>
      <c r="H163" s="3745"/>
      <c r="I163" s="3746"/>
      <c r="J163" s="3747"/>
      <c r="K163" s="3745"/>
      <c r="L163" s="3746"/>
      <c r="M163" s="3747"/>
      <c r="N163" s="3503"/>
      <c r="O163" s="3358"/>
      <c r="P163" s="3359"/>
      <c r="Q163" s="3360"/>
      <c r="R163" s="3359"/>
      <c r="S163" s="3375"/>
      <c r="T163" s="3374"/>
      <c r="U163" s="3362"/>
      <c r="V163" s="3684"/>
      <c r="W163" s="3744"/>
    </row>
    <row r="164" spans="2:27" ht="12" customHeight="1" x14ac:dyDescent="0.15">
      <c r="B164" s="3962"/>
      <c r="C164" s="3963" t="s">
        <v>1551</v>
      </c>
      <c r="D164" s="980" t="s">
        <v>72</v>
      </c>
      <c r="E164" s="1006" t="s">
        <v>1552</v>
      </c>
      <c r="F164" s="3966" t="s">
        <v>6</v>
      </c>
      <c r="G164" s="3909">
        <v>2</v>
      </c>
      <c r="H164" s="3768">
        <v>1</v>
      </c>
      <c r="I164" s="3769">
        <v>0</v>
      </c>
      <c r="J164" s="3770">
        <v>1</v>
      </c>
      <c r="K164" s="3768">
        <v>0</v>
      </c>
      <c r="L164" s="3769">
        <v>1</v>
      </c>
      <c r="M164" s="3770">
        <v>1</v>
      </c>
      <c r="N164" s="3502">
        <v>0</v>
      </c>
      <c r="O164" s="3325">
        <v>32</v>
      </c>
      <c r="P164" s="3328">
        <v>3060</v>
      </c>
      <c r="Q164" s="3329"/>
      <c r="R164" s="3332" t="s">
        <v>3468</v>
      </c>
      <c r="S164" s="3333"/>
      <c r="T164" s="3328" t="s">
        <v>5228</v>
      </c>
      <c r="U164" s="3329"/>
      <c r="V164" s="3338" t="s">
        <v>3309</v>
      </c>
      <c r="W164" s="3744"/>
      <c r="Y164" s="1548">
        <f>SUM(H164:J167)</f>
        <v>2</v>
      </c>
      <c r="Z164" s="1548">
        <f>SUM(K164:M167)</f>
        <v>2</v>
      </c>
      <c r="AA164" s="1549" t="str">
        <f>IF(Y164=Z164,"","不一致")</f>
        <v/>
      </c>
    </row>
    <row r="165" spans="2:27" ht="12" customHeight="1" x14ac:dyDescent="0.15">
      <c r="B165" s="3962"/>
      <c r="C165" s="3964"/>
      <c r="D165" s="1015"/>
      <c r="E165" s="1006" t="s">
        <v>1553</v>
      </c>
      <c r="F165" s="3967"/>
      <c r="G165" s="3968"/>
      <c r="H165" s="3487"/>
      <c r="I165" s="3489"/>
      <c r="J165" s="3491"/>
      <c r="K165" s="3487"/>
      <c r="L165" s="3489"/>
      <c r="M165" s="3491"/>
      <c r="N165" s="3493"/>
      <c r="O165" s="3326"/>
      <c r="P165" s="3330"/>
      <c r="Q165" s="3331"/>
      <c r="R165" s="3334"/>
      <c r="S165" s="3335"/>
      <c r="T165" s="3336"/>
      <c r="U165" s="3337"/>
      <c r="V165" s="3339"/>
      <c r="W165" s="3744"/>
    </row>
    <row r="166" spans="2:27" ht="12" customHeight="1" x14ac:dyDescent="0.15">
      <c r="B166" s="3962"/>
      <c r="C166" s="3964"/>
      <c r="D166" s="980" t="s">
        <v>70</v>
      </c>
      <c r="E166" s="1006" t="s">
        <v>1554</v>
      </c>
      <c r="F166" s="3958" t="s">
        <v>1555</v>
      </c>
      <c r="G166" s="3968"/>
      <c r="H166" s="3487"/>
      <c r="I166" s="3489"/>
      <c r="J166" s="3491"/>
      <c r="K166" s="3487"/>
      <c r="L166" s="3489"/>
      <c r="M166" s="3491"/>
      <c r="N166" s="3493"/>
      <c r="O166" s="3326"/>
      <c r="P166" s="3340"/>
      <c r="Q166" s="3342">
        <v>1029</v>
      </c>
      <c r="R166" s="3344">
        <v>815</v>
      </c>
      <c r="S166" s="3345">
        <v>1556</v>
      </c>
      <c r="T166" s="3368" t="s">
        <v>5898</v>
      </c>
      <c r="U166" s="3347">
        <v>357</v>
      </c>
      <c r="V166" s="3683" t="s">
        <v>3469</v>
      </c>
      <c r="W166" s="3744"/>
    </row>
    <row r="167" spans="2:27" ht="12" customHeight="1" x14ac:dyDescent="0.15">
      <c r="B167" s="3962"/>
      <c r="C167" s="3965"/>
      <c r="D167" s="991" t="s">
        <v>71</v>
      </c>
      <c r="E167" s="989" t="s">
        <v>5859</v>
      </c>
      <c r="F167" s="3959"/>
      <c r="G167" s="3931"/>
      <c r="H167" s="3745"/>
      <c r="I167" s="3746"/>
      <c r="J167" s="3747"/>
      <c r="K167" s="3745"/>
      <c r="L167" s="3746"/>
      <c r="M167" s="3747"/>
      <c r="N167" s="3503"/>
      <c r="O167" s="3358"/>
      <c r="P167" s="3359"/>
      <c r="Q167" s="3360"/>
      <c r="R167" s="3359"/>
      <c r="S167" s="3375"/>
      <c r="T167" s="3374"/>
      <c r="U167" s="3362"/>
      <c r="V167" s="3684"/>
      <c r="W167" s="3744"/>
    </row>
    <row r="168" spans="2:27" ht="12" customHeight="1" x14ac:dyDescent="0.15">
      <c r="B168" s="4130"/>
      <c r="C168" s="3971" t="s">
        <v>1556</v>
      </c>
      <c r="D168" s="980" t="s">
        <v>72</v>
      </c>
      <c r="E168" s="1020" t="s">
        <v>1557</v>
      </c>
      <c r="F168" s="3985" t="s">
        <v>6</v>
      </c>
      <c r="G168" s="3909">
        <v>3</v>
      </c>
      <c r="H168" s="3768">
        <v>1</v>
      </c>
      <c r="I168" s="3769">
        <v>0</v>
      </c>
      <c r="J168" s="3770">
        <v>2</v>
      </c>
      <c r="K168" s="3768">
        <v>0</v>
      </c>
      <c r="L168" s="3769">
        <v>1</v>
      </c>
      <c r="M168" s="3770">
        <v>2</v>
      </c>
      <c r="N168" s="3502">
        <v>0</v>
      </c>
      <c r="O168" s="3325">
        <v>21</v>
      </c>
      <c r="P168" s="3328">
        <v>8991</v>
      </c>
      <c r="Q168" s="3329"/>
      <c r="R168" s="3332" t="s">
        <v>3470</v>
      </c>
      <c r="S168" s="3333"/>
      <c r="T168" s="3328" t="s">
        <v>5228</v>
      </c>
      <c r="U168" s="3329"/>
      <c r="V168" s="3338" t="s">
        <v>3309</v>
      </c>
      <c r="W168" s="3744"/>
      <c r="Y168" s="1548">
        <f>SUM(H168:J171)</f>
        <v>3</v>
      </c>
      <c r="Z168" s="1548">
        <f>SUM(K168:M171)</f>
        <v>3</v>
      </c>
      <c r="AA168" s="1549" t="str">
        <f>IF(Y168=Z168,"","不一致")</f>
        <v/>
      </c>
    </row>
    <row r="169" spans="2:27" ht="12" customHeight="1" x14ac:dyDescent="0.15">
      <c r="B169" s="4130"/>
      <c r="C169" s="3971"/>
      <c r="D169" s="1015"/>
      <c r="E169" s="1006" t="s">
        <v>1558</v>
      </c>
      <c r="F169" s="3967"/>
      <c r="G169" s="3968"/>
      <c r="H169" s="3487"/>
      <c r="I169" s="3489"/>
      <c r="J169" s="3491"/>
      <c r="K169" s="3487"/>
      <c r="L169" s="3489"/>
      <c r="M169" s="3491"/>
      <c r="N169" s="3493"/>
      <c r="O169" s="3326"/>
      <c r="P169" s="3330"/>
      <c r="Q169" s="3331"/>
      <c r="R169" s="3334"/>
      <c r="S169" s="3335"/>
      <c r="T169" s="3336"/>
      <c r="U169" s="3337"/>
      <c r="V169" s="3339"/>
      <c r="W169" s="3744"/>
    </row>
    <row r="170" spans="2:27" ht="12" customHeight="1" x14ac:dyDescent="0.15">
      <c r="B170" s="4130"/>
      <c r="C170" s="3971"/>
      <c r="D170" s="980" t="s">
        <v>70</v>
      </c>
      <c r="E170" s="1006" t="s">
        <v>1559</v>
      </c>
      <c r="F170" s="3958" t="s">
        <v>1560</v>
      </c>
      <c r="G170" s="3968"/>
      <c r="H170" s="3487"/>
      <c r="I170" s="3489"/>
      <c r="J170" s="3491"/>
      <c r="K170" s="3487"/>
      <c r="L170" s="3489"/>
      <c r="M170" s="3491"/>
      <c r="N170" s="3493"/>
      <c r="O170" s="3326"/>
      <c r="P170" s="3340"/>
      <c r="Q170" s="3342">
        <v>2616</v>
      </c>
      <c r="R170" s="3344">
        <v>596</v>
      </c>
      <c r="S170" s="3345">
        <v>1532</v>
      </c>
      <c r="T170" s="3372" t="s">
        <v>5229</v>
      </c>
      <c r="U170" s="3347">
        <v>359</v>
      </c>
      <c r="V170" s="3683" t="s">
        <v>3471</v>
      </c>
      <c r="W170" s="3744"/>
    </row>
    <row r="171" spans="2:27" ht="12" customHeight="1" x14ac:dyDescent="0.15">
      <c r="B171" s="4130"/>
      <c r="C171" s="3984"/>
      <c r="D171" s="1001" t="s">
        <v>71</v>
      </c>
      <c r="E171" s="1011" t="s">
        <v>6</v>
      </c>
      <c r="F171" s="3979"/>
      <c r="G171" s="3931"/>
      <c r="H171" s="3745"/>
      <c r="I171" s="3746"/>
      <c r="J171" s="3747"/>
      <c r="K171" s="3745"/>
      <c r="L171" s="3746"/>
      <c r="M171" s="3747"/>
      <c r="N171" s="3503"/>
      <c r="O171" s="3358"/>
      <c r="P171" s="3359"/>
      <c r="Q171" s="3360"/>
      <c r="R171" s="3359"/>
      <c r="S171" s="3375"/>
      <c r="T171" s="3373"/>
      <c r="U171" s="3362"/>
      <c r="V171" s="3684"/>
      <c r="W171" s="3744"/>
    </row>
    <row r="172" spans="2:27" ht="12" customHeight="1" x14ac:dyDescent="0.15">
      <c r="B172" s="1033"/>
      <c r="C172" s="3980" t="s">
        <v>1561</v>
      </c>
      <c r="D172" s="1008" t="s">
        <v>72</v>
      </c>
      <c r="E172" s="1009" t="s">
        <v>1562</v>
      </c>
      <c r="F172" s="3982" t="s">
        <v>6</v>
      </c>
      <c r="G172" s="3909">
        <v>2</v>
      </c>
      <c r="H172" s="3768">
        <v>1</v>
      </c>
      <c r="I172" s="3769">
        <v>1</v>
      </c>
      <c r="J172" s="3770">
        <v>0</v>
      </c>
      <c r="K172" s="3768">
        <v>0</v>
      </c>
      <c r="L172" s="3769">
        <v>0</v>
      </c>
      <c r="M172" s="3770">
        <v>2</v>
      </c>
      <c r="N172" s="3502">
        <v>0</v>
      </c>
      <c r="O172" s="3325">
        <v>7</v>
      </c>
      <c r="P172" s="3328">
        <v>3310</v>
      </c>
      <c r="Q172" s="3329"/>
      <c r="R172" s="3332" t="s">
        <v>3472</v>
      </c>
      <c r="S172" s="3333"/>
      <c r="T172" s="3328" t="s">
        <v>5228</v>
      </c>
      <c r="U172" s="3329"/>
      <c r="V172" s="3338" t="s">
        <v>3309</v>
      </c>
      <c r="W172" s="3744"/>
      <c r="Y172" s="1548">
        <f>SUM(H172:J175)</f>
        <v>2</v>
      </c>
      <c r="Z172" s="1548">
        <f>SUM(K172:M175)</f>
        <v>2</v>
      </c>
      <c r="AA172" s="1549" t="str">
        <f>IF(Y172=Z172,"","不一致")</f>
        <v/>
      </c>
    </row>
    <row r="173" spans="2:27" ht="12" customHeight="1" x14ac:dyDescent="0.15">
      <c r="B173" s="1033"/>
      <c r="C173" s="3971"/>
      <c r="D173" s="1015"/>
      <c r="E173" s="1006" t="s">
        <v>1563</v>
      </c>
      <c r="F173" s="3967"/>
      <c r="G173" s="3968"/>
      <c r="H173" s="3487"/>
      <c r="I173" s="3489"/>
      <c r="J173" s="3491"/>
      <c r="K173" s="3487"/>
      <c r="L173" s="3489"/>
      <c r="M173" s="3491"/>
      <c r="N173" s="3493"/>
      <c r="O173" s="3326"/>
      <c r="P173" s="3330"/>
      <c r="Q173" s="3331"/>
      <c r="R173" s="3334"/>
      <c r="S173" s="3335"/>
      <c r="T173" s="3336"/>
      <c r="U173" s="3337"/>
      <c r="V173" s="3339"/>
      <c r="W173" s="3744"/>
    </row>
    <row r="174" spans="2:27" ht="12" customHeight="1" x14ac:dyDescent="0.15">
      <c r="B174" s="1033"/>
      <c r="C174" s="3971"/>
      <c r="D174" s="980" t="s">
        <v>70</v>
      </c>
      <c r="E174" s="1006" t="s">
        <v>1564</v>
      </c>
      <c r="F174" s="3958" t="s">
        <v>1565</v>
      </c>
      <c r="G174" s="3968"/>
      <c r="H174" s="3487"/>
      <c r="I174" s="3489"/>
      <c r="J174" s="3491"/>
      <c r="K174" s="3487"/>
      <c r="L174" s="3489"/>
      <c r="M174" s="3491"/>
      <c r="N174" s="3493"/>
      <c r="O174" s="3326"/>
      <c r="P174" s="3340"/>
      <c r="Q174" s="3342">
        <v>1651</v>
      </c>
      <c r="R174" s="3344">
        <v>815</v>
      </c>
      <c r="S174" s="3345">
        <v>1865</v>
      </c>
      <c r="T174" s="3368" t="s">
        <v>5898</v>
      </c>
      <c r="U174" s="3347">
        <v>331</v>
      </c>
      <c r="V174" s="3683" t="s">
        <v>3473</v>
      </c>
      <c r="W174" s="3744"/>
    </row>
    <row r="175" spans="2:27" ht="12" customHeight="1" thickBot="1" x14ac:dyDescent="0.2">
      <c r="B175" s="1034"/>
      <c r="C175" s="3981"/>
      <c r="D175" s="1035" t="s">
        <v>71</v>
      </c>
      <c r="E175" s="1036" t="s">
        <v>6</v>
      </c>
      <c r="F175" s="3974"/>
      <c r="G175" s="3983"/>
      <c r="H175" s="3515"/>
      <c r="I175" s="3513"/>
      <c r="J175" s="3514"/>
      <c r="K175" s="3515"/>
      <c r="L175" s="3513"/>
      <c r="M175" s="3514"/>
      <c r="N175" s="3516"/>
      <c r="O175" s="3327"/>
      <c r="P175" s="3341"/>
      <c r="Q175" s="3343"/>
      <c r="R175" s="3341"/>
      <c r="S175" s="3383"/>
      <c r="T175" s="3456"/>
      <c r="U175" s="3348"/>
      <c r="V175" s="3695"/>
      <c r="W175" s="3744"/>
    </row>
    <row r="176" spans="2:27" ht="12" customHeight="1" x14ac:dyDescent="0.15">
      <c r="B176" s="4131" t="s">
        <v>1545</v>
      </c>
      <c r="C176" s="3975" t="s">
        <v>1566</v>
      </c>
      <c r="D176" s="1037" t="s">
        <v>72</v>
      </c>
      <c r="E176" s="1038" t="s">
        <v>1567</v>
      </c>
      <c r="F176" s="3977" t="s">
        <v>6</v>
      </c>
      <c r="G176" s="3978">
        <v>2</v>
      </c>
      <c r="H176" s="3486">
        <v>1</v>
      </c>
      <c r="I176" s="3488">
        <v>0</v>
      </c>
      <c r="J176" s="3490">
        <v>1</v>
      </c>
      <c r="K176" s="3486">
        <v>0</v>
      </c>
      <c r="L176" s="3488">
        <v>0</v>
      </c>
      <c r="M176" s="3490">
        <v>2</v>
      </c>
      <c r="N176" s="3492">
        <v>0</v>
      </c>
      <c r="O176" s="3351">
        <v>18</v>
      </c>
      <c r="P176" s="3352">
        <v>5365</v>
      </c>
      <c r="Q176" s="3353"/>
      <c r="R176" s="3354" t="s">
        <v>3474</v>
      </c>
      <c r="S176" s="3355"/>
      <c r="T176" s="3352" t="s">
        <v>5228</v>
      </c>
      <c r="U176" s="3353"/>
      <c r="V176" s="3356" t="s">
        <v>3309</v>
      </c>
      <c r="W176" s="3744"/>
      <c r="Y176" s="1548">
        <f>SUM(H176:J179)</f>
        <v>2</v>
      </c>
      <c r="Z176" s="1548">
        <f>SUM(K176:M179)</f>
        <v>2</v>
      </c>
      <c r="AA176" s="1549" t="str">
        <f>IF(Y176=Z176,"","不一致")</f>
        <v/>
      </c>
    </row>
    <row r="177" spans="2:27" ht="12" customHeight="1" x14ac:dyDescent="0.15">
      <c r="B177" s="4006"/>
      <c r="C177" s="3976"/>
      <c r="D177" s="1015"/>
      <c r="E177" s="1006" t="s">
        <v>5230</v>
      </c>
      <c r="F177" s="3967"/>
      <c r="G177" s="3968"/>
      <c r="H177" s="3487"/>
      <c r="I177" s="3489"/>
      <c r="J177" s="3491"/>
      <c r="K177" s="3487"/>
      <c r="L177" s="3489"/>
      <c r="M177" s="3491"/>
      <c r="N177" s="3493"/>
      <c r="O177" s="3326"/>
      <c r="P177" s="3330"/>
      <c r="Q177" s="3331"/>
      <c r="R177" s="3334"/>
      <c r="S177" s="3335"/>
      <c r="T177" s="3336"/>
      <c r="U177" s="3337"/>
      <c r="V177" s="3339"/>
      <c r="W177" s="3744"/>
    </row>
    <row r="178" spans="2:27" ht="12" customHeight="1" x14ac:dyDescent="0.15">
      <c r="B178" s="4006"/>
      <c r="C178" s="3976"/>
      <c r="D178" s="980" t="s">
        <v>70</v>
      </c>
      <c r="E178" s="1006" t="s">
        <v>1568</v>
      </c>
      <c r="F178" s="3989" t="s">
        <v>1569</v>
      </c>
      <c r="G178" s="3968"/>
      <c r="H178" s="3487"/>
      <c r="I178" s="3489"/>
      <c r="J178" s="3491"/>
      <c r="K178" s="3487"/>
      <c r="L178" s="3489"/>
      <c r="M178" s="3491"/>
      <c r="N178" s="3493"/>
      <c r="O178" s="3326"/>
      <c r="P178" s="3340"/>
      <c r="Q178" s="3342">
        <v>3466</v>
      </c>
      <c r="R178" s="3344">
        <v>465</v>
      </c>
      <c r="S178" s="3345">
        <v>1052</v>
      </c>
      <c r="T178" s="3372" t="s">
        <v>5229</v>
      </c>
      <c r="U178" s="3347">
        <v>359</v>
      </c>
      <c r="V178" s="3683" t="s">
        <v>3475</v>
      </c>
      <c r="W178" s="3744"/>
    </row>
    <row r="179" spans="2:27" ht="12" customHeight="1" x14ac:dyDescent="0.15">
      <c r="B179" s="4006"/>
      <c r="C179" s="3976"/>
      <c r="D179" s="1039" t="s">
        <v>71</v>
      </c>
      <c r="E179" s="1040" t="s">
        <v>6</v>
      </c>
      <c r="F179" s="3990"/>
      <c r="G179" s="3931"/>
      <c r="H179" s="3745"/>
      <c r="I179" s="3746"/>
      <c r="J179" s="3747"/>
      <c r="K179" s="3745"/>
      <c r="L179" s="3746"/>
      <c r="M179" s="3747"/>
      <c r="N179" s="3503"/>
      <c r="O179" s="3358"/>
      <c r="P179" s="3359"/>
      <c r="Q179" s="3360"/>
      <c r="R179" s="3359"/>
      <c r="S179" s="3375"/>
      <c r="T179" s="3373"/>
      <c r="U179" s="3362"/>
      <c r="V179" s="3684"/>
      <c r="W179" s="3744"/>
    </row>
    <row r="180" spans="2:27" ht="12" customHeight="1" x14ac:dyDescent="0.15">
      <c r="B180" s="4006"/>
      <c r="C180" s="3976" t="s">
        <v>1570</v>
      </c>
      <c r="D180" s="1041" t="s">
        <v>72</v>
      </c>
      <c r="E180" s="1042" t="s">
        <v>1571</v>
      </c>
      <c r="F180" s="3992" t="s">
        <v>6</v>
      </c>
      <c r="G180" s="3909">
        <v>2</v>
      </c>
      <c r="H180" s="3768">
        <v>2</v>
      </c>
      <c r="I180" s="3769">
        <v>0</v>
      </c>
      <c r="J180" s="3770">
        <v>0</v>
      </c>
      <c r="K180" s="3768">
        <v>0</v>
      </c>
      <c r="L180" s="3769">
        <v>1</v>
      </c>
      <c r="M180" s="3770">
        <v>1</v>
      </c>
      <c r="N180" s="3502">
        <v>0</v>
      </c>
      <c r="O180" s="3325">
        <v>8</v>
      </c>
      <c r="P180" s="3328">
        <v>5384</v>
      </c>
      <c r="Q180" s="3329"/>
      <c r="R180" s="3332" t="s">
        <v>3476</v>
      </c>
      <c r="S180" s="3333"/>
      <c r="T180" s="3328" t="s">
        <v>5228</v>
      </c>
      <c r="U180" s="3329"/>
      <c r="V180" s="3338" t="s">
        <v>3309</v>
      </c>
      <c r="W180" s="3744"/>
      <c r="Y180" s="1548">
        <f>SUM(H180:J183)</f>
        <v>2</v>
      </c>
      <c r="Z180" s="1548">
        <f>SUM(K180:M183)</f>
        <v>2</v>
      </c>
      <c r="AA180" s="1549" t="str">
        <f>IF(Y180=Z180,"","不一致")</f>
        <v/>
      </c>
    </row>
    <row r="181" spans="2:27" ht="12" customHeight="1" x14ac:dyDescent="0.15">
      <c r="B181" s="4006"/>
      <c r="C181" s="3976"/>
      <c r="D181" s="1015"/>
      <c r="E181" s="1006" t="s">
        <v>1572</v>
      </c>
      <c r="F181" s="3993"/>
      <c r="G181" s="3968"/>
      <c r="H181" s="3487"/>
      <c r="I181" s="3489"/>
      <c r="J181" s="3491"/>
      <c r="K181" s="3487"/>
      <c r="L181" s="3489"/>
      <c r="M181" s="3491"/>
      <c r="N181" s="3493"/>
      <c r="O181" s="3326"/>
      <c r="P181" s="3330"/>
      <c r="Q181" s="3331"/>
      <c r="R181" s="3334"/>
      <c r="S181" s="3335"/>
      <c r="T181" s="3336"/>
      <c r="U181" s="3337"/>
      <c r="V181" s="3339"/>
      <c r="W181" s="3744"/>
    </row>
    <row r="182" spans="2:27" ht="12" customHeight="1" x14ac:dyDescent="0.15">
      <c r="B182" s="4006"/>
      <c r="C182" s="3976"/>
      <c r="D182" s="980" t="s">
        <v>70</v>
      </c>
      <c r="E182" s="1006" t="s">
        <v>1573</v>
      </c>
      <c r="F182" s="3958" t="s">
        <v>1574</v>
      </c>
      <c r="G182" s="3968"/>
      <c r="H182" s="3487"/>
      <c r="I182" s="3489"/>
      <c r="J182" s="3491"/>
      <c r="K182" s="3487"/>
      <c r="L182" s="3489"/>
      <c r="M182" s="3491"/>
      <c r="N182" s="3493"/>
      <c r="O182" s="3326"/>
      <c r="P182" s="3340"/>
      <c r="Q182" s="3342">
        <v>1400</v>
      </c>
      <c r="R182" s="3344">
        <v>467</v>
      </c>
      <c r="S182" s="3345">
        <v>909</v>
      </c>
      <c r="T182" s="3368" t="s">
        <v>5898</v>
      </c>
      <c r="U182" s="3347">
        <v>300</v>
      </c>
      <c r="V182" s="3683" t="s">
        <v>3477</v>
      </c>
      <c r="W182" s="3744"/>
    </row>
    <row r="183" spans="2:27" ht="12" customHeight="1" x14ac:dyDescent="0.15">
      <c r="B183" s="4006"/>
      <c r="C183" s="3991"/>
      <c r="D183" s="1043" t="s">
        <v>71</v>
      </c>
      <c r="E183" s="1011" t="s">
        <v>6</v>
      </c>
      <c r="F183" s="3979"/>
      <c r="G183" s="3931"/>
      <c r="H183" s="3745"/>
      <c r="I183" s="3746"/>
      <c r="J183" s="3747"/>
      <c r="K183" s="3745"/>
      <c r="L183" s="3746"/>
      <c r="M183" s="3747"/>
      <c r="N183" s="3503"/>
      <c r="O183" s="3358"/>
      <c r="P183" s="3359"/>
      <c r="Q183" s="3360"/>
      <c r="R183" s="3359"/>
      <c r="S183" s="3375"/>
      <c r="T183" s="3374"/>
      <c r="U183" s="3362"/>
      <c r="V183" s="3684"/>
      <c r="W183" s="3744"/>
    </row>
    <row r="184" spans="2:27" ht="12" customHeight="1" x14ac:dyDescent="0.15">
      <c r="B184" s="1044"/>
      <c r="C184" s="3986" t="s">
        <v>1575</v>
      </c>
      <c r="D184" s="1021" t="s">
        <v>72</v>
      </c>
      <c r="E184" s="1009" t="s">
        <v>1576</v>
      </c>
      <c r="F184" s="3982" t="s">
        <v>6</v>
      </c>
      <c r="G184" s="3909">
        <v>2</v>
      </c>
      <c r="H184" s="3768">
        <v>2</v>
      </c>
      <c r="I184" s="3769">
        <v>0</v>
      </c>
      <c r="J184" s="3770">
        <v>0</v>
      </c>
      <c r="K184" s="3768">
        <v>0</v>
      </c>
      <c r="L184" s="3769">
        <v>0</v>
      </c>
      <c r="M184" s="3770">
        <v>2</v>
      </c>
      <c r="N184" s="3502">
        <v>0</v>
      </c>
      <c r="O184" s="3325">
        <v>476</v>
      </c>
      <c r="P184" s="3328">
        <v>12904</v>
      </c>
      <c r="Q184" s="3329"/>
      <c r="R184" s="3332" t="s">
        <v>3478</v>
      </c>
      <c r="S184" s="3333"/>
      <c r="T184" s="3328" t="s">
        <v>5228</v>
      </c>
      <c r="U184" s="3329"/>
      <c r="V184" s="3338" t="s">
        <v>3309</v>
      </c>
      <c r="W184" s="3744"/>
      <c r="Y184" s="1548">
        <f>SUM(H184:J187)</f>
        <v>2</v>
      </c>
      <c r="Z184" s="1548">
        <f>SUM(K184:M187)</f>
        <v>2</v>
      </c>
      <c r="AA184" s="1549" t="str">
        <f>IF(Y184=Z184,"","不一致")</f>
        <v/>
      </c>
    </row>
    <row r="185" spans="2:27" ht="12" customHeight="1" x14ac:dyDescent="0.15">
      <c r="B185" s="1044"/>
      <c r="C185" s="3987"/>
      <c r="D185" s="1022"/>
      <c r="E185" s="1006" t="s">
        <v>5231</v>
      </c>
      <c r="F185" s="3967"/>
      <c r="G185" s="3968"/>
      <c r="H185" s="3487"/>
      <c r="I185" s="3489"/>
      <c r="J185" s="3491"/>
      <c r="K185" s="3487"/>
      <c r="L185" s="3489"/>
      <c r="M185" s="3491"/>
      <c r="N185" s="3493"/>
      <c r="O185" s="3326"/>
      <c r="P185" s="3330"/>
      <c r="Q185" s="3331"/>
      <c r="R185" s="3334"/>
      <c r="S185" s="3335"/>
      <c r="T185" s="3336"/>
      <c r="U185" s="3337"/>
      <c r="V185" s="3339"/>
      <c r="W185" s="3744"/>
    </row>
    <row r="186" spans="2:27" ht="12" customHeight="1" x14ac:dyDescent="0.15">
      <c r="B186" s="1044"/>
      <c r="C186" s="3987"/>
      <c r="D186" s="1023" t="s">
        <v>70</v>
      </c>
      <c r="E186" s="1006" t="s">
        <v>1577</v>
      </c>
      <c r="F186" s="3958" t="s">
        <v>1578</v>
      </c>
      <c r="G186" s="3968"/>
      <c r="H186" s="3487"/>
      <c r="I186" s="3489"/>
      <c r="J186" s="3491"/>
      <c r="K186" s="3487"/>
      <c r="L186" s="3489"/>
      <c r="M186" s="3491"/>
      <c r="N186" s="3493"/>
      <c r="O186" s="3326"/>
      <c r="P186" s="3340"/>
      <c r="Q186" s="3342">
        <v>8500</v>
      </c>
      <c r="R186" s="3344">
        <v>838</v>
      </c>
      <c r="S186" s="3345">
        <v>1955</v>
      </c>
      <c r="T186" s="3368" t="s">
        <v>5898</v>
      </c>
      <c r="U186" s="3347">
        <v>357</v>
      </c>
      <c r="V186" s="3683" t="s">
        <v>3479</v>
      </c>
      <c r="W186" s="3744"/>
    </row>
    <row r="187" spans="2:27" ht="12" customHeight="1" x14ac:dyDescent="0.15">
      <c r="B187" s="1044"/>
      <c r="C187" s="3988"/>
      <c r="D187" s="1043" t="s">
        <v>71</v>
      </c>
      <c r="E187" s="1011" t="s">
        <v>6</v>
      </c>
      <c r="F187" s="3979"/>
      <c r="G187" s="3931"/>
      <c r="H187" s="3745"/>
      <c r="I187" s="3746"/>
      <c r="J187" s="3747"/>
      <c r="K187" s="3745"/>
      <c r="L187" s="3746"/>
      <c r="M187" s="3747"/>
      <c r="N187" s="3503"/>
      <c r="O187" s="3358"/>
      <c r="P187" s="3359"/>
      <c r="Q187" s="3360"/>
      <c r="R187" s="3359"/>
      <c r="S187" s="3375"/>
      <c r="T187" s="3374"/>
      <c r="U187" s="3362"/>
      <c r="V187" s="3684"/>
      <c r="W187" s="3744"/>
    </row>
    <row r="188" spans="2:27" ht="12" customHeight="1" x14ac:dyDescent="0.15">
      <c r="B188" s="1044"/>
      <c r="C188" s="3995" t="s">
        <v>1579</v>
      </c>
      <c r="D188" s="1021" t="s">
        <v>72</v>
      </c>
      <c r="E188" s="1009" t="s">
        <v>1580</v>
      </c>
      <c r="F188" s="3982" t="s">
        <v>6</v>
      </c>
      <c r="G188" s="3909">
        <v>2</v>
      </c>
      <c r="H188" s="3768">
        <v>2</v>
      </c>
      <c r="I188" s="3769">
        <v>0</v>
      </c>
      <c r="J188" s="3770">
        <v>0</v>
      </c>
      <c r="K188" s="3768">
        <v>0</v>
      </c>
      <c r="L188" s="3769">
        <v>0</v>
      </c>
      <c r="M188" s="3770">
        <v>2</v>
      </c>
      <c r="N188" s="3502">
        <v>0</v>
      </c>
      <c r="O188" s="3325">
        <v>10</v>
      </c>
      <c r="P188" s="3328">
        <v>1500</v>
      </c>
      <c r="Q188" s="3329"/>
      <c r="R188" s="3332" t="s">
        <v>3480</v>
      </c>
      <c r="S188" s="3333"/>
      <c r="T188" s="3328" t="s">
        <v>5228</v>
      </c>
      <c r="U188" s="3329"/>
      <c r="V188" s="3338" t="s">
        <v>3309</v>
      </c>
      <c r="W188" s="3744"/>
      <c r="Y188" s="1548">
        <f>SUM(H188:J191)</f>
        <v>2</v>
      </c>
      <c r="Z188" s="1548">
        <f>SUM(K188:M191)</f>
        <v>2</v>
      </c>
      <c r="AA188" s="1549" t="str">
        <f>IF(Y188=Z188,"","不一致")</f>
        <v/>
      </c>
    </row>
    <row r="189" spans="2:27" ht="12" customHeight="1" x14ac:dyDescent="0.15">
      <c r="B189" s="1044"/>
      <c r="C189" s="3996"/>
      <c r="D189" s="1022"/>
      <c r="E189" s="1006" t="s">
        <v>1581</v>
      </c>
      <c r="F189" s="3967"/>
      <c r="G189" s="3968"/>
      <c r="H189" s="3487"/>
      <c r="I189" s="3489"/>
      <c r="J189" s="3491"/>
      <c r="K189" s="3487"/>
      <c r="L189" s="3489"/>
      <c r="M189" s="3491"/>
      <c r="N189" s="3493"/>
      <c r="O189" s="3326"/>
      <c r="P189" s="3330"/>
      <c r="Q189" s="3331"/>
      <c r="R189" s="3334"/>
      <c r="S189" s="3335"/>
      <c r="T189" s="3336"/>
      <c r="U189" s="3337"/>
      <c r="V189" s="3339"/>
      <c r="W189" s="3744"/>
    </row>
    <row r="190" spans="2:27" ht="12" customHeight="1" x14ac:dyDescent="0.15">
      <c r="B190" s="1044"/>
      <c r="C190" s="3996"/>
      <c r="D190" s="1023" t="s">
        <v>70</v>
      </c>
      <c r="E190" s="1006" t="s">
        <v>1582</v>
      </c>
      <c r="F190" s="3958" t="s">
        <v>1583</v>
      </c>
      <c r="G190" s="3968"/>
      <c r="H190" s="3487"/>
      <c r="I190" s="3489"/>
      <c r="J190" s="3491"/>
      <c r="K190" s="3487"/>
      <c r="L190" s="3489"/>
      <c r="M190" s="3491"/>
      <c r="N190" s="3493"/>
      <c r="O190" s="3326"/>
      <c r="P190" s="3340"/>
      <c r="Q190" s="3342">
        <v>1000</v>
      </c>
      <c r="R190" s="3344">
        <v>576</v>
      </c>
      <c r="S190" s="3345">
        <v>1420</v>
      </c>
      <c r="T190" s="3368" t="s">
        <v>5898</v>
      </c>
      <c r="U190" s="3347">
        <v>252</v>
      </c>
      <c r="V190" s="3683" t="s">
        <v>3481</v>
      </c>
      <c r="W190" s="3744"/>
    </row>
    <row r="191" spans="2:27" ht="12" customHeight="1" x14ac:dyDescent="0.15">
      <c r="B191" s="1044"/>
      <c r="C191" s="3997"/>
      <c r="D191" s="1045" t="s">
        <v>71</v>
      </c>
      <c r="E191" s="1019" t="s">
        <v>6</v>
      </c>
      <c r="F191" s="3994"/>
      <c r="G191" s="3931"/>
      <c r="H191" s="3745"/>
      <c r="I191" s="3746"/>
      <c r="J191" s="3747"/>
      <c r="K191" s="3745"/>
      <c r="L191" s="3746"/>
      <c r="M191" s="3747"/>
      <c r="N191" s="3503"/>
      <c r="O191" s="3358"/>
      <c r="P191" s="3359"/>
      <c r="Q191" s="3360"/>
      <c r="R191" s="3359"/>
      <c r="S191" s="3375"/>
      <c r="T191" s="3374"/>
      <c r="U191" s="3362"/>
      <c r="V191" s="3684"/>
      <c r="W191" s="3744"/>
    </row>
    <row r="192" spans="2:27" ht="12" customHeight="1" x14ac:dyDescent="0.15">
      <c r="B192" s="4006"/>
      <c r="C192" s="3987" t="s">
        <v>1584</v>
      </c>
      <c r="D192" s="1023" t="s">
        <v>72</v>
      </c>
      <c r="E192" s="1006" t="s">
        <v>1585</v>
      </c>
      <c r="F192" s="3966" t="s">
        <v>6</v>
      </c>
      <c r="G192" s="3909">
        <v>5</v>
      </c>
      <c r="H192" s="3768">
        <v>4</v>
      </c>
      <c r="I192" s="3769">
        <v>0</v>
      </c>
      <c r="J192" s="3770">
        <v>1</v>
      </c>
      <c r="K192" s="3768">
        <v>1</v>
      </c>
      <c r="L192" s="3769">
        <v>2</v>
      </c>
      <c r="M192" s="3770">
        <v>2</v>
      </c>
      <c r="N192" s="3502">
        <v>0</v>
      </c>
      <c r="O192" s="3325">
        <v>60</v>
      </c>
      <c r="P192" s="3328">
        <v>39085</v>
      </c>
      <c r="Q192" s="3329"/>
      <c r="R192" s="3332" t="s">
        <v>3482</v>
      </c>
      <c r="S192" s="3333"/>
      <c r="T192" s="3328" t="s">
        <v>5228</v>
      </c>
      <c r="U192" s="3329"/>
      <c r="V192" s="3338" t="s">
        <v>3309</v>
      </c>
      <c r="W192" s="3744"/>
      <c r="Y192" s="1548">
        <f>SUM(H192:J195)</f>
        <v>5</v>
      </c>
      <c r="Z192" s="1548">
        <f>SUM(K192:M195)</f>
        <v>5</v>
      </c>
      <c r="AA192" s="1549" t="str">
        <f>IF(Y192=Z192,"","不一致")</f>
        <v/>
      </c>
    </row>
    <row r="193" spans="2:27" ht="12" customHeight="1" x14ac:dyDescent="0.15">
      <c r="B193" s="4006"/>
      <c r="C193" s="3987"/>
      <c r="D193" s="1022"/>
      <c r="E193" s="1006" t="s">
        <v>1586</v>
      </c>
      <c r="F193" s="3967"/>
      <c r="G193" s="3968"/>
      <c r="H193" s="3487"/>
      <c r="I193" s="3489"/>
      <c r="J193" s="3491"/>
      <c r="K193" s="3487"/>
      <c r="L193" s="3489"/>
      <c r="M193" s="3491"/>
      <c r="N193" s="3493"/>
      <c r="O193" s="3326"/>
      <c r="P193" s="3330"/>
      <c r="Q193" s="3331"/>
      <c r="R193" s="3334"/>
      <c r="S193" s="3335"/>
      <c r="T193" s="3336"/>
      <c r="U193" s="3337"/>
      <c r="V193" s="3339"/>
      <c r="W193" s="3744"/>
    </row>
    <row r="194" spans="2:27" ht="12" customHeight="1" x14ac:dyDescent="0.15">
      <c r="B194" s="4006"/>
      <c r="C194" s="3987"/>
      <c r="D194" s="1023" t="s">
        <v>70</v>
      </c>
      <c r="E194" s="1006" t="s">
        <v>1587</v>
      </c>
      <c r="F194" s="3958" t="s">
        <v>1588</v>
      </c>
      <c r="G194" s="3968"/>
      <c r="H194" s="3487"/>
      <c r="I194" s="3489"/>
      <c r="J194" s="3491"/>
      <c r="K194" s="3487"/>
      <c r="L194" s="3489"/>
      <c r="M194" s="3491"/>
      <c r="N194" s="3493"/>
      <c r="O194" s="3326"/>
      <c r="P194" s="3340"/>
      <c r="Q194" s="3342">
        <v>20269</v>
      </c>
      <c r="R194" s="3344">
        <v>4670</v>
      </c>
      <c r="S194" s="3345">
        <v>10075</v>
      </c>
      <c r="T194" s="3368" t="s">
        <v>5898</v>
      </c>
      <c r="U194" s="3347">
        <v>355</v>
      </c>
      <c r="V194" s="3683" t="s">
        <v>3483</v>
      </c>
      <c r="W194" s="3744"/>
    </row>
    <row r="195" spans="2:27" ht="12" customHeight="1" x14ac:dyDescent="0.15">
      <c r="B195" s="4006"/>
      <c r="C195" s="3988"/>
      <c r="D195" s="1043" t="s">
        <v>71</v>
      </c>
      <c r="E195" s="1011" t="s">
        <v>6</v>
      </c>
      <c r="F195" s="3979"/>
      <c r="G195" s="3931"/>
      <c r="H195" s="3745"/>
      <c r="I195" s="3746"/>
      <c r="J195" s="3747"/>
      <c r="K195" s="3745"/>
      <c r="L195" s="3746"/>
      <c r="M195" s="3747"/>
      <c r="N195" s="3503"/>
      <c r="O195" s="3358"/>
      <c r="P195" s="3359"/>
      <c r="Q195" s="3360"/>
      <c r="R195" s="3359"/>
      <c r="S195" s="3375"/>
      <c r="T195" s="3374"/>
      <c r="U195" s="3362"/>
      <c r="V195" s="3684"/>
      <c r="W195" s="3744"/>
    </row>
    <row r="196" spans="2:27" ht="12" customHeight="1" x14ac:dyDescent="0.15">
      <c r="B196" s="1044"/>
      <c r="C196" s="3995" t="s">
        <v>1589</v>
      </c>
      <c r="D196" s="1021" t="s">
        <v>72</v>
      </c>
      <c r="E196" s="1009" t="s">
        <v>301</v>
      </c>
      <c r="F196" s="3982" t="s">
        <v>6</v>
      </c>
      <c r="G196" s="3909">
        <v>3</v>
      </c>
      <c r="H196" s="3768">
        <v>2</v>
      </c>
      <c r="I196" s="3769">
        <v>0</v>
      </c>
      <c r="J196" s="3770">
        <v>1</v>
      </c>
      <c r="K196" s="3768">
        <v>0</v>
      </c>
      <c r="L196" s="3769">
        <v>1</v>
      </c>
      <c r="M196" s="3770">
        <v>2</v>
      </c>
      <c r="N196" s="3502">
        <v>0</v>
      </c>
      <c r="O196" s="3325">
        <v>34</v>
      </c>
      <c r="P196" s="3328">
        <v>24860</v>
      </c>
      <c r="Q196" s="3329"/>
      <c r="R196" s="3332" t="s">
        <v>3484</v>
      </c>
      <c r="S196" s="3333"/>
      <c r="T196" s="3328" t="s">
        <v>5228</v>
      </c>
      <c r="U196" s="3329"/>
      <c r="V196" s="3338" t="s">
        <v>3309</v>
      </c>
      <c r="W196" s="3744"/>
      <c r="Y196" s="1548">
        <f>SUM(H196:J199)</f>
        <v>3</v>
      </c>
      <c r="Z196" s="1548">
        <f>SUM(K196:M199)</f>
        <v>3</v>
      </c>
      <c r="AA196" s="1549" t="str">
        <f>IF(Y196=Z196,"","不一致")</f>
        <v/>
      </c>
    </row>
    <row r="197" spans="2:27" ht="12" customHeight="1" x14ac:dyDescent="0.15">
      <c r="B197" s="1044"/>
      <c r="C197" s="3996"/>
      <c r="D197" s="1022"/>
      <c r="E197" s="1006" t="s">
        <v>1590</v>
      </c>
      <c r="F197" s="3967"/>
      <c r="G197" s="3968"/>
      <c r="H197" s="3487"/>
      <c r="I197" s="3489"/>
      <c r="J197" s="3491"/>
      <c r="K197" s="3487"/>
      <c r="L197" s="3489"/>
      <c r="M197" s="3491"/>
      <c r="N197" s="3493"/>
      <c r="O197" s="3326"/>
      <c r="P197" s="3330"/>
      <c r="Q197" s="3331"/>
      <c r="R197" s="3334"/>
      <c r="S197" s="3335"/>
      <c r="T197" s="3336"/>
      <c r="U197" s="3337"/>
      <c r="V197" s="3339"/>
      <c r="W197" s="3744"/>
    </row>
    <row r="198" spans="2:27" ht="12" customHeight="1" x14ac:dyDescent="0.15">
      <c r="B198" s="1044"/>
      <c r="C198" s="3996"/>
      <c r="D198" s="1023" t="s">
        <v>70</v>
      </c>
      <c r="E198" s="1006" t="s">
        <v>1591</v>
      </c>
      <c r="F198" s="3958" t="s">
        <v>1592</v>
      </c>
      <c r="G198" s="3968"/>
      <c r="H198" s="3487"/>
      <c r="I198" s="3489"/>
      <c r="J198" s="3491"/>
      <c r="K198" s="3487"/>
      <c r="L198" s="3489"/>
      <c r="M198" s="3491"/>
      <c r="N198" s="3493"/>
      <c r="O198" s="3326"/>
      <c r="P198" s="3340"/>
      <c r="Q198" s="3342">
        <v>12254</v>
      </c>
      <c r="R198" s="3344">
        <v>2063</v>
      </c>
      <c r="S198" s="3345">
        <v>4469</v>
      </c>
      <c r="T198" s="3368" t="s">
        <v>5898</v>
      </c>
      <c r="U198" s="3347">
        <v>338</v>
      </c>
      <c r="V198" s="3683" t="s">
        <v>3485</v>
      </c>
      <c r="W198" s="3744"/>
    </row>
    <row r="199" spans="2:27" ht="12" customHeight="1" x14ac:dyDescent="0.15">
      <c r="B199" s="1044"/>
      <c r="C199" s="3997"/>
      <c r="D199" s="1045" t="s">
        <v>71</v>
      </c>
      <c r="E199" s="1019" t="s">
        <v>6</v>
      </c>
      <c r="F199" s="3994"/>
      <c r="G199" s="3931"/>
      <c r="H199" s="3745"/>
      <c r="I199" s="3746"/>
      <c r="J199" s="3747"/>
      <c r="K199" s="3745"/>
      <c r="L199" s="3746"/>
      <c r="M199" s="3747"/>
      <c r="N199" s="3503"/>
      <c r="O199" s="3358"/>
      <c r="P199" s="3359"/>
      <c r="Q199" s="3360"/>
      <c r="R199" s="3359"/>
      <c r="S199" s="3375"/>
      <c r="T199" s="3374"/>
      <c r="U199" s="3362"/>
      <c r="V199" s="3684"/>
      <c r="W199" s="3744"/>
    </row>
    <row r="200" spans="2:27" ht="12" customHeight="1" x14ac:dyDescent="0.15">
      <c r="B200" s="1044"/>
      <c r="C200" s="3998" t="s">
        <v>1593</v>
      </c>
      <c r="D200" s="1046" t="s">
        <v>72</v>
      </c>
      <c r="E200" s="1020" t="s">
        <v>1594</v>
      </c>
      <c r="F200" s="3985" t="s">
        <v>6</v>
      </c>
      <c r="G200" s="3909">
        <v>3</v>
      </c>
      <c r="H200" s="3768">
        <v>3</v>
      </c>
      <c r="I200" s="3769">
        <v>0</v>
      </c>
      <c r="J200" s="3770">
        <v>0</v>
      </c>
      <c r="K200" s="3768">
        <v>0</v>
      </c>
      <c r="L200" s="3769">
        <v>0</v>
      </c>
      <c r="M200" s="3770">
        <v>3</v>
      </c>
      <c r="N200" s="3502">
        <v>0</v>
      </c>
      <c r="O200" s="3325">
        <v>27</v>
      </c>
      <c r="P200" s="3328">
        <v>5974</v>
      </c>
      <c r="Q200" s="3329"/>
      <c r="R200" s="3332" t="s">
        <v>3486</v>
      </c>
      <c r="S200" s="3333"/>
      <c r="T200" s="3328" t="s">
        <v>5228</v>
      </c>
      <c r="U200" s="3329"/>
      <c r="V200" s="3338" t="s">
        <v>3309</v>
      </c>
      <c r="W200" s="3744"/>
      <c r="Y200" s="1548">
        <f>SUM(H200:J203)</f>
        <v>3</v>
      </c>
      <c r="Z200" s="1548">
        <f>SUM(K200:M203)</f>
        <v>3</v>
      </c>
      <c r="AA200" s="1549" t="str">
        <f>IF(Y200=Z200,"","不一致")</f>
        <v/>
      </c>
    </row>
    <row r="201" spans="2:27" ht="12" customHeight="1" x14ac:dyDescent="0.15">
      <c r="B201" s="1044"/>
      <c r="C201" s="3996"/>
      <c r="D201" s="1022"/>
      <c r="E201" s="1006" t="s">
        <v>1595</v>
      </c>
      <c r="F201" s="3967"/>
      <c r="G201" s="3968"/>
      <c r="H201" s="3487"/>
      <c r="I201" s="3489"/>
      <c r="J201" s="3491"/>
      <c r="K201" s="3487"/>
      <c r="L201" s="3489"/>
      <c r="M201" s="3491"/>
      <c r="N201" s="3493"/>
      <c r="O201" s="3326"/>
      <c r="P201" s="3330"/>
      <c r="Q201" s="3331"/>
      <c r="R201" s="3334"/>
      <c r="S201" s="3335"/>
      <c r="T201" s="3336"/>
      <c r="U201" s="3337"/>
      <c r="V201" s="3339"/>
      <c r="W201" s="3744"/>
    </row>
    <row r="202" spans="2:27" ht="12" customHeight="1" x14ac:dyDescent="0.15">
      <c r="B202" s="1044"/>
      <c r="C202" s="3996"/>
      <c r="D202" s="1023" t="s">
        <v>70</v>
      </c>
      <c r="E202" s="1006" t="s">
        <v>1596</v>
      </c>
      <c r="F202" s="3958" t="s">
        <v>1597</v>
      </c>
      <c r="G202" s="3968"/>
      <c r="H202" s="3487"/>
      <c r="I202" s="3489"/>
      <c r="J202" s="3491"/>
      <c r="K202" s="3487"/>
      <c r="L202" s="3489"/>
      <c r="M202" s="3491"/>
      <c r="N202" s="3493"/>
      <c r="O202" s="3326"/>
      <c r="P202" s="3340"/>
      <c r="Q202" s="3342">
        <v>2002</v>
      </c>
      <c r="R202" s="3344">
        <v>3994</v>
      </c>
      <c r="S202" s="3345">
        <v>9267</v>
      </c>
      <c r="T202" s="3368" t="s">
        <v>5898</v>
      </c>
      <c r="U202" s="3347">
        <v>356</v>
      </c>
      <c r="V202" s="3683" t="s">
        <v>3487</v>
      </c>
      <c r="W202" s="3744"/>
    </row>
    <row r="203" spans="2:27" ht="12" customHeight="1" x14ac:dyDescent="0.15">
      <c r="B203" s="1044"/>
      <c r="C203" s="3997"/>
      <c r="D203" s="1045" t="s">
        <v>71</v>
      </c>
      <c r="E203" s="1019" t="s">
        <v>6</v>
      </c>
      <c r="F203" s="3994"/>
      <c r="G203" s="3931"/>
      <c r="H203" s="3745"/>
      <c r="I203" s="3746"/>
      <c r="J203" s="3747"/>
      <c r="K203" s="3745"/>
      <c r="L203" s="3746"/>
      <c r="M203" s="3747"/>
      <c r="N203" s="3503"/>
      <c r="O203" s="3358"/>
      <c r="P203" s="3359"/>
      <c r="Q203" s="3360"/>
      <c r="R203" s="3359"/>
      <c r="S203" s="3375"/>
      <c r="T203" s="3374"/>
      <c r="U203" s="3362"/>
      <c r="V203" s="3684"/>
      <c r="W203" s="3744"/>
    </row>
    <row r="204" spans="2:27" ht="12" customHeight="1" x14ac:dyDescent="0.15">
      <c r="B204" s="1044"/>
      <c r="C204" s="3987" t="s">
        <v>1598</v>
      </c>
      <c r="D204" s="1023" t="s">
        <v>72</v>
      </c>
      <c r="E204" s="1006" t="s">
        <v>1599</v>
      </c>
      <c r="F204" s="3966" t="s">
        <v>6</v>
      </c>
      <c r="G204" s="3909">
        <v>2</v>
      </c>
      <c r="H204" s="3768">
        <v>2</v>
      </c>
      <c r="I204" s="3769">
        <v>0</v>
      </c>
      <c r="J204" s="3770">
        <v>0</v>
      </c>
      <c r="K204" s="3768">
        <v>1</v>
      </c>
      <c r="L204" s="3769">
        <v>1</v>
      </c>
      <c r="M204" s="3770">
        <v>0</v>
      </c>
      <c r="N204" s="3502">
        <v>0</v>
      </c>
      <c r="O204" s="3325">
        <v>10</v>
      </c>
      <c r="P204" s="3328">
        <v>9443</v>
      </c>
      <c r="Q204" s="3329"/>
      <c r="R204" s="3332" t="s">
        <v>3488</v>
      </c>
      <c r="S204" s="3333"/>
      <c r="T204" s="3328" t="s">
        <v>5228</v>
      </c>
      <c r="U204" s="3329"/>
      <c r="V204" s="3338" t="s">
        <v>3309</v>
      </c>
      <c r="W204" s="3744"/>
      <c r="Y204" s="1548">
        <f>SUM(H204:J207)</f>
        <v>2</v>
      </c>
      <c r="Z204" s="1548">
        <f>SUM(K204:M207)</f>
        <v>2</v>
      </c>
      <c r="AA204" s="1549" t="str">
        <f>IF(Y204=Z204,"","不一致")</f>
        <v/>
      </c>
    </row>
    <row r="205" spans="2:27" ht="12" customHeight="1" x14ac:dyDescent="0.15">
      <c r="B205" s="1044"/>
      <c r="C205" s="3987"/>
      <c r="D205" s="1022"/>
      <c r="E205" s="1006" t="s">
        <v>1600</v>
      </c>
      <c r="F205" s="3967"/>
      <c r="G205" s="3968"/>
      <c r="H205" s="3487"/>
      <c r="I205" s="3489"/>
      <c r="J205" s="3491"/>
      <c r="K205" s="3487"/>
      <c r="L205" s="3489"/>
      <c r="M205" s="3491"/>
      <c r="N205" s="3493"/>
      <c r="O205" s="3326"/>
      <c r="P205" s="3330"/>
      <c r="Q205" s="3331"/>
      <c r="R205" s="3334"/>
      <c r="S205" s="3335"/>
      <c r="T205" s="3336"/>
      <c r="U205" s="3337"/>
      <c r="V205" s="3339"/>
      <c r="W205" s="3744"/>
    </row>
    <row r="206" spans="2:27" ht="12" customHeight="1" x14ac:dyDescent="0.15">
      <c r="B206" s="1044"/>
      <c r="C206" s="3987"/>
      <c r="D206" s="1023" t="s">
        <v>70</v>
      </c>
      <c r="E206" s="1006" t="s">
        <v>1601</v>
      </c>
      <c r="F206" s="3958" t="s">
        <v>1602</v>
      </c>
      <c r="G206" s="3968"/>
      <c r="H206" s="3487"/>
      <c r="I206" s="3489"/>
      <c r="J206" s="3491"/>
      <c r="K206" s="3487"/>
      <c r="L206" s="3489"/>
      <c r="M206" s="3491"/>
      <c r="N206" s="3493"/>
      <c r="O206" s="3326"/>
      <c r="P206" s="3340"/>
      <c r="Q206" s="3342">
        <v>2625</v>
      </c>
      <c r="R206" s="3344">
        <v>665</v>
      </c>
      <c r="S206" s="3345">
        <v>1591</v>
      </c>
      <c r="T206" s="3372" t="s">
        <v>5229</v>
      </c>
      <c r="U206" s="3347">
        <v>359</v>
      </c>
      <c r="V206" s="3683" t="s">
        <v>3489</v>
      </c>
      <c r="W206" s="3744"/>
    </row>
    <row r="207" spans="2:27" ht="12" customHeight="1" x14ac:dyDescent="0.15">
      <c r="B207" s="1044"/>
      <c r="C207" s="3988"/>
      <c r="D207" s="1043" t="s">
        <v>71</v>
      </c>
      <c r="E207" s="1011" t="s">
        <v>6</v>
      </c>
      <c r="F207" s="3979"/>
      <c r="G207" s="3931"/>
      <c r="H207" s="3745"/>
      <c r="I207" s="3746"/>
      <c r="J207" s="3747"/>
      <c r="K207" s="3745"/>
      <c r="L207" s="3746"/>
      <c r="M207" s="3747"/>
      <c r="N207" s="3503"/>
      <c r="O207" s="3358"/>
      <c r="P207" s="3359"/>
      <c r="Q207" s="3360"/>
      <c r="R207" s="3359"/>
      <c r="S207" s="3375"/>
      <c r="T207" s="3373"/>
      <c r="U207" s="3362"/>
      <c r="V207" s="3684"/>
      <c r="W207" s="3744"/>
    </row>
    <row r="208" spans="2:27" ht="12" customHeight="1" x14ac:dyDescent="0.15">
      <c r="B208" s="1044"/>
      <c r="C208" s="3995" t="s">
        <v>1603</v>
      </c>
      <c r="D208" s="1021" t="s">
        <v>72</v>
      </c>
      <c r="E208" s="1009" t="s">
        <v>96</v>
      </c>
      <c r="F208" s="3982" t="s">
        <v>6</v>
      </c>
      <c r="G208" s="3909">
        <v>2</v>
      </c>
      <c r="H208" s="3768">
        <v>2</v>
      </c>
      <c r="I208" s="3769">
        <v>0</v>
      </c>
      <c r="J208" s="3770">
        <v>0</v>
      </c>
      <c r="K208" s="3768">
        <v>0</v>
      </c>
      <c r="L208" s="3769">
        <v>0</v>
      </c>
      <c r="M208" s="3770">
        <v>2</v>
      </c>
      <c r="N208" s="3502">
        <v>0</v>
      </c>
      <c r="O208" s="3325">
        <v>42</v>
      </c>
      <c r="P208" s="3328">
        <v>2832</v>
      </c>
      <c r="Q208" s="3329"/>
      <c r="R208" s="3332" t="s">
        <v>3490</v>
      </c>
      <c r="S208" s="3333"/>
      <c r="T208" s="3328" t="s">
        <v>5228</v>
      </c>
      <c r="U208" s="3329"/>
      <c r="V208" s="3338" t="s">
        <v>3309</v>
      </c>
      <c r="W208" s="3744"/>
      <c r="Y208" s="1548">
        <f>SUM(H208:J211)</f>
        <v>2</v>
      </c>
      <c r="Z208" s="1548">
        <f>SUM(K208:M211)</f>
        <v>2</v>
      </c>
      <c r="AA208" s="1549" t="str">
        <f>IF(Y208=Z208,"","不一致")</f>
        <v/>
      </c>
    </row>
    <row r="209" spans="2:27" ht="12" customHeight="1" x14ac:dyDescent="0.15">
      <c r="B209" s="1044"/>
      <c r="C209" s="3996"/>
      <c r="D209" s="1022"/>
      <c r="E209" s="1006" t="s">
        <v>1604</v>
      </c>
      <c r="F209" s="3967"/>
      <c r="G209" s="3968"/>
      <c r="H209" s="3487"/>
      <c r="I209" s="3489"/>
      <c r="J209" s="3491"/>
      <c r="K209" s="3487"/>
      <c r="L209" s="3489"/>
      <c r="M209" s="3491"/>
      <c r="N209" s="3493"/>
      <c r="O209" s="3326"/>
      <c r="P209" s="3330"/>
      <c r="Q209" s="3331"/>
      <c r="R209" s="3334"/>
      <c r="S209" s="3335"/>
      <c r="T209" s="3336"/>
      <c r="U209" s="3337"/>
      <c r="V209" s="3339"/>
      <c r="W209" s="3744"/>
    </row>
    <row r="210" spans="2:27" ht="12" customHeight="1" x14ac:dyDescent="0.15">
      <c r="B210" s="1044"/>
      <c r="C210" s="3996"/>
      <c r="D210" s="1023" t="s">
        <v>70</v>
      </c>
      <c r="E210" s="1006" t="s">
        <v>1605</v>
      </c>
      <c r="F210" s="3999" t="s">
        <v>6</v>
      </c>
      <c r="G210" s="3968"/>
      <c r="H210" s="3487"/>
      <c r="I210" s="3489"/>
      <c r="J210" s="3491"/>
      <c r="K210" s="3487"/>
      <c r="L210" s="3489"/>
      <c r="M210" s="3491"/>
      <c r="N210" s="3493"/>
      <c r="O210" s="3326"/>
      <c r="P210" s="3340"/>
      <c r="Q210" s="3342">
        <v>501</v>
      </c>
      <c r="R210" s="3344">
        <v>520</v>
      </c>
      <c r="S210" s="3345">
        <v>1133</v>
      </c>
      <c r="T210" s="3372" t="s">
        <v>5229</v>
      </c>
      <c r="U210" s="3347">
        <v>359</v>
      </c>
      <c r="V210" s="3683" t="s">
        <v>3318</v>
      </c>
      <c r="W210" s="3744"/>
    </row>
    <row r="211" spans="2:27" ht="12" customHeight="1" x14ac:dyDescent="0.15">
      <c r="B211" s="1044"/>
      <c r="C211" s="3997"/>
      <c r="D211" s="1047" t="s">
        <v>71</v>
      </c>
      <c r="E211" s="1019" t="s">
        <v>6</v>
      </c>
      <c r="F211" s="4000"/>
      <c r="G211" s="3931"/>
      <c r="H211" s="3745"/>
      <c r="I211" s="3746"/>
      <c r="J211" s="3747"/>
      <c r="K211" s="3745"/>
      <c r="L211" s="3746"/>
      <c r="M211" s="3747"/>
      <c r="N211" s="3503"/>
      <c r="O211" s="3358"/>
      <c r="P211" s="3359"/>
      <c r="Q211" s="3360"/>
      <c r="R211" s="3359"/>
      <c r="S211" s="3375"/>
      <c r="T211" s="3373"/>
      <c r="U211" s="3362"/>
      <c r="V211" s="3684"/>
      <c r="W211" s="3744"/>
    </row>
    <row r="212" spans="2:27" ht="12" customHeight="1" x14ac:dyDescent="0.15">
      <c r="B212" s="1044"/>
      <c r="C212" s="3996" t="s">
        <v>1606</v>
      </c>
      <c r="D212" s="1023" t="s">
        <v>72</v>
      </c>
      <c r="E212" s="1006" t="s">
        <v>97</v>
      </c>
      <c r="F212" s="3966" t="s">
        <v>6</v>
      </c>
      <c r="G212" s="3909">
        <v>3</v>
      </c>
      <c r="H212" s="3768">
        <v>3</v>
      </c>
      <c r="I212" s="3769">
        <v>0</v>
      </c>
      <c r="J212" s="3770">
        <v>0</v>
      </c>
      <c r="K212" s="3768">
        <v>0</v>
      </c>
      <c r="L212" s="3769">
        <v>0</v>
      </c>
      <c r="M212" s="3770">
        <v>3</v>
      </c>
      <c r="N212" s="3502">
        <v>0</v>
      </c>
      <c r="O212" s="3325">
        <v>10</v>
      </c>
      <c r="P212" s="3328">
        <v>10375</v>
      </c>
      <c r="Q212" s="3329"/>
      <c r="R212" s="3332" t="s">
        <v>3491</v>
      </c>
      <c r="S212" s="3333"/>
      <c r="T212" s="3328" t="s">
        <v>5228</v>
      </c>
      <c r="U212" s="3329"/>
      <c r="V212" s="3338" t="s">
        <v>3309</v>
      </c>
      <c r="W212" s="3744"/>
      <c r="Y212" s="1548">
        <f>SUM(H212:J215)</f>
        <v>3</v>
      </c>
      <c r="Z212" s="1548">
        <f>SUM(K212:M215)</f>
        <v>3</v>
      </c>
      <c r="AA212" s="1549" t="str">
        <f>IF(Y212=Z212,"","不一致")</f>
        <v/>
      </c>
    </row>
    <row r="213" spans="2:27" ht="12" customHeight="1" x14ac:dyDescent="0.15">
      <c r="B213" s="1044"/>
      <c r="C213" s="3996"/>
      <c r="D213" s="1022"/>
      <c r="E213" s="1006" t="s">
        <v>1607</v>
      </c>
      <c r="F213" s="3967"/>
      <c r="G213" s="3968"/>
      <c r="H213" s="3487"/>
      <c r="I213" s="3489"/>
      <c r="J213" s="3491"/>
      <c r="K213" s="3487"/>
      <c r="L213" s="3489"/>
      <c r="M213" s="3491"/>
      <c r="N213" s="3493"/>
      <c r="O213" s="3326"/>
      <c r="P213" s="3330"/>
      <c r="Q213" s="3331"/>
      <c r="R213" s="3334"/>
      <c r="S213" s="3335"/>
      <c r="T213" s="3336"/>
      <c r="U213" s="3337"/>
      <c r="V213" s="3339"/>
      <c r="W213" s="3744"/>
    </row>
    <row r="214" spans="2:27" ht="12" customHeight="1" x14ac:dyDescent="0.15">
      <c r="B214" s="1044"/>
      <c r="C214" s="3996"/>
      <c r="D214" s="1023" t="s">
        <v>70</v>
      </c>
      <c r="E214" s="1006" t="s">
        <v>1608</v>
      </c>
      <c r="F214" s="3958" t="s">
        <v>1609</v>
      </c>
      <c r="G214" s="3968"/>
      <c r="H214" s="3487"/>
      <c r="I214" s="3489"/>
      <c r="J214" s="3491"/>
      <c r="K214" s="3487"/>
      <c r="L214" s="3489"/>
      <c r="M214" s="3491"/>
      <c r="N214" s="3493"/>
      <c r="O214" s="3326"/>
      <c r="P214" s="3340"/>
      <c r="Q214" s="3342">
        <v>901</v>
      </c>
      <c r="R214" s="3344">
        <v>1043</v>
      </c>
      <c r="S214" s="3345">
        <v>2379</v>
      </c>
      <c r="T214" s="3368" t="s">
        <v>5898</v>
      </c>
      <c r="U214" s="3347">
        <v>307</v>
      </c>
      <c r="V214" s="3741" t="s">
        <v>3492</v>
      </c>
      <c r="W214" s="3744"/>
    </row>
    <row r="215" spans="2:27" ht="12" customHeight="1" x14ac:dyDescent="0.15">
      <c r="B215" s="1044"/>
      <c r="C215" s="4001"/>
      <c r="D215" s="1043" t="s">
        <v>71</v>
      </c>
      <c r="E215" s="1011" t="s">
        <v>6</v>
      </c>
      <c r="F215" s="3979"/>
      <c r="G215" s="3931"/>
      <c r="H215" s="3745"/>
      <c r="I215" s="3746"/>
      <c r="J215" s="3747"/>
      <c r="K215" s="3745"/>
      <c r="L215" s="3746"/>
      <c r="M215" s="3747"/>
      <c r="N215" s="3503"/>
      <c r="O215" s="3358"/>
      <c r="P215" s="3359"/>
      <c r="Q215" s="3360"/>
      <c r="R215" s="3359"/>
      <c r="S215" s="3375"/>
      <c r="T215" s="3374"/>
      <c r="U215" s="3362"/>
      <c r="V215" s="3743"/>
      <c r="W215" s="3744"/>
    </row>
    <row r="216" spans="2:27" ht="12" customHeight="1" x14ac:dyDescent="0.15">
      <c r="B216" s="4006"/>
      <c r="C216" s="3995" t="s">
        <v>1610</v>
      </c>
      <c r="D216" s="1021" t="s">
        <v>72</v>
      </c>
      <c r="E216" s="1009" t="s">
        <v>1611</v>
      </c>
      <c r="F216" s="3982" t="s">
        <v>6</v>
      </c>
      <c r="G216" s="3909">
        <v>2</v>
      </c>
      <c r="H216" s="3768">
        <v>0</v>
      </c>
      <c r="I216" s="3769">
        <v>0</v>
      </c>
      <c r="J216" s="3770">
        <v>2</v>
      </c>
      <c r="K216" s="3768">
        <v>0</v>
      </c>
      <c r="L216" s="3769">
        <v>0</v>
      </c>
      <c r="M216" s="3770">
        <v>2</v>
      </c>
      <c r="N216" s="3502">
        <v>0</v>
      </c>
      <c r="O216" s="3325">
        <v>3</v>
      </c>
      <c r="P216" s="3328">
        <v>4527</v>
      </c>
      <c r="Q216" s="3329"/>
      <c r="R216" s="3332" t="s">
        <v>3493</v>
      </c>
      <c r="S216" s="3333"/>
      <c r="T216" s="3328" t="s">
        <v>5228</v>
      </c>
      <c r="U216" s="3329"/>
      <c r="V216" s="3338" t="s">
        <v>3309</v>
      </c>
      <c r="W216" s="3744"/>
      <c r="Y216" s="1548">
        <f>SUM(H216:J219)</f>
        <v>2</v>
      </c>
      <c r="Z216" s="1548">
        <f>SUM(K216:M219)</f>
        <v>2</v>
      </c>
      <c r="AA216" s="1549" t="str">
        <f>IF(Y216=Z216,"","不一致")</f>
        <v/>
      </c>
    </row>
    <row r="217" spans="2:27" ht="12" customHeight="1" x14ac:dyDescent="0.15">
      <c r="B217" s="4006"/>
      <c r="C217" s="3996"/>
      <c r="D217" s="1022"/>
      <c r="E217" s="1006" t="s">
        <v>5232</v>
      </c>
      <c r="F217" s="3967"/>
      <c r="G217" s="3968"/>
      <c r="H217" s="3487"/>
      <c r="I217" s="3489"/>
      <c r="J217" s="3491"/>
      <c r="K217" s="3487"/>
      <c r="L217" s="3489"/>
      <c r="M217" s="3491"/>
      <c r="N217" s="3493"/>
      <c r="O217" s="3326"/>
      <c r="P217" s="3330"/>
      <c r="Q217" s="3331"/>
      <c r="R217" s="3334"/>
      <c r="S217" s="3335"/>
      <c r="T217" s="3336"/>
      <c r="U217" s="3337"/>
      <c r="V217" s="3339"/>
      <c r="W217" s="3744"/>
    </row>
    <row r="218" spans="2:27" ht="12" customHeight="1" x14ac:dyDescent="0.15">
      <c r="B218" s="4006"/>
      <c r="C218" s="3996"/>
      <c r="D218" s="1023" t="s">
        <v>70</v>
      </c>
      <c r="E218" s="1006" t="s">
        <v>1612</v>
      </c>
      <c r="F218" s="3999" t="s">
        <v>6</v>
      </c>
      <c r="G218" s="3968"/>
      <c r="H218" s="3487"/>
      <c r="I218" s="3489"/>
      <c r="J218" s="3491"/>
      <c r="K218" s="3487"/>
      <c r="L218" s="3489"/>
      <c r="M218" s="3491"/>
      <c r="N218" s="3493"/>
      <c r="O218" s="3326"/>
      <c r="P218" s="3340"/>
      <c r="Q218" s="3342">
        <v>2001</v>
      </c>
      <c r="R218" s="3344">
        <v>386</v>
      </c>
      <c r="S218" s="3345">
        <v>815</v>
      </c>
      <c r="T218" s="3372" t="s">
        <v>5229</v>
      </c>
      <c r="U218" s="3347">
        <v>359</v>
      </c>
      <c r="V218" s="3683" t="s">
        <v>3494</v>
      </c>
      <c r="W218" s="3744"/>
    </row>
    <row r="219" spans="2:27" ht="12" customHeight="1" x14ac:dyDescent="0.15">
      <c r="B219" s="4006"/>
      <c r="C219" s="3997"/>
      <c r="D219" s="1045" t="s">
        <v>71</v>
      </c>
      <c r="E219" s="1019" t="s">
        <v>6</v>
      </c>
      <c r="F219" s="4000"/>
      <c r="G219" s="3931"/>
      <c r="H219" s="3745"/>
      <c r="I219" s="3746"/>
      <c r="J219" s="3747"/>
      <c r="K219" s="3745"/>
      <c r="L219" s="3746"/>
      <c r="M219" s="3747"/>
      <c r="N219" s="3503"/>
      <c r="O219" s="3358"/>
      <c r="P219" s="3359"/>
      <c r="Q219" s="3360"/>
      <c r="R219" s="3359"/>
      <c r="S219" s="3375"/>
      <c r="T219" s="3373"/>
      <c r="U219" s="3362"/>
      <c r="V219" s="3684"/>
      <c r="W219" s="3744"/>
    </row>
    <row r="220" spans="2:27" ht="12" customHeight="1" x14ac:dyDescent="0.15">
      <c r="B220" s="4006"/>
      <c r="C220" s="4007" t="s">
        <v>1613</v>
      </c>
      <c r="D220" s="1023" t="s">
        <v>72</v>
      </c>
      <c r="E220" s="1006" t="s">
        <v>1614</v>
      </c>
      <c r="F220" s="3967" t="s">
        <v>6</v>
      </c>
      <c r="G220" s="3909">
        <v>1</v>
      </c>
      <c r="H220" s="3768">
        <v>1</v>
      </c>
      <c r="I220" s="3769">
        <v>0</v>
      </c>
      <c r="J220" s="3770">
        <v>0</v>
      </c>
      <c r="K220" s="3768">
        <v>0</v>
      </c>
      <c r="L220" s="3769">
        <v>0</v>
      </c>
      <c r="M220" s="3770">
        <v>1</v>
      </c>
      <c r="N220" s="3502">
        <v>0</v>
      </c>
      <c r="O220" s="3325">
        <v>65</v>
      </c>
      <c r="P220" s="3328">
        <v>1675</v>
      </c>
      <c r="Q220" s="3329"/>
      <c r="R220" s="3332" t="s">
        <v>3495</v>
      </c>
      <c r="S220" s="3333"/>
      <c r="T220" s="3328" t="s">
        <v>5228</v>
      </c>
      <c r="U220" s="3329"/>
      <c r="V220" s="3338" t="s">
        <v>3309</v>
      </c>
      <c r="W220" s="3744"/>
      <c r="Y220" s="1548">
        <f>SUM(H220:J223)</f>
        <v>1</v>
      </c>
      <c r="Z220" s="1548">
        <f>SUM(K220:M223)</f>
        <v>1</v>
      </c>
      <c r="AA220" s="1549" t="str">
        <f>IF(Y220=Z220,"","不一致")</f>
        <v/>
      </c>
    </row>
    <row r="221" spans="2:27" ht="12" customHeight="1" x14ac:dyDescent="0.15">
      <c r="B221" s="4006"/>
      <c r="C221" s="4008"/>
      <c r="D221" s="1022"/>
      <c r="E221" s="1006" t="s">
        <v>1615</v>
      </c>
      <c r="F221" s="3973"/>
      <c r="G221" s="3968"/>
      <c r="H221" s="3487"/>
      <c r="I221" s="3489"/>
      <c r="J221" s="3491"/>
      <c r="K221" s="3487"/>
      <c r="L221" s="3489"/>
      <c r="M221" s="3491"/>
      <c r="N221" s="3493"/>
      <c r="O221" s="3326"/>
      <c r="P221" s="3330"/>
      <c r="Q221" s="3331"/>
      <c r="R221" s="3334"/>
      <c r="S221" s="3335"/>
      <c r="T221" s="3336"/>
      <c r="U221" s="3337"/>
      <c r="V221" s="3339"/>
      <c r="W221" s="3744"/>
    </row>
    <row r="222" spans="2:27" ht="12" customHeight="1" x14ac:dyDescent="0.15">
      <c r="B222" s="4006"/>
      <c r="C222" s="4008"/>
      <c r="D222" s="1023" t="s">
        <v>70</v>
      </c>
      <c r="E222" s="1006" t="s">
        <v>1616</v>
      </c>
      <c r="F222" s="3935" t="s">
        <v>6</v>
      </c>
      <c r="G222" s="3968"/>
      <c r="H222" s="3487"/>
      <c r="I222" s="3489"/>
      <c r="J222" s="3491"/>
      <c r="K222" s="3487"/>
      <c r="L222" s="3489"/>
      <c r="M222" s="3491"/>
      <c r="N222" s="3493"/>
      <c r="O222" s="3326"/>
      <c r="P222" s="3340"/>
      <c r="Q222" s="3342">
        <v>844</v>
      </c>
      <c r="R222" s="3344">
        <v>226</v>
      </c>
      <c r="S222" s="3345">
        <v>505</v>
      </c>
      <c r="T222" s="3372" t="s">
        <v>5229</v>
      </c>
      <c r="U222" s="3347">
        <v>359</v>
      </c>
      <c r="V222" s="3683" t="s">
        <v>3318</v>
      </c>
      <c r="W222" s="3744"/>
    </row>
    <row r="223" spans="2:27" ht="12" customHeight="1" x14ac:dyDescent="0.15">
      <c r="B223" s="4006"/>
      <c r="C223" s="4009"/>
      <c r="D223" s="1023" t="s">
        <v>71</v>
      </c>
      <c r="E223" s="989" t="s">
        <v>6</v>
      </c>
      <c r="F223" s="3941"/>
      <c r="G223" s="3931"/>
      <c r="H223" s="3745"/>
      <c r="I223" s="3746"/>
      <c r="J223" s="3747"/>
      <c r="K223" s="3745"/>
      <c r="L223" s="3746"/>
      <c r="M223" s="3747"/>
      <c r="N223" s="3503"/>
      <c r="O223" s="3358"/>
      <c r="P223" s="3359"/>
      <c r="Q223" s="3360"/>
      <c r="R223" s="3359"/>
      <c r="S223" s="3375"/>
      <c r="T223" s="3373"/>
      <c r="U223" s="3362"/>
      <c r="V223" s="3684"/>
      <c r="W223" s="3744"/>
    </row>
    <row r="224" spans="2:27" ht="12" customHeight="1" x14ac:dyDescent="0.15">
      <c r="B224" s="3678"/>
      <c r="C224" s="4002" t="s">
        <v>1617</v>
      </c>
      <c r="D224" s="1021" t="s">
        <v>72</v>
      </c>
      <c r="E224" s="1009" t="s">
        <v>1618</v>
      </c>
      <c r="F224" s="4005" t="s">
        <v>6</v>
      </c>
      <c r="G224" s="3909">
        <v>1</v>
      </c>
      <c r="H224" s="3768">
        <v>1</v>
      </c>
      <c r="I224" s="3769">
        <v>0</v>
      </c>
      <c r="J224" s="3770">
        <v>0</v>
      </c>
      <c r="K224" s="3768">
        <v>1</v>
      </c>
      <c r="L224" s="3769">
        <v>0</v>
      </c>
      <c r="M224" s="3770">
        <v>0</v>
      </c>
      <c r="N224" s="3502">
        <v>0</v>
      </c>
      <c r="O224" s="3325">
        <v>34</v>
      </c>
      <c r="P224" s="3328">
        <v>2475</v>
      </c>
      <c r="Q224" s="3329"/>
      <c r="R224" s="3332" t="s">
        <v>3490</v>
      </c>
      <c r="S224" s="3333"/>
      <c r="T224" s="3328" t="s">
        <v>5228</v>
      </c>
      <c r="U224" s="3329"/>
      <c r="V224" s="3338" t="s">
        <v>3309</v>
      </c>
      <c r="W224" s="3744"/>
      <c r="Y224" s="1548">
        <f>SUM(H224:J227)</f>
        <v>1</v>
      </c>
      <c r="Z224" s="1548">
        <f>SUM(K224:M227)</f>
        <v>1</v>
      </c>
      <c r="AA224" s="1549" t="str">
        <f>IF(Y224=Z224,"","不一致")</f>
        <v/>
      </c>
    </row>
    <row r="225" spans="2:27" ht="12" customHeight="1" x14ac:dyDescent="0.15">
      <c r="B225" s="3678"/>
      <c r="C225" s="4003"/>
      <c r="D225" s="1022"/>
      <c r="E225" s="1006" t="s">
        <v>1619</v>
      </c>
      <c r="F225" s="3973"/>
      <c r="G225" s="3968"/>
      <c r="H225" s="3487"/>
      <c r="I225" s="3489"/>
      <c r="J225" s="3491"/>
      <c r="K225" s="3487"/>
      <c r="L225" s="3489"/>
      <c r="M225" s="3491"/>
      <c r="N225" s="3493"/>
      <c r="O225" s="3326"/>
      <c r="P225" s="3330"/>
      <c r="Q225" s="3331"/>
      <c r="R225" s="3334"/>
      <c r="S225" s="3335"/>
      <c r="T225" s="3336"/>
      <c r="U225" s="3337"/>
      <c r="V225" s="3339"/>
      <c r="W225" s="3744"/>
    </row>
    <row r="226" spans="2:27" ht="12" customHeight="1" x14ac:dyDescent="0.15">
      <c r="B226" s="3678"/>
      <c r="C226" s="4003"/>
      <c r="D226" s="1023" t="s">
        <v>70</v>
      </c>
      <c r="E226" s="1006" t="s">
        <v>1620</v>
      </c>
      <c r="F226" s="3935" t="s">
        <v>6</v>
      </c>
      <c r="G226" s="3968"/>
      <c r="H226" s="3487"/>
      <c r="I226" s="3489"/>
      <c r="J226" s="3491"/>
      <c r="K226" s="3487"/>
      <c r="L226" s="3489"/>
      <c r="M226" s="3491"/>
      <c r="N226" s="3493"/>
      <c r="O226" s="3326"/>
      <c r="P226" s="3340"/>
      <c r="Q226" s="3342">
        <v>410</v>
      </c>
      <c r="R226" s="3344">
        <v>315</v>
      </c>
      <c r="S226" s="3345">
        <v>690</v>
      </c>
      <c r="T226" s="3372" t="s">
        <v>5229</v>
      </c>
      <c r="U226" s="3347">
        <v>359</v>
      </c>
      <c r="V226" s="3683" t="s">
        <v>3318</v>
      </c>
      <c r="W226" s="3744"/>
    </row>
    <row r="227" spans="2:27" ht="12" customHeight="1" x14ac:dyDescent="0.15">
      <c r="B227" s="3678"/>
      <c r="C227" s="4004"/>
      <c r="D227" s="1023" t="s">
        <v>71</v>
      </c>
      <c r="E227" s="989" t="s">
        <v>6</v>
      </c>
      <c r="F227" s="3941"/>
      <c r="G227" s="3931"/>
      <c r="H227" s="3745"/>
      <c r="I227" s="3746"/>
      <c r="J227" s="3747"/>
      <c r="K227" s="3745"/>
      <c r="L227" s="3746"/>
      <c r="M227" s="3747"/>
      <c r="N227" s="3503"/>
      <c r="O227" s="3358"/>
      <c r="P227" s="3359"/>
      <c r="Q227" s="3360"/>
      <c r="R227" s="3359"/>
      <c r="S227" s="3375"/>
      <c r="T227" s="3373"/>
      <c r="U227" s="3362"/>
      <c r="V227" s="3684"/>
      <c r="W227" s="3744"/>
    </row>
    <row r="228" spans="2:27" ht="12" customHeight="1" x14ac:dyDescent="0.15">
      <c r="B228" s="1048"/>
      <c r="C228" s="4002" t="s">
        <v>1621</v>
      </c>
      <c r="D228" s="1021" t="s">
        <v>72</v>
      </c>
      <c r="E228" s="1009" t="s">
        <v>1622</v>
      </c>
      <c r="F228" s="4005" t="s">
        <v>6</v>
      </c>
      <c r="G228" s="3909">
        <v>1</v>
      </c>
      <c r="H228" s="3768">
        <v>1</v>
      </c>
      <c r="I228" s="3769">
        <v>0</v>
      </c>
      <c r="J228" s="3770">
        <v>0</v>
      </c>
      <c r="K228" s="3768">
        <v>0</v>
      </c>
      <c r="L228" s="3769">
        <v>0</v>
      </c>
      <c r="M228" s="3770">
        <v>1</v>
      </c>
      <c r="N228" s="3502">
        <v>0</v>
      </c>
      <c r="O228" s="3325">
        <v>9</v>
      </c>
      <c r="P228" s="3328">
        <v>1367</v>
      </c>
      <c r="Q228" s="3329"/>
      <c r="R228" s="3332" t="s">
        <v>3490</v>
      </c>
      <c r="S228" s="3333"/>
      <c r="T228" s="3328" t="s">
        <v>5228</v>
      </c>
      <c r="U228" s="3329"/>
      <c r="V228" s="3338" t="s">
        <v>3309</v>
      </c>
      <c r="W228" s="3744"/>
      <c r="Y228" s="1548">
        <f>SUM(H228:J231)</f>
        <v>1</v>
      </c>
      <c r="Z228" s="1548">
        <f>SUM(K228:M231)</f>
        <v>1</v>
      </c>
      <c r="AA228" s="1549" t="str">
        <f>IF(Y228=Z228,"","不一致")</f>
        <v/>
      </c>
    </row>
    <row r="229" spans="2:27" ht="12" customHeight="1" x14ac:dyDescent="0.15">
      <c r="B229" s="1048"/>
      <c r="C229" s="4003"/>
      <c r="D229" s="1022"/>
      <c r="E229" s="1006" t="s">
        <v>1623</v>
      </c>
      <c r="F229" s="3973"/>
      <c r="G229" s="3968"/>
      <c r="H229" s="3487"/>
      <c r="I229" s="3489"/>
      <c r="J229" s="3491"/>
      <c r="K229" s="3487"/>
      <c r="L229" s="3489"/>
      <c r="M229" s="3491"/>
      <c r="N229" s="3493"/>
      <c r="O229" s="3326"/>
      <c r="P229" s="3330"/>
      <c r="Q229" s="3331"/>
      <c r="R229" s="3334"/>
      <c r="S229" s="3335"/>
      <c r="T229" s="3336"/>
      <c r="U229" s="3337"/>
      <c r="V229" s="3339"/>
      <c r="W229" s="3744"/>
    </row>
    <row r="230" spans="2:27" ht="12" customHeight="1" x14ac:dyDescent="0.15">
      <c r="B230" s="1048"/>
      <c r="C230" s="4003"/>
      <c r="D230" s="1023" t="s">
        <v>70</v>
      </c>
      <c r="E230" s="1006" t="s">
        <v>1624</v>
      </c>
      <c r="F230" s="3935" t="s">
        <v>6</v>
      </c>
      <c r="G230" s="3968"/>
      <c r="H230" s="3487"/>
      <c r="I230" s="3489"/>
      <c r="J230" s="3491"/>
      <c r="K230" s="3487"/>
      <c r="L230" s="3489"/>
      <c r="M230" s="3491"/>
      <c r="N230" s="3493"/>
      <c r="O230" s="3326"/>
      <c r="P230" s="3340"/>
      <c r="Q230" s="3342">
        <v>584</v>
      </c>
      <c r="R230" s="3344">
        <v>285</v>
      </c>
      <c r="S230" s="3345">
        <v>632</v>
      </c>
      <c r="T230" s="3372" t="s">
        <v>5229</v>
      </c>
      <c r="U230" s="3347">
        <v>359</v>
      </c>
      <c r="V230" s="3683" t="s">
        <v>3318</v>
      </c>
      <c r="W230" s="3744"/>
    </row>
    <row r="231" spans="2:27" ht="12" customHeight="1" thickBot="1" x14ac:dyDescent="0.2">
      <c r="B231" s="1049"/>
      <c r="C231" s="4084"/>
      <c r="D231" s="1050" t="s">
        <v>71</v>
      </c>
      <c r="E231" s="1051" t="s">
        <v>6</v>
      </c>
      <c r="F231" s="4010"/>
      <c r="G231" s="4095"/>
      <c r="H231" s="3773"/>
      <c r="I231" s="3775"/>
      <c r="J231" s="3777"/>
      <c r="K231" s="3773"/>
      <c r="L231" s="3775"/>
      <c r="M231" s="3777"/>
      <c r="N231" s="3735"/>
      <c r="O231" s="3736"/>
      <c r="P231" s="3737"/>
      <c r="Q231" s="3738"/>
      <c r="R231" s="3737"/>
      <c r="S231" s="3739"/>
      <c r="T231" s="3781"/>
      <c r="U231" s="3740"/>
      <c r="V231" s="3767"/>
      <c r="W231" s="3744"/>
    </row>
    <row r="232" spans="2:27" ht="12" customHeight="1" x14ac:dyDescent="0.15">
      <c r="B232" s="4132" t="s">
        <v>1545</v>
      </c>
      <c r="C232" s="4019" t="s">
        <v>1625</v>
      </c>
      <c r="D232" s="1052" t="s">
        <v>72</v>
      </c>
      <c r="E232" s="1053" t="s">
        <v>1626</v>
      </c>
      <c r="F232" s="4020" t="s">
        <v>6</v>
      </c>
      <c r="G232" s="3879">
        <v>1</v>
      </c>
      <c r="H232" s="3784">
        <v>1</v>
      </c>
      <c r="I232" s="3786">
        <v>0</v>
      </c>
      <c r="J232" s="3788">
        <v>0</v>
      </c>
      <c r="K232" s="3784">
        <v>0</v>
      </c>
      <c r="L232" s="3786">
        <v>0</v>
      </c>
      <c r="M232" s="3788">
        <v>1</v>
      </c>
      <c r="N232" s="3828">
        <v>0</v>
      </c>
      <c r="O232" s="3829">
        <v>20</v>
      </c>
      <c r="P232" s="3760">
        <v>2226</v>
      </c>
      <c r="Q232" s="3761"/>
      <c r="R232" s="3762" t="s">
        <v>3496</v>
      </c>
      <c r="S232" s="3763"/>
      <c r="T232" s="3760" t="s">
        <v>5228</v>
      </c>
      <c r="U232" s="3761"/>
      <c r="V232" s="3780" t="s">
        <v>3309</v>
      </c>
      <c r="W232" s="3744"/>
      <c r="Y232" s="1548">
        <f>SUM(H232:J235)</f>
        <v>1</v>
      </c>
      <c r="Z232" s="1548">
        <f>SUM(K232:M235)</f>
        <v>1</v>
      </c>
      <c r="AA232" s="1549" t="str">
        <f>IF(Y232=Z232,"","不一致")</f>
        <v/>
      </c>
    </row>
    <row r="233" spans="2:27" ht="12" customHeight="1" x14ac:dyDescent="0.15">
      <c r="B233" s="4006"/>
      <c r="C233" s="3954"/>
      <c r="D233" s="1022"/>
      <c r="E233" s="1006" t="s">
        <v>1627</v>
      </c>
      <c r="F233" s="3973"/>
      <c r="G233" s="3880"/>
      <c r="H233" s="3729"/>
      <c r="I233" s="3731"/>
      <c r="J233" s="3733"/>
      <c r="K233" s="3729"/>
      <c r="L233" s="3731"/>
      <c r="M233" s="3733"/>
      <c r="N233" s="3807"/>
      <c r="O233" s="3809"/>
      <c r="P233" s="3330"/>
      <c r="Q233" s="3331"/>
      <c r="R233" s="3334"/>
      <c r="S233" s="3335"/>
      <c r="T233" s="3336"/>
      <c r="U233" s="3337"/>
      <c r="V233" s="3339"/>
      <c r="W233" s="3744"/>
    </row>
    <row r="234" spans="2:27" ht="12" customHeight="1" x14ac:dyDescent="0.15">
      <c r="B234" s="4006"/>
      <c r="C234" s="3954"/>
      <c r="D234" s="1023" t="s">
        <v>70</v>
      </c>
      <c r="E234" s="1006" t="s">
        <v>1628</v>
      </c>
      <c r="F234" s="4012" t="s">
        <v>6</v>
      </c>
      <c r="G234" s="3880"/>
      <c r="H234" s="3729"/>
      <c r="I234" s="3731"/>
      <c r="J234" s="3733"/>
      <c r="K234" s="3729"/>
      <c r="L234" s="3731"/>
      <c r="M234" s="3733"/>
      <c r="N234" s="3807"/>
      <c r="O234" s="3809"/>
      <c r="P234" s="3359"/>
      <c r="Q234" s="3721">
        <v>554</v>
      </c>
      <c r="R234" s="3723">
        <v>401</v>
      </c>
      <c r="S234" s="3724">
        <v>954</v>
      </c>
      <c r="T234" s="3831" t="s">
        <v>5229</v>
      </c>
      <c r="U234" s="3726">
        <v>359</v>
      </c>
      <c r="V234" s="3728" t="s">
        <v>3318</v>
      </c>
      <c r="W234" s="3744"/>
    </row>
    <row r="235" spans="2:27" ht="12" customHeight="1" x14ac:dyDescent="0.15">
      <c r="B235" s="4006"/>
      <c r="C235" s="3954"/>
      <c r="D235" s="1054" t="s">
        <v>71</v>
      </c>
      <c r="E235" s="1055" t="s">
        <v>6</v>
      </c>
      <c r="F235" s="3992"/>
      <c r="G235" s="3880"/>
      <c r="H235" s="3729"/>
      <c r="I235" s="3731"/>
      <c r="J235" s="3733"/>
      <c r="K235" s="3729"/>
      <c r="L235" s="3731"/>
      <c r="M235" s="3733"/>
      <c r="N235" s="3807"/>
      <c r="O235" s="3809"/>
      <c r="P235" s="3720"/>
      <c r="Q235" s="3722"/>
      <c r="R235" s="3720"/>
      <c r="S235" s="3830"/>
      <c r="T235" s="3832"/>
      <c r="U235" s="3727"/>
      <c r="V235" s="3711"/>
      <c r="W235" s="3744"/>
    </row>
    <row r="236" spans="2:27" ht="12" customHeight="1" x14ac:dyDescent="0.15">
      <c r="B236" s="4006"/>
      <c r="C236" s="3954" t="s">
        <v>5233</v>
      </c>
      <c r="D236" s="1056" t="s">
        <v>72</v>
      </c>
      <c r="E236" s="1057" t="s">
        <v>5234</v>
      </c>
      <c r="F236" s="3992" t="s">
        <v>6</v>
      </c>
      <c r="G236" s="3880">
        <v>1</v>
      </c>
      <c r="H236" s="3729">
        <v>1</v>
      </c>
      <c r="I236" s="3731">
        <v>0</v>
      </c>
      <c r="J236" s="3733">
        <v>0</v>
      </c>
      <c r="K236" s="3729">
        <v>0</v>
      </c>
      <c r="L236" s="3731">
        <v>0</v>
      </c>
      <c r="M236" s="3733">
        <v>1</v>
      </c>
      <c r="N236" s="3807">
        <v>0</v>
      </c>
      <c r="O236" s="3809">
        <v>53</v>
      </c>
      <c r="P236" s="3703">
        <v>2244</v>
      </c>
      <c r="Q236" s="3704"/>
      <c r="R236" s="3705" t="s">
        <v>3496</v>
      </c>
      <c r="S236" s="3706"/>
      <c r="T236" s="3703" t="s">
        <v>5228</v>
      </c>
      <c r="U236" s="3704"/>
      <c r="V236" s="4138" t="s">
        <v>3309</v>
      </c>
      <c r="W236" s="366"/>
      <c r="Y236" s="1548">
        <f>SUM(H236:J239)</f>
        <v>1</v>
      </c>
      <c r="Z236" s="1548">
        <f>SUM(K236:M239)</f>
        <v>1</v>
      </c>
      <c r="AA236" s="1549" t="str">
        <f>IF(Y236=Z236,"","不一致")</f>
        <v/>
      </c>
    </row>
    <row r="237" spans="2:27" ht="12" customHeight="1" x14ac:dyDescent="0.15">
      <c r="B237" s="4006"/>
      <c r="C237" s="3954"/>
      <c r="D237" s="1022"/>
      <c r="E237" s="1006" t="s">
        <v>3923</v>
      </c>
      <c r="F237" s="3993"/>
      <c r="G237" s="3880"/>
      <c r="H237" s="3729"/>
      <c r="I237" s="3731"/>
      <c r="J237" s="3733"/>
      <c r="K237" s="3729"/>
      <c r="L237" s="3731"/>
      <c r="M237" s="3733"/>
      <c r="N237" s="3807"/>
      <c r="O237" s="3809"/>
      <c r="P237" s="3328"/>
      <c r="Q237" s="3329"/>
      <c r="R237" s="3707"/>
      <c r="S237" s="3708"/>
      <c r="T237" s="3709"/>
      <c r="U237" s="3710"/>
      <c r="V237" s="4139"/>
      <c r="W237" s="366"/>
    </row>
    <row r="238" spans="2:27" ht="12" customHeight="1" x14ac:dyDescent="0.15">
      <c r="B238" s="4006"/>
      <c r="C238" s="3954"/>
      <c r="D238" s="1023" t="s">
        <v>70</v>
      </c>
      <c r="E238" s="1006" t="s">
        <v>5235</v>
      </c>
      <c r="F238" s="3935" t="s">
        <v>6</v>
      </c>
      <c r="G238" s="3880"/>
      <c r="H238" s="3729"/>
      <c r="I238" s="3731"/>
      <c r="J238" s="3733"/>
      <c r="K238" s="3729"/>
      <c r="L238" s="3731"/>
      <c r="M238" s="3733"/>
      <c r="N238" s="3807"/>
      <c r="O238" s="3809"/>
      <c r="P238" s="3340"/>
      <c r="Q238" s="3342">
        <v>860</v>
      </c>
      <c r="R238" s="3344">
        <v>401</v>
      </c>
      <c r="S238" s="3345">
        <v>954</v>
      </c>
      <c r="T238" s="3372" t="s">
        <v>5229</v>
      </c>
      <c r="U238" s="3347">
        <v>359</v>
      </c>
      <c r="V238" s="3683" t="s">
        <v>3318</v>
      </c>
      <c r="W238" s="366"/>
    </row>
    <row r="239" spans="2:27" ht="12" customHeight="1" x14ac:dyDescent="0.15">
      <c r="B239" s="4006"/>
      <c r="C239" s="4143"/>
      <c r="D239" s="1023" t="s">
        <v>71</v>
      </c>
      <c r="E239" s="1040" t="s">
        <v>6</v>
      </c>
      <c r="F239" s="3941"/>
      <c r="G239" s="4144"/>
      <c r="H239" s="4133"/>
      <c r="I239" s="4134"/>
      <c r="J239" s="4135"/>
      <c r="K239" s="4133"/>
      <c r="L239" s="4134"/>
      <c r="M239" s="4135"/>
      <c r="N239" s="4136"/>
      <c r="O239" s="4137"/>
      <c r="P239" s="3438"/>
      <c r="Q239" s="3716"/>
      <c r="R239" s="3438"/>
      <c r="S239" s="4140"/>
      <c r="T239" s="3373"/>
      <c r="U239" s="4141"/>
      <c r="V239" s="4142"/>
      <c r="W239" s="366"/>
    </row>
    <row r="240" spans="2:27" ht="12" customHeight="1" x14ac:dyDescent="0.15">
      <c r="B240" s="4006"/>
      <c r="C240" s="4013" t="s">
        <v>1629</v>
      </c>
      <c r="D240" s="1046" t="s">
        <v>72</v>
      </c>
      <c r="E240" s="1042" t="s">
        <v>1630</v>
      </c>
      <c r="F240" s="4016" t="s">
        <v>6</v>
      </c>
      <c r="G240" s="4017">
        <v>1</v>
      </c>
      <c r="H240" s="3818">
        <v>0</v>
      </c>
      <c r="I240" s="3819">
        <v>0</v>
      </c>
      <c r="J240" s="3820">
        <v>1</v>
      </c>
      <c r="K240" s="3818">
        <v>0</v>
      </c>
      <c r="L240" s="3819">
        <v>0</v>
      </c>
      <c r="M240" s="3820">
        <v>1</v>
      </c>
      <c r="N240" s="3821">
        <v>0</v>
      </c>
      <c r="O240" s="3822">
        <v>0</v>
      </c>
      <c r="P240" s="3823">
        <v>6317</v>
      </c>
      <c r="Q240" s="3824"/>
      <c r="R240" s="3825" t="s">
        <v>5236</v>
      </c>
      <c r="S240" s="3826"/>
      <c r="T240" s="3823" t="s">
        <v>5228</v>
      </c>
      <c r="U240" s="3824"/>
      <c r="V240" s="3827" t="s">
        <v>3309</v>
      </c>
      <c r="W240" s="3744"/>
      <c r="Y240" s="1548">
        <f>SUM(H240:J243)</f>
        <v>1</v>
      </c>
      <c r="Z240" s="1548">
        <f>SUM(K240:M243)</f>
        <v>1</v>
      </c>
      <c r="AA240" s="1549" t="str">
        <f>IF(Y240=Z240,"","不一致")</f>
        <v/>
      </c>
    </row>
    <row r="241" spans="2:27" ht="12" customHeight="1" x14ac:dyDescent="0.15">
      <c r="B241" s="4006"/>
      <c r="C241" s="4014"/>
      <c r="D241" s="1022"/>
      <c r="E241" s="1006" t="s">
        <v>1631</v>
      </c>
      <c r="F241" s="3973"/>
      <c r="G241" s="3968"/>
      <c r="H241" s="3487"/>
      <c r="I241" s="3489"/>
      <c r="J241" s="3491"/>
      <c r="K241" s="3487"/>
      <c r="L241" s="3489"/>
      <c r="M241" s="3491"/>
      <c r="N241" s="3493"/>
      <c r="O241" s="3326"/>
      <c r="P241" s="3330"/>
      <c r="Q241" s="3331"/>
      <c r="R241" s="3404"/>
      <c r="S241" s="3405"/>
      <c r="T241" s="3336"/>
      <c r="U241" s="3337"/>
      <c r="V241" s="3339"/>
      <c r="W241" s="3744"/>
    </row>
    <row r="242" spans="2:27" ht="12" customHeight="1" x14ac:dyDescent="0.15">
      <c r="B242" s="4006"/>
      <c r="C242" s="4014"/>
      <c r="D242" s="1023" t="s">
        <v>70</v>
      </c>
      <c r="E242" s="1006" t="s">
        <v>1632</v>
      </c>
      <c r="F242" s="3935" t="s">
        <v>6</v>
      </c>
      <c r="G242" s="3968"/>
      <c r="H242" s="3487"/>
      <c r="I242" s="3489"/>
      <c r="J242" s="3491"/>
      <c r="K242" s="3487"/>
      <c r="L242" s="3489"/>
      <c r="M242" s="3491"/>
      <c r="N242" s="3493"/>
      <c r="O242" s="3326"/>
      <c r="P242" s="3340"/>
      <c r="Q242" s="3342">
        <v>5685</v>
      </c>
      <c r="R242" s="3344">
        <v>163</v>
      </c>
      <c r="S242" s="3345">
        <v>410</v>
      </c>
      <c r="T242" s="3372" t="s">
        <v>5229</v>
      </c>
      <c r="U242" s="3347">
        <v>359</v>
      </c>
      <c r="V242" s="3683" t="s">
        <v>3497</v>
      </c>
      <c r="W242" s="3744"/>
    </row>
    <row r="243" spans="2:27" ht="12" customHeight="1" x14ac:dyDescent="0.15">
      <c r="B243" s="4006"/>
      <c r="C243" s="4015"/>
      <c r="D243" s="1043" t="s">
        <v>71</v>
      </c>
      <c r="E243" s="1011" t="s">
        <v>6</v>
      </c>
      <c r="F243" s="3936"/>
      <c r="G243" s="3931"/>
      <c r="H243" s="3745"/>
      <c r="I243" s="3746"/>
      <c r="J243" s="3747"/>
      <c r="K243" s="3745"/>
      <c r="L243" s="3746"/>
      <c r="M243" s="3747"/>
      <c r="N243" s="3503"/>
      <c r="O243" s="3358"/>
      <c r="P243" s="3359"/>
      <c r="Q243" s="3360"/>
      <c r="R243" s="3359"/>
      <c r="S243" s="3375"/>
      <c r="T243" s="3373"/>
      <c r="U243" s="3362"/>
      <c r="V243" s="3684"/>
      <c r="W243" s="3744"/>
    </row>
    <row r="244" spans="2:27" ht="12" customHeight="1" x14ac:dyDescent="0.15">
      <c r="B244" s="1048"/>
      <c r="C244" s="4011" t="s">
        <v>1633</v>
      </c>
      <c r="D244" s="1023" t="s">
        <v>72</v>
      </c>
      <c r="E244" s="1006" t="s">
        <v>1634</v>
      </c>
      <c r="F244" s="3967" t="s">
        <v>6</v>
      </c>
      <c r="G244" s="3909">
        <v>1</v>
      </c>
      <c r="H244" s="3768">
        <v>0</v>
      </c>
      <c r="I244" s="3769">
        <v>0</v>
      </c>
      <c r="J244" s="3770">
        <v>1</v>
      </c>
      <c r="K244" s="3768">
        <v>0</v>
      </c>
      <c r="L244" s="3769">
        <v>1</v>
      </c>
      <c r="M244" s="3770">
        <v>0</v>
      </c>
      <c r="N244" s="3502">
        <v>0</v>
      </c>
      <c r="O244" s="3325">
        <v>0</v>
      </c>
      <c r="P244" s="3328">
        <v>4676</v>
      </c>
      <c r="Q244" s="3329"/>
      <c r="R244" s="3402" t="s">
        <v>5237</v>
      </c>
      <c r="S244" s="3403"/>
      <c r="T244" s="3328" t="s">
        <v>5228</v>
      </c>
      <c r="U244" s="3329"/>
      <c r="V244" s="3338" t="s">
        <v>3309</v>
      </c>
      <c r="W244" s="3744"/>
      <c r="Y244" s="1548">
        <f>SUM(H244:J247)</f>
        <v>1</v>
      </c>
      <c r="Z244" s="1548">
        <f>SUM(K244:M247)</f>
        <v>1</v>
      </c>
      <c r="AA244" s="1549" t="str">
        <f>IF(Y244=Z244,"","不一致")</f>
        <v/>
      </c>
    </row>
    <row r="245" spans="2:27" ht="12" customHeight="1" x14ac:dyDescent="0.15">
      <c r="B245" s="1048"/>
      <c r="C245" s="4003"/>
      <c r="D245" s="1022"/>
      <c r="E245" s="1006" t="s">
        <v>1635</v>
      </c>
      <c r="F245" s="3973"/>
      <c r="G245" s="3968"/>
      <c r="H245" s="3487"/>
      <c r="I245" s="3489"/>
      <c r="J245" s="3491"/>
      <c r="K245" s="3487"/>
      <c r="L245" s="3489"/>
      <c r="M245" s="3491"/>
      <c r="N245" s="3493"/>
      <c r="O245" s="3326"/>
      <c r="P245" s="3330"/>
      <c r="Q245" s="3331"/>
      <c r="R245" s="3404"/>
      <c r="S245" s="3405"/>
      <c r="T245" s="3336"/>
      <c r="U245" s="3337"/>
      <c r="V245" s="3339"/>
      <c r="W245" s="3744"/>
    </row>
    <row r="246" spans="2:27" ht="12" customHeight="1" x14ac:dyDescent="0.15">
      <c r="B246" s="1048"/>
      <c r="C246" s="4003"/>
      <c r="D246" s="1023" t="s">
        <v>70</v>
      </c>
      <c r="E246" s="1006" t="s">
        <v>1636</v>
      </c>
      <c r="F246" s="3935" t="s">
        <v>6</v>
      </c>
      <c r="G246" s="3968"/>
      <c r="H246" s="3487"/>
      <c r="I246" s="3489"/>
      <c r="J246" s="3491"/>
      <c r="K246" s="3487"/>
      <c r="L246" s="3489"/>
      <c r="M246" s="3491"/>
      <c r="N246" s="3493"/>
      <c r="O246" s="3326"/>
      <c r="P246" s="3340"/>
      <c r="Q246" s="3342">
        <v>2153</v>
      </c>
      <c r="R246" s="3344">
        <v>170</v>
      </c>
      <c r="S246" s="3345">
        <v>187</v>
      </c>
      <c r="T246" s="3368" t="s">
        <v>5898</v>
      </c>
      <c r="U246" s="3347">
        <v>250</v>
      </c>
      <c r="V246" s="3683" t="s">
        <v>3498</v>
      </c>
      <c r="W246" s="3744"/>
    </row>
    <row r="247" spans="2:27" ht="12" customHeight="1" x14ac:dyDescent="0.15">
      <c r="B247" s="1048"/>
      <c r="C247" s="4004"/>
      <c r="D247" s="1023" t="s">
        <v>71</v>
      </c>
      <c r="E247" s="989" t="s">
        <v>6</v>
      </c>
      <c r="F247" s="3941"/>
      <c r="G247" s="3931"/>
      <c r="H247" s="3745"/>
      <c r="I247" s="3746"/>
      <c r="J247" s="3747"/>
      <c r="K247" s="3745"/>
      <c r="L247" s="3746"/>
      <c r="M247" s="3747"/>
      <c r="N247" s="3503"/>
      <c r="O247" s="3358"/>
      <c r="P247" s="3359"/>
      <c r="Q247" s="3360"/>
      <c r="R247" s="3359"/>
      <c r="S247" s="3375"/>
      <c r="T247" s="3374"/>
      <c r="U247" s="3362"/>
      <c r="V247" s="3684"/>
      <c r="W247" s="3744"/>
    </row>
    <row r="248" spans="2:27" ht="12" customHeight="1" x14ac:dyDescent="0.15">
      <c r="B248" s="1048"/>
      <c r="C248" s="4002" t="s">
        <v>1637</v>
      </c>
      <c r="D248" s="1021" t="s">
        <v>72</v>
      </c>
      <c r="E248" s="1009" t="s">
        <v>1638</v>
      </c>
      <c r="F248" s="4005" t="s">
        <v>6</v>
      </c>
      <c r="G248" s="3909">
        <v>0</v>
      </c>
      <c r="H248" s="3768">
        <v>0</v>
      </c>
      <c r="I248" s="3769">
        <v>0</v>
      </c>
      <c r="J248" s="3770">
        <v>0</v>
      </c>
      <c r="K248" s="3768">
        <v>0</v>
      </c>
      <c r="L248" s="3769">
        <v>0</v>
      </c>
      <c r="M248" s="3770">
        <v>0</v>
      </c>
      <c r="N248" s="3502">
        <v>0</v>
      </c>
      <c r="O248" s="3325">
        <v>0</v>
      </c>
      <c r="P248" s="3328">
        <v>3512</v>
      </c>
      <c r="Q248" s="3329"/>
      <c r="R248" s="3332" t="s">
        <v>3499</v>
      </c>
      <c r="S248" s="3333"/>
      <c r="T248" s="3328" t="s">
        <v>5228</v>
      </c>
      <c r="U248" s="3329"/>
      <c r="V248" s="3338" t="s">
        <v>3309</v>
      </c>
      <c r="W248" s="3744"/>
      <c r="Y248" s="1548">
        <f>SUM(H248:J251)</f>
        <v>0</v>
      </c>
      <c r="Z248" s="1548">
        <f>SUM(K248:M251)</f>
        <v>0</v>
      </c>
      <c r="AA248" s="1549" t="str">
        <f>IF(Y248=Z248,"","不一致")</f>
        <v/>
      </c>
    </row>
    <row r="249" spans="2:27" ht="12" customHeight="1" x14ac:dyDescent="0.15">
      <c r="B249" s="1048"/>
      <c r="C249" s="4003"/>
      <c r="D249" s="1022"/>
      <c r="E249" s="1006" t="s">
        <v>1639</v>
      </c>
      <c r="F249" s="3973"/>
      <c r="G249" s="3968"/>
      <c r="H249" s="3487"/>
      <c r="I249" s="3489"/>
      <c r="J249" s="3491"/>
      <c r="K249" s="3487"/>
      <c r="L249" s="3489"/>
      <c r="M249" s="3491"/>
      <c r="N249" s="3493"/>
      <c r="O249" s="3326"/>
      <c r="P249" s="3330"/>
      <c r="Q249" s="3331"/>
      <c r="R249" s="3334"/>
      <c r="S249" s="3335"/>
      <c r="T249" s="3336"/>
      <c r="U249" s="3337"/>
      <c r="V249" s="3339"/>
      <c r="W249" s="3744"/>
    </row>
    <row r="250" spans="2:27" ht="12" customHeight="1" x14ac:dyDescent="0.15">
      <c r="B250" s="1048"/>
      <c r="C250" s="4003"/>
      <c r="D250" s="1023" t="s">
        <v>70</v>
      </c>
      <c r="E250" s="1006" t="s">
        <v>1640</v>
      </c>
      <c r="F250" s="3935" t="s">
        <v>6</v>
      </c>
      <c r="G250" s="3968"/>
      <c r="H250" s="3487"/>
      <c r="I250" s="3489"/>
      <c r="J250" s="3491"/>
      <c r="K250" s="3487"/>
      <c r="L250" s="3489"/>
      <c r="M250" s="3491"/>
      <c r="N250" s="3493"/>
      <c r="O250" s="3326"/>
      <c r="P250" s="3340"/>
      <c r="Q250" s="3342">
        <v>2280</v>
      </c>
      <c r="R250" s="3344">
        <v>300</v>
      </c>
      <c r="S250" s="3345">
        <v>729</v>
      </c>
      <c r="T250" s="3368" t="s">
        <v>5898</v>
      </c>
      <c r="U250" s="3347">
        <v>226</v>
      </c>
      <c r="V250" s="3683" t="s">
        <v>3500</v>
      </c>
      <c r="W250" s="3744"/>
    </row>
    <row r="251" spans="2:27" ht="12" customHeight="1" x14ac:dyDescent="0.15">
      <c r="B251" s="1048"/>
      <c r="C251" s="4018"/>
      <c r="D251" s="1043" t="s">
        <v>71</v>
      </c>
      <c r="E251" s="1011" t="s">
        <v>6</v>
      </c>
      <c r="F251" s="3936"/>
      <c r="G251" s="3931"/>
      <c r="H251" s="3745"/>
      <c r="I251" s="3746"/>
      <c r="J251" s="3747"/>
      <c r="K251" s="3745"/>
      <c r="L251" s="3746"/>
      <c r="M251" s="3747"/>
      <c r="N251" s="3503"/>
      <c r="O251" s="3358"/>
      <c r="P251" s="3359"/>
      <c r="Q251" s="3360"/>
      <c r="R251" s="3359"/>
      <c r="S251" s="3375"/>
      <c r="T251" s="3374"/>
      <c r="U251" s="3362"/>
      <c r="V251" s="3684"/>
      <c r="W251" s="3744"/>
    </row>
    <row r="252" spans="2:27" ht="12" customHeight="1" x14ac:dyDescent="0.15">
      <c r="B252" s="1048"/>
      <c r="C252" s="4011" t="s">
        <v>1641</v>
      </c>
      <c r="D252" s="1023" t="s">
        <v>72</v>
      </c>
      <c r="E252" s="1006" t="s">
        <v>1642</v>
      </c>
      <c r="F252" s="3967" t="s">
        <v>6</v>
      </c>
      <c r="G252" s="3909">
        <v>0</v>
      </c>
      <c r="H252" s="3768">
        <v>0</v>
      </c>
      <c r="I252" s="3769">
        <v>0</v>
      </c>
      <c r="J252" s="3770">
        <v>0</v>
      </c>
      <c r="K252" s="3768">
        <v>0</v>
      </c>
      <c r="L252" s="3769">
        <v>0</v>
      </c>
      <c r="M252" s="3770">
        <v>0</v>
      </c>
      <c r="N252" s="3502">
        <v>0</v>
      </c>
      <c r="O252" s="3325">
        <v>0</v>
      </c>
      <c r="P252" s="3328">
        <v>1500</v>
      </c>
      <c r="Q252" s="3329"/>
      <c r="R252" s="3332" t="s">
        <v>3499</v>
      </c>
      <c r="S252" s="3333"/>
      <c r="T252" s="3328" t="s">
        <v>5228</v>
      </c>
      <c r="U252" s="3329"/>
      <c r="V252" s="3338" t="s">
        <v>3309</v>
      </c>
      <c r="W252" s="3744"/>
      <c r="Y252" s="1548">
        <f>SUM(H252:J255)</f>
        <v>0</v>
      </c>
      <c r="Z252" s="1548">
        <f>SUM(K252:M255)</f>
        <v>0</v>
      </c>
      <c r="AA252" s="1549" t="str">
        <f>IF(Y252=Z252,"","不一致")</f>
        <v/>
      </c>
    </row>
    <row r="253" spans="2:27" ht="12" customHeight="1" x14ac:dyDescent="0.15">
      <c r="B253" s="1048"/>
      <c r="C253" s="4003"/>
      <c r="D253" s="1022"/>
      <c r="E253" s="1006" t="s">
        <v>1643</v>
      </c>
      <c r="F253" s="3973"/>
      <c r="G253" s="3968"/>
      <c r="H253" s="3487"/>
      <c r="I253" s="3489"/>
      <c r="J253" s="3491"/>
      <c r="K253" s="3487"/>
      <c r="L253" s="3489"/>
      <c r="M253" s="3491"/>
      <c r="N253" s="3493"/>
      <c r="O253" s="3326"/>
      <c r="P253" s="3330"/>
      <c r="Q253" s="3331"/>
      <c r="R253" s="3334"/>
      <c r="S253" s="3335"/>
      <c r="T253" s="3336"/>
      <c r="U253" s="3337"/>
      <c r="V253" s="3339"/>
      <c r="W253" s="3744"/>
    </row>
    <row r="254" spans="2:27" ht="12" customHeight="1" x14ac:dyDescent="0.15">
      <c r="B254" s="1048"/>
      <c r="C254" s="4003"/>
      <c r="D254" s="1023" t="s">
        <v>70</v>
      </c>
      <c r="E254" s="1006" t="s">
        <v>1644</v>
      </c>
      <c r="F254" s="3935" t="s">
        <v>6</v>
      </c>
      <c r="G254" s="3968"/>
      <c r="H254" s="3487"/>
      <c r="I254" s="3489"/>
      <c r="J254" s="3491"/>
      <c r="K254" s="3487"/>
      <c r="L254" s="3489"/>
      <c r="M254" s="3491"/>
      <c r="N254" s="3493"/>
      <c r="O254" s="3326"/>
      <c r="P254" s="3340"/>
      <c r="Q254" s="3342">
        <v>875</v>
      </c>
      <c r="R254" s="3344">
        <v>253</v>
      </c>
      <c r="S254" s="3345">
        <v>583</v>
      </c>
      <c r="T254" s="3368" t="s">
        <v>5898</v>
      </c>
      <c r="U254" s="3347">
        <v>151</v>
      </c>
      <c r="V254" s="3683" t="s">
        <v>3500</v>
      </c>
      <c r="W254" s="3744"/>
    </row>
    <row r="255" spans="2:27" ht="12" customHeight="1" x14ac:dyDescent="0.15">
      <c r="B255" s="1048"/>
      <c r="C255" s="4018"/>
      <c r="D255" s="1043" t="s">
        <v>71</v>
      </c>
      <c r="E255" s="1011" t="s">
        <v>6</v>
      </c>
      <c r="F255" s="3936"/>
      <c r="G255" s="3931"/>
      <c r="H255" s="3745"/>
      <c r="I255" s="3746"/>
      <c r="J255" s="3747"/>
      <c r="K255" s="3745"/>
      <c r="L255" s="3746"/>
      <c r="M255" s="3747"/>
      <c r="N255" s="3503"/>
      <c r="O255" s="3358"/>
      <c r="P255" s="3359"/>
      <c r="Q255" s="3360"/>
      <c r="R255" s="3359"/>
      <c r="S255" s="3375"/>
      <c r="T255" s="3374"/>
      <c r="U255" s="3362"/>
      <c r="V255" s="3684"/>
      <c r="W255" s="3744"/>
    </row>
    <row r="256" spans="2:27" ht="12" customHeight="1" x14ac:dyDescent="0.15">
      <c r="B256" s="4006"/>
      <c r="C256" s="4011" t="s">
        <v>1645</v>
      </c>
      <c r="D256" s="1023" t="s">
        <v>72</v>
      </c>
      <c r="E256" s="1006" t="s">
        <v>1638</v>
      </c>
      <c r="F256" s="3967" t="s">
        <v>6</v>
      </c>
      <c r="G256" s="3909">
        <v>0</v>
      </c>
      <c r="H256" s="3768">
        <v>0</v>
      </c>
      <c r="I256" s="3769">
        <v>0</v>
      </c>
      <c r="J256" s="3770">
        <v>0</v>
      </c>
      <c r="K256" s="3768">
        <v>0</v>
      </c>
      <c r="L256" s="3769">
        <v>0</v>
      </c>
      <c r="M256" s="3770">
        <v>0</v>
      </c>
      <c r="N256" s="3502">
        <v>0</v>
      </c>
      <c r="O256" s="3325">
        <v>0</v>
      </c>
      <c r="P256" s="3328">
        <v>2102</v>
      </c>
      <c r="Q256" s="3329"/>
      <c r="R256" s="3332" t="s">
        <v>3499</v>
      </c>
      <c r="S256" s="3333"/>
      <c r="T256" s="3328" t="s">
        <v>5228</v>
      </c>
      <c r="U256" s="3329"/>
      <c r="V256" s="3338" t="s">
        <v>3309</v>
      </c>
      <c r="W256" s="3744"/>
      <c r="Y256" s="1548">
        <f>SUM(H256:J259)</f>
        <v>0</v>
      </c>
      <c r="Z256" s="1548">
        <f>SUM(K256:M259)</f>
        <v>0</v>
      </c>
      <c r="AA256" s="1549" t="str">
        <f>IF(Y256=Z256,"","不一致")</f>
        <v/>
      </c>
    </row>
    <row r="257" spans="2:27" ht="12" customHeight="1" x14ac:dyDescent="0.15">
      <c r="B257" s="4006"/>
      <c r="C257" s="4003"/>
      <c r="D257" s="1022"/>
      <c r="E257" s="1006" t="s">
        <v>1646</v>
      </c>
      <c r="F257" s="3973"/>
      <c r="G257" s="3968"/>
      <c r="H257" s="3487"/>
      <c r="I257" s="3489"/>
      <c r="J257" s="3491"/>
      <c r="K257" s="3487"/>
      <c r="L257" s="3489"/>
      <c r="M257" s="3491"/>
      <c r="N257" s="3493"/>
      <c r="O257" s="3326"/>
      <c r="P257" s="3330"/>
      <c r="Q257" s="3331"/>
      <c r="R257" s="3334"/>
      <c r="S257" s="3335"/>
      <c r="T257" s="3336"/>
      <c r="U257" s="3337"/>
      <c r="V257" s="3339"/>
      <c r="W257" s="3744"/>
    </row>
    <row r="258" spans="2:27" ht="12" customHeight="1" x14ac:dyDescent="0.15">
      <c r="B258" s="4006"/>
      <c r="C258" s="4003"/>
      <c r="D258" s="1023" t="s">
        <v>70</v>
      </c>
      <c r="E258" s="1006" t="s">
        <v>1647</v>
      </c>
      <c r="F258" s="3935" t="s">
        <v>6</v>
      </c>
      <c r="G258" s="3968"/>
      <c r="H258" s="3487"/>
      <c r="I258" s="3489"/>
      <c r="J258" s="3491"/>
      <c r="K258" s="3487"/>
      <c r="L258" s="3489"/>
      <c r="M258" s="3491"/>
      <c r="N258" s="3493"/>
      <c r="O258" s="3326"/>
      <c r="P258" s="3340"/>
      <c r="Q258" s="3342">
        <v>1300</v>
      </c>
      <c r="R258" s="3344">
        <v>439</v>
      </c>
      <c r="S258" s="3345">
        <v>830</v>
      </c>
      <c r="T258" s="3368" t="s">
        <v>5898</v>
      </c>
      <c r="U258" s="3347">
        <v>181</v>
      </c>
      <c r="V258" s="3683" t="s">
        <v>3500</v>
      </c>
      <c r="W258" s="3744"/>
    </row>
    <row r="259" spans="2:27" ht="12" customHeight="1" x14ac:dyDescent="0.15">
      <c r="B259" s="4006"/>
      <c r="C259" s="4018"/>
      <c r="D259" s="1043" t="s">
        <v>71</v>
      </c>
      <c r="E259" s="1011" t="s">
        <v>6</v>
      </c>
      <c r="F259" s="3936"/>
      <c r="G259" s="3931"/>
      <c r="H259" s="3745"/>
      <c r="I259" s="3746"/>
      <c r="J259" s="3747"/>
      <c r="K259" s="3745"/>
      <c r="L259" s="3746"/>
      <c r="M259" s="3747"/>
      <c r="N259" s="3503"/>
      <c r="O259" s="3358"/>
      <c r="P259" s="3359"/>
      <c r="Q259" s="3360"/>
      <c r="R259" s="3359"/>
      <c r="S259" s="3375"/>
      <c r="T259" s="3374"/>
      <c r="U259" s="3362"/>
      <c r="V259" s="3684"/>
      <c r="W259" s="3744"/>
    </row>
    <row r="260" spans="2:27" ht="12" customHeight="1" x14ac:dyDescent="0.15">
      <c r="B260" s="1048"/>
      <c r="C260" s="4002" t="s">
        <v>1648</v>
      </c>
      <c r="D260" s="1021" t="s">
        <v>72</v>
      </c>
      <c r="E260" s="1009" t="s">
        <v>305</v>
      </c>
      <c r="F260" s="4005" t="s">
        <v>6</v>
      </c>
      <c r="G260" s="3909">
        <v>0</v>
      </c>
      <c r="H260" s="3768">
        <v>0</v>
      </c>
      <c r="I260" s="3769">
        <v>0</v>
      </c>
      <c r="J260" s="3770">
        <v>0</v>
      </c>
      <c r="K260" s="3768">
        <v>0</v>
      </c>
      <c r="L260" s="3769">
        <v>0</v>
      </c>
      <c r="M260" s="3770">
        <v>0</v>
      </c>
      <c r="N260" s="3502">
        <v>0</v>
      </c>
      <c r="O260" s="3325">
        <v>0</v>
      </c>
      <c r="P260" s="3328">
        <v>3863</v>
      </c>
      <c r="Q260" s="3329"/>
      <c r="R260" s="3332" t="s">
        <v>3499</v>
      </c>
      <c r="S260" s="3333"/>
      <c r="T260" s="3328" t="s">
        <v>5228</v>
      </c>
      <c r="U260" s="3329"/>
      <c r="V260" s="3338" t="s">
        <v>3309</v>
      </c>
      <c r="W260" s="3744"/>
      <c r="Y260" s="1548">
        <f>SUM(H260:J263)</f>
        <v>0</v>
      </c>
      <c r="Z260" s="1548">
        <f>SUM(K260:M263)</f>
        <v>0</v>
      </c>
      <c r="AA260" s="1549" t="str">
        <f>IF(Y260=Z260,"","不一致")</f>
        <v/>
      </c>
    </row>
    <row r="261" spans="2:27" ht="12" customHeight="1" x14ac:dyDescent="0.15">
      <c r="B261" s="1048"/>
      <c r="C261" s="4003"/>
      <c r="D261" s="1022"/>
      <c r="E261" s="1006" t="s">
        <v>1649</v>
      </c>
      <c r="F261" s="3973"/>
      <c r="G261" s="3968"/>
      <c r="H261" s="3487"/>
      <c r="I261" s="3489"/>
      <c r="J261" s="3491"/>
      <c r="K261" s="3487"/>
      <c r="L261" s="3489"/>
      <c r="M261" s="3491"/>
      <c r="N261" s="3493"/>
      <c r="O261" s="3326"/>
      <c r="P261" s="3330"/>
      <c r="Q261" s="3331"/>
      <c r="R261" s="3334"/>
      <c r="S261" s="3335"/>
      <c r="T261" s="3336"/>
      <c r="U261" s="3337"/>
      <c r="V261" s="3339"/>
      <c r="W261" s="3744"/>
    </row>
    <row r="262" spans="2:27" ht="12" customHeight="1" x14ac:dyDescent="0.15">
      <c r="B262" s="1048"/>
      <c r="C262" s="4003"/>
      <c r="D262" s="1023" t="s">
        <v>70</v>
      </c>
      <c r="E262" s="1006" t="s">
        <v>1650</v>
      </c>
      <c r="F262" s="3935" t="s">
        <v>6</v>
      </c>
      <c r="G262" s="3968"/>
      <c r="H262" s="3487"/>
      <c r="I262" s="3489"/>
      <c r="J262" s="3491"/>
      <c r="K262" s="3487"/>
      <c r="L262" s="3489"/>
      <c r="M262" s="3491"/>
      <c r="N262" s="3493"/>
      <c r="O262" s="3326"/>
      <c r="P262" s="3340"/>
      <c r="Q262" s="3342">
        <v>1938</v>
      </c>
      <c r="R262" s="3344">
        <v>304</v>
      </c>
      <c r="S262" s="3345">
        <v>685</v>
      </c>
      <c r="T262" s="3368" t="s">
        <v>5898</v>
      </c>
      <c r="U262" s="3347">
        <v>243</v>
      </c>
      <c r="V262" s="3683" t="s">
        <v>3500</v>
      </c>
      <c r="W262" s="3744"/>
    </row>
    <row r="263" spans="2:27" ht="12" customHeight="1" x14ac:dyDescent="0.15">
      <c r="B263" s="1048"/>
      <c r="C263" s="4021"/>
      <c r="D263" s="1045" t="s">
        <v>71</v>
      </c>
      <c r="E263" s="1019" t="s">
        <v>6</v>
      </c>
      <c r="F263" s="3952"/>
      <c r="G263" s="3931"/>
      <c r="H263" s="3745"/>
      <c r="I263" s="3746"/>
      <c r="J263" s="3747"/>
      <c r="K263" s="3745"/>
      <c r="L263" s="3746"/>
      <c r="M263" s="3747"/>
      <c r="N263" s="3503"/>
      <c r="O263" s="3358"/>
      <c r="P263" s="3359"/>
      <c r="Q263" s="3360"/>
      <c r="R263" s="3359"/>
      <c r="S263" s="3375"/>
      <c r="T263" s="3374"/>
      <c r="U263" s="3362"/>
      <c r="V263" s="3684"/>
      <c r="W263" s="3744"/>
    </row>
    <row r="264" spans="2:27" ht="12" customHeight="1" x14ac:dyDescent="0.15">
      <c r="B264" s="1048"/>
      <c r="C264" s="4002" t="s">
        <v>1651</v>
      </c>
      <c r="D264" s="1021" t="s">
        <v>72</v>
      </c>
      <c r="E264" s="1009" t="s">
        <v>1652</v>
      </c>
      <c r="F264" s="4005" t="s">
        <v>6</v>
      </c>
      <c r="G264" s="3909">
        <v>1</v>
      </c>
      <c r="H264" s="3768">
        <v>0</v>
      </c>
      <c r="I264" s="3769">
        <v>0</v>
      </c>
      <c r="J264" s="3770">
        <v>1</v>
      </c>
      <c r="K264" s="3768">
        <v>0</v>
      </c>
      <c r="L264" s="3769">
        <v>1</v>
      </c>
      <c r="M264" s="3770">
        <v>0</v>
      </c>
      <c r="N264" s="3502">
        <v>0</v>
      </c>
      <c r="O264" s="3325">
        <v>0</v>
      </c>
      <c r="P264" s="3328">
        <v>1810</v>
      </c>
      <c r="Q264" s="3329"/>
      <c r="R264" s="3332" t="s">
        <v>3493</v>
      </c>
      <c r="S264" s="3333"/>
      <c r="T264" s="3328" t="s">
        <v>5228</v>
      </c>
      <c r="U264" s="3329"/>
      <c r="V264" s="3338" t="s">
        <v>3309</v>
      </c>
      <c r="W264" s="3744"/>
      <c r="Y264" s="1548">
        <f>SUM(H264:J267)</f>
        <v>1</v>
      </c>
      <c r="Z264" s="1548">
        <f>SUM(K264:M267)</f>
        <v>1</v>
      </c>
      <c r="AA264" s="1549" t="str">
        <f>IF(Y264=Z264,"","不一致")</f>
        <v/>
      </c>
    </row>
    <row r="265" spans="2:27" ht="12" customHeight="1" x14ac:dyDescent="0.15">
      <c r="B265" s="1048"/>
      <c r="C265" s="4003"/>
      <c r="D265" s="1022"/>
      <c r="E265" s="1006" t="s">
        <v>1653</v>
      </c>
      <c r="F265" s="3973"/>
      <c r="G265" s="3968"/>
      <c r="H265" s="3487"/>
      <c r="I265" s="3489"/>
      <c r="J265" s="3491"/>
      <c r="K265" s="3487"/>
      <c r="L265" s="3489"/>
      <c r="M265" s="3491"/>
      <c r="N265" s="3493"/>
      <c r="O265" s="3326"/>
      <c r="P265" s="3330"/>
      <c r="Q265" s="3331"/>
      <c r="R265" s="3334"/>
      <c r="S265" s="3335"/>
      <c r="T265" s="3336"/>
      <c r="U265" s="3337"/>
      <c r="V265" s="3339"/>
      <c r="W265" s="3744"/>
    </row>
    <row r="266" spans="2:27" ht="12" customHeight="1" x14ac:dyDescent="0.15">
      <c r="B266" s="1048"/>
      <c r="C266" s="4003"/>
      <c r="D266" s="1023" t="s">
        <v>70</v>
      </c>
      <c r="E266" s="1006" t="s">
        <v>1654</v>
      </c>
      <c r="F266" s="3935" t="s">
        <v>6</v>
      </c>
      <c r="G266" s="3968"/>
      <c r="H266" s="3487"/>
      <c r="I266" s="3489"/>
      <c r="J266" s="3491"/>
      <c r="K266" s="3487"/>
      <c r="L266" s="3489"/>
      <c r="M266" s="3491"/>
      <c r="N266" s="3493"/>
      <c r="O266" s="3326"/>
      <c r="P266" s="3340"/>
      <c r="Q266" s="3342">
        <v>230</v>
      </c>
      <c r="R266" s="3344">
        <v>120</v>
      </c>
      <c r="S266" s="3345">
        <v>271</v>
      </c>
      <c r="T266" s="3372" t="s">
        <v>5229</v>
      </c>
      <c r="U266" s="3347">
        <v>359</v>
      </c>
      <c r="V266" s="3683" t="s">
        <v>3494</v>
      </c>
      <c r="W266" s="3744"/>
    </row>
    <row r="267" spans="2:27" ht="12" customHeight="1" x14ac:dyDescent="0.15">
      <c r="B267" s="1048"/>
      <c r="C267" s="4021"/>
      <c r="D267" s="1045" t="s">
        <v>71</v>
      </c>
      <c r="E267" s="1019" t="s">
        <v>6</v>
      </c>
      <c r="F267" s="3952"/>
      <c r="G267" s="3931"/>
      <c r="H267" s="3745"/>
      <c r="I267" s="3746"/>
      <c r="J267" s="3747"/>
      <c r="K267" s="3745"/>
      <c r="L267" s="3746"/>
      <c r="M267" s="3747"/>
      <c r="N267" s="3503"/>
      <c r="O267" s="3358"/>
      <c r="P267" s="3359"/>
      <c r="Q267" s="3360"/>
      <c r="R267" s="3359"/>
      <c r="S267" s="3375"/>
      <c r="T267" s="3373"/>
      <c r="U267" s="3362"/>
      <c r="V267" s="3684"/>
      <c r="W267" s="3744"/>
    </row>
    <row r="268" spans="2:27" ht="12" customHeight="1" x14ac:dyDescent="0.15">
      <c r="B268" s="4022"/>
      <c r="C268" s="4023" t="s">
        <v>1655</v>
      </c>
      <c r="D268" s="1046" t="s">
        <v>72</v>
      </c>
      <c r="E268" s="1020" t="s">
        <v>1656</v>
      </c>
      <c r="F268" s="4016" t="s">
        <v>6</v>
      </c>
      <c r="G268" s="3909">
        <v>1</v>
      </c>
      <c r="H268" s="3768">
        <v>0</v>
      </c>
      <c r="I268" s="3769">
        <v>0</v>
      </c>
      <c r="J268" s="3770">
        <v>1</v>
      </c>
      <c r="K268" s="3768">
        <v>1</v>
      </c>
      <c r="L268" s="3769">
        <v>0</v>
      </c>
      <c r="M268" s="3770">
        <v>0</v>
      </c>
      <c r="N268" s="3502">
        <v>0</v>
      </c>
      <c r="O268" s="3325">
        <v>0</v>
      </c>
      <c r="P268" s="3328">
        <v>2028</v>
      </c>
      <c r="Q268" s="3329"/>
      <c r="R268" s="3332" t="s">
        <v>3501</v>
      </c>
      <c r="S268" s="3333"/>
      <c r="T268" s="3328" t="s">
        <v>5228</v>
      </c>
      <c r="U268" s="3329"/>
      <c r="V268" s="3338" t="s">
        <v>3309</v>
      </c>
      <c r="W268" s="3744"/>
      <c r="Y268" s="1548">
        <f>SUM(H268:J271)</f>
        <v>1</v>
      </c>
      <c r="Z268" s="1548">
        <f>SUM(K268:M271)</f>
        <v>1</v>
      </c>
      <c r="AA268" s="1549" t="str">
        <f>IF(Y268=Z268,"","不一致")</f>
        <v/>
      </c>
    </row>
    <row r="269" spans="2:27" ht="12" customHeight="1" x14ac:dyDescent="0.15">
      <c r="B269" s="4022"/>
      <c r="C269" s="4003"/>
      <c r="D269" s="1022"/>
      <c r="E269" s="1006" t="s">
        <v>1657</v>
      </c>
      <c r="F269" s="3973"/>
      <c r="G269" s="3968"/>
      <c r="H269" s="3487"/>
      <c r="I269" s="3489"/>
      <c r="J269" s="3491"/>
      <c r="K269" s="3487"/>
      <c r="L269" s="3489"/>
      <c r="M269" s="3491"/>
      <c r="N269" s="3493"/>
      <c r="O269" s="3326"/>
      <c r="P269" s="3330"/>
      <c r="Q269" s="3331"/>
      <c r="R269" s="3334"/>
      <c r="S269" s="3335"/>
      <c r="T269" s="3336"/>
      <c r="U269" s="3337"/>
      <c r="V269" s="3339"/>
      <c r="W269" s="3744"/>
    </row>
    <row r="270" spans="2:27" ht="12" customHeight="1" x14ac:dyDescent="0.15">
      <c r="B270" s="4022"/>
      <c r="C270" s="4003"/>
      <c r="D270" s="1023" t="s">
        <v>70</v>
      </c>
      <c r="E270" s="1006" t="s">
        <v>1658</v>
      </c>
      <c r="F270" s="3935" t="s">
        <v>6</v>
      </c>
      <c r="G270" s="3968"/>
      <c r="H270" s="3487"/>
      <c r="I270" s="3489"/>
      <c r="J270" s="3491"/>
      <c r="K270" s="3487"/>
      <c r="L270" s="3489"/>
      <c r="M270" s="3491"/>
      <c r="N270" s="3493"/>
      <c r="O270" s="3326"/>
      <c r="P270" s="3340"/>
      <c r="Q270" s="3342">
        <v>265</v>
      </c>
      <c r="R270" s="3344">
        <v>244</v>
      </c>
      <c r="S270" s="3345">
        <v>588</v>
      </c>
      <c r="T270" s="3372" t="s">
        <v>5229</v>
      </c>
      <c r="U270" s="3347">
        <v>359</v>
      </c>
      <c r="V270" s="3683" t="s">
        <v>3494</v>
      </c>
      <c r="W270" s="3744"/>
    </row>
    <row r="271" spans="2:27" ht="12" customHeight="1" x14ac:dyDescent="0.15">
      <c r="B271" s="4022"/>
      <c r="C271" s="4018"/>
      <c r="D271" s="1043" t="s">
        <v>71</v>
      </c>
      <c r="E271" s="1011" t="s">
        <v>6</v>
      </c>
      <c r="F271" s="3936"/>
      <c r="G271" s="3931"/>
      <c r="H271" s="3745"/>
      <c r="I271" s="3746"/>
      <c r="J271" s="3747"/>
      <c r="K271" s="3745"/>
      <c r="L271" s="3746"/>
      <c r="M271" s="3747"/>
      <c r="N271" s="3503"/>
      <c r="O271" s="3358"/>
      <c r="P271" s="3359"/>
      <c r="Q271" s="3360"/>
      <c r="R271" s="3359"/>
      <c r="S271" s="3375"/>
      <c r="T271" s="3373"/>
      <c r="U271" s="3362"/>
      <c r="V271" s="3684"/>
      <c r="W271" s="3744"/>
    </row>
    <row r="272" spans="2:27" ht="12" customHeight="1" x14ac:dyDescent="0.15">
      <c r="B272" s="1058"/>
      <c r="C272" s="4023" t="s">
        <v>5238</v>
      </c>
      <c r="D272" s="1046" t="s">
        <v>72</v>
      </c>
      <c r="E272" s="1020" t="s">
        <v>5239</v>
      </c>
      <c r="F272" s="4016" t="s">
        <v>6</v>
      </c>
      <c r="G272" s="3909">
        <v>1</v>
      </c>
      <c r="H272" s="3768">
        <v>0</v>
      </c>
      <c r="I272" s="3769">
        <v>0</v>
      </c>
      <c r="J272" s="3770">
        <v>1</v>
      </c>
      <c r="K272" s="3768">
        <v>1</v>
      </c>
      <c r="L272" s="3769">
        <v>0</v>
      </c>
      <c r="M272" s="3770">
        <v>0</v>
      </c>
      <c r="N272" s="3502">
        <v>0</v>
      </c>
      <c r="O272" s="3325">
        <v>4</v>
      </c>
      <c r="P272" s="3328">
        <v>0</v>
      </c>
      <c r="Q272" s="3329"/>
      <c r="R272" s="3332" t="s">
        <v>3502</v>
      </c>
      <c r="S272" s="3333"/>
      <c r="T272" s="3328" t="s">
        <v>5228</v>
      </c>
      <c r="U272" s="3329"/>
      <c r="V272" s="3338" t="s">
        <v>3309</v>
      </c>
      <c r="W272" s="366"/>
      <c r="Y272" s="1548">
        <f>SUM(H272:J275)</f>
        <v>1</v>
      </c>
      <c r="Z272" s="1548">
        <f>SUM(K272:M275)</f>
        <v>1</v>
      </c>
      <c r="AA272" s="1549" t="str">
        <f>IF(Y272=Z272,"","不一致")</f>
        <v/>
      </c>
    </row>
    <row r="273" spans="2:27" ht="12" customHeight="1" x14ac:dyDescent="0.15">
      <c r="B273" s="1058"/>
      <c r="C273" s="4003"/>
      <c r="D273" s="1022"/>
      <c r="E273" s="1006" t="s">
        <v>3924</v>
      </c>
      <c r="F273" s="3973"/>
      <c r="G273" s="3968"/>
      <c r="H273" s="3487"/>
      <c r="I273" s="3489"/>
      <c r="J273" s="3491"/>
      <c r="K273" s="3487"/>
      <c r="L273" s="3489"/>
      <c r="M273" s="3491"/>
      <c r="N273" s="3493"/>
      <c r="O273" s="3326"/>
      <c r="P273" s="3330"/>
      <c r="Q273" s="3331"/>
      <c r="R273" s="3334"/>
      <c r="S273" s="3335"/>
      <c r="T273" s="3336"/>
      <c r="U273" s="3337"/>
      <c r="V273" s="3339"/>
      <c r="W273" s="366"/>
    </row>
    <row r="274" spans="2:27" ht="12" customHeight="1" x14ac:dyDescent="0.15">
      <c r="B274" s="1058"/>
      <c r="C274" s="4003"/>
      <c r="D274" s="1023" t="s">
        <v>70</v>
      </c>
      <c r="E274" s="1006" t="s">
        <v>5240</v>
      </c>
      <c r="F274" s="3935" t="s">
        <v>6</v>
      </c>
      <c r="G274" s="3968"/>
      <c r="H274" s="3487"/>
      <c r="I274" s="3489"/>
      <c r="J274" s="3491"/>
      <c r="K274" s="3487"/>
      <c r="L274" s="3489"/>
      <c r="M274" s="3491"/>
      <c r="N274" s="3493"/>
      <c r="O274" s="3326"/>
      <c r="P274" s="3340"/>
      <c r="Q274" s="3342">
        <v>0</v>
      </c>
      <c r="R274" s="3344">
        <v>145</v>
      </c>
      <c r="S274" s="3345">
        <v>311</v>
      </c>
      <c r="T274" s="3372" t="s">
        <v>5229</v>
      </c>
      <c r="U274" s="3347">
        <v>359</v>
      </c>
      <c r="V274" s="3683" t="s">
        <v>3494</v>
      </c>
      <c r="W274" s="366"/>
    </row>
    <row r="275" spans="2:27" ht="12" customHeight="1" thickBot="1" x14ac:dyDescent="0.2">
      <c r="B275" s="1058"/>
      <c r="C275" s="4018"/>
      <c r="D275" s="1043" t="s">
        <v>71</v>
      </c>
      <c r="E275" s="1011" t="s">
        <v>5240</v>
      </c>
      <c r="F275" s="3936"/>
      <c r="G275" s="4095"/>
      <c r="H275" s="3773"/>
      <c r="I275" s="3775"/>
      <c r="J275" s="3777"/>
      <c r="K275" s="3773"/>
      <c r="L275" s="3775"/>
      <c r="M275" s="3777"/>
      <c r="N275" s="3735"/>
      <c r="O275" s="3736"/>
      <c r="P275" s="3737"/>
      <c r="Q275" s="3738"/>
      <c r="R275" s="3737"/>
      <c r="S275" s="3739"/>
      <c r="T275" s="3781"/>
      <c r="U275" s="3740"/>
      <c r="V275" s="3767"/>
      <c r="W275" s="366"/>
    </row>
    <row r="276" spans="2:27" ht="12" customHeight="1" x14ac:dyDescent="0.15">
      <c r="B276" s="4026" t="s">
        <v>1659</v>
      </c>
      <c r="C276" s="4028" t="s">
        <v>2518</v>
      </c>
      <c r="D276" s="1052" t="s">
        <v>72</v>
      </c>
      <c r="E276" s="1053" t="s">
        <v>98</v>
      </c>
      <c r="F276" s="4020" t="s">
        <v>6</v>
      </c>
      <c r="G276" s="3879">
        <v>3</v>
      </c>
      <c r="H276" s="3784">
        <v>3</v>
      </c>
      <c r="I276" s="3786">
        <v>0</v>
      </c>
      <c r="J276" s="3788">
        <v>0</v>
      </c>
      <c r="K276" s="3784">
        <v>0</v>
      </c>
      <c r="L276" s="3786">
        <v>2</v>
      </c>
      <c r="M276" s="3788">
        <v>1</v>
      </c>
      <c r="N276" s="3758">
        <v>0</v>
      </c>
      <c r="O276" s="3759">
        <v>48</v>
      </c>
      <c r="P276" s="3760">
        <v>12331</v>
      </c>
      <c r="Q276" s="3761"/>
      <c r="R276" s="3778" t="s">
        <v>5297</v>
      </c>
      <c r="S276" s="3779"/>
      <c r="T276" s="3760" t="s">
        <v>4676</v>
      </c>
      <c r="U276" s="3761"/>
      <c r="V276" s="3817" t="s">
        <v>3309</v>
      </c>
      <c r="W276" s="3744"/>
      <c r="Y276" s="1548">
        <f>SUM(H276:J279)</f>
        <v>3</v>
      </c>
      <c r="Z276" s="1548">
        <f>SUM(K276:M279)</f>
        <v>3</v>
      </c>
      <c r="AA276" s="1549" t="str">
        <f>IF(Y276=Z276,"","不一致")</f>
        <v/>
      </c>
    </row>
    <row r="277" spans="2:27" ht="12" customHeight="1" x14ac:dyDescent="0.15">
      <c r="B277" s="4027"/>
      <c r="C277" s="4029"/>
      <c r="D277" s="1022"/>
      <c r="E277" s="1006" t="s">
        <v>1660</v>
      </c>
      <c r="F277" s="3973"/>
      <c r="G277" s="3880"/>
      <c r="H277" s="3729"/>
      <c r="I277" s="3731"/>
      <c r="J277" s="3733"/>
      <c r="K277" s="3729"/>
      <c r="L277" s="3731"/>
      <c r="M277" s="3733"/>
      <c r="N277" s="3493"/>
      <c r="O277" s="3326"/>
      <c r="P277" s="3330"/>
      <c r="Q277" s="3331"/>
      <c r="R277" s="3404"/>
      <c r="S277" s="3405"/>
      <c r="T277" s="3336"/>
      <c r="U277" s="3337"/>
      <c r="V277" s="3765"/>
      <c r="W277" s="3744"/>
    </row>
    <row r="278" spans="2:27" ht="12" customHeight="1" x14ac:dyDescent="0.15">
      <c r="B278" s="4027"/>
      <c r="C278" s="4029"/>
      <c r="D278" s="1023" t="s">
        <v>70</v>
      </c>
      <c r="E278" s="1059" t="s">
        <v>1661</v>
      </c>
      <c r="F278" s="4024" t="s">
        <v>1662</v>
      </c>
      <c r="G278" s="3880"/>
      <c r="H278" s="3729"/>
      <c r="I278" s="3731"/>
      <c r="J278" s="3733"/>
      <c r="K278" s="3729"/>
      <c r="L278" s="3731"/>
      <c r="M278" s="3733"/>
      <c r="N278" s="3493"/>
      <c r="O278" s="3326"/>
      <c r="P278" s="3340"/>
      <c r="Q278" s="3342" t="s">
        <v>6</v>
      </c>
      <c r="R278" s="3344">
        <v>2749</v>
      </c>
      <c r="S278" s="3345">
        <v>6104</v>
      </c>
      <c r="T278" s="3797" t="s">
        <v>5298</v>
      </c>
      <c r="U278" s="3347">
        <v>358</v>
      </c>
      <c r="V278" s="3683" t="s">
        <v>4236</v>
      </c>
      <c r="W278" s="3744"/>
    </row>
    <row r="279" spans="2:27" ht="12" customHeight="1" x14ac:dyDescent="0.15">
      <c r="B279" s="4027"/>
      <c r="C279" s="4030"/>
      <c r="D279" s="1023" t="s">
        <v>71</v>
      </c>
      <c r="E279" s="1006" t="s">
        <v>1661</v>
      </c>
      <c r="F279" s="4025"/>
      <c r="G279" s="3880"/>
      <c r="H279" s="3729"/>
      <c r="I279" s="3731"/>
      <c r="J279" s="3733"/>
      <c r="K279" s="3729"/>
      <c r="L279" s="3731"/>
      <c r="M279" s="3733"/>
      <c r="N279" s="3503"/>
      <c r="O279" s="3358"/>
      <c r="P279" s="3359"/>
      <c r="Q279" s="3360"/>
      <c r="R279" s="3359"/>
      <c r="S279" s="3361"/>
      <c r="T279" s="3798"/>
      <c r="U279" s="3362"/>
      <c r="V279" s="3684"/>
      <c r="W279" s="3744"/>
    </row>
    <row r="280" spans="2:27" ht="12" customHeight="1" x14ac:dyDescent="0.15">
      <c r="B280" s="1060"/>
      <c r="C280" s="4037" t="s">
        <v>3052</v>
      </c>
      <c r="D280" s="1021" t="s">
        <v>72</v>
      </c>
      <c r="E280" s="1009" t="s">
        <v>1663</v>
      </c>
      <c r="F280" s="4005" t="s">
        <v>6</v>
      </c>
      <c r="G280" s="3909">
        <v>4</v>
      </c>
      <c r="H280" s="3729">
        <v>2</v>
      </c>
      <c r="I280" s="3731">
        <v>0</v>
      </c>
      <c r="J280" s="3733">
        <v>2</v>
      </c>
      <c r="K280" s="3729">
        <v>0</v>
      </c>
      <c r="L280" s="3731">
        <v>2</v>
      </c>
      <c r="M280" s="3733">
        <v>2</v>
      </c>
      <c r="N280" s="3502">
        <v>0</v>
      </c>
      <c r="O280" s="3325">
        <v>38</v>
      </c>
      <c r="P280" s="3328">
        <v>2726</v>
      </c>
      <c r="Q280" s="3329"/>
      <c r="R280" s="3332" t="s">
        <v>3503</v>
      </c>
      <c r="S280" s="3333"/>
      <c r="T280" s="3328" t="s">
        <v>4676</v>
      </c>
      <c r="U280" s="3329"/>
      <c r="V280" s="3803" t="s">
        <v>3309</v>
      </c>
      <c r="W280" s="3744"/>
      <c r="Y280" s="1548">
        <f>SUM(H280:J283)</f>
        <v>4</v>
      </c>
      <c r="Z280" s="1548">
        <f>SUM(K280:M283)</f>
        <v>4</v>
      </c>
      <c r="AA280" s="1549" t="str">
        <f>IF(Y280=Z280,"","不一致")</f>
        <v/>
      </c>
    </row>
    <row r="281" spans="2:27" ht="12" customHeight="1" x14ac:dyDescent="0.15">
      <c r="B281" s="1060"/>
      <c r="C281" s="4029"/>
      <c r="D281" s="1022"/>
      <c r="E281" s="1006" t="s">
        <v>1664</v>
      </c>
      <c r="F281" s="3973"/>
      <c r="G281" s="3968"/>
      <c r="H281" s="3729"/>
      <c r="I281" s="3731"/>
      <c r="J281" s="3491"/>
      <c r="K281" s="3729"/>
      <c r="L281" s="3731"/>
      <c r="M281" s="3733"/>
      <c r="N281" s="3493"/>
      <c r="O281" s="3326"/>
      <c r="P281" s="3330"/>
      <c r="Q281" s="3331"/>
      <c r="R281" s="3334"/>
      <c r="S281" s="3335"/>
      <c r="T281" s="3336"/>
      <c r="U281" s="3337"/>
      <c r="V281" s="3765"/>
      <c r="W281" s="3744"/>
    </row>
    <row r="282" spans="2:27" ht="12" customHeight="1" x14ac:dyDescent="0.15">
      <c r="B282" s="1060"/>
      <c r="C282" s="4029"/>
      <c r="D282" s="1023" t="s">
        <v>70</v>
      </c>
      <c r="E282" s="1059" t="s">
        <v>1665</v>
      </c>
      <c r="F282" s="4024" t="s">
        <v>1666</v>
      </c>
      <c r="G282" s="3968"/>
      <c r="H282" s="3729"/>
      <c r="I282" s="3731"/>
      <c r="J282" s="3491"/>
      <c r="K282" s="3729"/>
      <c r="L282" s="3731"/>
      <c r="M282" s="3733"/>
      <c r="N282" s="3493"/>
      <c r="O282" s="3326"/>
      <c r="P282" s="3340"/>
      <c r="Q282" s="3342" t="s">
        <v>6</v>
      </c>
      <c r="R282" s="3344">
        <v>486</v>
      </c>
      <c r="S282" s="3345">
        <v>1282</v>
      </c>
      <c r="T282" s="3797" t="s">
        <v>5298</v>
      </c>
      <c r="U282" s="3347">
        <v>358</v>
      </c>
      <c r="V282" s="3683" t="s">
        <v>4237</v>
      </c>
      <c r="W282" s="3744"/>
    </row>
    <row r="283" spans="2:27" ht="12" customHeight="1" x14ac:dyDescent="0.15">
      <c r="B283" s="1060"/>
      <c r="C283" s="4030"/>
      <c r="D283" s="1023" t="s">
        <v>71</v>
      </c>
      <c r="E283" s="1006" t="s">
        <v>1665</v>
      </c>
      <c r="F283" s="4025"/>
      <c r="G283" s="3931"/>
      <c r="H283" s="3729"/>
      <c r="I283" s="3731"/>
      <c r="J283" s="3747"/>
      <c r="K283" s="3729"/>
      <c r="L283" s="3731"/>
      <c r="M283" s="3733"/>
      <c r="N283" s="3503"/>
      <c r="O283" s="3358"/>
      <c r="P283" s="3359"/>
      <c r="Q283" s="3360"/>
      <c r="R283" s="3359"/>
      <c r="S283" s="3361"/>
      <c r="T283" s="3798"/>
      <c r="U283" s="3362"/>
      <c r="V283" s="3684"/>
      <c r="W283" s="3744"/>
    </row>
    <row r="284" spans="2:27" ht="12" customHeight="1" x14ac:dyDescent="0.15">
      <c r="B284" s="4033"/>
      <c r="C284" s="4037" t="s">
        <v>2519</v>
      </c>
      <c r="D284" s="1021" t="s">
        <v>72</v>
      </c>
      <c r="E284" s="1009" t="s">
        <v>1667</v>
      </c>
      <c r="F284" s="4005" t="s">
        <v>6</v>
      </c>
      <c r="G284" s="3880">
        <v>2</v>
      </c>
      <c r="H284" s="3729">
        <v>2</v>
      </c>
      <c r="I284" s="3731">
        <v>0</v>
      </c>
      <c r="J284" s="3733">
        <v>0</v>
      </c>
      <c r="K284" s="3729">
        <v>0</v>
      </c>
      <c r="L284" s="3731">
        <v>0</v>
      </c>
      <c r="M284" s="3733">
        <v>2</v>
      </c>
      <c r="N284" s="3502">
        <v>0</v>
      </c>
      <c r="O284" s="3325">
        <v>43</v>
      </c>
      <c r="P284" s="3328">
        <v>3859</v>
      </c>
      <c r="Q284" s="3329"/>
      <c r="R284" s="3402" t="s">
        <v>5299</v>
      </c>
      <c r="S284" s="3403"/>
      <c r="T284" s="3328" t="s">
        <v>4676</v>
      </c>
      <c r="U284" s="3329"/>
      <c r="V284" s="3803" t="s">
        <v>3309</v>
      </c>
      <c r="W284" s="3744"/>
      <c r="Y284" s="1548">
        <f>SUM(H284:J287)</f>
        <v>2</v>
      </c>
      <c r="Z284" s="1548">
        <f>SUM(K284:M287)</f>
        <v>2</v>
      </c>
      <c r="AA284" s="1549" t="str">
        <f>IF(Y284=Z284,"","不一致")</f>
        <v/>
      </c>
    </row>
    <row r="285" spans="2:27" ht="12" customHeight="1" x14ac:dyDescent="0.15">
      <c r="B285" s="4027"/>
      <c r="C285" s="4029"/>
      <c r="D285" s="1022"/>
      <c r="E285" s="1006" t="s">
        <v>5300</v>
      </c>
      <c r="F285" s="3973"/>
      <c r="G285" s="3880"/>
      <c r="H285" s="3729"/>
      <c r="I285" s="3731"/>
      <c r="J285" s="3733"/>
      <c r="K285" s="3729"/>
      <c r="L285" s="3731"/>
      <c r="M285" s="3733"/>
      <c r="N285" s="3493"/>
      <c r="O285" s="3326"/>
      <c r="P285" s="3330"/>
      <c r="Q285" s="3331"/>
      <c r="R285" s="3404"/>
      <c r="S285" s="3405"/>
      <c r="T285" s="3336"/>
      <c r="U285" s="3337"/>
      <c r="V285" s="3765"/>
      <c r="W285" s="3744"/>
    </row>
    <row r="286" spans="2:27" ht="12" customHeight="1" x14ac:dyDescent="0.15">
      <c r="B286" s="4027"/>
      <c r="C286" s="4029"/>
      <c r="D286" s="1023" t="s">
        <v>70</v>
      </c>
      <c r="E286" s="1059" t="s">
        <v>1668</v>
      </c>
      <c r="F286" s="4024" t="s">
        <v>1669</v>
      </c>
      <c r="G286" s="3880"/>
      <c r="H286" s="3729"/>
      <c r="I286" s="3731"/>
      <c r="J286" s="3733"/>
      <c r="K286" s="3729"/>
      <c r="L286" s="3731"/>
      <c r="M286" s="3733"/>
      <c r="N286" s="3493"/>
      <c r="O286" s="3326"/>
      <c r="P286" s="3340"/>
      <c r="Q286" s="3342" t="s">
        <v>6</v>
      </c>
      <c r="R286" s="3344">
        <v>260</v>
      </c>
      <c r="S286" s="3345">
        <v>619</v>
      </c>
      <c r="T286" s="3797" t="s">
        <v>5298</v>
      </c>
      <c r="U286" s="3347">
        <v>277</v>
      </c>
      <c r="V286" s="3683" t="s">
        <v>4238</v>
      </c>
      <c r="W286" s="3744"/>
    </row>
    <row r="287" spans="2:27" ht="12" customHeight="1" thickBot="1" x14ac:dyDescent="0.2">
      <c r="B287" s="4036"/>
      <c r="C287" s="4038"/>
      <c r="D287" s="1050" t="s">
        <v>71</v>
      </c>
      <c r="E287" s="1061" t="s">
        <v>1668</v>
      </c>
      <c r="F287" s="4032"/>
      <c r="G287" s="3917"/>
      <c r="H287" s="3730"/>
      <c r="I287" s="3732"/>
      <c r="J287" s="3734"/>
      <c r="K287" s="3730"/>
      <c r="L287" s="3732"/>
      <c r="M287" s="3734"/>
      <c r="N287" s="3735"/>
      <c r="O287" s="3736"/>
      <c r="P287" s="3737"/>
      <c r="Q287" s="3738"/>
      <c r="R287" s="3737"/>
      <c r="S287" s="3766"/>
      <c r="T287" s="3802"/>
      <c r="U287" s="3740"/>
      <c r="V287" s="3767"/>
      <c r="W287" s="3744"/>
    </row>
    <row r="288" spans="2:27" ht="12" customHeight="1" x14ac:dyDescent="0.15">
      <c r="B288" s="4033" t="s">
        <v>1659</v>
      </c>
      <c r="C288" s="4034" t="s">
        <v>2520</v>
      </c>
      <c r="D288" s="1023" t="s">
        <v>72</v>
      </c>
      <c r="E288" s="1006" t="s">
        <v>1670</v>
      </c>
      <c r="F288" s="3967" t="s">
        <v>6</v>
      </c>
      <c r="G288" s="3931">
        <v>2</v>
      </c>
      <c r="H288" s="3745">
        <v>2</v>
      </c>
      <c r="I288" s="3746">
        <v>0</v>
      </c>
      <c r="J288" s="3747">
        <v>0</v>
      </c>
      <c r="K288" s="3745">
        <v>1</v>
      </c>
      <c r="L288" s="3746">
        <v>0</v>
      </c>
      <c r="M288" s="3747">
        <v>1</v>
      </c>
      <c r="N288" s="3493">
        <v>0</v>
      </c>
      <c r="O288" s="3326">
        <v>19</v>
      </c>
      <c r="P288" s="3330">
        <v>4624</v>
      </c>
      <c r="Q288" s="3331"/>
      <c r="R288" s="3815" t="s">
        <v>5301</v>
      </c>
      <c r="S288" s="3816"/>
      <c r="T288" s="3330" t="s">
        <v>4676</v>
      </c>
      <c r="U288" s="3331"/>
      <c r="V288" s="3806" t="s">
        <v>3309</v>
      </c>
      <c r="W288" s="3744"/>
      <c r="X288" s="1552">
        <f>SUM(O288:O363)</f>
        <v>595</v>
      </c>
      <c r="Y288" s="1548">
        <f>SUM(H288:J291)</f>
        <v>2</v>
      </c>
      <c r="Z288" s="1548">
        <f>SUM(K288:M291)</f>
        <v>2</v>
      </c>
      <c r="AA288" s="1549" t="str">
        <f>IF(Y288=Z288,"","不一致")</f>
        <v/>
      </c>
    </row>
    <row r="289" spans="2:27" ht="12" customHeight="1" x14ac:dyDescent="0.15">
      <c r="B289" s="4027"/>
      <c r="C289" s="4029"/>
      <c r="D289" s="1022"/>
      <c r="E289" s="1006" t="s">
        <v>1671</v>
      </c>
      <c r="F289" s="3973"/>
      <c r="G289" s="3880"/>
      <c r="H289" s="3729"/>
      <c r="I289" s="3731"/>
      <c r="J289" s="3733"/>
      <c r="K289" s="3729"/>
      <c r="L289" s="3731"/>
      <c r="M289" s="3733"/>
      <c r="N289" s="3493"/>
      <c r="O289" s="3326"/>
      <c r="P289" s="3330"/>
      <c r="Q289" s="3331"/>
      <c r="R289" s="3404"/>
      <c r="S289" s="3405"/>
      <c r="T289" s="3336"/>
      <c r="U289" s="3337"/>
      <c r="V289" s="3765"/>
      <c r="W289" s="3744"/>
    </row>
    <row r="290" spans="2:27" ht="12" customHeight="1" x14ac:dyDescent="0.15">
      <c r="B290" s="4027"/>
      <c r="C290" s="4029"/>
      <c r="D290" s="1023" t="s">
        <v>70</v>
      </c>
      <c r="E290" s="1059" t="s">
        <v>1672</v>
      </c>
      <c r="F290" s="4024" t="s">
        <v>1673</v>
      </c>
      <c r="G290" s="3880"/>
      <c r="H290" s="3729"/>
      <c r="I290" s="3731"/>
      <c r="J290" s="3733"/>
      <c r="K290" s="3729"/>
      <c r="L290" s="3731"/>
      <c r="M290" s="3733"/>
      <c r="N290" s="3493"/>
      <c r="O290" s="3326"/>
      <c r="P290" s="3340"/>
      <c r="Q290" s="3342" t="s">
        <v>6</v>
      </c>
      <c r="R290" s="3344">
        <v>285</v>
      </c>
      <c r="S290" s="3345">
        <v>632</v>
      </c>
      <c r="T290" s="3797" t="s">
        <v>5302</v>
      </c>
      <c r="U290" s="3347">
        <v>243</v>
      </c>
      <c r="V290" s="3683" t="s">
        <v>4239</v>
      </c>
      <c r="W290" s="3744"/>
    </row>
    <row r="291" spans="2:27" ht="12" customHeight="1" x14ac:dyDescent="0.15">
      <c r="B291" s="4027"/>
      <c r="C291" s="4035"/>
      <c r="D291" s="1062" t="s">
        <v>71</v>
      </c>
      <c r="E291" s="1063" t="s">
        <v>1672</v>
      </c>
      <c r="F291" s="4031"/>
      <c r="G291" s="3880"/>
      <c r="H291" s="3729"/>
      <c r="I291" s="3731"/>
      <c r="J291" s="3733"/>
      <c r="K291" s="3729"/>
      <c r="L291" s="3731"/>
      <c r="M291" s="3733"/>
      <c r="N291" s="3503"/>
      <c r="O291" s="3358"/>
      <c r="P291" s="3359"/>
      <c r="Q291" s="3360"/>
      <c r="R291" s="3359"/>
      <c r="S291" s="3361"/>
      <c r="T291" s="3798"/>
      <c r="U291" s="3362"/>
      <c r="V291" s="3684"/>
      <c r="W291" s="3744"/>
    </row>
    <row r="292" spans="2:27" ht="12" customHeight="1" x14ac:dyDescent="0.15">
      <c r="B292" s="4033"/>
      <c r="C292" s="4034" t="s">
        <v>2521</v>
      </c>
      <c r="D292" s="1023" t="s">
        <v>72</v>
      </c>
      <c r="E292" s="1006" t="s">
        <v>1674</v>
      </c>
      <c r="F292" s="3967" t="s">
        <v>6</v>
      </c>
      <c r="G292" s="3880">
        <v>2</v>
      </c>
      <c r="H292" s="3729">
        <v>2</v>
      </c>
      <c r="I292" s="3731">
        <v>0</v>
      </c>
      <c r="J292" s="3733">
        <v>0</v>
      </c>
      <c r="K292" s="3729">
        <v>0</v>
      </c>
      <c r="L292" s="3731">
        <v>0</v>
      </c>
      <c r="M292" s="3733">
        <v>2</v>
      </c>
      <c r="N292" s="3502">
        <v>0</v>
      </c>
      <c r="O292" s="3325">
        <v>32</v>
      </c>
      <c r="P292" s="3328">
        <v>9046</v>
      </c>
      <c r="Q292" s="3329"/>
      <c r="R292" s="3332" t="s">
        <v>3504</v>
      </c>
      <c r="S292" s="3333"/>
      <c r="T292" s="3328" t="s">
        <v>4676</v>
      </c>
      <c r="U292" s="3329"/>
      <c r="V292" s="3803" t="s">
        <v>3309</v>
      </c>
      <c r="W292" s="3744"/>
      <c r="Y292" s="1548">
        <f>SUM(H292:J295)</f>
        <v>2</v>
      </c>
      <c r="Z292" s="1548">
        <f>SUM(K292:M295)</f>
        <v>2</v>
      </c>
      <c r="AA292" s="1549" t="str">
        <f>IF(Y292=Z292,"","不一致")</f>
        <v/>
      </c>
    </row>
    <row r="293" spans="2:27" ht="12" customHeight="1" x14ac:dyDescent="0.15">
      <c r="B293" s="4027"/>
      <c r="C293" s="4029"/>
      <c r="D293" s="1022"/>
      <c r="E293" s="1006" t="s">
        <v>1675</v>
      </c>
      <c r="F293" s="3973"/>
      <c r="G293" s="3880"/>
      <c r="H293" s="3729"/>
      <c r="I293" s="3731"/>
      <c r="J293" s="3733"/>
      <c r="K293" s="3729"/>
      <c r="L293" s="3731"/>
      <c r="M293" s="3733"/>
      <c r="N293" s="3493"/>
      <c r="O293" s="3326"/>
      <c r="P293" s="3330"/>
      <c r="Q293" s="3331"/>
      <c r="R293" s="3334"/>
      <c r="S293" s="3335"/>
      <c r="T293" s="3336"/>
      <c r="U293" s="3337"/>
      <c r="V293" s="3765"/>
      <c r="W293" s="3744"/>
    </row>
    <row r="294" spans="2:27" ht="12" customHeight="1" x14ac:dyDescent="0.15">
      <c r="B294" s="4027"/>
      <c r="C294" s="4029"/>
      <c r="D294" s="1023" t="s">
        <v>70</v>
      </c>
      <c r="E294" s="1059" t="s">
        <v>1676</v>
      </c>
      <c r="F294" s="4024" t="s">
        <v>1677</v>
      </c>
      <c r="G294" s="3880"/>
      <c r="H294" s="3729"/>
      <c r="I294" s="3731"/>
      <c r="J294" s="3733"/>
      <c r="K294" s="3729"/>
      <c r="L294" s="3731"/>
      <c r="M294" s="3733"/>
      <c r="N294" s="3493"/>
      <c r="O294" s="3326"/>
      <c r="P294" s="3340"/>
      <c r="Q294" s="3342" t="s">
        <v>6</v>
      </c>
      <c r="R294" s="3344">
        <v>1125</v>
      </c>
      <c r="S294" s="3345">
        <v>2757</v>
      </c>
      <c r="T294" s="3797" t="s">
        <v>5298</v>
      </c>
      <c r="U294" s="3347">
        <v>243</v>
      </c>
      <c r="V294" s="3683" t="s">
        <v>3505</v>
      </c>
      <c r="W294" s="3744"/>
    </row>
    <row r="295" spans="2:27" ht="12" customHeight="1" x14ac:dyDescent="0.15">
      <c r="B295" s="4027"/>
      <c r="C295" s="4030"/>
      <c r="D295" s="1023" t="s">
        <v>71</v>
      </c>
      <c r="E295" s="1059" t="s">
        <v>1676</v>
      </c>
      <c r="F295" s="4025"/>
      <c r="G295" s="3880"/>
      <c r="H295" s="3729"/>
      <c r="I295" s="3731"/>
      <c r="J295" s="3733"/>
      <c r="K295" s="3729"/>
      <c r="L295" s="3731"/>
      <c r="M295" s="3733"/>
      <c r="N295" s="3503"/>
      <c r="O295" s="3358"/>
      <c r="P295" s="3359"/>
      <c r="Q295" s="3360"/>
      <c r="R295" s="3359"/>
      <c r="S295" s="3361"/>
      <c r="T295" s="3798"/>
      <c r="U295" s="3362"/>
      <c r="V295" s="3684"/>
      <c r="W295" s="3744"/>
    </row>
    <row r="296" spans="2:27" ht="12" customHeight="1" x14ac:dyDescent="0.15">
      <c r="B296" s="4033"/>
      <c r="C296" s="4041" t="s">
        <v>2522</v>
      </c>
      <c r="D296" s="1064" t="s">
        <v>72</v>
      </c>
      <c r="E296" s="1065" t="s">
        <v>1678</v>
      </c>
      <c r="F296" s="3993" t="s">
        <v>6</v>
      </c>
      <c r="G296" s="3880">
        <v>3</v>
      </c>
      <c r="H296" s="3729">
        <v>2</v>
      </c>
      <c r="I296" s="3731">
        <v>0</v>
      </c>
      <c r="J296" s="3733">
        <v>1</v>
      </c>
      <c r="K296" s="3729">
        <v>1</v>
      </c>
      <c r="L296" s="3731">
        <v>1</v>
      </c>
      <c r="M296" s="3733">
        <v>1</v>
      </c>
      <c r="N296" s="3813">
        <v>0</v>
      </c>
      <c r="O296" s="3814">
        <v>75</v>
      </c>
      <c r="P296" s="3328">
        <v>7140</v>
      </c>
      <c r="Q296" s="3329"/>
      <c r="R296" s="3332" t="s">
        <v>3506</v>
      </c>
      <c r="S296" s="3333"/>
      <c r="T296" s="3328" t="s">
        <v>4772</v>
      </c>
      <c r="U296" s="3329"/>
      <c r="V296" s="3803" t="s">
        <v>3309</v>
      </c>
      <c r="W296" s="3744"/>
      <c r="Y296" s="1548">
        <f>SUM(H296:J299)</f>
        <v>3</v>
      </c>
      <c r="Z296" s="1548">
        <f>SUM(K296:M299)</f>
        <v>3</v>
      </c>
      <c r="AA296" s="1549" t="str">
        <f>IF(Y296=Z296,"","不一致")</f>
        <v/>
      </c>
    </row>
    <row r="297" spans="2:27" ht="12" customHeight="1" x14ac:dyDescent="0.15">
      <c r="B297" s="4027"/>
      <c r="C297" s="4040"/>
      <c r="D297" s="1022"/>
      <c r="E297" s="1006" t="s">
        <v>1679</v>
      </c>
      <c r="F297" s="3973"/>
      <c r="G297" s="3880"/>
      <c r="H297" s="3729"/>
      <c r="I297" s="3731"/>
      <c r="J297" s="3733"/>
      <c r="K297" s="3729"/>
      <c r="L297" s="3731"/>
      <c r="M297" s="3733"/>
      <c r="N297" s="3807"/>
      <c r="O297" s="3809"/>
      <c r="P297" s="3330"/>
      <c r="Q297" s="3331"/>
      <c r="R297" s="3334"/>
      <c r="S297" s="3335"/>
      <c r="T297" s="3336"/>
      <c r="U297" s="3337"/>
      <c r="V297" s="3765"/>
      <c r="W297" s="3744"/>
    </row>
    <row r="298" spans="2:27" ht="12" customHeight="1" x14ac:dyDescent="0.15">
      <c r="B298" s="4027"/>
      <c r="C298" s="4040"/>
      <c r="D298" s="1023" t="s">
        <v>70</v>
      </c>
      <c r="E298" s="1059" t="s">
        <v>1680</v>
      </c>
      <c r="F298" s="4031" t="s">
        <v>5303</v>
      </c>
      <c r="G298" s="3880"/>
      <c r="H298" s="3729"/>
      <c r="I298" s="3731"/>
      <c r="J298" s="3733"/>
      <c r="K298" s="3729"/>
      <c r="L298" s="3731"/>
      <c r="M298" s="3733"/>
      <c r="N298" s="3807"/>
      <c r="O298" s="3809"/>
      <c r="P298" s="3359"/>
      <c r="Q298" s="3721" t="s">
        <v>6</v>
      </c>
      <c r="R298" s="3723">
        <v>1740</v>
      </c>
      <c r="S298" s="3724">
        <v>3771</v>
      </c>
      <c r="T298" s="3797" t="s">
        <v>5298</v>
      </c>
      <c r="U298" s="3726">
        <v>358</v>
      </c>
      <c r="V298" s="3728" t="s">
        <v>4240</v>
      </c>
      <c r="W298" s="3744"/>
    </row>
    <row r="299" spans="2:27" ht="12" customHeight="1" x14ac:dyDescent="0.15">
      <c r="B299" s="4027"/>
      <c r="C299" s="4040"/>
      <c r="D299" s="1054" t="s">
        <v>71</v>
      </c>
      <c r="E299" s="1066" t="s">
        <v>1680</v>
      </c>
      <c r="F299" s="4039"/>
      <c r="G299" s="3880"/>
      <c r="H299" s="3729"/>
      <c r="I299" s="3731"/>
      <c r="J299" s="3733"/>
      <c r="K299" s="3729"/>
      <c r="L299" s="3731"/>
      <c r="M299" s="3733"/>
      <c r="N299" s="3807"/>
      <c r="O299" s="3809"/>
      <c r="P299" s="3720"/>
      <c r="Q299" s="3722"/>
      <c r="R299" s="3720"/>
      <c r="S299" s="3725"/>
      <c r="T299" s="3798"/>
      <c r="U299" s="3727"/>
      <c r="V299" s="3711"/>
      <c r="W299" s="3744"/>
    </row>
    <row r="300" spans="2:27" ht="12" customHeight="1" x14ac:dyDescent="0.15">
      <c r="B300" s="4033"/>
      <c r="C300" s="4040" t="s">
        <v>2523</v>
      </c>
      <c r="D300" s="1056" t="s">
        <v>72</v>
      </c>
      <c r="E300" s="1057" t="s">
        <v>1681</v>
      </c>
      <c r="F300" s="3992" t="s">
        <v>6</v>
      </c>
      <c r="G300" s="3880">
        <v>4</v>
      </c>
      <c r="H300" s="3729">
        <v>2</v>
      </c>
      <c r="I300" s="3731">
        <v>0</v>
      </c>
      <c r="J300" s="3733">
        <v>2</v>
      </c>
      <c r="K300" s="3729">
        <v>0</v>
      </c>
      <c r="L300" s="3731">
        <v>2</v>
      </c>
      <c r="M300" s="3733">
        <v>2</v>
      </c>
      <c r="N300" s="3807">
        <v>0</v>
      </c>
      <c r="O300" s="3809">
        <v>39</v>
      </c>
      <c r="P300" s="3703">
        <v>8283</v>
      </c>
      <c r="Q300" s="3704"/>
      <c r="R300" s="3705" t="s">
        <v>3507</v>
      </c>
      <c r="S300" s="3706"/>
      <c r="T300" s="3703" t="s">
        <v>4676</v>
      </c>
      <c r="U300" s="3704"/>
      <c r="V300" s="3811" t="s">
        <v>3309</v>
      </c>
      <c r="W300" s="3744"/>
      <c r="Y300" s="1548">
        <f>SUM(H300:J303)</f>
        <v>4</v>
      </c>
      <c r="Z300" s="1548">
        <f>SUM(K300:M303)</f>
        <v>4</v>
      </c>
      <c r="AA300" s="1549" t="str">
        <f>IF(Y300=Z300,"","不一致")</f>
        <v/>
      </c>
    </row>
    <row r="301" spans="2:27" ht="12" customHeight="1" x14ac:dyDescent="0.15">
      <c r="B301" s="4033"/>
      <c r="C301" s="4040"/>
      <c r="D301" s="1022"/>
      <c r="E301" s="1006" t="s">
        <v>1682</v>
      </c>
      <c r="F301" s="3993"/>
      <c r="G301" s="3880"/>
      <c r="H301" s="3729"/>
      <c r="I301" s="3731"/>
      <c r="J301" s="3733"/>
      <c r="K301" s="3729"/>
      <c r="L301" s="3731"/>
      <c r="M301" s="3733"/>
      <c r="N301" s="3807"/>
      <c r="O301" s="3809"/>
      <c r="P301" s="3328"/>
      <c r="Q301" s="3329"/>
      <c r="R301" s="3707"/>
      <c r="S301" s="3708"/>
      <c r="T301" s="3709"/>
      <c r="U301" s="3710"/>
      <c r="V301" s="3812"/>
      <c r="W301" s="3744"/>
    </row>
    <row r="302" spans="2:27" ht="12" customHeight="1" x14ac:dyDescent="0.15">
      <c r="B302" s="4033"/>
      <c r="C302" s="4040"/>
      <c r="D302" s="1023" t="s">
        <v>70</v>
      </c>
      <c r="E302" s="1059" t="s">
        <v>1683</v>
      </c>
      <c r="F302" s="4024" t="s">
        <v>1684</v>
      </c>
      <c r="G302" s="3880"/>
      <c r="H302" s="3729"/>
      <c r="I302" s="3731"/>
      <c r="J302" s="3733"/>
      <c r="K302" s="3729"/>
      <c r="L302" s="3731"/>
      <c r="M302" s="3733"/>
      <c r="N302" s="3807"/>
      <c r="O302" s="3809"/>
      <c r="P302" s="3340"/>
      <c r="Q302" s="3342" t="s">
        <v>6</v>
      </c>
      <c r="R302" s="3344">
        <v>725</v>
      </c>
      <c r="S302" s="3345">
        <v>1665</v>
      </c>
      <c r="T302" s="3797" t="s">
        <v>5298</v>
      </c>
      <c r="U302" s="3347">
        <v>246</v>
      </c>
      <c r="V302" s="3683" t="s">
        <v>4241</v>
      </c>
      <c r="W302" s="3744"/>
    </row>
    <row r="303" spans="2:27" ht="12" customHeight="1" x14ac:dyDescent="0.15">
      <c r="B303" s="1060"/>
      <c r="C303" s="4040"/>
      <c r="D303" s="1023" t="s">
        <v>71</v>
      </c>
      <c r="E303" s="1059" t="s">
        <v>1683</v>
      </c>
      <c r="F303" s="4025"/>
      <c r="G303" s="3880"/>
      <c r="H303" s="3729"/>
      <c r="I303" s="3731"/>
      <c r="J303" s="3733"/>
      <c r="K303" s="3729"/>
      <c r="L303" s="3731"/>
      <c r="M303" s="3733"/>
      <c r="N303" s="3808"/>
      <c r="O303" s="3810"/>
      <c r="P303" s="3359"/>
      <c r="Q303" s="3360"/>
      <c r="R303" s="3359"/>
      <c r="S303" s="3361"/>
      <c r="T303" s="3798"/>
      <c r="U303" s="3362"/>
      <c r="V303" s="3684"/>
      <c r="W303" s="3744"/>
    </row>
    <row r="304" spans="2:27" ht="12" customHeight="1" x14ac:dyDescent="0.15">
      <c r="B304" s="1060"/>
      <c r="C304" s="4037" t="s">
        <v>2524</v>
      </c>
      <c r="D304" s="1021" t="s">
        <v>72</v>
      </c>
      <c r="E304" s="1009" t="s">
        <v>1685</v>
      </c>
      <c r="F304" s="4005" t="s">
        <v>6</v>
      </c>
      <c r="G304" s="3880">
        <v>2</v>
      </c>
      <c r="H304" s="3729">
        <v>2</v>
      </c>
      <c r="I304" s="3731">
        <v>0</v>
      </c>
      <c r="J304" s="3733">
        <v>0</v>
      </c>
      <c r="K304" s="3729">
        <v>0</v>
      </c>
      <c r="L304" s="3731">
        <v>0</v>
      </c>
      <c r="M304" s="3733">
        <v>2</v>
      </c>
      <c r="N304" s="3502">
        <v>0</v>
      </c>
      <c r="O304" s="3325">
        <v>31</v>
      </c>
      <c r="P304" s="3328">
        <v>3571</v>
      </c>
      <c r="Q304" s="3329"/>
      <c r="R304" s="3332" t="s">
        <v>3508</v>
      </c>
      <c r="S304" s="3333"/>
      <c r="T304" s="3328" t="s">
        <v>4676</v>
      </c>
      <c r="U304" s="3329"/>
      <c r="V304" s="3803" t="s">
        <v>3309</v>
      </c>
      <c r="W304" s="3744"/>
      <c r="Y304" s="1548">
        <f>SUM(H304:J307)</f>
        <v>2</v>
      </c>
      <c r="Z304" s="1548">
        <f>SUM(K304:M307)</f>
        <v>2</v>
      </c>
      <c r="AA304" s="1549" t="str">
        <f>IF(Y304=Z304,"","不一致")</f>
        <v/>
      </c>
    </row>
    <row r="305" spans="2:27" ht="12" customHeight="1" x14ac:dyDescent="0.15">
      <c r="B305" s="1060"/>
      <c r="C305" s="4029"/>
      <c r="D305" s="1022"/>
      <c r="E305" s="1006" t="s">
        <v>1686</v>
      </c>
      <c r="F305" s="3973"/>
      <c r="G305" s="3880"/>
      <c r="H305" s="3729"/>
      <c r="I305" s="3731"/>
      <c r="J305" s="3733"/>
      <c r="K305" s="3729"/>
      <c r="L305" s="3731"/>
      <c r="M305" s="3733"/>
      <c r="N305" s="3493"/>
      <c r="O305" s="3326"/>
      <c r="P305" s="3330"/>
      <c r="Q305" s="3331"/>
      <c r="R305" s="3334"/>
      <c r="S305" s="3335"/>
      <c r="T305" s="3336"/>
      <c r="U305" s="3337"/>
      <c r="V305" s="3765"/>
      <c r="W305" s="3744"/>
    </row>
    <row r="306" spans="2:27" ht="12" customHeight="1" x14ac:dyDescent="0.15">
      <c r="B306" s="1060"/>
      <c r="C306" s="4029"/>
      <c r="D306" s="1023" t="s">
        <v>70</v>
      </c>
      <c r="E306" s="1059" t="s">
        <v>1687</v>
      </c>
      <c r="F306" s="4024" t="s">
        <v>1688</v>
      </c>
      <c r="G306" s="3880"/>
      <c r="H306" s="3729"/>
      <c r="I306" s="3731"/>
      <c r="J306" s="3733"/>
      <c r="K306" s="3729"/>
      <c r="L306" s="3731"/>
      <c r="M306" s="3733"/>
      <c r="N306" s="3493"/>
      <c r="O306" s="3326"/>
      <c r="P306" s="3340"/>
      <c r="Q306" s="3342" t="s">
        <v>6</v>
      </c>
      <c r="R306" s="3344">
        <v>592</v>
      </c>
      <c r="S306" s="3345">
        <v>1355</v>
      </c>
      <c r="T306" s="3797" t="s">
        <v>5298</v>
      </c>
      <c r="U306" s="3347">
        <v>277</v>
      </c>
      <c r="V306" s="3683" t="s">
        <v>4242</v>
      </c>
      <c r="W306" s="3744"/>
    </row>
    <row r="307" spans="2:27" ht="12" customHeight="1" x14ac:dyDescent="0.15">
      <c r="B307" s="1060"/>
      <c r="C307" s="4043"/>
      <c r="D307" s="1043" t="s">
        <v>71</v>
      </c>
      <c r="E307" s="1067" t="s">
        <v>1687</v>
      </c>
      <c r="F307" s="4042"/>
      <c r="G307" s="3880"/>
      <c r="H307" s="3729"/>
      <c r="I307" s="3731"/>
      <c r="J307" s="3733"/>
      <c r="K307" s="3729"/>
      <c r="L307" s="3731"/>
      <c r="M307" s="3733"/>
      <c r="N307" s="3503"/>
      <c r="O307" s="3358"/>
      <c r="P307" s="3359"/>
      <c r="Q307" s="3360"/>
      <c r="R307" s="3359"/>
      <c r="S307" s="3361"/>
      <c r="T307" s="3798"/>
      <c r="U307" s="3362"/>
      <c r="V307" s="3684"/>
      <c r="W307" s="3744"/>
    </row>
    <row r="308" spans="2:27" ht="12" customHeight="1" x14ac:dyDescent="0.15">
      <c r="B308" s="1060"/>
      <c r="C308" s="4034" t="s">
        <v>2525</v>
      </c>
      <c r="D308" s="1023" t="s">
        <v>72</v>
      </c>
      <c r="E308" s="1006" t="s">
        <v>1689</v>
      </c>
      <c r="F308" s="3967" t="s">
        <v>6</v>
      </c>
      <c r="G308" s="3880">
        <v>2</v>
      </c>
      <c r="H308" s="3729">
        <v>2</v>
      </c>
      <c r="I308" s="3731">
        <v>0</v>
      </c>
      <c r="J308" s="3733">
        <v>0</v>
      </c>
      <c r="K308" s="3729">
        <v>0</v>
      </c>
      <c r="L308" s="3731">
        <v>0</v>
      </c>
      <c r="M308" s="3733">
        <v>2</v>
      </c>
      <c r="N308" s="3502">
        <v>0</v>
      </c>
      <c r="O308" s="3325">
        <v>40</v>
      </c>
      <c r="P308" s="3328">
        <v>1933</v>
      </c>
      <c r="Q308" s="3329"/>
      <c r="R308" s="3332" t="s">
        <v>3509</v>
      </c>
      <c r="S308" s="3333"/>
      <c r="T308" s="3328" t="s">
        <v>4676</v>
      </c>
      <c r="U308" s="3329"/>
      <c r="V308" s="3803" t="s">
        <v>3309</v>
      </c>
      <c r="W308" s="3744"/>
      <c r="Y308" s="1548">
        <f>SUM(H308:J311)</f>
        <v>2</v>
      </c>
      <c r="Z308" s="1548">
        <f>SUM(K308:M311)</f>
        <v>2</v>
      </c>
      <c r="AA308" s="1549" t="str">
        <f>IF(Y308=Z308,"","不一致")</f>
        <v/>
      </c>
    </row>
    <row r="309" spans="2:27" ht="12" customHeight="1" x14ac:dyDescent="0.15">
      <c r="B309" s="1060"/>
      <c r="C309" s="4029"/>
      <c r="D309" s="1022"/>
      <c r="E309" s="1006" t="s">
        <v>1690</v>
      </c>
      <c r="F309" s="3973"/>
      <c r="G309" s="3880"/>
      <c r="H309" s="3729"/>
      <c r="I309" s="3731"/>
      <c r="J309" s="3733"/>
      <c r="K309" s="3729"/>
      <c r="L309" s="3731"/>
      <c r="M309" s="3733"/>
      <c r="N309" s="3493"/>
      <c r="O309" s="3326"/>
      <c r="P309" s="3330"/>
      <c r="Q309" s="3331"/>
      <c r="R309" s="3334"/>
      <c r="S309" s="3335"/>
      <c r="T309" s="3336"/>
      <c r="U309" s="3337"/>
      <c r="V309" s="3765"/>
      <c r="W309" s="3744"/>
    </row>
    <row r="310" spans="2:27" ht="12" customHeight="1" x14ac:dyDescent="0.15">
      <c r="B310" s="1060"/>
      <c r="C310" s="4029"/>
      <c r="D310" s="1023" t="s">
        <v>70</v>
      </c>
      <c r="E310" s="1059" t="s">
        <v>1691</v>
      </c>
      <c r="F310" s="4024" t="s">
        <v>1692</v>
      </c>
      <c r="G310" s="3880"/>
      <c r="H310" s="3729"/>
      <c r="I310" s="3731"/>
      <c r="J310" s="3733"/>
      <c r="K310" s="3729"/>
      <c r="L310" s="3731"/>
      <c r="M310" s="3733"/>
      <c r="N310" s="3493"/>
      <c r="O310" s="3326"/>
      <c r="P310" s="3340"/>
      <c r="Q310" s="3342" t="s">
        <v>6</v>
      </c>
      <c r="R310" s="3344">
        <v>221</v>
      </c>
      <c r="S310" s="3345">
        <v>492</v>
      </c>
      <c r="T310" s="3797" t="s">
        <v>5298</v>
      </c>
      <c r="U310" s="3347">
        <v>242</v>
      </c>
      <c r="V310" s="3683" t="s">
        <v>3510</v>
      </c>
      <c r="W310" s="3744"/>
    </row>
    <row r="311" spans="2:27" ht="12" customHeight="1" x14ac:dyDescent="0.15">
      <c r="B311" s="1060"/>
      <c r="C311" s="4030"/>
      <c r="D311" s="1023" t="s">
        <v>71</v>
      </c>
      <c r="E311" s="1059" t="s">
        <v>1691</v>
      </c>
      <c r="F311" s="4025"/>
      <c r="G311" s="3880"/>
      <c r="H311" s="3729"/>
      <c r="I311" s="3731"/>
      <c r="J311" s="3733"/>
      <c r="K311" s="3729"/>
      <c r="L311" s="3731"/>
      <c r="M311" s="3733"/>
      <c r="N311" s="3503"/>
      <c r="O311" s="3358"/>
      <c r="P311" s="3359"/>
      <c r="Q311" s="3360"/>
      <c r="R311" s="3359"/>
      <c r="S311" s="3361"/>
      <c r="T311" s="3798"/>
      <c r="U311" s="3362"/>
      <c r="V311" s="3684"/>
      <c r="W311" s="3744"/>
    </row>
    <row r="312" spans="2:27" ht="12" customHeight="1" x14ac:dyDescent="0.15">
      <c r="B312" s="1060"/>
      <c r="C312" s="4037" t="s">
        <v>2527</v>
      </c>
      <c r="D312" s="1021" t="s">
        <v>72</v>
      </c>
      <c r="E312" s="1009" t="s">
        <v>1693</v>
      </c>
      <c r="F312" s="4005" t="s">
        <v>6</v>
      </c>
      <c r="G312" s="3880">
        <v>2</v>
      </c>
      <c r="H312" s="3729">
        <v>2</v>
      </c>
      <c r="I312" s="3731">
        <v>0</v>
      </c>
      <c r="J312" s="3733">
        <v>0</v>
      </c>
      <c r="K312" s="3729">
        <v>0</v>
      </c>
      <c r="L312" s="3731">
        <v>0</v>
      </c>
      <c r="M312" s="3733">
        <v>2</v>
      </c>
      <c r="N312" s="3502">
        <v>0</v>
      </c>
      <c r="O312" s="3325">
        <v>22</v>
      </c>
      <c r="P312" s="3328">
        <v>9312</v>
      </c>
      <c r="Q312" s="3329"/>
      <c r="R312" s="3332" t="s">
        <v>3511</v>
      </c>
      <c r="S312" s="3333"/>
      <c r="T312" s="3328" t="s">
        <v>4676</v>
      </c>
      <c r="U312" s="3329"/>
      <c r="V312" s="3803" t="s">
        <v>3309</v>
      </c>
      <c r="W312" s="3744"/>
      <c r="Y312" s="1548">
        <f>SUM(H312:J315)</f>
        <v>2</v>
      </c>
      <c r="Z312" s="1548">
        <f>SUM(K312:M315)</f>
        <v>2</v>
      </c>
      <c r="AA312" s="1549" t="str">
        <f>IF(Y312=Z312,"","不一致")</f>
        <v/>
      </c>
    </row>
    <row r="313" spans="2:27" ht="12" customHeight="1" x14ac:dyDescent="0.15">
      <c r="B313" s="1060"/>
      <c r="C313" s="4029"/>
      <c r="D313" s="1022"/>
      <c r="E313" s="1006" t="s">
        <v>1694</v>
      </c>
      <c r="F313" s="3973"/>
      <c r="G313" s="3880"/>
      <c r="H313" s="3729"/>
      <c r="I313" s="3731"/>
      <c r="J313" s="3733"/>
      <c r="K313" s="3729"/>
      <c r="L313" s="3731"/>
      <c r="M313" s="3733"/>
      <c r="N313" s="3493"/>
      <c r="O313" s="3326"/>
      <c r="P313" s="3330"/>
      <c r="Q313" s="3331"/>
      <c r="R313" s="3334"/>
      <c r="S313" s="3335"/>
      <c r="T313" s="3336"/>
      <c r="U313" s="3337"/>
      <c r="V313" s="3765"/>
      <c r="W313" s="3744"/>
    </row>
    <row r="314" spans="2:27" ht="12" customHeight="1" x14ac:dyDescent="0.15">
      <c r="B314" s="1060"/>
      <c r="C314" s="4029"/>
      <c r="D314" s="1023" t="s">
        <v>70</v>
      </c>
      <c r="E314" s="1059" t="s">
        <v>1695</v>
      </c>
      <c r="F314" s="4024" t="s">
        <v>1696</v>
      </c>
      <c r="G314" s="3880"/>
      <c r="H314" s="3729"/>
      <c r="I314" s="3731"/>
      <c r="J314" s="3733"/>
      <c r="K314" s="3729"/>
      <c r="L314" s="3731"/>
      <c r="M314" s="3733"/>
      <c r="N314" s="3493"/>
      <c r="O314" s="3326"/>
      <c r="P314" s="3340"/>
      <c r="Q314" s="3342" t="s">
        <v>6</v>
      </c>
      <c r="R314" s="3344">
        <v>492</v>
      </c>
      <c r="S314" s="3345">
        <v>1174</v>
      </c>
      <c r="T314" s="3797" t="s">
        <v>5298</v>
      </c>
      <c r="U314" s="3347">
        <v>243</v>
      </c>
      <c r="V314" s="3683" t="s">
        <v>3512</v>
      </c>
      <c r="W314" s="3744"/>
    </row>
    <row r="315" spans="2:27" ht="12" customHeight="1" x14ac:dyDescent="0.15">
      <c r="B315" s="1060"/>
      <c r="C315" s="4043"/>
      <c r="D315" s="1043" t="s">
        <v>71</v>
      </c>
      <c r="E315" s="1067" t="s">
        <v>1695</v>
      </c>
      <c r="F315" s="4042"/>
      <c r="G315" s="3880"/>
      <c r="H315" s="3729"/>
      <c r="I315" s="3731"/>
      <c r="J315" s="3733"/>
      <c r="K315" s="3729"/>
      <c r="L315" s="3731"/>
      <c r="M315" s="3733"/>
      <c r="N315" s="3503"/>
      <c r="O315" s="3358"/>
      <c r="P315" s="3359"/>
      <c r="Q315" s="3360"/>
      <c r="R315" s="3359"/>
      <c r="S315" s="3361"/>
      <c r="T315" s="3798"/>
      <c r="U315" s="3362"/>
      <c r="V315" s="3684"/>
      <c r="W315" s="3744"/>
    </row>
    <row r="316" spans="2:27" ht="12" customHeight="1" x14ac:dyDescent="0.15">
      <c r="B316" s="4033"/>
      <c r="C316" s="4034" t="s">
        <v>2526</v>
      </c>
      <c r="D316" s="1023" t="s">
        <v>72</v>
      </c>
      <c r="E316" s="1006" t="s">
        <v>1697</v>
      </c>
      <c r="F316" s="3967" t="s">
        <v>6</v>
      </c>
      <c r="G316" s="3880">
        <v>2</v>
      </c>
      <c r="H316" s="3729">
        <v>2</v>
      </c>
      <c r="I316" s="3731">
        <v>0</v>
      </c>
      <c r="J316" s="3733">
        <v>0</v>
      </c>
      <c r="K316" s="3729">
        <v>0</v>
      </c>
      <c r="L316" s="3731">
        <v>0</v>
      </c>
      <c r="M316" s="3733">
        <v>2</v>
      </c>
      <c r="N316" s="3502">
        <v>0</v>
      </c>
      <c r="O316" s="3325">
        <v>31</v>
      </c>
      <c r="P316" s="3328">
        <v>5463</v>
      </c>
      <c r="Q316" s="3329"/>
      <c r="R316" s="3332" t="s">
        <v>3496</v>
      </c>
      <c r="S316" s="3333"/>
      <c r="T316" s="3328" t="s">
        <v>4676</v>
      </c>
      <c r="U316" s="3329"/>
      <c r="V316" s="3803" t="s">
        <v>3309</v>
      </c>
      <c r="W316" s="3744"/>
      <c r="Y316" s="1548">
        <f>SUM(H316:J319)</f>
        <v>2</v>
      </c>
      <c r="Z316" s="1548">
        <f>SUM(K316:M319)</f>
        <v>2</v>
      </c>
      <c r="AA316" s="1549" t="str">
        <f>IF(Y316=Z316,"","不一致")</f>
        <v/>
      </c>
    </row>
    <row r="317" spans="2:27" ht="12" customHeight="1" x14ac:dyDescent="0.15">
      <c r="B317" s="4027"/>
      <c r="C317" s="4029"/>
      <c r="D317" s="1022"/>
      <c r="E317" s="1006" t="s">
        <v>1698</v>
      </c>
      <c r="F317" s="3973"/>
      <c r="G317" s="3880"/>
      <c r="H317" s="3729"/>
      <c r="I317" s="3731"/>
      <c r="J317" s="3733"/>
      <c r="K317" s="3729"/>
      <c r="L317" s="3731"/>
      <c r="M317" s="3733"/>
      <c r="N317" s="3493"/>
      <c r="O317" s="3326"/>
      <c r="P317" s="3330"/>
      <c r="Q317" s="3331"/>
      <c r="R317" s="3334"/>
      <c r="S317" s="3335"/>
      <c r="T317" s="3336"/>
      <c r="U317" s="3337"/>
      <c r="V317" s="3765"/>
      <c r="W317" s="3744"/>
    </row>
    <row r="318" spans="2:27" ht="12" customHeight="1" x14ac:dyDescent="0.15">
      <c r="B318" s="4027"/>
      <c r="C318" s="4029"/>
      <c r="D318" s="1023" t="s">
        <v>70</v>
      </c>
      <c r="E318" s="1059" t="s">
        <v>1699</v>
      </c>
      <c r="F318" s="4024" t="s">
        <v>1700</v>
      </c>
      <c r="G318" s="3880"/>
      <c r="H318" s="3729"/>
      <c r="I318" s="3731"/>
      <c r="J318" s="3733"/>
      <c r="K318" s="3729"/>
      <c r="L318" s="3731"/>
      <c r="M318" s="3733"/>
      <c r="N318" s="3493"/>
      <c r="O318" s="3326"/>
      <c r="P318" s="3340"/>
      <c r="Q318" s="3342" t="s">
        <v>6</v>
      </c>
      <c r="R318" s="3344">
        <v>374</v>
      </c>
      <c r="S318" s="3345">
        <v>863</v>
      </c>
      <c r="T318" s="3797" t="s">
        <v>5298</v>
      </c>
      <c r="U318" s="3347">
        <v>242</v>
      </c>
      <c r="V318" s="3683" t="s">
        <v>3513</v>
      </c>
      <c r="W318" s="3744"/>
    </row>
    <row r="319" spans="2:27" ht="12" customHeight="1" x14ac:dyDescent="0.15">
      <c r="B319" s="4027"/>
      <c r="C319" s="4030"/>
      <c r="D319" s="1023" t="s">
        <v>71</v>
      </c>
      <c r="E319" s="1059" t="s">
        <v>1699</v>
      </c>
      <c r="F319" s="4025"/>
      <c r="G319" s="3880"/>
      <c r="H319" s="3729"/>
      <c r="I319" s="3731"/>
      <c r="J319" s="3733"/>
      <c r="K319" s="3729"/>
      <c r="L319" s="3731"/>
      <c r="M319" s="3733"/>
      <c r="N319" s="3503"/>
      <c r="O319" s="3358"/>
      <c r="P319" s="3359"/>
      <c r="Q319" s="3360"/>
      <c r="R319" s="3359"/>
      <c r="S319" s="3361"/>
      <c r="T319" s="3798"/>
      <c r="U319" s="3362"/>
      <c r="V319" s="3684"/>
      <c r="W319" s="3744"/>
    </row>
    <row r="320" spans="2:27" ht="12" customHeight="1" x14ac:dyDescent="0.15">
      <c r="B320" s="1060"/>
      <c r="C320" s="4037" t="s">
        <v>2528</v>
      </c>
      <c r="D320" s="1021" t="s">
        <v>72</v>
      </c>
      <c r="E320" s="1009" t="s">
        <v>1701</v>
      </c>
      <c r="F320" s="4005" t="s">
        <v>6</v>
      </c>
      <c r="G320" s="3880">
        <v>2</v>
      </c>
      <c r="H320" s="3729">
        <v>2</v>
      </c>
      <c r="I320" s="3731">
        <v>0</v>
      </c>
      <c r="J320" s="3733">
        <v>0</v>
      </c>
      <c r="K320" s="3729">
        <v>0</v>
      </c>
      <c r="L320" s="3731">
        <v>0</v>
      </c>
      <c r="M320" s="3733">
        <v>2</v>
      </c>
      <c r="N320" s="3502">
        <v>0</v>
      </c>
      <c r="O320" s="3325">
        <v>20</v>
      </c>
      <c r="P320" s="3328">
        <v>9850</v>
      </c>
      <c r="Q320" s="3329"/>
      <c r="R320" s="3332" t="s">
        <v>3514</v>
      </c>
      <c r="S320" s="3333"/>
      <c r="T320" s="3328" t="s">
        <v>4676</v>
      </c>
      <c r="U320" s="3329"/>
      <c r="V320" s="3803" t="s">
        <v>3309</v>
      </c>
      <c r="W320" s="3744"/>
      <c r="Y320" s="1548">
        <f>SUM(H320:J323)</f>
        <v>2</v>
      </c>
      <c r="Z320" s="1548">
        <f>SUM(K320:M323)</f>
        <v>2</v>
      </c>
      <c r="AA320" s="1549" t="str">
        <f>IF(Y320=Z320,"","不一致")</f>
        <v/>
      </c>
    </row>
    <row r="321" spans="2:27" ht="12" customHeight="1" x14ac:dyDescent="0.15">
      <c r="B321" s="1060"/>
      <c r="C321" s="4029"/>
      <c r="D321" s="1022"/>
      <c r="E321" s="1006" t="s">
        <v>1702</v>
      </c>
      <c r="F321" s="3973"/>
      <c r="G321" s="3880"/>
      <c r="H321" s="3729"/>
      <c r="I321" s="3731"/>
      <c r="J321" s="3733"/>
      <c r="K321" s="3729"/>
      <c r="L321" s="3731"/>
      <c r="M321" s="3733"/>
      <c r="N321" s="3493"/>
      <c r="O321" s="3326"/>
      <c r="P321" s="3330"/>
      <c r="Q321" s="3331"/>
      <c r="R321" s="3334"/>
      <c r="S321" s="3335"/>
      <c r="T321" s="3336"/>
      <c r="U321" s="3337"/>
      <c r="V321" s="3765"/>
      <c r="W321" s="3744"/>
    </row>
    <row r="322" spans="2:27" ht="12" customHeight="1" x14ac:dyDescent="0.15">
      <c r="B322" s="1060"/>
      <c r="C322" s="4029"/>
      <c r="D322" s="1023" t="s">
        <v>70</v>
      </c>
      <c r="E322" s="1059" t="s">
        <v>1703</v>
      </c>
      <c r="F322" s="4024" t="s">
        <v>1704</v>
      </c>
      <c r="G322" s="3880"/>
      <c r="H322" s="3729"/>
      <c r="I322" s="3731"/>
      <c r="J322" s="3733"/>
      <c r="K322" s="3729"/>
      <c r="L322" s="3731"/>
      <c r="M322" s="3733"/>
      <c r="N322" s="3493"/>
      <c r="O322" s="3326"/>
      <c r="P322" s="3340"/>
      <c r="Q322" s="3342" t="s">
        <v>6</v>
      </c>
      <c r="R322" s="3344">
        <v>311</v>
      </c>
      <c r="S322" s="3345">
        <v>711</v>
      </c>
      <c r="T322" s="3797" t="s">
        <v>5298</v>
      </c>
      <c r="U322" s="3347">
        <v>240</v>
      </c>
      <c r="V322" s="3683" t="s">
        <v>3515</v>
      </c>
      <c r="W322" s="3744"/>
    </row>
    <row r="323" spans="2:27" ht="12" customHeight="1" x14ac:dyDescent="0.15">
      <c r="B323" s="1060"/>
      <c r="C323" s="4043"/>
      <c r="D323" s="1043" t="s">
        <v>71</v>
      </c>
      <c r="E323" s="1067" t="s">
        <v>1703</v>
      </c>
      <c r="F323" s="4042"/>
      <c r="G323" s="3880"/>
      <c r="H323" s="3729"/>
      <c r="I323" s="3731"/>
      <c r="J323" s="3733"/>
      <c r="K323" s="3729"/>
      <c r="L323" s="3731"/>
      <c r="M323" s="3733"/>
      <c r="N323" s="3503"/>
      <c r="O323" s="3358"/>
      <c r="P323" s="3359"/>
      <c r="Q323" s="3360"/>
      <c r="R323" s="3359"/>
      <c r="S323" s="3361"/>
      <c r="T323" s="3798"/>
      <c r="U323" s="3362"/>
      <c r="V323" s="3684"/>
      <c r="W323" s="3744"/>
    </row>
    <row r="324" spans="2:27" ht="12" customHeight="1" x14ac:dyDescent="0.15">
      <c r="B324" s="1060"/>
      <c r="C324" s="4034" t="s">
        <v>2529</v>
      </c>
      <c r="D324" s="1023" t="s">
        <v>72</v>
      </c>
      <c r="E324" s="1006" t="s">
        <v>1705</v>
      </c>
      <c r="F324" s="3967" t="s">
        <v>6</v>
      </c>
      <c r="G324" s="3880">
        <v>2</v>
      </c>
      <c r="H324" s="3729">
        <v>2</v>
      </c>
      <c r="I324" s="3731">
        <v>0</v>
      </c>
      <c r="J324" s="3733">
        <v>0</v>
      </c>
      <c r="K324" s="3729">
        <v>0</v>
      </c>
      <c r="L324" s="3731">
        <v>0</v>
      </c>
      <c r="M324" s="3733">
        <v>2</v>
      </c>
      <c r="N324" s="3502">
        <v>0</v>
      </c>
      <c r="O324" s="3325">
        <v>27</v>
      </c>
      <c r="P324" s="3328">
        <v>4944</v>
      </c>
      <c r="Q324" s="3329"/>
      <c r="R324" s="3332" t="s">
        <v>3516</v>
      </c>
      <c r="S324" s="3333"/>
      <c r="T324" s="3328" t="s">
        <v>4676</v>
      </c>
      <c r="U324" s="3329"/>
      <c r="V324" s="3803" t="s">
        <v>3309</v>
      </c>
      <c r="W324" s="3744"/>
      <c r="Y324" s="1548">
        <f>SUM(H324:J327)</f>
        <v>2</v>
      </c>
      <c r="Z324" s="1548">
        <f>SUM(K324:M327)</f>
        <v>2</v>
      </c>
      <c r="AA324" s="1549" t="str">
        <f>IF(Y324=Z324,"","不一致")</f>
        <v/>
      </c>
    </row>
    <row r="325" spans="2:27" ht="12" customHeight="1" x14ac:dyDescent="0.15">
      <c r="B325" s="1060"/>
      <c r="C325" s="4029"/>
      <c r="D325" s="1022"/>
      <c r="E325" s="1006" t="s">
        <v>1706</v>
      </c>
      <c r="F325" s="3973"/>
      <c r="G325" s="3880"/>
      <c r="H325" s="3729"/>
      <c r="I325" s="3731"/>
      <c r="J325" s="3733"/>
      <c r="K325" s="3729"/>
      <c r="L325" s="3731"/>
      <c r="M325" s="3733"/>
      <c r="N325" s="3493"/>
      <c r="O325" s="3326"/>
      <c r="P325" s="3330"/>
      <c r="Q325" s="3331"/>
      <c r="R325" s="3334"/>
      <c r="S325" s="3335"/>
      <c r="T325" s="3336"/>
      <c r="U325" s="3337"/>
      <c r="V325" s="3765"/>
      <c r="W325" s="3744"/>
    </row>
    <row r="326" spans="2:27" ht="12" customHeight="1" x14ac:dyDescent="0.15">
      <c r="B326" s="1060"/>
      <c r="C326" s="4029"/>
      <c r="D326" s="1023" t="s">
        <v>70</v>
      </c>
      <c r="E326" s="1059" t="s">
        <v>1707</v>
      </c>
      <c r="F326" s="4024" t="s">
        <v>1708</v>
      </c>
      <c r="G326" s="3880"/>
      <c r="H326" s="3729"/>
      <c r="I326" s="3731"/>
      <c r="J326" s="3733"/>
      <c r="K326" s="3729"/>
      <c r="L326" s="3731"/>
      <c r="M326" s="3733"/>
      <c r="N326" s="3493"/>
      <c r="O326" s="3326"/>
      <c r="P326" s="3340"/>
      <c r="Q326" s="3342" t="s">
        <v>6</v>
      </c>
      <c r="R326" s="3344">
        <v>230</v>
      </c>
      <c r="S326" s="3345">
        <v>487</v>
      </c>
      <c r="T326" s="3797" t="s">
        <v>5298</v>
      </c>
      <c r="U326" s="3347">
        <v>244</v>
      </c>
      <c r="V326" s="3683" t="s">
        <v>3517</v>
      </c>
      <c r="W326" s="3744"/>
    </row>
    <row r="327" spans="2:27" ht="12" customHeight="1" x14ac:dyDescent="0.15">
      <c r="B327" s="1060"/>
      <c r="C327" s="4030"/>
      <c r="D327" s="1023" t="s">
        <v>71</v>
      </c>
      <c r="E327" s="1059" t="s">
        <v>1707</v>
      </c>
      <c r="F327" s="4025"/>
      <c r="G327" s="3880"/>
      <c r="H327" s="3729"/>
      <c r="I327" s="3731"/>
      <c r="J327" s="3733"/>
      <c r="K327" s="3729"/>
      <c r="L327" s="3731"/>
      <c r="M327" s="3733"/>
      <c r="N327" s="3503"/>
      <c r="O327" s="3358"/>
      <c r="P327" s="3359"/>
      <c r="Q327" s="3360"/>
      <c r="R327" s="3359"/>
      <c r="S327" s="3361"/>
      <c r="T327" s="3798"/>
      <c r="U327" s="3362"/>
      <c r="V327" s="3684"/>
      <c r="W327" s="3744"/>
    </row>
    <row r="328" spans="2:27" ht="12" customHeight="1" x14ac:dyDescent="0.15">
      <c r="B328" s="1060"/>
      <c r="C328" s="4037" t="s">
        <v>2530</v>
      </c>
      <c r="D328" s="1021" t="s">
        <v>72</v>
      </c>
      <c r="E328" s="1009" t="s">
        <v>1709</v>
      </c>
      <c r="F328" s="4005" t="s">
        <v>6</v>
      </c>
      <c r="G328" s="3880">
        <v>2</v>
      </c>
      <c r="H328" s="3729">
        <v>2</v>
      </c>
      <c r="I328" s="3731">
        <v>0</v>
      </c>
      <c r="J328" s="3733">
        <v>0</v>
      </c>
      <c r="K328" s="3729">
        <v>0</v>
      </c>
      <c r="L328" s="3731">
        <v>0</v>
      </c>
      <c r="M328" s="3733">
        <v>2</v>
      </c>
      <c r="N328" s="3502">
        <v>1</v>
      </c>
      <c r="O328" s="3325">
        <v>27</v>
      </c>
      <c r="P328" s="3328">
        <v>2930</v>
      </c>
      <c r="Q328" s="3329"/>
      <c r="R328" s="3332" t="s">
        <v>3518</v>
      </c>
      <c r="S328" s="3333"/>
      <c r="T328" s="3328" t="s">
        <v>4676</v>
      </c>
      <c r="U328" s="3329"/>
      <c r="V328" s="3803" t="s">
        <v>3309</v>
      </c>
      <c r="W328" s="3744"/>
      <c r="Y328" s="1548">
        <f>SUM(H328:J331)</f>
        <v>2</v>
      </c>
      <c r="Z328" s="1548">
        <f>SUM(K328:M331)</f>
        <v>2</v>
      </c>
      <c r="AA328" s="1549" t="str">
        <f>IF(Y328=Z328,"","不一致")</f>
        <v/>
      </c>
    </row>
    <row r="329" spans="2:27" ht="12" customHeight="1" x14ac:dyDescent="0.15">
      <c r="B329" s="1060"/>
      <c r="C329" s="4029"/>
      <c r="D329" s="1022"/>
      <c r="E329" s="1006" t="s">
        <v>1710</v>
      </c>
      <c r="F329" s="3973"/>
      <c r="G329" s="3880"/>
      <c r="H329" s="3729"/>
      <c r="I329" s="3731"/>
      <c r="J329" s="3733"/>
      <c r="K329" s="3729"/>
      <c r="L329" s="3731"/>
      <c r="M329" s="3733"/>
      <c r="N329" s="3493"/>
      <c r="O329" s="3326"/>
      <c r="P329" s="3330"/>
      <c r="Q329" s="3331"/>
      <c r="R329" s="3334"/>
      <c r="S329" s="3335"/>
      <c r="T329" s="3336"/>
      <c r="U329" s="3337"/>
      <c r="V329" s="3765"/>
      <c r="W329" s="3744"/>
    </row>
    <row r="330" spans="2:27" ht="12" customHeight="1" x14ac:dyDescent="0.15">
      <c r="B330" s="1060"/>
      <c r="C330" s="4029"/>
      <c r="D330" s="1023" t="s">
        <v>70</v>
      </c>
      <c r="E330" s="1059" t="s">
        <v>1711</v>
      </c>
      <c r="F330" s="4024" t="s">
        <v>1712</v>
      </c>
      <c r="G330" s="3880"/>
      <c r="H330" s="3729"/>
      <c r="I330" s="3731"/>
      <c r="J330" s="3733"/>
      <c r="K330" s="3729"/>
      <c r="L330" s="3731"/>
      <c r="M330" s="3733"/>
      <c r="N330" s="3493"/>
      <c r="O330" s="3326"/>
      <c r="P330" s="3340"/>
      <c r="Q330" s="3342" t="s">
        <v>6</v>
      </c>
      <c r="R330" s="3344">
        <v>208</v>
      </c>
      <c r="S330" s="3345">
        <v>442</v>
      </c>
      <c r="T330" s="3797" t="s">
        <v>5298</v>
      </c>
      <c r="U330" s="3347">
        <v>243</v>
      </c>
      <c r="V330" s="3683" t="s">
        <v>3519</v>
      </c>
      <c r="W330" s="3744"/>
    </row>
    <row r="331" spans="2:27" ht="12" customHeight="1" x14ac:dyDescent="0.15">
      <c r="B331" s="1060"/>
      <c r="C331" s="4045"/>
      <c r="D331" s="1045" t="s">
        <v>71</v>
      </c>
      <c r="E331" s="1068" t="s">
        <v>1711</v>
      </c>
      <c r="F331" s="3961"/>
      <c r="G331" s="3880"/>
      <c r="H331" s="3729"/>
      <c r="I331" s="3731"/>
      <c r="J331" s="3733"/>
      <c r="K331" s="3729"/>
      <c r="L331" s="3731"/>
      <c r="M331" s="3733"/>
      <c r="N331" s="3503"/>
      <c r="O331" s="3358"/>
      <c r="P331" s="3359"/>
      <c r="Q331" s="3360"/>
      <c r="R331" s="3359"/>
      <c r="S331" s="3361"/>
      <c r="T331" s="3798"/>
      <c r="U331" s="3362"/>
      <c r="V331" s="3684"/>
      <c r="W331" s="3744"/>
    </row>
    <row r="332" spans="2:27" ht="12" customHeight="1" x14ac:dyDescent="0.15">
      <c r="B332" s="4033"/>
      <c r="C332" s="4044" t="s">
        <v>2531</v>
      </c>
      <c r="D332" s="1046" t="s">
        <v>72</v>
      </c>
      <c r="E332" s="1020" t="s">
        <v>1713</v>
      </c>
      <c r="F332" s="4016" t="s">
        <v>6</v>
      </c>
      <c r="G332" s="3880">
        <v>2</v>
      </c>
      <c r="H332" s="3729">
        <v>2</v>
      </c>
      <c r="I332" s="3731">
        <v>0</v>
      </c>
      <c r="J332" s="3733">
        <v>0</v>
      </c>
      <c r="K332" s="3729">
        <v>1</v>
      </c>
      <c r="L332" s="3731">
        <v>0</v>
      </c>
      <c r="M332" s="3733">
        <v>1</v>
      </c>
      <c r="N332" s="3502">
        <v>0</v>
      </c>
      <c r="O332" s="3325">
        <v>32</v>
      </c>
      <c r="P332" s="3328">
        <v>2003</v>
      </c>
      <c r="Q332" s="3329"/>
      <c r="R332" s="3332" t="s">
        <v>3520</v>
      </c>
      <c r="S332" s="3333"/>
      <c r="T332" s="3328" t="s">
        <v>4679</v>
      </c>
      <c r="U332" s="3329"/>
      <c r="V332" s="3803" t="s">
        <v>3309</v>
      </c>
      <c r="W332" s="3744"/>
      <c r="Y332" s="1548">
        <f>SUM(H332:J335)</f>
        <v>2</v>
      </c>
      <c r="Z332" s="1548">
        <f>SUM(K332:M335)</f>
        <v>2</v>
      </c>
      <c r="AA332" s="1549" t="str">
        <f>IF(Y332=Z332,"","不一致")</f>
        <v/>
      </c>
    </row>
    <row r="333" spans="2:27" ht="12" customHeight="1" x14ac:dyDescent="0.15">
      <c r="B333" s="4033"/>
      <c r="C333" s="4029"/>
      <c r="D333" s="1022"/>
      <c r="E333" s="1006" t="s">
        <v>1714</v>
      </c>
      <c r="F333" s="3973"/>
      <c r="G333" s="3880"/>
      <c r="H333" s="3729"/>
      <c r="I333" s="3731"/>
      <c r="J333" s="3733"/>
      <c r="K333" s="3729"/>
      <c r="L333" s="3731"/>
      <c r="M333" s="3733"/>
      <c r="N333" s="3493"/>
      <c r="O333" s="3326"/>
      <c r="P333" s="3330"/>
      <c r="Q333" s="3331"/>
      <c r="R333" s="3334"/>
      <c r="S333" s="3335"/>
      <c r="T333" s="3336"/>
      <c r="U333" s="3337"/>
      <c r="V333" s="3765"/>
      <c r="W333" s="3744"/>
    </row>
    <row r="334" spans="2:27" ht="12" customHeight="1" x14ac:dyDescent="0.15">
      <c r="B334" s="4033"/>
      <c r="C334" s="4029"/>
      <c r="D334" s="1023" t="s">
        <v>70</v>
      </c>
      <c r="E334" s="1059" t="s">
        <v>1715</v>
      </c>
      <c r="F334" s="4024" t="s">
        <v>1716</v>
      </c>
      <c r="G334" s="3880"/>
      <c r="H334" s="3729"/>
      <c r="I334" s="3731"/>
      <c r="J334" s="3733"/>
      <c r="K334" s="3729"/>
      <c r="L334" s="3731"/>
      <c r="M334" s="3733"/>
      <c r="N334" s="3493"/>
      <c r="O334" s="3326"/>
      <c r="P334" s="3340"/>
      <c r="Q334" s="3342" t="s">
        <v>6</v>
      </c>
      <c r="R334" s="3344">
        <v>114</v>
      </c>
      <c r="S334" s="3345">
        <v>224</v>
      </c>
      <c r="T334" s="3797" t="s">
        <v>5304</v>
      </c>
      <c r="U334" s="3347">
        <v>243</v>
      </c>
      <c r="V334" s="3683" t="s">
        <v>3521</v>
      </c>
      <c r="W334" s="3744"/>
    </row>
    <row r="335" spans="2:27" ht="12" customHeight="1" x14ac:dyDescent="0.15">
      <c r="B335" s="4033"/>
      <c r="C335" s="4043"/>
      <c r="D335" s="1043" t="s">
        <v>71</v>
      </c>
      <c r="E335" s="1067" t="s">
        <v>1715</v>
      </c>
      <c r="F335" s="4042"/>
      <c r="G335" s="3880"/>
      <c r="H335" s="3729"/>
      <c r="I335" s="3731"/>
      <c r="J335" s="3733"/>
      <c r="K335" s="3729"/>
      <c r="L335" s="3731"/>
      <c r="M335" s="3733"/>
      <c r="N335" s="3503"/>
      <c r="O335" s="3358"/>
      <c r="P335" s="3359"/>
      <c r="Q335" s="3360"/>
      <c r="R335" s="3359"/>
      <c r="S335" s="3361"/>
      <c r="T335" s="3798"/>
      <c r="U335" s="3362"/>
      <c r="V335" s="3684"/>
      <c r="W335" s="3744"/>
    </row>
    <row r="336" spans="2:27" ht="12" customHeight="1" x14ac:dyDescent="0.15">
      <c r="B336" s="4033"/>
      <c r="C336" s="4034" t="s">
        <v>2532</v>
      </c>
      <c r="D336" s="1023" t="s">
        <v>72</v>
      </c>
      <c r="E336" s="1006" t="s">
        <v>102</v>
      </c>
      <c r="F336" s="3967" t="s">
        <v>6</v>
      </c>
      <c r="G336" s="3880">
        <v>3</v>
      </c>
      <c r="H336" s="3729">
        <v>2</v>
      </c>
      <c r="I336" s="3731">
        <v>0</v>
      </c>
      <c r="J336" s="3733">
        <v>1</v>
      </c>
      <c r="K336" s="3729">
        <v>1</v>
      </c>
      <c r="L336" s="3731">
        <v>0</v>
      </c>
      <c r="M336" s="3733">
        <v>2</v>
      </c>
      <c r="N336" s="3502">
        <v>0</v>
      </c>
      <c r="O336" s="3325">
        <v>37</v>
      </c>
      <c r="P336" s="3328">
        <v>13547</v>
      </c>
      <c r="Q336" s="3329"/>
      <c r="R336" s="3332" t="s">
        <v>3522</v>
      </c>
      <c r="S336" s="3333"/>
      <c r="T336" s="3328" t="s">
        <v>4679</v>
      </c>
      <c r="U336" s="3329"/>
      <c r="V336" s="3803" t="s">
        <v>3309</v>
      </c>
      <c r="W336" s="3744"/>
      <c r="Y336" s="1548">
        <f>SUM(H336:J339)</f>
        <v>3</v>
      </c>
      <c r="Z336" s="1548">
        <f>SUM(K336:M339)</f>
        <v>3</v>
      </c>
      <c r="AA336" s="1549" t="str">
        <f>IF(Y336=Z336,"","不一致")</f>
        <v/>
      </c>
    </row>
    <row r="337" spans="2:27" ht="12" customHeight="1" x14ac:dyDescent="0.15">
      <c r="B337" s="4033"/>
      <c r="C337" s="4029"/>
      <c r="D337" s="1022"/>
      <c r="E337" s="1006" t="s">
        <v>1717</v>
      </c>
      <c r="F337" s="3973"/>
      <c r="G337" s="3880"/>
      <c r="H337" s="3729"/>
      <c r="I337" s="3731"/>
      <c r="J337" s="3733"/>
      <c r="K337" s="3729"/>
      <c r="L337" s="3731"/>
      <c r="M337" s="3733"/>
      <c r="N337" s="3493"/>
      <c r="O337" s="3326"/>
      <c r="P337" s="3330"/>
      <c r="Q337" s="3331"/>
      <c r="R337" s="3334"/>
      <c r="S337" s="3335"/>
      <c r="T337" s="3336"/>
      <c r="U337" s="3337"/>
      <c r="V337" s="3765"/>
      <c r="W337" s="3744"/>
    </row>
    <row r="338" spans="2:27" ht="12" customHeight="1" x14ac:dyDescent="0.15">
      <c r="B338" s="4033"/>
      <c r="C338" s="4029"/>
      <c r="D338" s="1023" t="s">
        <v>70</v>
      </c>
      <c r="E338" s="1059" t="s">
        <v>1718</v>
      </c>
      <c r="F338" s="3958" t="s">
        <v>5305</v>
      </c>
      <c r="G338" s="3880"/>
      <c r="H338" s="3729"/>
      <c r="I338" s="3731"/>
      <c r="J338" s="3733"/>
      <c r="K338" s="3729"/>
      <c r="L338" s="3731"/>
      <c r="M338" s="3733"/>
      <c r="N338" s="3493"/>
      <c r="O338" s="3326"/>
      <c r="P338" s="3340"/>
      <c r="Q338" s="3342" t="s">
        <v>6</v>
      </c>
      <c r="R338" s="3344">
        <v>805</v>
      </c>
      <c r="S338" s="3345">
        <v>2012</v>
      </c>
      <c r="T338" s="3797" t="s">
        <v>5304</v>
      </c>
      <c r="U338" s="3347">
        <v>349</v>
      </c>
      <c r="V338" s="3683" t="s">
        <v>3523</v>
      </c>
      <c r="W338" s="3744"/>
    </row>
    <row r="339" spans="2:27" ht="12" customHeight="1" x14ac:dyDescent="0.15">
      <c r="B339" s="4033"/>
      <c r="C339" s="4045"/>
      <c r="D339" s="1047" t="s">
        <v>71</v>
      </c>
      <c r="E339" s="1068" t="s">
        <v>1720</v>
      </c>
      <c r="F339" s="3979" t="s">
        <v>1719</v>
      </c>
      <c r="G339" s="3880"/>
      <c r="H339" s="3729"/>
      <c r="I339" s="3731"/>
      <c r="J339" s="3733"/>
      <c r="K339" s="3729"/>
      <c r="L339" s="3731"/>
      <c r="M339" s="3733"/>
      <c r="N339" s="3503"/>
      <c r="O339" s="3358"/>
      <c r="P339" s="3359"/>
      <c r="Q339" s="3360"/>
      <c r="R339" s="3359"/>
      <c r="S339" s="3361"/>
      <c r="T339" s="3798"/>
      <c r="U339" s="3362"/>
      <c r="V339" s="3684"/>
      <c r="W339" s="3744"/>
    </row>
    <row r="340" spans="2:27" ht="12" customHeight="1" x14ac:dyDescent="0.15">
      <c r="B340" s="4033"/>
      <c r="C340" s="4034" t="s">
        <v>2533</v>
      </c>
      <c r="D340" s="1023" t="s">
        <v>72</v>
      </c>
      <c r="E340" s="1006" t="s">
        <v>103</v>
      </c>
      <c r="F340" s="3967" t="s">
        <v>6</v>
      </c>
      <c r="G340" s="3880">
        <v>2</v>
      </c>
      <c r="H340" s="3729">
        <v>2</v>
      </c>
      <c r="I340" s="3731">
        <v>0</v>
      </c>
      <c r="J340" s="3733">
        <v>0</v>
      </c>
      <c r="K340" s="3729">
        <v>1</v>
      </c>
      <c r="L340" s="3731">
        <v>0</v>
      </c>
      <c r="M340" s="3733">
        <v>1</v>
      </c>
      <c r="N340" s="3502">
        <v>0</v>
      </c>
      <c r="O340" s="3325">
        <v>30</v>
      </c>
      <c r="P340" s="3328">
        <v>8004</v>
      </c>
      <c r="Q340" s="3329"/>
      <c r="R340" s="3406" t="s">
        <v>5306</v>
      </c>
      <c r="S340" s="3407"/>
      <c r="T340" s="3328" t="s">
        <v>4679</v>
      </c>
      <c r="U340" s="3329"/>
      <c r="V340" s="3803" t="s">
        <v>3309</v>
      </c>
      <c r="W340" s="3744"/>
      <c r="Y340" s="1548">
        <f>SUM(H340:J343)</f>
        <v>2</v>
      </c>
      <c r="Z340" s="1548">
        <f>SUM(K340:M343)</f>
        <v>2</v>
      </c>
      <c r="AA340" s="1549" t="str">
        <f>IF(Y340=Z340,"","不一致")</f>
        <v/>
      </c>
    </row>
    <row r="341" spans="2:27" ht="12" customHeight="1" x14ac:dyDescent="0.15">
      <c r="B341" s="4033"/>
      <c r="C341" s="4029"/>
      <c r="D341" s="1022"/>
      <c r="E341" s="1006" t="s">
        <v>1721</v>
      </c>
      <c r="F341" s="3973"/>
      <c r="G341" s="3880"/>
      <c r="H341" s="3729"/>
      <c r="I341" s="3731"/>
      <c r="J341" s="3733"/>
      <c r="K341" s="3729"/>
      <c r="L341" s="3731"/>
      <c r="M341" s="3733"/>
      <c r="N341" s="3493"/>
      <c r="O341" s="3326"/>
      <c r="P341" s="3330"/>
      <c r="Q341" s="3331"/>
      <c r="R341" s="3408"/>
      <c r="S341" s="3409"/>
      <c r="T341" s="3336"/>
      <c r="U341" s="3337"/>
      <c r="V341" s="3765"/>
      <c r="W341" s="3744"/>
    </row>
    <row r="342" spans="2:27" ht="12" customHeight="1" x14ac:dyDescent="0.15">
      <c r="B342" s="4033"/>
      <c r="C342" s="4029"/>
      <c r="D342" s="1023" t="s">
        <v>70</v>
      </c>
      <c r="E342" s="1059" t="s">
        <v>1722</v>
      </c>
      <c r="F342" s="4024" t="s">
        <v>1723</v>
      </c>
      <c r="G342" s="3880"/>
      <c r="H342" s="3729"/>
      <c r="I342" s="3731"/>
      <c r="J342" s="3733"/>
      <c r="K342" s="3729"/>
      <c r="L342" s="3731"/>
      <c r="M342" s="3733"/>
      <c r="N342" s="3493"/>
      <c r="O342" s="3326"/>
      <c r="P342" s="3340"/>
      <c r="Q342" s="3342" t="s">
        <v>6</v>
      </c>
      <c r="R342" s="3344">
        <v>443</v>
      </c>
      <c r="S342" s="3345">
        <v>1192</v>
      </c>
      <c r="T342" s="3797" t="s">
        <v>5307</v>
      </c>
      <c r="U342" s="3347">
        <v>340</v>
      </c>
      <c r="V342" s="3683" t="s">
        <v>4243</v>
      </c>
      <c r="W342" s="3744"/>
    </row>
    <row r="343" spans="2:27" ht="12" customHeight="1" thickBot="1" x14ac:dyDescent="0.2">
      <c r="B343" s="4046"/>
      <c r="C343" s="4038"/>
      <c r="D343" s="1050" t="s">
        <v>71</v>
      </c>
      <c r="E343" s="1061" t="s">
        <v>1724</v>
      </c>
      <c r="F343" s="4032"/>
      <c r="G343" s="3917"/>
      <c r="H343" s="3730"/>
      <c r="I343" s="3732"/>
      <c r="J343" s="3734"/>
      <c r="K343" s="3730"/>
      <c r="L343" s="3732"/>
      <c r="M343" s="3734"/>
      <c r="N343" s="3735"/>
      <c r="O343" s="3736"/>
      <c r="P343" s="3737"/>
      <c r="Q343" s="3738"/>
      <c r="R343" s="3737"/>
      <c r="S343" s="3766"/>
      <c r="T343" s="3802"/>
      <c r="U343" s="3740"/>
      <c r="V343" s="3767"/>
      <c r="W343" s="3744"/>
    </row>
    <row r="344" spans="2:27" ht="12" customHeight="1" x14ac:dyDescent="0.15">
      <c r="B344" s="4033" t="s">
        <v>1659</v>
      </c>
      <c r="C344" s="4034" t="s">
        <v>2534</v>
      </c>
      <c r="D344" s="1069" t="s">
        <v>72</v>
      </c>
      <c r="E344" s="1006" t="s">
        <v>1725</v>
      </c>
      <c r="F344" s="3967" t="s">
        <v>6</v>
      </c>
      <c r="G344" s="3931">
        <v>2</v>
      </c>
      <c r="H344" s="3745">
        <v>2</v>
      </c>
      <c r="I344" s="3746">
        <v>0</v>
      </c>
      <c r="J344" s="3747">
        <v>0</v>
      </c>
      <c r="K344" s="3745">
        <v>1</v>
      </c>
      <c r="L344" s="3746">
        <v>0</v>
      </c>
      <c r="M344" s="3747">
        <v>1</v>
      </c>
      <c r="N344" s="3493">
        <v>0</v>
      </c>
      <c r="O344" s="3326">
        <v>16</v>
      </c>
      <c r="P344" s="3330">
        <v>5424</v>
      </c>
      <c r="Q344" s="3331"/>
      <c r="R344" s="3804" t="s">
        <v>5308</v>
      </c>
      <c r="S344" s="3805"/>
      <c r="T344" s="3330" t="s">
        <v>5309</v>
      </c>
      <c r="U344" s="3331"/>
      <c r="V344" s="3806" t="s">
        <v>3309</v>
      </c>
      <c r="W344" s="3744"/>
      <c r="Y344" s="1548">
        <f>SUM(H344:J347)</f>
        <v>2</v>
      </c>
      <c r="Z344" s="1548">
        <f>SUM(K344:M347)</f>
        <v>2</v>
      </c>
      <c r="AA344" s="1549" t="str">
        <f>IF(Y344=Z344,"","不一致")</f>
        <v/>
      </c>
    </row>
    <row r="345" spans="2:27" ht="12" customHeight="1" x14ac:dyDescent="0.15">
      <c r="B345" s="4027"/>
      <c r="C345" s="4029"/>
      <c r="D345" s="1070"/>
      <c r="E345" s="1006" t="s">
        <v>1726</v>
      </c>
      <c r="F345" s="3973"/>
      <c r="G345" s="3880"/>
      <c r="H345" s="3729"/>
      <c r="I345" s="3731"/>
      <c r="J345" s="3733"/>
      <c r="K345" s="3729"/>
      <c r="L345" s="3731"/>
      <c r="M345" s="3733"/>
      <c r="N345" s="3493"/>
      <c r="O345" s="3326"/>
      <c r="P345" s="3330"/>
      <c r="Q345" s="3331"/>
      <c r="R345" s="3408"/>
      <c r="S345" s="3409"/>
      <c r="T345" s="3336"/>
      <c r="U345" s="3337"/>
      <c r="V345" s="3765"/>
      <c r="W345" s="3744"/>
    </row>
    <row r="346" spans="2:27" ht="12" customHeight="1" x14ac:dyDescent="0.15">
      <c r="B346" s="4027"/>
      <c r="C346" s="4029"/>
      <c r="D346" s="1069" t="s">
        <v>70</v>
      </c>
      <c r="E346" s="1059" t="s">
        <v>1727</v>
      </c>
      <c r="F346" s="4024" t="s">
        <v>1728</v>
      </c>
      <c r="G346" s="3880"/>
      <c r="H346" s="3729"/>
      <c r="I346" s="3731"/>
      <c r="J346" s="3733"/>
      <c r="K346" s="3729"/>
      <c r="L346" s="3731"/>
      <c r="M346" s="3733"/>
      <c r="N346" s="3493"/>
      <c r="O346" s="3326"/>
      <c r="P346" s="3340"/>
      <c r="Q346" s="3342" t="s">
        <v>6</v>
      </c>
      <c r="R346" s="3344">
        <v>233</v>
      </c>
      <c r="S346" s="3345">
        <v>598</v>
      </c>
      <c r="T346" s="3797" t="s">
        <v>5307</v>
      </c>
      <c r="U346" s="3347">
        <v>275</v>
      </c>
      <c r="V346" s="3683" t="s">
        <v>4244</v>
      </c>
      <c r="W346" s="3744"/>
    </row>
    <row r="347" spans="2:27" ht="12" customHeight="1" x14ac:dyDescent="0.15">
      <c r="B347" s="4027"/>
      <c r="C347" s="4030"/>
      <c r="D347" s="1069" t="s">
        <v>71</v>
      </c>
      <c r="E347" s="1059" t="s">
        <v>1727</v>
      </c>
      <c r="F347" s="4025"/>
      <c r="G347" s="3880"/>
      <c r="H347" s="3729"/>
      <c r="I347" s="3731"/>
      <c r="J347" s="3733"/>
      <c r="K347" s="3729"/>
      <c r="L347" s="3731"/>
      <c r="M347" s="3733"/>
      <c r="N347" s="3503"/>
      <c r="O347" s="3358"/>
      <c r="P347" s="3359"/>
      <c r="Q347" s="3360"/>
      <c r="R347" s="3359"/>
      <c r="S347" s="3361"/>
      <c r="T347" s="3798"/>
      <c r="U347" s="3362"/>
      <c r="V347" s="3684"/>
      <c r="W347" s="3744"/>
    </row>
    <row r="348" spans="2:27" ht="12" customHeight="1" x14ac:dyDescent="0.15">
      <c r="B348" s="4033"/>
      <c r="C348" s="3955" t="s">
        <v>2535</v>
      </c>
      <c r="D348" s="1056" t="s">
        <v>72</v>
      </c>
      <c r="E348" s="1009" t="s">
        <v>1729</v>
      </c>
      <c r="F348" s="4005" t="s">
        <v>6</v>
      </c>
      <c r="G348" s="3880">
        <v>4</v>
      </c>
      <c r="H348" s="3729">
        <v>2</v>
      </c>
      <c r="I348" s="3731">
        <v>0</v>
      </c>
      <c r="J348" s="3733">
        <v>2</v>
      </c>
      <c r="K348" s="3729">
        <v>0</v>
      </c>
      <c r="L348" s="3731">
        <v>1</v>
      </c>
      <c r="M348" s="3733">
        <v>3</v>
      </c>
      <c r="N348" s="3502">
        <v>0</v>
      </c>
      <c r="O348" s="3325">
        <v>23</v>
      </c>
      <c r="P348" s="3328">
        <v>10208</v>
      </c>
      <c r="Q348" s="3329"/>
      <c r="R348" s="3332" t="s">
        <v>3524</v>
      </c>
      <c r="S348" s="3333"/>
      <c r="T348" s="3328" t="s">
        <v>5309</v>
      </c>
      <c r="U348" s="3329"/>
      <c r="V348" s="3803" t="s">
        <v>3309</v>
      </c>
      <c r="W348" s="3744"/>
      <c r="Y348" s="1548">
        <f>SUM(H348:J351)</f>
        <v>4</v>
      </c>
      <c r="Z348" s="1548">
        <f>SUM(K348:M351)</f>
        <v>4</v>
      </c>
      <c r="AA348" s="1549" t="str">
        <f>IF(Y348=Z348,"","不一致")</f>
        <v/>
      </c>
    </row>
    <row r="349" spans="2:27" ht="12" customHeight="1" x14ac:dyDescent="0.15">
      <c r="B349" s="4027"/>
      <c r="C349" s="3956"/>
      <c r="D349" s="1070"/>
      <c r="E349" s="1006" t="s">
        <v>106</v>
      </c>
      <c r="F349" s="3973"/>
      <c r="G349" s="3880"/>
      <c r="H349" s="3729"/>
      <c r="I349" s="3731"/>
      <c r="J349" s="3733"/>
      <c r="K349" s="3729"/>
      <c r="L349" s="3731"/>
      <c r="M349" s="3733"/>
      <c r="N349" s="3493"/>
      <c r="O349" s="3326"/>
      <c r="P349" s="3330"/>
      <c r="Q349" s="3331"/>
      <c r="R349" s="3334"/>
      <c r="S349" s="3335"/>
      <c r="T349" s="3336"/>
      <c r="U349" s="3337"/>
      <c r="V349" s="3765"/>
      <c r="W349" s="3744"/>
    </row>
    <row r="350" spans="2:27" ht="12" customHeight="1" x14ac:dyDescent="0.15">
      <c r="B350" s="4027"/>
      <c r="C350" s="3956"/>
      <c r="D350" s="1069" t="s">
        <v>70</v>
      </c>
      <c r="E350" s="1059" t="s">
        <v>1730</v>
      </c>
      <c r="F350" s="3958" t="s">
        <v>5848</v>
      </c>
      <c r="G350" s="3880"/>
      <c r="H350" s="3729"/>
      <c r="I350" s="3731"/>
      <c r="J350" s="3733"/>
      <c r="K350" s="3729"/>
      <c r="L350" s="3731"/>
      <c r="M350" s="3733"/>
      <c r="N350" s="3493"/>
      <c r="O350" s="3326"/>
      <c r="P350" s="3340"/>
      <c r="Q350" s="3342" t="s">
        <v>6</v>
      </c>
      <c r="R350" s="3344">
        <v>628</v>
      </c>
      <c r="S350" s="3345">
        <v>1378</v>
      </c>
      <c r="T350" s="3797" t="s">
        <v>5307</v>
      </c>
      <c r="U350" s="3347">
        <v>246</v>
      </c>
      <c r="V350" s="3683" t="s">
        <v>4245</v>
      </c>
      <c r="W350" s="3744"/>
    </row>
    <row r="351" spans="2:27" ht="12" customHeight="1" x14ac:dyDescent="0.15">
      <c r="B351" s="4027"/>
      <c r="C351" s="3957"/>
      <c r="D351" s="1069" t="s">
        <v>71</v>
      </c>
      <c r="E351" s="1059" t="s">
        <v>1732</v>
      </c>
      <c r="F351" s="3979" t="s">
        <v>1731</v>
      </c>
      <c r="G351" s="3880"/>
      <c r="H351" s="3729"/>
      <c r="I351" s="3731"/>
      <c r="J351" s="3733"/>
      <c r="K351" s="3729"/>
      <c r="L351" s="3731"/>
      <c r="M351" s="3733"/>
      <c r="N351" s="3503"/>
      <c r="O351" s="3358"/>
      <c r="P351" s="3359"/>
      <c r="Q351" s="3360"/>
      <c r="R351" s="3359"/>
      <c r="S351" s="3361"/>
      <c r="T351" s="3798"/>
      <c r="U351" s="3362"/>
      <c r="V351" s="3684"/>
      <c r="W351" s="3744"/>
    </row>
    <row r="352" spans="2:27" ht="12" customHeight="1" x14ac:dyDescent="0.15">
      <c r="B352" s="4033"/>
      <c r="C352" s="4048" t="s">
        <v>2536</v>
      </c>
      <c r="D352" s="1056" t="s">
        <v>72</v>
      </c>
      <c r="E352" s="1071" t="s">
        <v>5310</v>
      </c>
      <c r="F352" s="4051" t="s">
        <v>6</v>
      </c>
      <c r="G352" s="3880">
        <v>3</v>
      </c>
      <c r="H352" s="3729">
        <v>3</v>
      </c>
      <c r="I352" s="3731">
        <v>0</v>
      </c>
      <c r="J352" s="3733">
        <v>0</v>
      </c>
      <c r="K352" s="3729">
        <v>0</v>
      </c>
      <c r="L352" s="3731">
        <v>2</v>
      </c>
      <c r="M352" s="3733">
        <v>1</v>
      </c>
      <c r="N352" s="3502">
        <v>1</v>
      </c>
      <c r="O352" s="3325">
        <v>25</v>
      </c>
      <c r="P352" s="3328">
        <v>10111</v>
      </c>
      <c r="Q352" s="3329"/>
      <c r="R352" s="3431" t="s">
        <v>5311</v>
      </c>
      <c r="S352" s="3432"/>
      <c r="T352" s="3328" t="s">
        <v>5309</v>
      </c>
      <c r="U352" s="3329"/>
      <c r="V352" s="3803" t="s">
        <v>3309</v>
      </c>
      <c r="W352" s="3744"/>
      <c r="Y352" s="1548">
        <f>SUM(H352:J355)</f>
        <v>3</v>
      </c>
      <c r="Z352" s="1548">
        <f>SUM(K352:M355)</f>
        <v>3</v>
      </c>
      <c r="AA352" s="1549" t="str">
        <f>IF(Y352=Z352,"","不一致")</f>
        <v/>
      </c>
    </row>
    <row r="353" spans="2:27" ht="12" customHeight="1" x14ac:dyDescent="0.15">
      <c r="B353" s="4027"/>
      <c r="C353" s="4049"/>
      <c r="D353" s="1072"/>
      <c r="E353" s="989" t="s">
        <v>1733</v>
      </c>
      <c r="F353" s="3910"/>
      <c r="G353" s="3880"/>
      <c r="H353" s="3729"/>
      <c r="I353" s="3731"/>
      <c r="J353" s="3733"/>
      <c r="K353" s="3729"/>
      <c r="L353" s="3731"/>
      <c r="M353" s="3733"/>
      <c r="N353" s="3493"/>
      <c r="O353" s="3326"/>
      <c r="P353" s="3330"/>
      <c r="Q353" s="3331"/>
      <c r="R353" s="3433"/>
      <c r="S353" s="3434"/>
      <c r="T353" s="3336"/>
      <c r="U353" s="3337"/>
      <c r="V353" s="3765"/>
      <c r="W353" s="3744"/>
    </row>
    <row r="354" spans="2:27" ht="12" customHeight="1" x14ac:dyDescent="0.15">
      <c r="B354" s="4027"/>
      <c r="C354" s="4049"/>
      <c r="D354" s="1069" t="s">
        <v>70</v>
      </c>
      <c r="E354" s="990" t="s">
        <v>1734</v>
      </c>
      <c r="F354" s="4047" t="s">
        <v>1735</v>
      </c>
      <c r="G354" s="3880"/>
      <c r="H354" s="3729"/>
      <c r="I354" s="3731"/>
      <c r="J354" s="3733"/>
      <c r="K354" s="3729"/>
      <c r="L354" s="3731"/>
      <c r="M354" s="3733"/>
      <c r="N354" s="3493"/>
      <c r="O354" s="3326"/>
      <c r="P354" s="3340"/>
      <c r="Q354" s="3342" t="s">
        <v>6</v>
      </c>
      <c r="R354" s="3344">
        <v>1221</v>
      </c>
      <c r="S354" s="3345">
        <v>2965</v>
      </c>
      <c r="T354" s="3797" t="s">
        <v>5307</v>
      </c>
      <c r="U354" s="3347">
        <v>245</v>
      </c>
      <c r="V354" s="3683" t="s">
        <v>3525</v>
      </c>
      <c r="W354" s="3744"/>
    </row>
    <row r="355" spans="2:27" ht="12" customHeight="1" x14ac:dyDescent="0.15">
      <c r="B355" s="4027"/>
      <c r="C355" s="4052"/>
      <c r="D355" s="1069" t="s">
        <v>71</v>
      </c>
      <c r="E355" s="990" t="s">
        <v>1734</v>
      </c>
      <c r="F355" s="3929"/>
      <c r="G355" s="3880"/>
      <c r="H355" s="3729"/>
      <c r="I355" s="3731"/>
      <c r="J355" s="3733"/>
      <c r="K355" s="3729"/>
      <c r="L355" s="3731"/>
      <c r="M355" s="3733"/>
      <c r="N355" s="3503"/>
      <c r="O355" s="3358"/>
      <c r="P355" s="3359"/>
      <c r="Q355" s="3360"/>
      <c r="R355" s="3359"/>
      <c r="S355" s="3361"/>
      <c r="T355" s="3798"/>
      <c r="U355" s="3362"/>
      <c r="V355" s="3684"/>
      <c r="W355" s="3744"/>
    </row>
    <row r="356" spans="2:27" ht="12" customHeight="1" x14ac:dyDescent="0.15">
      <c r="B356" s="4033"/>
      <c r="C356" s="4048" t="s">
        <v>2537</v>
      </c>
      <c r="D356" s="1056" t="s">
        <v>72</v>
      </c>
      <c r="E356" s="1071" t="s">
        <v>105</v>
      </c>
      <c r="F356" s="4051" t="s">
        <v>6</v>
      </c>
      <c r="G356" s="3880">
        <v>3</v>
      </c>
      <c r="H356" s="3729">
        <v>3</v>
      </c>
      <c r="I356" s="3731">
        <v>0</v>
      </c>
      <c r="J356" s="3733">
        <v>0</v>
      </c>
      <c r="K356" s="3729">
        <v>0</v>
      </c>
      <c r="L356" s="3731">
        <v>1</v>
      </c>
      <c r="M356" s="3733">
        <v>2</v>
      </c>
      <c r="N356" s="3502">
        <v>0</v>
      </c>
      <c r="O356" s="3325">
        <v>31</v>
      </c>
      <c r="P356" s="3328">
        <v>10003</v>
      </c>
      <c r="Q356" s="3329"/>
      <c r="R356" s="3332" t="s">
        <v>3526</v>
      </c>
      <c r="S356" s="3333"/>
      <c r="T356" s="3328" t="s">
        <v>5309</v>
      </c>
      <c r="U356" s="3329"/>
      <c r="V356" s="3803" t="s">
        <v>3309</v>
      </c>
      <c r="W356" s="3744"/>
      <c r="Y356" s="1548">
        <f>SUM(H356:J359)</f>
        <v>3</v>
      </c>
      <c r="Z356" s="1548">
        <f>SUM(K356:M359)</f>
        <v>3</v>
      </c>
      <c r="AA356" s="1549" t="str">
        <f>IF(Y356=Z356,"","不一致")</f>
        <v/>
      </c>
    </row>
    <row r="357" spans="2:27" ht="12" customHeight="1" x14ac:dyDescent="0.15">
      <c r="B357" s="4027"/>
      <c r="C357" s="4049"/>
      <c r="D357" s="1072"/>
      <c r="E357" s="989" t="s">
        <v>5312</v>
      </c>
      <c r="F357" s="3910"/>
      <c r="G357" s="3880"/>
      <c r="H357" s="3729"/>
      <c r="I357" s="3731"/>
      <c r="J357" s="3733"/>
      <c r="K357" s="3729"/>
      <c r="L357" s="3731"/>
      <c r="M357" s="3733"/>
      <c r="N357" s="3493"/>
      <c r="O357" s="3326"/>
      <c r="P357" s="3330"/>
      <c r="Q357" s="3331"/>
      <c r="R357" s="3334"/>
      <c r="S357" s="3335"/>
      <c r="T357" s="3336"/>
      <c r="U357" s="3337"/>
      <c r="V357" s="3765"/>
      <c r="W357" s="3744"/>
    </row>
    <row r="358" spans="2:27" ht="12" customHeight="1" x14ac:dyDescent="0.15">
      <c r="B358" s="4027"/>
      <c r="C358" s="4049"/>
      <c r="D358" s="1069" t="s">
        <v>70</v>
      </c>
      <c r="E358" s="990" t="s">
        <v>217</v>
      </c>
      <c r="F358" s="4047" t="s">
        <v>5313</v>
      </c>
      <c r="G358" s="3880"/>
      <c r="H358" s="3729"/>
      <c r="I358" s="3731"/>
      <c r="J358" s="3733"/>
      <c r="K358" s="3729"/>
      <c r="L358" s="3731"/>
      <c r="M358" s="3733"/>
      <c r="N358" s="3493"/>
      <c r="O358" s="3326"/>
      <c r="P358" s="3340"/>
      <c r="Q358" s="3342" t="s">
        <v>6</v>
      </c>
      <c r="R358" s="3344">
        <v>616</v>
      </c>
      <c r="S358" s="3345">
        <v>1376</v>
      </c>
      <c r="T358" s="3797" t="s">
        <v>5307</v>
      </c>
      <c r="U358" s="3347">
        <v>358</v>
      </c>
      <c r="V358" s="3683" t="s">
        <v>4246</v>
      </c>
      <c r="W358" s="3744"/>
    </row>
    <row r="359" spans="2:27" ht="12" customHeight="1" x14ac:dyDescent="0.15">
      <c r="B359" s="4027"/>
      <c r="C359" s="4050"/>
      <c r="D359" s="1054" t="s">
        <v>71</v>
      </c>
      <c r="E359" s="1002" t="s">
        <v>218</v>
      </c>
      <c r="F359" s="4055"/>
      <c r="G359" s="3880"/>
      <c r="H359" s="3729"/>
      <c r="I359" s="3731"/>
      <c r="J359" s="3733"/>
      <c r="K359" s="3729"/>
      <c r="L359" s="3731"/>
      <c r="M359" s="3733"/>
      <c r="N359" s="3503"/>
      <c r="O359" s="3358"/>
      <c r="P359" s="3359"/>
      <c r="Q359" s="3360"/>
      <c r="R359" s="3359"/>
      <c r="S359" s="3361"/>
      <c r="T359" s="3798"/>
      <c r="U359" s="3362"/>
      <c r="V359" s="3684"/>
      <c r="W359" s="3744"/>
    </row>
    <row r="360" spans="2:27" ht="12" customHeight="1" x14ac:dyDescent="0.15">
      <c r="B360" s="1073"/>
      <c r="C360" s="4056" t="s">
        <v>2538</v>
      </c>
      <c r="D360" s="1069" t="s">
        <v>72</v>
      </c>
      <c r="E360" s="1006" t="s">
        <v>101</v>
      </c>
      <c r="F360" s="4059" t="s">
        <v>6</v>
      </c>
      <c r="G360" s="3880">
        <v>3</v>
      </c>
      <c r="H360" s="3729">
        <v>3</v>
      </c>
      <c r="I360" s="3731">
        <v>0</v>
      </c>
      <c r="J360" s="3733">
        <v>0</v>
      </c>
      <c r="K360" s="3729">
        <v>1</v>
      </c>
      <c r="L360" s="3731">
        <v>1</v>
      </c>
      <c r="M360" s="3733">
        <v>1</v>
      </c>
      <c r="N360" s="3502">
        <v>0</v>
      </c>
      <c r="O360" s="3325">
        <v>38</v>
      </c>
      <c r="P360" s="3328">
        <v>15394</v>
      </c>
      <c r="Q360" s="3329"/>
      <c r="R360" s="3431" t="s">
        <v>5314</v>
      </c>
      <c r="S360" s="3432"/>
      <c r="T360" s="3328" t="s">
        <v>4679</v>
      </c>
      <c r="U360" s="3329"/>
      <c r="V360" s="3803" t="s">
        <v>3309</v>
      </c>
      <c r="W360" s="3744"/>
      <c r="Y360" s="1548">
        <f>SUM(H360:J363)</f>
        <v>3</v>
      </c>
      <c r="Z360" s="1548">
        <f>SUM(K360:M363)</f>
        <v>3</v>
      </c>
      <c r="AA360" s="1549" t="str">
        <f>IF(Y360=Z360,"","不一致")</f>
        <v/>
      </c>
    </row>
    <row r="361" spans="2:27" ht="12" customHeight="1" x14ac:dyDescent="0.15">
      <c r="B361" s="1073"/>
      <c r="C361" s="4057"/>
      <c r="D361" s="1070"/>
      <c r="E361" s="1006" t="s">
        <v>1736</v>
      </c>
      <c r="F361" s="3910"/>
      <c r="G361" s="3880"/>
      <c r="H361" s="3729"/>
      <c r="I361" s="3731"/>
      <c r="J361" s="3733"/>
      <c r="K361" s="3729"/>
      <c r="L361" s="3731"/>
      <c r="M361" s="3733"/>
      <c r="N361" s="3493"/>
      <c r="O361" s="3326"/>
      <c r="P361" s="3330"/>
      <c r="Q361" s="3331"/>
      <c r="R361" s="3433"/>
      <c r="S361" s="3434"/>
      <c r="T361" s="3336"/>
      <c r="U361" s="3337"/>
      <c r="V361" s="3765"/>
      <c r="W361" s="3744"/>
    </row>
    <row r="362" spans="2:27" ht="12" customHeight="1" thickBot="1" x14ac:dyDescent="0.2">
      <c r="B362" s="1073"/>
      <c r="C362" s="4057"/>
      <c r="D362" s="1069" t="s">
        <v>70</v>
      </c>
      <c r="E362" s="1059" t="s">
        <v>1737</v>
      </c>
      <c r="F362" s="4053" t="s">
        <v>1738</v>
      </c>
      <c r="G362" s="3880"/>
      <c r="H362" s="3729"/>
      <c r="I362" s="3731"/>
      <c r="J362" s="3733"/>
      <c r="K362" s="3729"/>
      <c r="L362" s="3731"/>
      <c r="M362" s="3733"/>
      <c r="N362" s="3493"/>
      <c r="O362" s="3326"/>
      <c r="P362" s="3340"/>
      <c r="Q362" s="3342" t="s">
        <v>6</v>
      </c>
      <c r="R362" s="3425">
        <v>1876</v>
      </c>
      <c r="S362" s="3426">
        <v>4032</v>
      </c>
      <c r="T362" s="3797" t="s">
        <v>5304</v>
      </c>
      <c r="U362" s="3347">
        <v>334</v>
      </c>
      <c r="V362" s="3683" t="s">
        <v>3416</v>
      </c>
      <c r="W362" s="3744"/>
    </row>
    <row r="363" spans="2:27" ht="12" customHeight="1" thickBot="1" x14ac:dyDescent="0.2">
      <c r="B363" s="1073"/>
      <c r="C363" s="4058"/>
      <c r="D363" s="1074" t="s">
        <v>71</v>
      </c>
      <c r="E363" s="1061" t="s">
        <v>1739</v>
      </c>
      <c r="F363" s="4054"/>
      <c r="G363" s="3909"/>
      <c r="H363" s="3768"/>
      <c r="I363" s="3769"/>
      <c r="J363" s="3770"/>
      <c r="K363" s="3768"/>
      <c r="L363" s="3769"/>
      <c r="M363" s="3770"/>
      <c r="N363" s="3493"/>
      <c r="O363" s="3326"/>
      <c r="P363" s="3340"/>
      <c r="Q363" s="3366"/>
      <c r="R363" s="3422"/>
      <c r="S363" s="3427"/>
      <c r="T363" s="3798"/>
      <c r="U363" s="3370"/>
      <c r="V363" s="3691"/>
      <c r="W363" s="3744"/>
    </row>
    <row r="364" spans="2:27" ht="12" customHeight="1" thickBot="1" x14ac:dyDescent="0.2">
      <c r="B364" s="3873" t="s">
        <v>5347</v>
      </c>
      <c r="C364" s="4060" t="s">
        <v>2540</v>
      </c>
      <c r="D364" s="1021" t="s">
        <v>72</v>
      </c>
      <c r="E364" s="1071" t="s">
        <v>1746</v>
      </c>
      <c r="F364" s="4062" t="s">
        <v>6</v>
      </c>
      <c r="G364" s="3879">
        <v>3</v>
      </c>
      <c r="H364" s="3784">
        <v>0</v>
      </c>
      <c r="I364" s="3786">
        <v>0</v>
      </c>
      <c r="J364" s="3788">
        <v>3</v>
      </c>
      <c r="K364" s="3784">
        <v>0</v>
      </c>
      <c r="L364" s="3786">
        <v>1</v>
      </c>
      <c r="M364" s="3788">
        <v>2</v>
      </c>
      <c r="N364" s="3758">
        <v>0</v>
      </c>
      <c r="O364" s="3759">
        <v>7</v>
      </c>
      <c r="P364" s="3760">
        <v>24368</v>
      </c>
      <c r="Q364" s="3761"/>
      <c r="R364" s="3413" t="s">
        <v>3528</v>
      </c>
      <c r="S364" s="3414"/>
      <c r="T364" s="3760" t="s">
        <v>4676</v>
      </c>
      <c r="U364" s="3761"/>
      <c r="V364" s="3780" t="s">
        <v>3420</v>
      </c>
      <c r="W364" s="3744"/>
      <c r="X364" s="1552">
        <f>SUM(O364:O503)</f>
        <v>526</v>
      </c>
      <c r="Y364" s="1548">
        <f>SUM(H364:J367)</f>
        <v>3</v>
      </c>
      <c r="Z364" s="1548">
        <f>SUM(K364:M367)</f>
        <v>3</v>
      </c>
      <c r="AA364" s="1549" t="str">
        <f>IF(Y364=Z364,"","不一致")</f>
        <v/>
      </c>
    </row>
    <row r="365" spans="2:27" ht="12" customHeight="1" x14ac:dyDescent="0.15">
      <c r="B365" s="4027"/>
      <c r="C365" s="3913"/>
      <c r="D365" s="989"/>
      <c r="E365" s="1075" t="s">
        <v>1747</v>
      </c>
      <c r="F365" s="4063"/>
      <c r="G365" s="3880"/>
      <c r="H365" s="3729"/>
      <c r="I365" s="3731"/>
      <c r="J365" s="3733"/>
      <c r="K365" s="3729"/>
      <c r="L365" s="3731"/>
      <c r="M365" s="3733"/>
      <c r="N365" s="3493"/>
      <c r="O365" s="3326"/>
      <c r="P365" s="3330"/>
      <c r="Q365" s="3331"/>
      <c r="R365" s="3415"/>
      <c r="S365" s="3416"/>
      <c r="T365" s="3336"/>
      <c r="U365" s="3337"/>
      <c r="V365" s="3339"/>
      <c r="W365" s="3744"/>
    </row>
    <row r="366" spans="2:27" ht="12" customHeight="1" x14ac:dyDescent="0.15">
      <c r="B366" s="4027"/>
      <c r="C366" s="3913"/>
      <c r="D366" s="1023" t="s">
        <v>70</v>
      </c>
      <c r="E366" s="990" t="s">
        <v>1748</v>
      </c>
      <c r="F366" s="4024" t="s">
        <v>1749</v>
      </c>
      <c r="G366" s="3880"/>
      <c r="H366" s="3729"/>
      <c r="I366" s="3731"/>
      <c r="J366" s="3733"/>
      <c r="K366" s="3729"/>
      <c r="L366" s="3731"/>
      <c r="M366" s="3733"/>
      <c r="N366" s="3493"/>
      <c r="O366" s="3326"/>
      <c r="P366" s="3340"/>
      <c r="Q366" s="3342">
        <v>580</v>
      </c>
      <c r="R366" s="3344" t="s">
        <v>104</v>
      </c>
      <c r="S366" s="3345" t="s">
        <v>104</v>
      </c>
      <c r="T366" s="3797" t="s">
        <v>5348</v>
      </c>
      <c r="U366" s="3347">
        <v>345</v>
      </c>
      <c r="V366" s="3397" t="s">
        <v>3426</v>
      </c>
      <c r="W366" s="3744"/>
    </row>
    <row r="367" spans="2:27" ht="12" customHeight="1" x14ac:dyDescent="0.15">
      <c r="B367" s="4027"/>
      <c r="C367" s="4061"/>
      <c r="D367" s="1043" t="s">
        <v>71</v>
      </c>
      <c r="E367" s="1002" t="s">
        <v>1748</v>
      </c>
      <c r="F367" s="4042"/>
      <c r="G367" s="3880"/>
      <c r="H367" s="3729"/>
      <c r="I367" s="3731"/>
      <c r="J367" s="3733"/>
      <c r="K367" s="3729"/>
      <c r="L367" s="3731"/>
      <c r="M367" s="3733"/>
      <c r="N367" s="3503"/>
      <c r="O367" s="3358"/>
      <c r="P367" s="3359"/>
      <c r="Q367" s="3360"/>
      <c r="R367" s="3359"/>
      <c r="S367" s="3361"/>
      <c r="T367" s="3798"/>
      <c r="U367" s="3362"/>
      <c r="V367" s="3398"/>
      <c r="W367" s="3744"/>
    </row>
    <row r="368" spans="2:27" ht="12" customHeight="1" x14ac:dyDescent="0.15">
      <c r="B368" s="1007"/>
      <c r="C368" s="3912" t="s">
        <v>2541</v>
      </c>
      <c r="D368" s="1023" t="s">
        <v>72</v>
      </c>
      <c r="E368" s="990" t="s">
        <v>1746</v>
      </c>
      <c r="F368" s="3910" t="s">
        <v>6</v>
      </c>
      <c r="G368" s="3880">
        <v>3</v>
      </c>
      <c r="H368" s="3729">
        <v>0</v>
      </c>
      <c r="I368" s="3731">
        <v>1</v>
      </c>
      <c r="J368" s="3733">
        <v>2</v>
      </c>
      <c r="K368" s="3729">
        <v>2</v>
      </c>
      <c r="L368" s="3731">
        <v>0</v>
      </c>
      <c r="M368" s="3733">
        <v>1</v>
      </c>
      <c r="N368" s="3502">
        <v>0</v>
      </c>
      <c r="O368" s="3325">
        <v>19</v>
      </c>
      <c r="P368" s="3328">
        <v>17813</v>
      </c>
      <c r="Q368" s="3329"/>
      <c r="R368" s="3332" t="s">
        <v>3939</v>
      </c>
      <c r="S368" s="3333"/>
      <c r="T368" s="3328" t="s">
        <v>4676</v>
      </c>
      <c r="U368" s="3329"/>
      <c r="V368" s="3338" t="s">
        <v>5320</v>
      </c>
      <c r="W368" s="3744"/>
      <c r="Y368" s="1548">
        <f>SUM(H368:J371)</f>
        <v>3</v>
      </c>
      <c r="Z368" s="1548">
        <f>SUM(K368:M371)</f>
        <v>3</v>
      </c>
      <c r="AA368" s="1549" t="str">
        <f>IF(Y368=Z368,"","不一致")</f>
        <v/>
      </c>
    </row>
    <row r="369" spans="2:27" ht="12" customHeight="1" x14ac:dyDescent="0.15">
      <c r="B369" s="1007"/>
      <c r="C369" s="3913"/>
      <c r="D369" s="989"/>
      <c r="E369" s="1075" t="s">
        <v>1750</v>
      </c>
      <c r="F369" s="4063"/>
      <c r="G369" s="3880"/>
      <c r="H369" s="3729"/>
      <c r="I369" s="3731"/>
      <c r="J369" s="3733"/>
      <c r="K369" s="3729"/>
      <c r="L369" s="3731"/>
      <c r="M369" s="3733"/>
      <c r="N369" s="3493"/>
      <c r="O369" s="3326"/>
      <c r="P369" s="3330"/>
      <c r="Q369" s="3331"/>
      <c r="R369" s="3334"/>
      <c r="S369" s="3335"/>
      <c r="T369" s="3336"/>
      <c r="U369" s="3337"/>
      <c r="V369" s="3339"/>
      <c r="W369" s="3744"/>
    </row>
    <row r="370" spans="2:27" ht="12" customHeight="1" x14ac:dyDescent="0.15">
      <c r="B370" s="1007"/>
      <c r="C370" s="3913"/>
      <c r="D370" s="1023" t="s">
        <v>70</v>
      </c>
      <c r="E370" s="990" t="s">
        <v>1751</v>
      </c>
      <c r="F370" s="4024" t="s">
        <v>1752</v>
      </c>
      <c r="G370" s="3880"/>
      <c r="H370" s="3729"/>
      <c r="I370" s="3731"/>
      <c r="J370" s="3733"/>
      <c r="K370" s="3729"/>
      <c r="L370" s="3731"/>
      <c r="M370" s="3733"/>
      <c r="N370" s="3493"/>
      <c r="O370" s="3326"/>
      <c r="P370" s="3340"/>
      <c r="Q370" s="3342">
        <v>4502</v>
      </c>
      <c r="R370" s="3344" t="s">
        <v>104</v>
      </c>
      <c r="S370" s="3345" t="s">
        <v>104</v>
      </c>
      <c r="T370" s="3797" t="s">
        <v>5348</v>
      </c>
      <c r="U370" s="3347">
        <v>345</v>
      </c>
      <c r="V370" s="3397" t="s">
        <v>5349</v>
      </c>
      <c r="W370" s="3744"/>
    </row>
    <row r="371" spans="2:27" ht="12" customHeight="1" x14ac:dyDescent="0.15">
      <c r="B371" s="1007"/>
      <c r="C371" s="4064"/>
      <c r="D371" s="1047" t="s">
        <v>71</v>
      </c>
      <c r="E371" s="992" t="s">
        <v>1751</v>
      </c>
      <c r="F371" s="3961"/>
      <c r="G371" s="3880"/>
      <c r="H371" s="3729"/>
      <c r="I371" s="3731"/>
      <c r="J371" s="3733"/>
      <c r="K371" s="3729"/>
      <c r="L371" s="3731"/>
      <c r="M371" s="3733"/>
      <c r="N371" s="3503"/>
      <c r="O371" s="3358"/>
      <c r="P371" s="3359"/>
      <c r="Q371" s="3360"/>
      <c r="R371" s="3359"/>
      <c r="S371" s="3361"/>
      <c r="T371" s="3798"/>
      <c r="U371" s="3362"/>
      <c r="V371" s="3398"/>
      <c r="W371" s="3744"/>
    </row>
    <row r="372" spans="2:27" ht="12" customHeight="1" x14ac:dyDescent="0.15">
      <c r="B372" s="993"/>
      <c r="C372" s="3912" t="s">
        <v>2542</v>
      </c>
      <c r="D372" s="1023" t="s">
        <v>72</v>
      </c>
      <c r="E372" s="990" t="s">
        <v>1753</v>
      </c>
      <c r="F372" s="3910" t="s">
        <v>6</v>
      </c>
      <c r="G372" s="3880">
        <v>2</v>
      </c>
      <c r="H372" s="3729">
        <v>0</v>
      </c>
      <c r="I372" s="3731">
        <v>0</v>
      </c>
      <c r="J372" s="3733">
        <v>2</v>
      </c>
      <c r="K372" s="3729">
        <v>1</v>
      </c>
      <c r="L372" s="3731">
        <v>0</v>
      </c>
      <c r="M372" s="3733">
        <v>1</v>
      </c>
      <c r="N372" s="3502">
        <v>0</v>
      </c>
      <c r="O372" s="3325">
        <v>7</v>
      </c>
      <c r="P372" s="3328">
        <v>17115</v>
      </c>
      <c r="Q372" s="3329"/>
      <c r="R372" s="3332" t="s">
        <v>3529</v>
      </c>
      <c r="S372" s="3333"/>
      <c r="T372" s="3328" t="s">
        <v>5350</v>
      </c>
      <c r="U372" s="3329"/>
      <c r="V372" s="3338" t="s">
        <v>3420</v>
      </c>
      <c r="W372" s="3744"/>
      <c r="Y372" s="1548">
        <f>SUM(H372:J375)</f>
        <v>2</v>
      </c>
      <c r="Z372" s="1548">
        <f>SUM(K372:M375)</f>
        <v>2</v>
      </c>
      <c r="AA372" s="1549" t="str">
        <f>IF(Y372=Z372,"","不一致")</f>
        <v/>
      </c>
    </row>
    <row r="373" spans="2:27" ht="12" customHeight="1" x14ac:dyDescent="0.15">
      <c r="B373" s="1076"/>
      <c r="C373" s="3913"/>
      <c r="D373" s="989"/>
      <c r="E373" s="1075" t="s">
        <v>1754</v>
      </c>
      <c r="F373" s="4063"/>
      <c r="G373" s="3880"/>
      <c r="H373" s="3729"/>
      <c r="I373" s="3731"/>
      <c r="J373" s="3733"/>
      <c r="K373" s="3729"/>
      <c r="L373" s="3731"/>
      <c r="M373" s="3733"/>
      <c r="N373" s="3493"/>
      <c r="O373" s="3326"/>
      <c r="P373" s="3330"/>
      <c r="Q373" s="3331"/>
      <c r="R373" s="3334"/>
      <c r="S373" s="3335"/>
      <c r="T373" s="3336"/>
      <c r="U373" s="3337"/>
      <c r="V373" s="3339"/>
      <c r="W373" s="3744"/>
    </row>
    <row r="374" spans="2:27" ht="12" customHeight="1" x14ac:dyDescent="0.15">
      <c r="B374" s="1076"/>
      <c r="C374" s="3913"/>
      <c r="D374" s="1023" t="s">
        <v>70</v>
      </c>
      <c r="E374" s="990" t="s">
        <v>1755</v>
      </c>
      <c r="F374" s="4024" t="s">
        <v>1756</v>
      </c>
      <c r="G374" s="3880"/>
      <c r="H374" s="3729"/>
      <c r="I374" s="3731"/>
      <c r="J374" s="3733"/>
      <c r="K374" s="3729"/>
      <c r="L374" s="3731"/>
      <c r="M374" s="3733"/>
      <c r="N374" s="3493"/>
      <c r="O374" s="3326"/>
      <c r="P374" s="3340"/>
      <c r="Q374" s="3342">
        <v>1651</v>
      </c>
      <c r="R374" s="3344" t="s">
        <v>104</v>
      </c>
      <c r="S374" s="3345" t="s">
        <v>104</v>
      </c>
      <c r="T374" s="3797" t="s">
        <v>5348</v>
      </c>
      <c r="U374" s="3347">
        <v>345</v>
      </c>
      <c r="V374" s="3397" t="s">
        <v>3426</v>
      </c>
      <c r="W374" s="3744"/>
    </row>
    <row r="375" spans="2:27" ht="12" customHeight="1" x14ac:dyDescent="0.15">
      <c r="B375" s="1076"/>
      <c r="C375" s="4061"/>
      <c r="D375" s="1043" t="s">
        <v>71</v>
      </c>
      <c r="E375" s="1002" t="s">
        <v>1755</v>
      </c>
      <c r="F375" s="4042"/>
      <c r="G375" s="3880"/>
      <c r="H375" s="3729"/>
      <c r="I375" s="3731"/>
      <c r="J375" s="3733"/>
      <c r="K375" s="3729"/>
      <c r="L375" s="3731"/>
      <c r="M375" s="3733"/>
      <c r="N375" s="3503"/>
      <c r="O375" s="3358"/>
      <c r="P375" s="3359"/>
      <c r="Q375" s="3360"/>
      <c r="R375" s="3359"/>
      <c r="S375" s="3361"/>
      <c r="T375" s="3798"/>
      <c r="U375" s="3362"/>
      <c r="V375" s="3398"/>
      <c r="W375" s="3744"/>
    </row>
    <row r="376" spans="2:27" ht="12" customHeight="1" x14ac:dyDescent="0.15">
      <c r="B376" s="3678"/>
      <c r="C376" s="3912" t="s">
        <v>2539</v>
      </c>
      <c r="D376" s="1023" t="s">
        <v>72</v>
      </c>
      <c r="E376" s="990" t="s">
        <v>1757</v>
      </c>
      <c r="F376" s="3910" t="s">
        <v>6</v>
      </c>
      <c r="G376" s="3880">
        <v>2</v>
      </c>
      <c r="H376" s="3729">
        <v>0</v>
      </c>
      <c r="I376" s="3731">
        <v>0</v>
      </c>
      <c r="J376" s="3733">
        <v>2</v>
      </c>
      <c r="K376" s="3729">
        <v>1</v>
      </c>
      <c r="L376" s="3731">
        <v>0</v>
      </c>
      <c r="M376" s="3733">
        <v>1</v>
      </c>
      <c r="N376" s="3502">
        <v>0</v>
      </c>
      <c r="O376" s="3325">
        <v>26</v>
      </c>
      <c r="P376" s="3328">
        <v>8948</v>
      </c>
      <c r="Q376" s="3329"/>
      <c r="R376" s="3332" t="s">
        <v>3530</v>
      </c>
      <c r="S376" s="3333"/>
      <c r="T376" s="3328" t="s">
        <v>4772</v>
      </c>
      <c r="U376" s="3329"/>
      <c r="V376" s="3338" t="s">
        <v>3420</v>
      </c>
      <c r="W376" s="3744"/>
      <c r="Y376" s="1548">
        <f>SUM(H376:J379)</f>
        <v>2</v>
      </c>
      <c r="Z376" s="1548">
        <f>SUM(K376:M379)</f>
        <v>2</v>
      </c>
      <c r="AA376" s="1549" t="str">
        <f>IF(Y376=Z376,"","不一致")</f>
        <v/>
      </c>
    </row>
    <row r="377" spans="2:27" ht="12" customHeight="1" x14ac:dyDescent="0.15">
      <c r="B377" s="4027"/>
      <c r="C377" s="3913"/>
      <c r="D377" s="989"/>
      <c r="E377" s="1075" t="s">
        <v>1758</v>
      </c>
      <c r="F377" s="4063"/>
      <c r="G377" s="3880"/>
      <c r="H377" s="3729"/>
      <c r="I377" s="3731"/>
      <c r="J377" s="3733"/>
      <c r="K377" s="3729"/>
      <c r="L377" s="3731"/>
      <c r="M377" s="3733"/>
      <c r="N377" s="3493"/>
      <c r="O377" s="3326"/>
      <c r="P377" s="3330"/>
      <c r="Q377" s="3331"/>
      <c r="R377" s="3334"/>
      <c r="S377" s="3335"/>
      <c r="T377" s="3336"/>
      <c r="U377" s="3337"/>
      <c r="V377" s="3339"/>
      <c r="W377" s="3744"/>
    </row>
    <row r="378" spans="2:27" ht="12" customHeight="1" x14ac:dyDescent="0.15">
      <c r="B378" s="4027"/>
      <c r="C378" s="3913"/>
      <c r="D378" s="1023" t="s">
        <v>70</v>
      </c>
      <c r="E378" s="990" t="s">
        <v>1759</v>
      </c>
      <c r="F378" s="4024" t="s">
        <v>1760</v>
      </c>
      <c r="G378" s="3880"/>
      <c r="H378" s="3729"/>
      <c r="I378" s="3731"/>
      <c r="J378" s="3733"/>
      <c r="K378" s="3729"/>
      <c r="L378" s="3731"/>
      <c r="M378" s="3733"/>
      <c r="N378" s="3493"/>
      <c r="O378" s="3326"/>
      <c r="P378" s="3340"/>
      <c r="Q378" s="3342">
        <v>923</v>
      </c>
      <c r="R378" s="3344" t="s">
        <v>104</v>
      </c>
      <c r="S378" s="3345" t="s">
        <v>104</v>
      </c>
      <c r="T378" s="3797" t="s">
        <v>5348</v>
      </c>
      <c r="U378" s="3347">
        <v>345</v>
      </c>
      <c r="V378" s="3397" t="s">
        <v>3426</v>
      </c>
      <c r="W378" s="3744"/>
    </row>
    <row r="379" spans="2:27" ht="12" customHeight="1" x14ac:dyDescent="0.15">
      <c r="B379" s="4027"/>
      <c r="C379" s="3914"/>
      <c r="D379" s="1023" t="s">
        <v>71</v>
      </c>
      <c r="E379" s="990" t="s">
        <v>1759</v>
      </c>
      <c r="F379" s="4025"/>
      <c r="G379" s="3880"/>
      <c r="H379" s="3729"/>
      <c r="I379" s="3731"/>
      <c r="J379" s="3733"/>
      <c r="K379" s="3729"/>
      <c r="L379" s="3731"/>
      <c r="M379" s="3733"/>
      <c r="N379" s="3503"/>
      <c r="O379" s="3358"/>
      <c r="P379" s="3359"/>
      <c r="Q379" s="3360"/>
      <c r="R379" s="3359"/>
      <c r="S379" s="3361"/>
      <c r="T379" s="3798"/>
      <c r="U379" s="3362"/>
      <c r="V379" s="3398"/>
      <c r="W379" s="3744"/>
    </row>
    <row r="380" spans="2:27" ht="12" customHeight="1" x14ac:dyDescent="0.15">
      <c r="B380" s="1007"/>
      <c r="C380" s="4060" t="s">
        <v>2543</v>
      </c>
      <c r="D380" s="1021" t="s">
        <v>72</v>
      </c>
      <c r="E380" s="1071" t="s">
        <v>321</v>
      </c>
      <c r="F380" s="4062" t="s">
        <v>6</v>
      </c>
      <c r="G380" s="3880">
        <v>2</v>
      </c>
      <c r="H380" s="3729">
        <v>2</v>
      </c>
      <c r="I380" s="3731">
        <v>0</v>
      </c>
      <c r="J380" s="3733">
        <v>0</v>
      </c>
      <c r="K380" s="3729">
        <v>0</v>
      </c>
      <c r="L380" s="3731">
        <v>1</v>
      </c>
      <c r="M380" s="3733">
        <v>1</v>
      </c>
      <c r="N380" s="3502">
        <v>0</v>
      </c>
      <c r="O380" s="3325">
        <v>11</v>
      </c>
      <c r="P380" s="3328">
        <v>10522</v>
      </c>
      <c r="Q380" s="3329"/>
      <c r="R380" s="3332" t="s">
        <v>3531</v>
      </c>
      <c r="S380" s="3333"/>
      <c r="T380" s="3328" t="s">
        <v>4772</v>
      </c>
      <c r="U380" s="3329"/>
      <c r="V380" s="3338" t="s">
        <v>5351</v>
      </c>
      <c r="W380" s="3744"/>
      <c r="Y380" s="1548">
        <f>SUM(H380:J383)</f>
        <v>2</v>
      </c>
      <c r="Z380" s="1548">
        <f>SUM(K380:M383)</f>
        <v>2</v>
      </c>
      <c r="AA380" s="1549" t="str">
        <f>IF(Y380=Z380,"","不一致")</f>
        <v/>
      </c>
    </row>
    <row r="381" spans="2:27" ht="12" customHeight="1" x14ac:dyDescent="0.15">
      <c r="B381" s="1007"/>
      <c r="C381" s="3913"/>
      <c r="D381" s="989"/>
      <c r="E381" s="989" t="s">
        <v>5352</v>
      </c>
      <c r="F381" s="4063"/>
      <c r="G381" s="3880"/>
      <c r="H381" s="3729"/>
      <c r="I381" s="3731"/>
      <c r="J381" s="3733"/>
      <c r="K381" s="3729"/>
      <c r="L381" s="3731"/>
      <c r="M381" s="3733"/>
      <c r="N381" s="3493"/>
      <c r="O381" s="3326"/>
      <c r="P381" s="3330"/>
      <c r="Q381" s="3331"/>
      <c r="R381" s="3334"/>
      <c r="S381" s="3335"/>
      <c r="T381" s="3336"/>
      <c r="U381" s="3337"/>
      <c r="V381" s="3339"/>
      <c r="W381" s="3744"/>
    </row>
    <row r="382" spans="2:27" ht="12" customHeight="1" x14ac:dyDescent="0.15">
      <c r="B382" s="1007"/>
      <c r="C382" s="3913"/>
      <c r="D382" s="1023" t="s">
        <v>70</v>
      </c>
      <c r="E382" s="990" t="s">
        <v>1761</v>
      </c>
      <c r="F382" s="4024" t="s">
        <v>1762</v>
      </c>
      <c r="G382" s="3880"/>
      <c r="H382" s="3729"/>
      <c r="I382" s="3731"/>
      <c r="J382" s="3733"/>
      <c r="K382" s="3729"/>
      <c r="L382" s="3731"/>
      <c r="M382" s="3733"/>
      <c r="N382" s="3493"/>
      <c r="O382" s="3326"/>
      <c r="P382" s="3340"/>
      <c r="Q382" s="3342">
        <v>1203</v>
      </c>
      <c r="R382" s="3344" t="s">
        <v>104</v>
      </c>
      <c r="S382" s="3345" t="s">
        <v>104</v>
      </c>
      <c r="T382" s="3797" t="s">
        <v>5348</v>
      </c>
      <c r="U382" s="3347">
        <v>345</v>
      </c>
      <c r="V382" s="3741" t="s">
        <v>5353</v>
      </c>
      <c r="W382" s="3744"/>
    </row>
    <row r="383" spans="2:27" ht="12" customHeight="1" x14ac:dyDescent="0.15">
      <c r="B383" s="1007"/>
      <c r="C383" s="4061"/>
      <c r="D383" s="1043" t="s">
        <v>71</v>
      </c>
      <c r="E383" s="1002" t="s">
        <v>1761</v>
      </c>
      <c r="F383" s="4042"/>
      <c r="G383" s="3880"/>
      <c r="H383" s="3729"/>
      <c r="I383" s="3731"/>
      <c r="J383" s="3733"/>
      <c r="K383" s="3729"/>
      <c r="L383" s="3731"/>
      <c r="M383" s="3733"/>
      <c r="N383" s="3503"/>
      <c r="O383" s="3358"/>
      <c r="P383" s="3359"/>
      <c r="Q383" s="3360"/>
      <c r="R383" s="3359"/>
      <c r="S383" s="3361"/>
      <c r="T383" s="3798"/>
      <c r="U383" s="3362"/>
      <c r="V383" s="3743"/>
      <c r="W383" s="3744"/>
    </row>
    <row r="384" spans="2:27" ht="12" customHeight="1" x14ac:dyDescent="0.15">
      <c r="B384" s="1007"/>
      <c r="C384" s="3912" t="s">
        <v>2544</v>
      </c>
      <c r="D384" s="1023" t="s">
        <v>72</v>
      </c>
      <c r="E384" s="990" t="s">
        <v>1763</v>
      </c>
      <c r="F384" s="3910" t="s">
        <v>6</v>
      </c>
      <c r="G384" s="3880">
        <v>3</v>
      </c>
      <c r="H384" s="3729">
        <v>0</v>
      </c>
      <c r="I384" s="3731">
        <v>0</v>
      </c>
      <c r="J384" s="3733">
        <v>3</v>
      </c>
      <c r="K384" s="3729">
        <v>0</v>
      </c>
      <c r="L384" s="3731">
        <v>1</v>
      </c>
      <c r="M384" s="3733">
        <v>2</v>
      </c>
      <c r="N384" s="3502">
        <v>0</v>
      </c>
      <c r="O384" s="3325">
        <v>13</v>
      </c>
      <c r="P384" s="3328">
        <v>22018</v>
      </c>
      <c r="Q384" s="3329"/>
      <c r="R384" s="3332" t="s">
        <v>3532</v>
      </c>
      <c r="S384" s="3333"/>
      <c r="T384" s="3328" t="s">
        <v>4772</v>
      </c>
      <c r="U384" s="3329"/>
      <c r="V384" s="3338" t="s">
        <v>3420</v>
      </c>
      <c r="W384" s="3744"/>
      <c r="Y384" s="1548">
        <f>SUM(H384:J387)</f>
        <v>3</v>
      </c>
      <c r="Z384" s="1548">
        <f>SUM(K384:M387)</f>
        <v>3</v>
      </c>
      <c r="AA384" s="1549" t="str">
        <f>IF(Y384=Z384,"","不一致")</f>
        <v/>
      </c>
    </row>
    <row r="385" spans="2:27" ht="12" customHeight="1" x14ac:dyDescent="0.15">
      <c r="B385" s="1007"/>
      <c r="C385" s="3913"/>
      <c r="D385" s="989"/>
      <c r="E385" s="989" t="s">
        <v>5354</v>
      </c>
      <c r="F385" s="4063"/>
      <c r="G385" s="3880"/>
      <c r="H385" s="3729"/>
      <c r="I385" s="3731"/>
      <c r="J385" s="3733"/>
      <c r="K385" s="3729"/>
      <c r="L385" s="3731"/>
      <c r="M385" s="3733"/>
      <c r="N385" s="3493"/>
      <c r="O385" s="3326"/>
      <c r="P385" s="3330"/>
      <c r="Q385" s="3331"/>
      <c r="R385" s="3334"/>
      <c r="S385" s="3335"/>
      <c r="T385" s="3336"/>
      <c r="U385" s="3337"/>
      <c r="V385" s="3339"/>
      <c r="W385" s="3744"/>
    </row>
    <row r="386" spans="2:27" ht="12" customHeight="1" x14ac:dyDescent="0.15">
      <c r="B386" s="1007"/>
      <c r="C386" s="3913"/>
      <c r="D386" s="1023" t="s">
        <v>70</v>
      </c>
      <c r="E386" s="990" t="s">
        <v>1764</v>
      </c>
      <c r="F386" s="4024" t="s">
        <v>1765</v>
      </c>
      <c r="G386" s="3880"/>
      <c r="H386" s="3729"/>
      <c r="I386" s="3731"/>
      <c r="J386" s="3733"/>
      <c r="K386" s="3729"/>
      <c r="L386" s="3731"/>
      <c r="M386" s="3733"/>
      <c r="N386" s="3493"/>
      <c r="O386" s="3326"/>
      <c r="P386" s="3340"/>
      <c r="Q386" s="3342">
        <v>1404</v>
      </c>
      <c r="R386" s="3344" t="s">
        <v>104</v>
      </c>
      <c r="S386" s="3345" t="s">
        <v>104</v>
      </c>
      <c r="T386" s="3797" t="s">
        <v>5348</v>
      </c>
      <c r="U386" s="3347">
        <v>345</v>
      </c>
      <c r="V386" s="3397" t="s">
        <v>3426</v>
      </c>
      <c r="W386" s="3744"/>
    </row>
    <row r="387" spans="2:27" ht="12" customHeight="1" x14ac:dyDescent="0.15">
      <c r="B387" s="1007"/>
      <c r="C387" s="4064"/>
      <c r="D387" s="1045" t="s">
        <v>71</v>
      </c>
      <c r="E387" s="992" t="s">
        <v>1764</v>
      </c>
      <c r="F387" s="3961"/>
      <c r="G387" s="3880"/>
      <c r="H387" s="3729"/>
      <c r="I387" s="3731"/>
      <c r="J387" s="3733"/>
      <c r="K387" s="3729"/>
      <c r="L387" s="3731"/>
      <c r="M387" s="3733"/>
      <c r="N387" s="3503"/>
      <c r="O387" s="3358"/>
      <c r="P387" s="3359"/>
      <c r="Q387" s="3360"/>
      <c r="R387" s="3359"/>
      <c r="S387" s="3361"/>
      <c r="T387" s="3798"/>
      <c r="U387" s="3362"/>
      <c r="V387" s="3398"/>
      <c r="W387" s="3744"/>
    </row>
    <row r="388" spans="2:27" ht="12" customHeight="1" x14ac:dyDescent="0.15">
      <c r="B388" s="3678"/>
      <c r="C388" s="4065" t="s">
        <v>2545</v>
      </c>
      <c r="D388" s="1046" t="s">
        <v>72</v>
      </c>
      <c r="E388" s="995" t="s">
        <v>1766</v>
      </c>
      <c r="F388" s="4066" t="s">
        <v>6</v>
      </c>
      <c r="G388" s="3880">
        <v>3</v>
      </c>
      <c r="H388" s="3729">
        <v>0</v>
      </c>
      <c r="I388" s="3731">
        <v>0</v>
      </c>
      <c r="J388" s="3733">
        <v>3</v>
      </c>
      <c r="K388" s="3729">
        <v>0</v>
      </c>
      <c r="L388" s="3731">
        <v>2</v>
      </c>
      <c r="M388" s="3733">
        <v>1</v>
      </c>
      <c r="N388" s="3502">
        <v>1</v>
      </c>
      <c r="O388" s="3325">
        <v>13</v>
      </c>
      <c r="P388" s="3328">
        <v>23585</v>
      </c>
      <c r="Q388" s="3329"/>
      <c r="R388" s="3332" t="s">
        <v>3533</v>
      </c>
      <c r="S388" s="3333"/>
      <c r="T388" s="3328" t="s">
        <v>4676</v>
      </c>
      <c r="U388" s="3329"/>
      <c r="V388" s="3338" t="s">
        <v>3420</v>
      </c>
      <c r="W388" s="3744"/>
      <c r="Y388" s="1548">
        <f>SUM(H388:J391)</f>
        <v>3</v>
      </c>
      <c r="Z388" s="1548">
        <f>SUM(K388:M391)</f>
        <v>3</v>
      </c>
      <c r="AA388" s="1549" t="str">
        <f>IF(Y388=Z388,"","不一致")</f>
        <v/>
      </c>
    </row>
    <row r="389" spans="2:27" ht="12" customHeight="1" x14ac:dyDescent="0.15">
      <c r="B389" s="3678"/>
      <c r="C389" s="3913"/>
      <c r="D389" s="989"/>
      <c r="E389" s="989" t="s">
        <v>1767</v>
      </c>
      <c r="F389" s="4063"/>
      <c r="G389" s="3880"/>
      <c r="H389" s="3729"/>
      <c r="I389" s="3731"/>
      <c r="J389" s="3733"/>
      <c r="K389" s="3729"/>
      <c r="L389" s="3731"/>
      <c r="M389" s="3733"/>
      <c r="N389" s="3493"/>
      <c r="O389" s="3326"/>
      <c r="P389" s="3330"/>
      <c r="Q389" s="3331"/>
      <c r="R389" s="3334"/>
      <c r="S389" s="3335"/>
      <c r="T389" s="3336"/>
      <c r="U389" s="3337"/>
      <c r="V389" s="3339"/>
      <c r="W389" s="3744"/>
    </row>
    <row r="390" spans="2:27" ht="12" customHeight="1" x14ac:dyDescent="0.15">
      <c r="B390" s="3678"/>
      <c r="C390" s="3913"/>
      <c r="D390" s="1023" t="s">
        <v>70</v>
      </c>
      <c r="E390" s="990" t="s">
        <v>1768</v>
      </c>
      <c r="F390" s="4024" t="s">
        <v>1769</v>
      </c>
      <c r="G390" s="3880"/>
      <c r="H390" s="3729"/>
      <c r="I390" s="3731"/>
      <c r="J390" s="3733"/>
      <c r="K390" s="3729"/>
      <c r="L390" s="3731"/>
      <c r="M390" s="3733"/>
      <c r="N390" s="3493"/>
      <c r="O390" s="3326"/>
      <c r="P390" s="3340"/>
      <c r="Q390" s="3342">
        <v>2883</v>
      </c>
      <c r="R390" s="3344" t="s">
        <v>104</v>
      </c>
      <c r="S390" s="3345" t="s">
        <v>104</v>
      </c>
      <c r="T390" s="3797" t="s">
        <v>5348</v>
      </c>
      <c r="U390" s="3347">
        <v>345</v>
      </c>
      <c r="V390" s="3397" t="s">
        <v>3426</v>
      </c>
      <c r="W390" s="3744"/>
    </row>
    <row r="391" spans="2:27" ht="12" customHeight="1" x14ac:dyDescent="0.15">
      <c r="B391" s="3678"/>
      <c r="C391" s="4061"/>
      <c r="D391" s="1043" t="s">
        <v>71</v>
      </c>
      <c r="E391" s="1002" t="s">
        <v>1768</v>
      </c>
      <c r="F391" s="4042"/>
      <c r="G391" s="3880"/>
      <c r="H391" s="3729"/>
      <c r="I391" s="3731"/>
      <c r="J391" s="3733"/>
      <c r="K391" s="3729"/>
      <c r="L391" s="3731"/>
      <c r="M391" s="3733"/>
      <c r="N391" s="3503"/>
      <c r="O391" s="3358"/>
      <c r="P391" s="3359"/>
      <c r="Q391" s="3360"/>
      <c r="R391" s="3359"/>
      <c r="S391" s="3361"/>
      <c r="T391" s="3798"/>
      <c r="U391" s="3362"/>
      <c r="V391" s="3398"/>
      <c r="W391" s="3744"/>
    </row>
    <row r="392" spans="2:27" ht="12" customHeight="1" x14ac:dyDescent="0.15">
      <c r="B392" s="3678"/>
      <c r="C392" s="3912" t="s">
        <v>2546</v>
      </c>
      <c r="D392" s="1023" t="s">
        <v>72</v>
      </c>
      <c r="E392" s="1077" t="s">
        <v>1770</v>
      </c>
      <c r="F392" s="3910" t="s">
        <v>6</v>
      </c>
      <c r="G392" s="3880">
        <v>3</v>
      </c>
      <c r="H392" s="3729">
        <v>0</v>
      </c>
      <c r="I392" s="3731">
        <v>0</v>
      </c>
      <c r="J392" s="3733">
        <v>3</v>
      </c>
      <c r="K392" s="3729">
        <v>1</v>
      </c>
      <c r="L392" s="3731">
        <v>1</v>
      </c>
      <c r="M392" s="3733">
        <v>1</v>
      </c>
      <c r="N392" s="3502">
        <v>0</v>
      </c>
      <c r="O392" s="3325">
        <v>10</v>
      </c>
      <c r="P392" s="3328">
        <v>29407</v>
      </c>
      <c r="Q392" s="3329"/>
      <c r="R392" s="3332" t="s">
        <v>3534</v>
      </c>
      <c r="S392" s="3333"/>
      <c r="T392" s="3328" t="s">
        <v>4676</v>
      </c>
      <c r="U392" s="3329"/>
      <c r="V392" s="3338" t="s">
        <v>3420</v>
      </c>
      <c r="W392" s="3744"/>
      <c r="Y392" s="1548">
        <f>SUM(H392:J395)</f>
        <v>3</v>
      </c>
      <c r="Z392" s="1548">
        <f>SUM(K392:M395)</f>
        <v>3</v>
      </c>
      <c r="AA392" s="1549" t="str">
        <f>IF(Y392=Z392,"","不一致")</f>
        <v/>
      </c>
    </row>
    <row r="393" spans="2:27" ht="12" customHeight="1" x14ac:dyDescent="0.15">
      <c r="B393" s="3678"/>
      <c r="C393" s="3913"/>
      <c r="D393" s="989"/>
      <c r="E393" s="989" t="s">
        <v>1771</v>
      </c>
      <c r="F393" s="4063"/>
      <c r="G393" s="3880"/>
      <c r="H393" s="3729"/>
      <c r="I393" s="3731"/>
      <c r="J393" s="3733"/>
      <c r="K393" s="3729"/>
      <c r="L393" s="3731"/>
      <c r="M393" s="3733"/>
      <c r="N393" s="3493"/>
      <c r="O393" s="3326"/>
      <c r="P393" s="3330"/>
      <c r="Q393" s="3331"/>
      <c r="R393" s="3334"/>
      <c r="S393" s="3335"/>
      <c r="T393" s="3336"/>
      <c r="U393" s="3337"/>
      <c r="V393" s="3339"/>
      <c r="W393" s="3744"/>
    </row>
    <row r="394" spans="2:27" ht="12" customHeight="1" x14ac:dyDescent="0.15">
      <c r="B394" s="3678"/>
      <c r="C394" s="3913"/>
      <c r="D394" s="1023" t="s">
        <v>70</v>
      </c>
      <c r="E394" s="990" t="s">
        <v>1772</v>
      </c>
      <c r="F394" s="3960" t="s">
        <v>1773</v>
      </c>
      <c r="G394" s="3880"/>
      <c r="H394" s="3729"/>
      <c r="I394" s="3731"/>
      <c r="J394" s="3733"/>
      <c r="K394" s="3729"/>
      <c r="L394" s="3731"/>
      <c r="M394" s="3733"/>
      <c r="N394" s="3493"/>
      <c r="O394" s="3326"/>
      <c r="P394" s="3340"/>
      <c r="Q394" s="3342">
        <v>6648</v>
      </c>
      <c r="R394" s="3344" t="s">
        <v>104</v>
      </c>
      <c r="S394" s="3345" t="s">
        <v>104</v>
      </c>
      <c r="T394" s="3797" t="s">
        <v>5348</v>
      </c>
      <c r="U394" s="3347">
        <v>345</v>
      </c>
      <c r="V394" s="3397" t="s">
        <v>3426</v>
      </c>
      <c r="W394" s="3744"/>
    </row>
    <row r="395" spans="2:27" ht="12" customHeight="1" x14ac:dyDescent="0.15">
      <c r="B395" s="3678"/>
      <c r="C395" s="4061"/>
      <c r="D395" s="1023" t="s">
        <v>71</v>
      </c>
      <c r="E395" s="990" t="s">
        <v>1772</v>
      </c>
      <c r="F395" s="3958" t="s">
        <v>1774</v>
      </c>
      <c r="G395" s="3880"/>
      <c r="H395" s="3729"/>
      <c r="I395" s="3731"/>
      <c r="J395" s="3733"/>
      <c r="K395" s="3729"/>
      <c r="L395" s="3731"/>
      <c r="M395" s="3733"/>
      <c r="N395" s="3503"/>
      <c r="O395" s="3358"/>
      <c r="P395" s="3359"/>
      <c r="Q395" s="3360"/>
      <c r="R395" s="3359"/>
      <c r="S395" s="3361"/>
      <c r="T395" s="3798"/>
      <c r="U395" s="3362"/>
      <c r="V395" s="3398"/>
      <c r="W395" s="3744"/>
    </row>
    <row r="396" spans="2:27" ht="12" customHeight="1" x14ac:dyDescent="0.15">
      <c r="B396" s="1007"/>
      <c r="C396" s="4060" t="s">
        <v>2547</v>
      </c>
      <c r="D396" s="1021" t="s">
        <v>72</v>
      </c>
      <c r="E396" s="1071" t="s">
        <v>1775</v>
      </c>
      <c r="F396" s="4062" t="s">
        <v>6</v>
      </c>
      <c r="G396" s="3880">
        <v>2</v>
      </c>
      <c r="H396" s="3729">
        <v>0</v>
      </c>
      <c r="I396" s="3731">
        <v>0</v>
      </c>
      <c r="J396" s="3733">
        <v>2</v>
      </c>
      <c r="K396" s="3729">
        <v>0</v>
      </c>
      <c r="L396" s="3731">
        <v>0</v>
      </c>
      <c r="M396" s="3733">
        <v>2</v>
      </c>
      <c r="N396" s="3502">
        <v>0</v>
      </c>
      <c r="O396" s="3325">
        <v>9</v>
      </c>
      <c r="P396" s="3328">
        <v>6378</v>
      </c>
      <c r="Q396" s="3329"/>
      <c r="R396" s="3332" t="s">
        <v>3535</v>
      </c>
      <c r="S396" s="3333"/>
      <c r="T396" s="3328" t="s">
        <v>4676</v>
      </c>
      <c r="U396" s="3329"/>
      <c r="V396" s="3338" t="s">
        <v>5320</v>
      </c>
      <c r="W396" s="3744"/>
      <c r="Y396" s="1548">
        <f>SUM(H396:J399)</f>
        <v>2</v>
      </c>
      <c r="Z396" s="1548">
        <f>SUM(K396:M399)</f>
        <v>2</v>
      </c>
      <c r="AA396" s="1549" t="str">
        <f>IF(Y396=Z396,"","不一致")</f>
        <v/>
      </c>
    </row>
    <row r="397" spans="2:27" ht="12" customHeight="1" x14ac:dyDescent="0.15">
      <c r="B397" s="1007"/>
      <c r="C397" s="3913"/>
      <c r="D397" s="1439"/>
      <c r="E397" s="1439" t="s">
        <v>1776</v>
      </c>
      <c r="F397" s="4063"/>
      <c r="G397" s="3880"/>
      <c r="H397" s="3729"/>
      <c r="I397" s="3731"/>
      <c r="J397" s="3733"/>
      <c r="K397" s="3729"/>
      <c r="L397" s="3731"/>
      <c r="M397" s="3733"/>
      <c r="N397" s="3493"/>
      <c r="O397" s="3326"/>
      <c r="P397" s="3330"/>
      <c r="Q397" s="3331"/>
      <c r="R397" s="3334"/>
      <c r="S397" s="3335"/>
      <c r="T397" s="3336"/>
      <c r="U397" s="3337"/>
      <c r="V397" s="3339"/>
      <c r="W397" s="3744"/>
    </row>
    <row r="398" spans="2:27" ht="12" customHeight="1" x14ac:dyDescent="0.15">
      <c r="B398" s="1007"/>
      <c r="C398" s="3913"/>
      <c r="D398" s="1023" t="s">
        <v>70</v>
      </c>
      <c r="E398" s="990" t="s">
        <v>1777</v>
      </c>
      <c r="F398" s="3960" t="s">
        <v>1778</v>
      </c>
      <c r="G398" s="3880"/>
      <c r="H398" s="3729"/>
      <c r="I398" s="3731"/>
      <c r="J398" s="3733"/>
      <c r="K398" s="3729"/>
      <c r="L398" s="3731"/>
      <c r="M398" s="3733"/>
      <c r="N398" s="3493"/>
      <c r="O398" s="3326"/>
      <c r="P398" s="3340"/>
      <c r="Q398" s="3342">
        <v>1045</v>
      </c>
      <c r="R398" s="3344" t="s">
        <v>104</v>
      </c>
      <c r="S398" s="3345" t="s">
        <v>104</v>
      </c>
      <c r="T398" s="3797" t="s">
        <v>5348</v>
      </c>
      <c r="U398" s="3347">
        <v>345</v>
      </c>
      <c r="V398" s="3397" t="s">
        <v>5355</v>
      </c>
      <c r="W398" s="3744"/>
    </row>
    <row r="399" spans="2:27" ht="12" customHeight="1" thickBot="1" x14ac:dyDescent="0.2">
      <c r="B399" s="1078"/>
      <c r="C399" s="4069"/>
      <c r="D399" s="1050" t="s">
        <v>71</v>
      </c>
      <c r="E399" s="1079" t="s">
        <v>1777</v>
      </c>
      <c r="F399" s="4068"/>
      <c r="G399" s="3917"/>
      <c r="H399" s="3730"/>
      <c r="I399" s="3732"/>
      <c r="J399" s="3734"/>
      <c r="K399" s="3730"/>
      <c r="L399" s="3732"/>
      <c r="M399" s="3734"/>
      <c r="N399" s="3735"/>
      <c r="O399" s="3736"/>
      <c r="P399" s="3737"/>
      <c r="Q399" s="3738"/>
      <c r="R399" s="3737"/>
      <c r="S399" s="3766"/>
      <c r="T399" s="3802"/>
      <c r="U399" s="3740"/>
      <c r="V399" s="3782"/>
      <c r="W399" s="3744"/>
    </row>
    <row r="400" spans="2:27" ht="12" customHeight="1" x14ac:dyDescent="0.15">
      <c r="B400" s="3678" t="s">
        <v>5347</v>
      </c>
      <c r="C400" s="3912" t="s">
        <v>3053</v>
      </c>
      <c r="D400" s="1023" t="s">
        <v>72</v>
      </c>
      <c r="E400" s="990" t="s">
        <v>1779</v>
      </c>
      <c r="F400" s="3910" t="s">
        <v>6</v>
      </c>
      <c r="G400" s="3931">
        <v>3</v>
      </c>
      <c r="H400" s="3745">
        <v>1</v>
      </c>
      <c r="I400" s="3746">
        <v>1</v>
      </c>
      <c r="J400" s="3747">
        <v>1</v>
      </c>
      <c r="K400" s="3745">
        <v>2</v>
      </c>
      <c r="L400" s="3746">
        <v>0</v>
      </c>
      <c r="M400" s="3747">
        <v>1</v>
      </c>
      <c r="N400" s="3493">
        <v>0</v>
      </c>
      <c r="O400" s="3326">
        <v>17</v>
      </c>
      <c r="P400" s="3330">
        <v>6949</v>
      </c>
      <c r="Q400" s="3331"/>
      <c r="R400" s="3363" t="s">
        <v>3536</v>
      </c>
      <c r="S400" s="3364"/>
      <c r="T400" s="3330" t="s">
        <v>4676</v>
      </c>
      <c r="U400" s="3331"/>
      <c r="V400" s="3365" t="s">
        <v>5320</v>
      </c>
      <c r="W400" s="3744"/>
      <c r="Y400" s="1548">
        <f>SUM(H400:J403)</f>
        <v>3</v>
      </c>
      <c r="Z400" s="1548">
        <f>SUM(K400:M403)</f>
        <v>3</v>
      </c>
      <c r="AA400" s="1549" t="str">
        <f>IF(Y400=Z400,"","不一致")</f>
        <v/>
      </c>
    </row>
    <row r="401" spans="2:27" ht="12" customHeight="1" x14ac:dyDescent="0.15">
      <c r="B401" s="4027"/>
      <c r="C401" s="3913"/>
      <c r="D401" s="989"/>
      <c r="E401" s="989" t="s">
        <v>1780</v>
      </c>
      <c r="F401" s="4063"/>
      <c r="G401" s="3880"/>
      <c r="H401" s="3729"/>
      <c r="I401" s="3731"/>
      <c r="J401" s="3733"/>
      <c r="K401" s="3729"/>
      <c r="L401" s="3731"/>
      <c r="M401" s="3733"/>
      <c r="N401" s="3493"/>
      <c r="O401" s="3326"/>
      <c r="P401" s="3330"/>
      <c r="Q401" s="3331"/>
      <c r="R401" s="3334"/>
      <c r="S401" s="3335"/>
      <c r="T401" s="3336"/>
      <c r="U401" s="3337"/>
      <c r="V401" s="3339"/>
      <c r="W401" s="3744"/>
    </row>
    <row r="402" spans="2:27" ht="12" customHeight="1" x14ac:dyDescent="0.15">
      <c r="B402" s="4027"/>
      <c r="C402" s="3913"/>
      <c r="D402" s="1023" t="s">
        <v>70</v>
      </c>
      <c r="E402" s="990" t="s">
        <v>1781</v>
      </c>
      <c r="F402" s="3960" t="s">
        <v>1782</v>
      </c>
      <c r="G402" s="3880"/>
      <c r="H402" s="3729"/>
      <c r="I402" s="3731"/>
      <c r="J402" s="3733"/>
      <c r="K402" s="3729"/>
      <c r="L402" s="3731"/>
      <c r="M402" s="3733"/>
      <c r="N402" s="3493"/>
      <c r="O402" s="3326"/>
      <c r="P402" s="3340"/>
      <c r="Q402" s="3342">
        <v>755</v>
      </c>
      <c r="R402" s="3344" t="s">
        <v>104</v>
      </c>
      <c r="S402" s="3345" t="s">
        <v>104</v>
      </c>
      <c r="T402" s="3797" t="s">
        <v>5348</v>
      </c>
      <c r="U402" s="3347">
        <v>345</v>
      </c>
      <c r="V402" s="3741" t="s">
        <v>5356</v>
      </c>
      <c r="W402" s="3744"/>
    </row>
    <row r="403" spans="2:27" ht="12" customHeight="1" x14ac:dyDescent="0.15">
      <c r="B403" s="4027"/>
      <c r="C403" s="4061"/>
      <c r="D403" s="1043" t="s">
        <v>71</v>
      </c>
      <c r="E403" s="1002" t="s">
        <v>1781</v>
      </c>
      <c r="F403" s="4067"/>
      <c r="G403" s="3880"/>
      <c r="H403" s="3729"/>
      <c r="I403" s="3731"/>
      <c r="J403" s="3733"/>
      <c r="K403" s="3729"/>
      <c r="L403" s="3731"/>
      <c r="M403" s="3733"/>
      <c r="N403" s="3503"/>
      <c r="O403" s="3358"/>
      <c r="P403" s="3359"/>
      <c r="Q403" s="3360"/>
      <c r="R403" s="3359"/>
      <c r="S403" s="3361"/>
      <c r="T403" s="3798"/>
      <c r="U403" s="3362"/>
      <c r="V403" s="3743"/>
      <c r="W403" s="3744"/>
    </row>
    <row r="404" spans="2:27" ht="12" customHeight="1" x14ac:dyDescent="0.15">
      <c r="B404" s="3678"/>
      <c r="C404" s="3912" t="s">
        <v>2548</v>
      </c>
      <c r="D404" s="1023" t="s">
        <v>72</v>
      </c>
      <c r="E404" s="1006" t="s">
        <v>318</v>
      </c>
      <c r="F404" s="3910" t="s">
        <v>6</v>
      </c>
      <c r="G404" s="3880">
        <v>3</v>
      </c>
      <c r="H404" s="3729">
        <v>0</v>
      </c>
      <c r="I404" s="3731">
        <v>0</v>
      </c>
      <c r="J404" s="3733">
        <v>3</v>
      </c>
      <c r="K404" s="3729">
        <v>0</v>
      </c>
      <c r="L404" s="3731">
        <v>2</v>
      </c>
      <c r="M404" s="3733">
        <v>1</v>
      </c>
      <c r="N404" s="3502">
        <v>0</v>
      </c>
      <c r="O404" s="3325">
        <v>10</v>
      </c>
      <c r="P404" s="3328">
        <v>22474</v>
      </c>
      <c r="Q404" s="3329"/>
      <c r="R404" s="3332" t="s">
        <v>3537</v>
      </c>
      <c r="S404" s="3333"/>
      <c r="T404" s="3328" t="s">
        <v>4676</v>
      </c>
      <c r="U404" s="3329"/>
      <c r="V404" s="3338" t="s">
        <v>3420</v>
      </c>
      <c r="W404" s="3744"/>
      <c r="Y404" s="1548">
        <f>SUM(H404:J407)</f>
        <v>3</v>
      </c>
      <c r="Z404" s="1548">
        <f>SUM(K404:M407)</f>
        <v>3</v>
      </c>
      <c r="AA404" s="1549" t="str">
        <f>IF(Y404=Z404,"","不一致")</f>
        <v/>
      </c>
    </row>
    <row r="405" spans="2:27" ht="12" customHeight="1" x14ac:dyDescent="0.15">
      <c r="B405" s="4027"/>
      <c r="C405" s="3913"/>
      <c r="D405" s="1022"/>
      <c r="E405" s="1006" t="s">
        <v>1783</v>
      </c>
      <c r="F405" s="4063"/>
      <c r="G405" s="3880"/>
      <c r="H405" s="3729"/>
      <c r="I405" s="3731"/>
      <c r="J405" s="3733"/>
      <c r="K405" s="3729"/>
      <c r="L405" s="3731"/>
      <c r="M405" s="3733"/>
      <c r="N405" s="3493"/>
      <c r="O405" s="3326"/>
      <c r="P405" s="3330"/>
      <c r="Q405" s="3331"/>
      <c r="R405" s="3334"/>
      <c r="S405" s="3335"/>
      <c r="T405" s="3336"/>
      <c r="U405" s="3337"/>
      <c r="V405" s="3339"/>
      <c r="W405" s="3744"/>
    </row>
    <row r="406" spans="2:27" ht="12" customHeight="1" x14ac:dyDescent="0.15">
      <c r="B406" s="4027"/>
      <c r="C406" s="3913"/>
      <c r="D406" s="1023" t="s">
        <v>70</v>
      </c>
      <c r="E406" s="1080" t="s">
        <v>1784</v>
      </c>
      <c r="F406" s="3960" t="s">
        <v>1785</v>
      </c>
      <c r="G406" s="3880"/>
      <c r="H406" s="3729"/>
      <c r="I406" s="3731"/>
      <c r="J406" s="3733"/>
      <c r="K406" s="3729"/>
      <c r="L406" s="3731"/>
      <c r="M406" s="3733"/>
      <c r="N406" s="3493"/>
      <c r="O406" s="3326"/>
      <c r="P406" s="3340"/>
      <c r="Q406" s="3342">
        <v>1685</v>
      </c>
      <c r="R406" s="3344" t="s">
        <v>104</v>
      </c>
      <c r="S406" s="3345" t="s">
        <v>104</v>
      </c>
      <c r="T406" s="3797" t="s">
        <v>5348</v>
      </c>
      <c r="U406" s="3347">
        <v>345</v>
      </c>
      <c r="V406" s="3397" t="s">
        <v>3426</v>
      </c>
      <c r="W406" s="3744"/>
    </row>
    <row r="407" spans="2:27" ht="12" customHeight="1" x14ac:dyDescent="0.15">
      <c r="B407" s="4027"/>
      <c r="C407" s="3914"/>
      <c r="D407" s="1023" t="s">
        <v>71</v>
      </c>
      <c r="E407" s="989" t="s">
        <v>1784</v>
      </c>
      <c r="F407" s="3958" t="s">
        <v>1786</v>
      </c>
      <c r="G407" s="3880"/>
      <c r="H407" s="3729"/>
      <c r="I407" s="3731"/>
      <c r="J407" s="3733"/>
      <c r="K407" s="3729"/>
      <c r="L407" s="3731"/>
      <c r="M407" s="3733"/>
      <c r="N407" s="3503"/>
      <c r="O407" s="3358"/>
      <c r="P407" s="3359"/>
      <c r="Q407" s="3360"/>
      <c r="R407" s="3359"/>
      <c r="S407" s="3361"/>
      <c r="T407" s="3798"/>
      <c r="U407" s="3362"/>
      <c r="V407" s="3398"/>
      <c r="W407" s="3744"/>
    </row>
    <row r="408" spans="2:27" ht="12" customHeight="1" x14ac:dyDescent="0.15">
      <c r="B408" s="3678"/>
      <c r="C408" s="4060" t="s">
        <v>2549</v>
      </c>
      <c r="D408" s="1021" t="s">
        <v>72</v>
      </c>
      <c r="E408" s="1071" t="s">
        <v>1787</v>
      </c>
      <c r="F408" s="4062" t="s">
        <v>6</v>
      </c>
      <c r="G408" s="3880">
        <v>3</v>
      </c>
      <c r="H408" s="3729">
        <v>1</v>
      </c>
      <c r="I408" s="3731">
        <v>1</v>
      </c>
      <c r="J408" s="3733">
        <v>0</v>
      </c>
      <c r="K408" s="3729">
        <v>0</v>
      </c>
      <c r="L408" s="3731">
        <v>0</v>
      </c>
      <c r="M408" s="3733">
        <v>2</v>
      </c>
      <c r="N408" s="3502">
        <v>0</v>
      </c>
      <c r="O408" s="3325">
        <v>7</v>
      </c>
      <c r="P408" s="3328">
        <v>6376</v>
      </c>
      <c r="Q408" s="3329"/>
      <c r="R408" s="3332" t="s">
        <v>3538</v>
      </c>
      <c r="S408" s="3333"/>
      <c r="T408" s="3328" t="s">
        <v>4772</v>
      </c>
      <c r="U408" s="3329"/>
      <c r="V408" s="3338" t="s">
        <v>5351</v>
      </c>
      <c r="W408" s="3744"/>
      <c r="Y408" s="1548">
        <f>SUM(H408:J411)</f>
        <v>2</v>
      </c>
      <c r="Z408" s="1548">
        <f>SUM(K408:M411)</f>
        <v>2</v>
      </c>
      <c r="AA408" s="1549" t="str">
        <f>IF(Y408=Z408,"","不一致")</f>
        <v/>
      </c>
    </row>
    <row r="409" spans="2:27" ht="12" customHeight="1" x14ac:dyDescent="0.15">
      <c r="B409" s="4027"/>
      <c r="C409" s="3913"/>
      <c r="D409" s="989"/>
      <c r="E409" s="989" t="s">
        <v>1788</v>
      </c>
      <c r="F409" s="4063"/>
      <c r="G409" s="3880"/>
      <c r="H409" s="3729"/>
      <c r="I409" s="3731"/>
      <c r="J409" s="3733"/>
      <c r="K409" s="3729"/>
      <c r="L409" s="3731"/>
      <c r="M409" s="3733"/>
      <c r="N409" s="3493"/>
      <c r="O409" s="3326"/>
      <c r="P409" s="3330"/>
      <c r="Q409" s="3331"/>
      <c r="R409" s="3334"/>
      <c r="S409" s="3335"/>
      <c r="T409" s="3336"/>
      <c r="U409" s="3337"/>
      <c r="V409" s="3339"/>
      <c r="W409" s="3744"/>
    </row>
    <row r="410" spans="2:27" ht="12" customHeight="1" x14ac:dyDescent="0.15">
      <c r="B410" s="4027"/>
      <c r="C410" s="3913"/>
      <c r="D410" s="1023" t="s">
        <v>70</v>
      </c>
      <c r="E410" s="990" t="s">
        <v>1789</v>
      </c>
      <c r="F410" s="3960" t="s">
        <v>1790</v>
      </c>
      <c r="G410" s="3880"/>
      <c r="H410" s="3729"/>
      <c r="I410" s="3731"/>
      <c r="J410" s="3733"/>
      <c r="K410" s="3729"/>
      <c r="L410" s="3731"/>
      <c r="M410" s="3733"/>
      <c r="N410" s="3493"/>
      <c r="O410" s="3326"/>
      <c r="P410" s="3340"/>
      <c r="Q410" s="3342">
        <v>659</v>
      </c>
      <c r="R410" s="3344" t="s">
        <v>104</v>
      </c>
      <c r="S410" s="3345" t="s">
        <v>104</v>
      </c>
      <c r="T410" s="3797" t="s">
        <v>5348</v>
      </c>
      <c r="U410" s="3347">
        <v>345</v>
      </c>
      <c r="V410" s="3741" t="s">
        <v>5357</v>
      </c>
      <c r="W410" s="3744"/>
    </row>
    <row r="411" spans="2:27" ht="12" customHeight="1" x14ac:dyDescent="0.15">
      <c r="B411" s="4027"/>
      <c r="C411" s="3914"/>
      <c r="D411" s="1023" t="s">
        <v>71</v>
      </c>
      <c r="E411" s="990" t="s">
        <v>1789</v>
      </c>
      <c r="F411" s="3958" t="s">
        <v>1791</v>
      </c>
      <c r="G411" s="3880"/>
      <c r="H411" s="3729"/>
      <c r="I411" s="3731"/>
      <c r="J411" s="3733"/>
      <c r="K411" s="3729"/>
      <c r="L411" s="3731"/>
      <c r="M411" s="3733"/>
      <c r="N411" s="3503"/>
      <c r="O411" s="3358"/>
      <c r="P411" s="3359"/>
      <c r="Q411" s="3360"/>
      <c r="R411" s="3359"/>
      <c r="S411" s="3361"/>
      <c r="T411" s="3798"/>
      <c r="U411" s="3362"/>
      <c r="V411" s="3743"/>
      <c r="W411" s="3744"/>
    </row>
    <row r="412" spans="2:27" ht="12" customHeight="1" x14ac:dyDescent="0.15">
      <c r="B412" s="3678"/>
      <c r="C412" s="4060" t="s">
        <v>2550</v>
      </c>
      <c r="D412" s="1021" t="s">
        <v>72</v>
      </c>
      <c r="E412" s="1071" t="s">
        <v>1792</v>
      </c>
      <c r="F412" s="4062" t="s">
        <v>6</v>
      </c>
      <c r="G412" s="3880">
        <v>3</v>
      </c>
      <c r="H412" s="3729">
        <v>0</v>
      </c>
      <c r="I412" s="3731">
        <v>0</v>
      </c>
      <c r="J412" s="3733">
        <v>2</v>
      </c>
      <c r="K412" s="3729">
        <v>0</v>
      </c>
      <c r="L412" s="3731">
        <v>0</v>
      </c>
      <c r="M412" s="3733">
        <v>2</v>
      </c>
      <c r="N412" s="3502">
        <v>0</v>
      </c>
      <c r="O412" s="3325">
        <v>7</v>
      </c>
      <c r="P412" s="3328">
        <v>7068</v>
      </c>
      <c r="Q412" s="3329"/>
      <c r="R412" s="3332" t="s">
        <v>3539</v>
      </c>
      <c r="S412" s="3333"/>
      <c r="T412" s="3328" t="s">
        <v>4772</v>
      </c>
      <c r="U412" s="3329"/>
      <c r="V412" s="3338" t="s">
        <v>5351</v>
      </c>
      <c r="W412" s="3744"/>
      <c r="Y412" s="1548">
        <f>SUM(H412:J415)</f>
        <v>2</v>
      </c>
      <c r="Z412" s="1548">
        <f>SUM(K412:M415)</f>
        <v>2</v>
      </c>
      <c r="AA412" s="1549" t="str">
        <f>IF(Y412=Z412,"","不一致")</f>
        <v/>
      </c>
    </row>
    <row r="413" spans="2:27" ht="12" customHeight="1" x14ac:dyDescent="0.15">
      <c r="B413" s="4027"/>
      <c r="C413" s="3913"/>
      <c r="D413" s="989"/>
      <c r="E413" s="989" t="s">
        <v>1793</v>
      </c>
      <c r="F413" s="4063"/>
      <c r="G413" s="3880"/>
      <c r="H413" s="3729"/>
      <c r="I413" s="3731"/>
      <c r="J413" s="3733"/>
      <c r="K413" s="3729"/>
      <c r="L413" s="3731"/>
      <c r="M413" s="3733"/>
      <c r="N413" s="3493"/>
      <c r="O413" s="3326"/>
      <c r="P413" s="3330"/>
      <c r="Q413" s="3331"/>
      <c r="R413" s="3334"/>
      <c r="S413" s="3335"/>
      <c r="T413" s="3336"/>
      <c r="U413" s="3337"/>
      <c r="V413" s="3339"/>
      <c r="W413" s="3744"/>
    </row>
    <row r="414" spans="2:27" ht="12" customHeight="1" x14ac:dyDescent="0.15">
      <c r="B414" s="4027"/>
      <c r="C414" s="3913"/>
      <c r="D414" s="1023" t="s">
        <v>70</v>
      </c>
      <c r="E414" s="990" t="s">
        <v>1794</v>
      </c>
      <c r="F414" s="3960" t="s">
        <v>1795</v>
      </c>
      <c r="G414" s="3880"/>
      <c r="H414" s="3729"/>
      <c r="I414" s="3731"/>
      <c r="J414" s="3733"/>
      <c r="K414" s="3729"/>
      <c r="L414" s="3731"/>
      <c r="M414" s="3733"/>
      <c r="N414" s="3493"/>
      <c r="O414" s="3326"/>
      <c r="P414" s="3340"/>
      <c r="Q414" s="3342">
        <v>237</v>
      </c>
      <c r="R414" s="3344" t="s">
        <v>104</v>
      </c>
      <c r="S414" s="3345" t="s">
        <v>104</v>
      </c>
      <c r="T414" s="3797" t="s">
        <v>5348</v>
      </c>
      <c r="U414" s="3347">
        <v>345</v>
      </c>
      <c r="V414" s="3741" t="s">
        <v>5358</v>
      </c>
      <c r="W414" s="3744"/>
    </row>
    <row r="415" spans="2:27" ht="12" customHeight="1" x14ac:dyDescent="0.15">
      <c r="B415" s="4027"/>
      <c r="C415" s="4064"/>
      <c r="D415" s="1045" t="s">
        <v>71</v>
      </c>
      <c r="E415" s="992" t="s">
        <v>1794</v>
      </c>
      <c r="F415" s="4070" t="s">
        <v>1796</v>
      </c>
      <c r="G415" s="3880"/>
      <c r="H415" s="3729"/>
      <c r="I415" s="3731"/>
      <c r="J415" s="3733"/>
      <c r="K415" s="3729"/>
      <c r="L415" s="3731"/>
      <c r="M415" s="3733"/>
      <c r="N415" s="3503"/>
      <c r="O415" s="3358"/>
      <c r="P415" s="3359"/>
      <c r="Q415" s="3360"/>
      <c r="R415" s="3359"/>
      <c r="S415" s="3361"/>
      <c r="T415" s="3798"/>
      <c r="U415" s="3362"/>
      <c r="V415" s="3743"/>
      <c r="W415" s="3744"/>
    </row>
    <row r="416" spans="2:27" ht="12" customHeight="1" x14ac:dyDescent="0.15">
      <c r="B416" s="3678"/>
      <c r="C416" s="3912" t="s">
        <v>2551</v>
      </c>
      <c r="D416" s="1023" t="s">
        <v>72</v>
      </c>
      <c r="E416" s="990" t="s">
        <v>1797</v>
      </c>
      <c r="F416" s="3910" t="s">
        <v>6</v>
      </c>
      <c r="G416" s="3880">
        <v>2</v>
      </c>
      <c r="H416" s="3729">
        <v>0</v>
      </c>
      <c r="I416" s="3731">
        <v>0</v>
      </c>
      <c r="J416" s="3733">
        <v>2</v>
      </c>
      <c r="K416" s="3729">
        <v>0</v>
      </c>
      <c r="L416" s="3731">
        <v>0</v>
      </c>
      <c r="M416" s="3733">
        <v>2</v>
      </c>
      <c r="N416" s="3502">
        <v>0</v>
      </c>
      <c r="O416" s="3325">
        <v>16</v>
      </c>
      <c r="P416" s="3328">
        <v>12042</v>
      </c>
      <c r="Q416" s="3329"/>
      <c r="R416" s="3332" t="s">
        <v>3540</v>
      </c>
      <c r="S416" s="3333"/>
      <c r="T416" s="3328" t="s">
        <v>4772</v>
      </c>
      <c r="U416" s="3329"/>
      <c r="V416" s="3338" t="s">
        <v>3420</v>
      </c>
      <c r="W416" s="3744"/>
      <c r="Y416" s="1548">
        <f>SUM(H416:J419)</f>
        <v>2</v>
      </c>
      <c r="Z416" s="1548">
        <f>SUM(K416:M419)</f>
        <v>2</v>
      </c>
      <c r="AA416" s="1549" t="str">
        <f>IF(Y416=Z416,"","不一致")</f>
        <v/>
      </c>
    </row>
    <row r="417" spans="2:27" ht="12" customHeight="1" x14ac:dyDescent="0.15">
      <c r="B417" s="3678"/>
      <c r="C417" s="3913"/>
      <c r="D417" s="989"/>
      <c r="E417" s="989" t="s">
        <v>1798</v>
      </c>
      <c r="F417" s="4063"/>
      <c r="G417" s="3880"/>
      <c r="H417" s="3729"/>
      <c r="I417" s="3731"/>
      <c r="J417" s="3733"/>
      <c r="K417" s="3729"/>
      <c r="L417" s="3731"/>
      <c r="M417" s="3733"/>
      <c r="N417" s="3493"/>
      <c r="O417" s="3326"/>
      <c r="P417" s="3330"/>
      <c r="Q417" s="3331"/>
      <c r="R417" s="3334"/>
      <c r="S417" s="3335"/>
      <c r="T417" s="3336"/>
      <c r="U417" s="3337"/>
      <c r="V417" s="3339"/>
      <c r="W417" s="3744"/>
    </row>
    <row r="418" spans="2:27" ht="12" customHeight="1" x14ac:dyDescent="0.15">
      <c r="B418" s="3678"/>
      <c r="C418" s="3913"/>
      <c r="D418" s="1023" t="s">
        <v>70</v>
      </c>
      <c r="E418" s="990" t="s">
        <v>1799</v>
      </c>
      <c r="F418" s="3960" t="s">
        <v>1800</v>
      </c>
      <c r="G418" s="3880"/>
      <c r="H418" s="3729"/>
      <c r="I418" s="3731"/>
      <c r="J418" s="3733"/>
      <c r="K418" s="3729"/>
      <c r="L418" s="3731"/>
      <c r="M418" s="3733"/>
      <c r="N418" s="3493"/>
      <c r="O418" s="3326"/>
      <c r="P418" s="3340"/>
      <c r="Q418" s="3342">
        <v>732</v>
      </c>
      <c r="R418" s="3344" t="s">
        <v>104</v>
      </c>
      <c r="S418" s="3345" t="s">
        <v>104</v>
      </c>
      <c r="T418" s="3797" t="s">
        <v>5348</v>
      </c>
      <c r="U418" s="3347">
        <v>345</v>
      </c>
      <c r="V418" s="3397" t="s">
        <v>3426</v>
      </c>
      <c r="W418" s="3744"/>
    </row>
    <row r="419" spans="2:27" ht="12" customHeight="1" x14ac:dyDescent="0.15">
      <c r="B419" s="3678"/>
      <c r="C419" s="3914"/>
      <c r="D419" s="1023" t="s">
        <v>71</v>
      </c>
      <c r="E419" s="990" t="s">
        <v>1799</v>
      </c>
      <c r="F419" s="3958" t="s">
        <v>1801</v>
      </c>
      <c r="G419" s="3880"/>
      <c r="H419" s="3729"/>
      <c r="I419" s="3731"/>
      <c r="J419" s="3733"/>
      <c r="K419" s="3729"/>
      <c r="L419" s="3731"/>
      <c r="M419" s="3733"/>
      <c r="N419" s="3503"/>
      <c r="O419" s="3358"/>
      <c r="P419" s="3359"/>
      <c r="Q419" s="3360"/>
      <c r="R419" s="3359"/>
      <c r="S419" s="3361"/>
      <c r="T419" s="3798"/>
      <c r="U419" s="3362"/>
      <c r="V419" s="3398"/>
      <c r="W419" s="3744"/>
    </row>
    <row r="420" spans="2:27" ht="12" customHeight="1" x14ac:dyDescent="0.15">
      <c r="B420" s="1007"/>
      <c r="C420" s="4060" t="s">
        <v>2552</v>
      </c>
      <c r="D420" s="1021" t="s">
        <v>72</v>
      </c>
      <c r="E420" s="1009" t="s">
        <v>1802</v>
      </c>
      <c r="F420" s="4062" t="s">
        <v>6</v>
      </c>
      <c r="G420" s="3880">
        <v>5</v>
      </c>
      <c r="H420" s="3729">
        <v>0</v>
      </c>
      <c r="I420" s="3731">
        <v>0</v>
      </c>
      <c r="J420" s="3733">
        <v>5</v>
      </c>
      <c r="K420" s="3729">
        <v>1</v>
      </c>
      <c r="L420" s="3731">
        <v>0</v>
      </c>
      <c r="M420" s="3733">
        <v>4</v>
      </c>
      <c r="N420" s="3502">
        <v>0</v>
      </c>
      <c r="O420" s="3325">
        <v>22</v>
      </c>
      <c r="P420" s="3328">
        <v>32447</v>
      </c>
      <c r="Q420" s="3329"/>
      <c r="R420" s="3332" t="s">
        <v>3541</v>
      </c>
      <c r="S420" s="3333"/>
      <c r="T420" s="3328" t="s">
        <v>4676</v>
      </c>
      <c r="U420" s="3329"/>
      <c r="V420" s="3338" t="s">
        <v>3420</v>
      </c>
      <c r="W420" s="3744"/>
      <c r="Y420" s="1548">
        <f>SUM(H420:J423)</f>
        <v>5</v>
      </c>
      <c r="Z420" s="1548">
        <f>SUM(K420:M423)</f>
        <v>5</v>
      </c>
      <c r="AA420" s="1549" t="str">
        <f>IF(Y420=Z420,"","不一致")</f>
        <v/>
      </c>
    </row>
    <row r="421" spans="2:27" ht="12" customHeight="1" x14ac:dyDescent="0.15">
      <c r="B421" s="1007"/>
      <c r="C421" s="3913"/>
      <c r="D421" s="1022"/>
      <c r="E421" s="1006" t="s">
        <v>1803</v>
      </c>
      <c r="F421" s="4063"/>
      <c r="G421" s="3880"/>
      <c r="H421" s="3729"/>
      <c r="I421" s="3731"/>
      <c r="J421" s="3733"/>
      <c r="K421" s="3729"/>
      <c r="L421" s="3731"/>
      <c r="M421" s="3733"/>
      <c r="N421" s="3493"/>
      <c r="O421" s="3326"/>
      <c r="P421" s="3330"/>
      <c r="Q421" s="3331"/>
      <c r="R421" s="3334"/>
      <c r="S421" s="3335"/>
      <c r="T421" s="3336"/>
      <c r="U421" s="3337"/>
      <c r="V421" s="3339"/>
      <c r="W421" s="3744"/>
    </row>
    <row r="422" spans="2:27" ht="12" customHeight="1" x14ac:dyDescent="0.15">
      <c r="B422" s="1007"/>
      <c r="C422" s="3913"/>
      <c r="D422" s="1023" t="s">
        <v>70</v>
      </c>
      <c r="E422" s="1080" t="s">
        <v>1804</v>
      </c>
      <c r="F422" s="3960" t="s">
        <v>1805</v>
      </c>
      <c r="G422" s="3880"/>
      <c r="H422" s="3729"/>
      <c r="I422" s="3731"/>
      <c r="J422" s="3733"/>
      <c r="K422" s="3729"/>
      <c r="L422" s="3731"/>
      <c r="M422" s="3733"/>
      <c r="N422" s="3493"/>
      <c r="O422" s="3326"/>
      <c r="P422" s="3340"/>
      <c r="Q422" s="3342">
        <v>1065</v>
      </c>
      <c r="R422" s="3344" t="s">
        <v>104</v>
      </c>
      <c r="S422" s="3345" t="s">
        <v>104</v>
      </c>
      <c r="T422" s="3797" t="s">
        <v>5348</v>
      </c>
      <c r="U422" s="3347">
        <v>345</v>
      </c>
      <c r="V422" s="3397" t="s">
        <v>3426</v>
      </c>
      <c r="W422" s="3744"/>
    </row>
    <row r="423" spans="2:27" ht="12" customHeight="1" x14ac:dyDescent="0.15">
      <c r="B423" s="1007"/>
      <c r="C423" s="4061"/>
      <c r="D423" s="1043" t="s">
        <v>71</v>
      </c>
      <c r="E423" s="1011" t="s">
        <v>1804</v>
      </c>
      <c r="F423" s="4067" t="s">
        <v>1806</v>
      </c>
      <c r="G423" s="3880"/>
      <c r="H423" s="3729"/>
      <c r="I423" s="3731"/>
      <c r="J423" s="3733"/>
      <c r="K423" s="3729"/>
      <c r="L423" s="3731"/>
      <c r="M423" s="3733"/>
      <c r="N423" s="3503"/>
      <c r="O423" s="3358"/>
      <c r="P423" s="3359"/>
      <c r="Q423" s="3360"/>
      <c r="R423" s="3359"/>
      <c r="S423" s="3361"/>
      <c r="T423" s="3798"/>
      <c r="U423" s="3362"/>
      <c r="V423" s="3398"/>
      <c r="W423" s="3744"/>
    </row>
    <row r="424" spans="2:27" ht="12" customHeight="1" x14ac:dyDescent="0.15">
      <c r="B424" s="1007"/>
      <c r="C424" s="3912" t="s">
        <v>2553</v>
      </c>
      <c r="D424" s="1023" t="s">
        <v>72</v>
      </c>
      <c r="E424" s="990" t="s">
        <v>1807</v>
      </c>
      <c r="F424" s="3910" t="s">
        <v>6</v>
      </c>
      <c r="G424" s="3880">
        <v>2</v>
      </c>
      <c r="H424" s="3729">
        <v>0</v>
      </c>
      <c r="I424" s="3731">
        <v>0</v>
      </c>
      <c r="J424" s="3733">
        <v>2</v>
      </c>
      <c r="K424" s="3729">
        <v>0</v>
      </c>
      <c r="L424" s="3731">
        <v>0</v>
      </c>
      <c r="M424" s="3733">
        <v>2</v>
      </c>
      <c r="N424" s="3502">
        <v>0</v>
      </c>
      <c r="O424" s="3325">
        <v>30</v>
      </c>
      <c r="P424" s="3328">
        <v>8190</v>
      </c>
      <c r="Q424" s="3329"/>
      <c r="R424" s="3332" t="s">
        <v>3542</v>
      </c>
      <c r="S424" s="3333"/>
      <c r="T424" s="3328" t="s">
        <v>4676</v>
      </c>
      <c r="U424" s="3329"/>
      <c r="V424" s="3338" t="s">
        <v>3342</v>
      </c>
      <c r="W424" s="3744"/>
      <c r="Y424" s="1548">
        <f>SUM(H424:J427)</f>
        <v>2</v>
      </c>
      <c r="Z424" s="1548">
        <f>SUM(K424:M427)</f>
        <v>2</v>
      </c>
      <c r="AA424" s="1549" t="str">
        <f>IF(Y424=Z424,"","不一致")</f>
        <v/>
      </c>
    </row>
    <row r="425" spans="2:27" ht="12" customHeight="1" x14ac:dyDescent="0.15">
      <c r="B425" s="1007"/>
      <c r="C425" s="3913"/>
      <c r="D425" s="989"/>
      <c r="E425" s="989" t="s">
        <v>1808</v>
      </c>
      <c r="F425" s="4063"/>
      <c r="G425" s="3880"/>
      <c r="H425" s="3729"/>
      <c r="I425" s="3731"/>
      <c r="J425" s="3733"/>
      <c r="K425" s="3729"/>
      <c r="L425" s="3731"/>
      <c r="M425" s="3733"/>
      <c r="N425" s="3493"/>
      <c r="O425" s="3326"/>
      <c r="P425" s="3330"/>
      <c r="Q425" s="3331"/>
      <c r="R425" s="3334"/>
      <c r="S425" s="3335"/>
      <c r="T425" s="3336"/>
      <c r="U425" s="3337"/>
      <c r="V425" s="3339"/>
      <c r="W425" s="3744"/>
    </row>
    <row r="426" spans="2:27" ht="12" customHeight="1" x14ac:dyDescent="0.15">
      <c r="B426" s="1007"/>
      <c r="C426" s="3913"/>
      <c r="D426" s="1023" t="s">
        <v>70</v>
      </c>
      <c r="E426" s="990" t="s">
        <v>1809</v>
      </c>
      <c r="F426" s="3960" t="s">
        <v>1810</v>
      </c>
      <c r="G426" s="3880"/>
      <c r="H426" s="3729"/>
      <c r="I426" s="3731"/>
      <c r="J426" s="3733"/>
      <c r="K426" s="3729"/>
      <c r="L426" s="3731"/>
      <c r="M426" s="3733"/>
      <c r="N426" s="3493"/>
      <c r="O426" s="3326"/>
      <c r="P426" s="3340"/>
      <c r="Q426" s="3342">
        <v>4363</v>
      </c>
      <c r="R426" s="3344" t="s">
        <v>104</v>
      </c>
      <c r="S426" s="3345" t="s">
        <v>104</v>
      </c>
      <c r="T426" s="3797" t="s">
        <v>5348</v>
      </c>
      <c r="U426" s="3347">
        <v>345</v>
      </c>
      <c r="V426" s="3741" t="s">
        <v>5359</v>
      </c>
      <c r="W426" s="3744"/>
    </row>
    <row r="427" spans="2:27" ht="12" customHeight="1" x14ac:dyDescent="0.15">
      <c r="B427" s="1007"/>
      <c r="C427" s="3914"/>
      <c r="D427" s="1023" t="s">
        <v>71</v>
      </c>
      <c r="E427" s="990" t="s">
        <v>1809</v>
      </c>
      <c r="F427" s="3958" t="s">
        <v>1811</v>
      </c>
      <c r="G427" s="3880"/>
      <c r="H427" s="3729"/>
      <c r="I427" s="3731"/>
      <c r="J427" s="3733"/>
      <c r="K427" s="3729"/>
      <c r="L427" s="3731"/>
      <c r="M427" s="3733"/>
      <c r="N427" s="3503"/>
      <c r="O427" s="3358"/>
      <c r="P427" s="3359"/>
      <c r="Q427" s="3360"/>
      <c r="R427" s="3359"/>
      <c r="S427" s="3361"/>
      <c r="T427" s="3798"/>
      <c r="U427" s="3362"/>
      <c r="V427" s="3743"/>
      <c r="W427" s="3744"/>
    </row>
    <row r="428" spans="2:27" ht="12" customHeight="1" x14ac:dyDescent="0.15">
      <c r="B428" s="1007"/>
      <c r="C428" s="4060" t="s">
        <v>2554</v>
      </c>
      <c r="D428" s="1021" t="s">
        <v>72</v>
      </c>
      <c r="E428" s="1071" t="s">
        <v>1812</v>
      </c>
      <c r="F428" s="4062" t="s">
        <v>6</v>
      </c>
      <c r="G428" s="3880">
        <v>4</v>
      </c>
      <c r="H428" s="3729">
        <v>0</v>
      </c>
      <c r="I428" s="3731">
        <v>0</v>
      </c>
      <c r="J428" s="3733">
        <v>4</v>
      </c>
      <c r="K428" s="3729">
        <v>0</v>
      </c>
      <c r="L428" s="3731">
        <v>0</v>
      </c>
      <c r="M428" s="3733">
        <v>4</v>
      </c>
      <c r="N428" s="3502">
        <v>0</v>
      </c>
      <c r="O428" s="3325">
        <v>26</v>
      </c>
      <c r="P428" s="3328">
        <v>9709</v>
      </c>
      <c r="Q428" s="3329"/>
      <c r="R428" s="3332" t="s">
        <v>3543</v>
      </c>
      <c r="S428" s="3333"/>
      <c r="T428" s="3328" t="s">
        <v>4676</v>
      </c>
      <c r="U428" s="3329"/>
      <c r="V428" s="3338" t="s">
        <v>5320</v>
      </c>
      <c r="W428" s="3744"/>
      <c r="Y428" s="1548">
        <f>SUM(H428:J431)</f>
        <v>4</v>
      </c>
      <c r="Z428" s="1548">
        <f>SUM(K428:M431)</f>
        <v>4</v>
      </c>
      <c r="AA428" s="1549" t="str">
        <f>IF(Y428=Z428,"","不一致")</f>
        <v/>
      </c>
    </row>
    <row r="429" spans="2:27" ht="12" customHeight="1" x14ac:dyDescent="0.15">
      <c r="B429" s="1007"/>
      <c r="C429" s="3913"/>
      <c r="D429" s="989"/>
      <c r="E429" s="989" t="s">
        <v>5360</v>
      </c>
      <c r="F429" s="4063"/>
      <c r="G429" s="3880"/>
      <c r="H429" s="3729"/>
      <c r="I429" s="3731"/>
      <c r="J429" s="3733"/>
      <c r="K429" s="3729"/>
      <c r="L429" s="3731"/>
      <c r="M429" s="3733"/>
      <c r="N429" s="3493"/>
      <c r="O429" s="3326"/>
      <c r="P429" s="3330"/>
      <c r="Q429" s="3331"/>
      <c r="R429" s="3334"/>
      <c r="S429" s="3335"/>
      <c r="T429" s="3336"/>
      <c r="U429" s="3337"/>
      <c r="V429" s="3339"/>
      <c r="W429" s="3744"/>
    </row>
    <row r="430" spans="2:27" ht="12" customHeight="1" x14ac:dyDescent="0.15">
      <c r="B430" s="1007"/>
      <c r="C430" s="3913"/>
      <c r="D430" s="1023" t="s">
        <v>70</v>
      </c>
      <c r="E430" s="990" t="s">
        <v>1813</v>
      </c>
      <c r="F430" s="3960" t="s">
        <v>1814</v>
      </c>
      <c r="G430" s="3880"/>
      <c r="H430" s="3729"/>
      <c r="I430" s="3731"/>
      <c r="J430" s="3733"/>
      <c r="K430" s="3729"/>
      <c r="L430" s="3731"/>
      <c r="M430" s="3733"/>
      <c r="N430" s="3493"/>
      <c r="O430" s="3326"/>
      <c r="P430" s="3340"/>
      <c r="Q430" s="3342">
        <v>1148</v>
      </c>
      <c r="R430" s="3344" t="s">
        <v>104</v>
      </c>
      <c r="S430" s="3345" t="s">
        <v>104</v>
      </c>
      <c r="T430" s="3797" t="s">
        <v>5348</v>
      </c>
      <c r="U430" s="3347">
        <v>345</v>
      </c>
      <c r="V430" s="3741" t="s">
        <v>5361</v>
      </c>
      <c r="W430" s="3744"/>
    </row>
    <row r="431" spans="2:27" ht="12" customHeight="1" x14ac:dyDescent="0.15">
      <c r="B431" s="1007"/>
      <c r="C431" s="4061"/>
      <c r="D431" s="1043" t="s">
        <v>71</v>
      </c>
      <c r="E431" s="1002" t="s">
        <v>1813</v>
      </c>
      <c r="F431" s="4067" t="s">
        <v>1815</v>
      </c>
      <c r="G431" s="3880"/>
      <c r="H431" s="3729"/>
      <c r="I431" s="3731"/>
      <c r="J431" s="3733"/>
      <c r="K431" s="3729"/>
      <c r="L431" s="3731"/>
      <c r="M431" s="3733"/>
      <c r="N431" s="3503"/>
      <c r="O431" s="3358"/>
      <c r="P431" s="3359"/>
      <c r="Q431" s="3360"/>
      <c r="R431" s="3359"/>
      <c r="S431" s="3361"/>
      <c r="T431" s="3798"/>
      <c r="U431" s="3362"/>
      <c r="V431" s="3743"/>
      <c r="W431" s="3744"/>
    </row>
    <row r="432" spans="2:27" ht="12" customHeight="1" x14ac:dyDescent="0.15">
      <c r="B432" s="1007"/>
      <c r="C432" s="3912" t="s">
        <v>2555</v>
      </c>
      <c r="D432" s="1023" t="s">
        <v>72</v>
      </c>
      <c r="E432" s="990" t="s">
        <v>1816</v>
      </c>
      <c r="F432" s="3910" t="s">
        <v>6</v>
      </c>
      <c r="G432" s="3880">
        <v>2</v>
      </c>
      <c r="H432" s="3729">
        <v>0</v>
      </c>
      <c r="I432" s="3731">
        <v>0</v>
      </c>
      <c r="J432" s="3733">
        <v>2</v>
      </c>
      <c r="K432" s="3729">
        <v>0</v>
      </c>
      <c r="L432" s="3731">
        <v>1</v>
      </c>
      <c r="M432" s="3733">
        <v>1</v>
      </c>
      <c r="N432" s="3502">
        <v>1</v>
      </c>
      <c r="O432" s="3325">
        <v>8</v>
      </c>
      <c r="P432" s="3328">
        <v>21559</v>
      </c>
      <c r="Q432" s="3329"/>
      <c r="R432" s="3332" t="s">
        <v>3544</v>
      </c>
      <c r="S432" s="3333"/>
      <c r="T432" s="3328" t="s">
        <v>4676</v>
      </c>
      <c r="U432" s="3329"/>
      <c r="V432" s="3338" t="s">
        <v>3420</v>
      </c>
      <c r="W432" s="3744"/>
      <c r="Y432" s="1548">
        <f>SUM(H432:J435)</f>
        <v>2</v>
      </c>
      <c r="Z432" s="1548">
        <f>SUM(K432:M435)</f>
        <v>2</v>
      </c>
      <c r="AA432" s="1549" t="str">
        <f>IF(Y432=Z432,"","不一致")</f>
        <v/>
      </c>
    </row>
    <row r="433" spans="2:27" ht="12" customHeight="1" x14ac:dyDescent="0.15">
      <c r="B433" s="1007"/>
      <c r="C433" s="3913"/>
      <c r="D433" s="989"/>
      <c r="E433" s="989" t="s">
        <v>1817</v>
      </c>
      <c r="F433" s="4063"/>
      <c r="G433" s="3880"/>
      <c r="H433" s="3729"/>
      <c r="I433" s="3731"/>
      <c r="J433" s="3733"/>
      <c r="K433" s="3729"/>
      <c r="L433" s="3731"/>
      <c r="M433" s="3733"/>
      <c r="N433" s="3493"/>
      <c r="O433" s="3326"/>
      <c r="P433" s="3330"/>
      <c r="Q433" s="3331"/>
      <c r="R433" s="3334"/>
      <c r="S433" s="3335"/>
      <c r="T433" s="3336"/>
      <c r="U433" s="3337"/>
      <c r="V433" s="3339"/>
      <c r="W433" s="3744"/>
    </row>
    <row r="434" spans="2:27" ht="12" customHeight="1" x14ac:dyDescent="0.15">
      <c r="B434" s="1007"/>
      <c r="C434" s="3913"/>
      <c r="D434" s="1023" t="s">
        <v>70</v>
      </c>
      <c r="E434" s="990" t="s">
        <v>1818</v>
      </c>
      <c r="F434" s="3960" t="s">
        <v>5362</v>
      </c>
      <c r="G434" s="3880"/>
      <c r="H434" s="3729"/>
      <c r="I434" s="3731"/>
      <c r="J434" s="3733"/>
      <c r="K434" s="3729"/>
      <c r="L434" s="3731"/>
      <c r="M434" s="3733"/>
      <c r="N434" s="3493"/>
      <c r="O434" s="3326"/>
      <c r="P434" s="3340"/>
      <c r="Q434" s="3342">
        <v>1190</v>
      </c>
      <c r="R434" s="3344" t="s">
        <v>104</v>
      </c>
      <c r="S434" s="3345" t="s">
        <v>104</v>
      </c>
      <c r="T434" s="3797" t="s">
        <v>5348</v>
      </c>
      <c r="U434" s="3347">
        <v>345</v>
      </c>
      <c r="V434" s="3397" t="s">
        <v>3426</v>
      </c>
      <c r="W434" s="3744"/>
    </row>
    <row r="435" spans="2:27" ht="12" customHeight="1" x14ac:dyDescent="0.15">
      <c r="B435" s="1007"/>
      <c r="C435" s="4061"/>
      <c r="D435" s="1043" t="s">
        <v>71</v>
      </c>
      <c r="E435" s="1002" t="s">
        <v>1818</v>
      </c>
      <c r="F435" s="4067" t="s">
        <v>1815</v>
      </c>
      <c r="G435" s="3880"/>
      <c r="H435" s="3729"/>
      <c r="I435" s="3731"/>
      <c r="J435" s="3733"/>
      <c r="K435" s="3729"/>
      <c r="L435" s="3731"/>
      <c r="M435" s="3733"/>
      <c r="N435" s="3503"/>
      <c r="O435" s="3358"/>
      <c r="P435" s="3359"/>
      <c r="Q435" s="3360"/>
      <c r="R435" s="3359"/>
      <c r="S435" s="3361"/>
      <c r="T435" s="3798"/>
      <c r="U435" s="3362"/>
      <c r="V435" s="3398"/>
      <c r="W435" s="3744"/>
    </row>
    <row r="436" spans="2:27" ht="12" customHeight="1" x14ac:dyDescent="0.15">
      <c r="B436" s="3678"/>
      <c r="C436" s="4011" t="s">
        <v>2556</v>
      </c>
      <c r="D436" s="1023" t="s">
        <v>72</v>
      </c>
      <c r="E436" s="1006" t="s">
        <v>1819</v>
      </c>
      <c r="F436" s="3910" t="s">
        <v>6</v>
      </c>
      <c r="G436" s="3880">
        <v>2</v>
      </c>
      <c r="H436" s="3729">
        <v>1</v>
      </c>
      <c r="I436" s="3731">
        <v>1</v>
      </c>
      <c r="J436" s="3733">
        <v>0</v>
      </c>
      <c r="K436" s="3729">
        <v>0</v>
      </c>
      <c r="L436" s="3731">
        <v>1</v>
      </c>
      <c r="M436" s="3733">
        <v>1</v>
      </c>
      <c r="N436" s="3502">
        <v>0</v>
      </c>
      <c r="O436" s="3325">
        <v>13</v>
      </c>
      <c r="P436" s="3328">
        <v>5302</v>
      </c>
      <c r="Q436" s="3329"/>
      <c r="R436" s="3332" t="s">
        <v>3545</v>
      </c>
      <c r="S436" s="3333"/>
      <c r="T436" s="3328" t="s">
        <v>4676</v>
      </c>
      <c r="U436" s="3329"/>
      <c r="V436" s="3338" t="s">
        <v>5320</v>
      </c>
      <c r="W436" s="3744"/>
      <c r="Y436" s="1548">
        <f>SUM(H436:J439)</f>
        <v>2</v>
      </c>
      <c r="Z436" s="1548">
        <f>SUM(K436:M439)</f>
        <v>2</v>
      </c>
      <c r="AA436" s="1549" t="str">
        <f>IF(Y436=Z436,"","不一致")</f>
        <v/>
      </c>
    </row>
    <row r="437" spans="2:27" ht="12" customHeight="1" x14ac:dyDescent="0.15">
      <c r="B437" s="3678"/>
      <c r="C437" s="4003"/>
      <c r="D437" s="1022"/>
      <c r="E437" s="989" t="s">
        <v>1820</v>
      </c>
      <c r="F437" s="4063"/>
      <c r="G437" s="3880"/>
      <c r="H437" s="3729"/>
      <c r="I437" s="3731"/>
      <c r="J437" s="3733"/>
      <c r="K437" s="3729"/>
      <c r="L437" s="3731"/>
      <c r="M437" s="3733"/>
      <c r="N437" s="3493"/>
      <c r="O437" s="3326"/>
      <c r="P437" s="3330"/>
      <c r="Q437" s="3331"/>
      <c r="R437" s="3334"/>
      <c r="S437" s="3335"/>
      <c r="T437" s="3336"/>
      <c r="U437" s="3337"/>
      <c r="V437" s="3339"/>
      <c r="W437" s="3744"/>
    </row>
    <row r="438" spans="2:27" ht="12" customHeight="1" x14ac:dyDescent="0.15">
      <c r="B438" s="3678"/>
      <c r="C438" s="4003"/>
      <c r="D438" s="1023" t="s">
        <v>70</v>
      </c>
      <c r="E438" s="1080" t="s">
        <v>1821</v>
      </c>
      <c r="F438" s="3960" t="s">
        <v>1822</v>
      </c>
      <c r="G438" s="3880"/>
      <c r="H438" s="3729"/>
      <c r="I438" s="3731"/>
      <c r="J438" s="3733"/>
      <c r="K438" s="3729"/>
      <c r="L438" s="3731"/>
      <c r="M438" s="3733"/>
      <c r="N438" s="3493"/>
      <c r="O438" s="3326"/>
      <c r="P438" s="3340"/>
      <c r="Q438" s="3342">
        <v>989</v>
      </c>
      <c r="R438" s="3344" t="s">
        <v>104</v>
      </c>
      <c r="S438" s="3345" t="s">
        <v>104</v>
      </c>
      <c r="T438" s="3797" t="s">
        <v>5348</v>
      </c>
      <c r="U438" s="3347">
        <v>345</v>
      </c>
      <c r="V438" s="3741" t="s">
        <v>5363</v>
      </c>
      <c r="W438" s="3744"/>
    </row>
    <row r="439" spans="2:27" ht="12" customHeight="1" x14ac:dyDescent="0.15">
      <c r="B439" s="3678"/>
      <c r="C439" s="4018"/>
      <c r="D439" s="1043" t="s">
        <v>71</v>
      </c>
      <c r="E439" s="1011" t="s">
        <v>1821</v>
      </c>
      <c r="F439" s="4067" t="s">
        <v>1815</v>
      </c>
      <c r="G439" s="3880"/>
      <c r="H439" s="3729"/>
      <c r="I439" s="3731"/>
      <c r="J439" s="3733"/>
      <c r="K439" s="3729"/>
      <c r="L439" s="3731"/>
      <c r="M439" s="3733"/>
      <c r="N439" s="3503"/>
      <c r="O439" s="3358"/>
      <c r="P439" s="3359"/>
      <c r="Q439" s="3360"/>
      <c r="R439" s="3359"/>
      <c r="S439" s="3361"/>
      <c r="T439" s="3798"/>
      <c r="U439" s="3362"/>
      <c r="V439" s="3743"/>
      <c r="W439" s="3744"/>
    </row>
    <row r="440" spans="2:27" ht="12" customHeight="1" x14ac:dyDescent="0.15">
      <c r="B440" s="1007"/>
      <c r="C440" s="3912" t="s">
        <v>2557</v>
      </c>
      <c r="D440" s="1023" t="s">
        <v>72</v>
      </c>
      <c r="E440" s="990" t="s">
        <v>1823</v>
      </c>
      <c r="F440" s="3910" t="s">
        <v>6</v>
      </c>
      <c r="G440" s="3880">
        <v>2</v>
      </c>
      <c r="H440" s="3729">
        <v>0</v>
      </c>
      <c r="I440" s="3731">
        <v>0</v>
      </c>
      <c r="J440" s="3733">
        <v>2</v>
      </c>
      <c r="K440" s="3729">
        <v>0</v>
      </c>
      <c r="L440" s="3731">
        <v>0</v>
      </c>
      <c r="M440" s="3733">
        <v>2</v>
      </c>
      <c r="N440" s="3502">
        <v>0</v>
      </c>
      <c r="O440" s="3325">
        <v>9</v>
      </c>
      <c r="P440" s="3328">
        <v>7400</v>
      </c>
      <c r="Q440" s="3329"/>
      <c r="R440" s="3332" t="s">
        <v>3546</v>
      </c>
      <c r="S440" s="3333"/>
      <c r="T440" s="3328" t="s">
        <v>4676</v>
      </c>
      <c r="U440" s="3329"/>
      <c r="V440" s="3338" t="s">
        <v>3342</v>
      </c>
      <c r="W440" s="3744"/>
      <c r="Y440" s="1548">
        <f>SUM(H440:J443)</f>
        <v>2</v>
      </c>
      <c r="Z440" s="1548">
        <f>SUM(K440:M443)</f>
        <v>2</v>
      </c>
      <c r="AA440" s="1549" t="str">
        <f>IF(Y440=Z440,"","不一致")</f>
        <v/>
      </c>
    </row>
    <row r="441" spans="2:27" ht="12" customHeight="1" x14ac:dyDescent="0.15">
      <c r="B441" s="1007"/>
      <c r="C441" s="3913"/>
      <c r="D441" s="989"/>
      <c r="E441" s="989" t="s">
        <v>1824</v>
      </c>
      <c r="F441" s="4063"/>
      <c r="G441" s="3880"/>
      <c r="H441" s="3729"/>
      <c r="I441" s="3731"/>
      <c r="J441" s="3733"/>
      <c r="K441" s="3729"/>
      <c r="L441" s="3731"/>
      <c r="M441" s="3733"/>
      <c r="N441" s="3493"/>
      <c r="O441" s="3326"/>
      <c r="P441" s="3330"/>
      <c r="Q441" s="3331"/>
      <c r="R441" s="3334"/>
      <c r="S441" s="3335"/>
      <c r="T441" s="3336"/>
      <c r="U441" s="3337"/>
      <c r="V441" s="3339"/>
      <c r="W441" s="3744"/>
    </row>
    <row r="442" spans="2:27" ht="12" customHeight="1" x14ac:dyDescent="0.15">
      <c r="B442" s="1007"/>
      <c r="C442" s="3913"/>
      <c r="D442" s="1023" t="s">
        <v>70</v>
      </c>
      <c r="E442" s="990" t="s">
        <v>1825</v>
      </c>
      <c r="F442" s="3960" t="s">
        <v>5364</v>
      </c>
      <c r="G442" s="3880"/>
      <c r="H442" s="3729"/>
      <c r="I442" s="3731"/>
      <c r="J442" s="3733"/>
      <c r="K442" s="3729"/>
      <c r="L442" s="3731"/>
      <c r="M442" s="3733"/>
      <c r="N442" s="3493"/>
      <c r="O442" s="3326"/>
      <c r="P442" s="3340"/>
      <c r="Q442" s="3342">
        <v>2170</v>
      </c>
      <c r="R442" s="3344" t="s">
        <v>104</v>
      </c>
      <c r="S442" s="3345" t="s">
        <v>104</v>
      </c>
      <c r="T442" s="3797" t="s">
        <v>5348</v>
      </c>
      <c r="U442" s="3347">
        <v>345</v>
      </c>
      <c r="V442" s="3397" t="s">
        <v>5365</v>
      </c>
      <c r="W442" s="3744"/>
    </row>
    <row r="443" spans="2:27" ht="12" customHeight="1" x14ac:dyDescent="0.15">
      <c r="B443" s="1007"/>
      <c r="C443" s="3914"/>
      <c r="D443" s="1023" t="s">
        <v>71</v>
      </c>
      <c r="E443" s="990" t="s">
        <v>1826</v>
      </c>
      <c r="F443" s="3958" t="s">
        <v>1827</v>
      </c>
      <c r="G443" s="3880"/>
      <c r="H443" s="3729"/>
      <c r="I443" s="3731"/>
      <c r="J443" s="3733"/>
      <c r="K443" s="3729"/>
      <c r="L443" s="3731"/>
      <c r="M443" s="3733"/>
      <c r="N443" s="3503"/>
      <c r="O443" s="3358"/>
      <c r="P443" s="3359"/>
      <c r="Q443" s="3360"/>
      <c r="R443" s="3359"/>
      <c r="S443" s="3361"/>
      <c r="T443" s="3798"/>
      <c r="U443" s="3362"/>
      <c r="V443" s="3398"/>
      <c r="W443" s="3744"/>
    </row>
    <row r="444" spans="2:27" ht="12" customHeight="1" x14ac:dyDescent="0.15">
      <c r="B444" s="1007"/>
      <c r="C444" s="4060" t="s">
        <v>2558</v>
      </c>
      <c r="D444" s="1021" t="s">
        <v>72</v>
      </c>
      <c r="E444" s="1071" t="s">
        <v>1828</v>
      </c>
      <c r="F444" s="4062" t="s">
        <v>6</v>
      </c>
      <c r="G444" s="3880">
        <v>2</v>
      </c>
      <c r="H444" s="3729">
        <v>0</v>
      </c>
      <c r="I444" s="3731">
        <v>0</v>
      </c>
      <c r="J444" s="3733">
        <v>2</v>
      </c>
      <c r="K444" s="3729">
        <v>0</v>
      </c>
      <c r="L444" s="3731">
        <v>0</v>
      </c>
      <c r="M444" s="3733">
        <v>2</v>
      </c>
      <c r="N444" s="3502">
        <v>0</v>
      </c>
      <c r="O444" s="3325">
        <v>19</v>
      </c>
      <c r="P444" s="3328">
        <v>4029</v>
      </c>
      <c r="Q444" s="3329"/>
      <c r="R444" s="3332" t="s">
        <v>3547</v>
      </c>
      <c r="S444" s="3333"/>
      <c r="T444" s="3328" t="s">
        <v>4676</v>
      </c>
      <c r="U444" s="3329"/>
      <c r="V444" s="3338" t="s">
        <v>5320</v>
      </c>
      <c r="W444" s="3744"/>
      <c r="Y444" s="1548">
        <f>SUM(H444:J447)</f>
        <v>2</v>
      </c>
      <c r="Z444" s="1548">
        <f>SUM(K444:M447)</f>
        <v>2</v>
      </c>
      <c r="AA444" s="1549" t="str">
        <f>IF(Y444=Z444,"","不一致")</f>
        <v/>
      </c>
    </row>
    <row r="445" spans="2:27" ht="12" customHeight="1" x14ac:dyDescent="0.15">
      <c r="B445" s="1007"/>
      <c r="C445" s="3913"/>
      <c r="D445" s="989"/>
      <c r="E445" s="989" t="s">
        <v>5366</v>
      </c>
      <c r="F445" s="4063"/>
      <c r="G445" s="3880"/>
      <c r="H445" s="3729"/>
      <c r="I445" s="3731"/>
      <c r="J445" s="3733"/>
      <c r="K445" s="3729"/>
      <c r="L445" s="3731"/>
      <c r="M445" s="3733"/>
      <c r="N445" s="3493"/>
      <c r="O445" s="3326"/>
      <c r="P445" s="3330"/>
      <c r="Q445" s="3331"/>
      <c r="R445" s="3334"/>
      <c r="S445" s="3335"/>
      <c r="T445" s="3336"/>
      <c r="U445" s="3337"/>
      <c r="V445" s="3339"/>
      <c r="W445" s="3744"/>
    </row>
    <row r="446" spans="2:27" ht="12" customHeight="1" x14ac:dyDescent="0.15">
      <c r="B446" s="1007"/>
      <c r="C446" s="3913"/>
      <c r="D446" s="1023" t="s">
        <v>70</v>
      </c>
      <c r="E446" s="990" t="s">
        <v>1829</v>
      </c>
      <c r="F446" s="3960" t="s">
        <v>5367</v>
      </c>
      <c r="G446" s="3880"/>
      <c r="H446" s="3729"/>
      <c r="I446" s="3731"/>
      <c r="J446" s="3733"/>
      <c r="K446" s="3729"/>
      <c r="L446" s="3731"/>
      <c r="M446" s="3733"/>
      <c r="N446" s="3493"/>
      <c r="O446" s="3326"/>
      <c r="P446" s="3340"/>
      <c r="Q446" s="3342">
        <v>743</v>
      </c>
      <c r="R446" s="3344" t="s">
        <v>104</v>
      </c>
      <c r="S446" s="3345" t="s">
        <v>104</v>
      </c>
      <c r="T446" s="3797" t="s">
        <v>5348</v>
      </c>
      <c r="U446" s="3347">
        <v>345</v>
      </c>
      <c r="V446" s="3741" t="s">
        <v>5368</v>
      </c>
      <c r="W446" s="3744"/>
    </row>
    <row r="447" spans="2:27" ht="12" customHeight="1" x14ac:dyDescent="0.15">
      <c r="B447" s="1007"/>
      <c r="C447" s="4064"/>
      <c r="D447" s="1045" t="s">
        <v>71</v>
      </c>
      <c r="E447" s="992" t="s">
        <v>1829</v>
      </c>
      <c r="F447" s="4070" t="s">
        <v>1830</v>
      </c>
      <c r="G447" s="3880"/>
      <c r="H447" s="3729"/>
      <c r="I447" s="3731"/>
      <c r="J447" s="3733"/>
      <c r="K447" s="3729"/>
      <c r="L447" s="3731"/>
      <c r="M447" s="3733"/>
      <c r="N447" s="3503"/>
      <c r="O447" s="3358"/>
      <c r="P447" s="3359"/>
      <c r="Q447" s="3360"/>
      <c r="R447" s="3359"/>
      <c r="S447" s="3361"/>
      <c r="T447" s="3798"/>
      <c r="U447" s="3362"/>
      <c r="V447" s="3743"/>
      <c r="W447" s="3744"/>
    </row>
    <row r="448" spans="2:27" ht="12" customHeight="1" x14ac:dyDescent="0.15">
      <c r="B448" s="993"/>
      <c r="C448" s="4023" t="s">
        <v>2559</v>
      </c>
      <c r="D448" s="1046" t="s">
        <v>72</v>
      </c>
      <c r="E448" s="1020" t="s">
        <v>1831</v>
      </c>
      <c r="F448" s="4066" t="s">
        <v>6</v>
      </c>
      <c r="G448" s="3880">
        <v>2</v>
      </c>
      <c r="H448" s="3729">
        <v>0</v>
      </c>
      <c r="I448" s="3731">
        <v>0</v>
      </c>
      <c r="J448" s="3733">
        <v>2</v>
      </c>
      <c r="K448" s="3729">
        <v>0</v>
      </c>
      <c r="L448" s="3731">
        <v>0</v>
      </c>
      <c r="M448" s="3733">
        <v>2</v>
      </c>
      <c r="N448" s="3502">
        <v>0</v>
      </c>
      <c r="O448" s="3325">
        <v>20</v>
      </c>
      <c r="P448" s="3328">
        <v>3875</v>
      </c>
      <c r="Q448" s="3329"/>
      <c r="R448" s="3332" t="s">
        <v>3548</v>
      </c>
      <c r="S448" s="3333"/>
      <c r="T448" s="3328" t="s">
        <v>4676</v>
      </c>
      <c r="U448" s="3329"/>
      <c r="V448" s="3338" t="s">
        <v>5320</v>
      </c>
      <c r="W448" s="3744"/>
      <c r="Y448" s="1548">
        <f>SUM(H448:J451)</f>
        <v>2</v>
      </c>
      <c r="Z448" s="1548">
        <f>SUM(K448:M451)</f>
        <v>2</v>
      </c>
      <c r="AA448" s="1549" t="str">
        <f>IF(Y448=Z448,"","不一致")</f>
        <v/>
      </c>
    </row>
    <row r="449" spans="2:27" ht="12" customHeight="1" x14ac:dyDescent="0.15">
      <c r="B449" s="993"/>
      <c r="C449" s="4003"/>
      <c r="D449" s="1022"/>
      <c r="E449" s="989" t="s">
        <v>1832</v>
      </c>
      <c r="F449" s="4063"/>
      <c r="G449" s="3880"/>
      <c r="H449" s="3729"/>
      <c r="I449" s="3731"/>
      <c r="J449" s="3733"/>
      <c r="K449" s="3729"/>
      <c r="L449" s="3731"/>
      <c r="M449" s="3733"/>
      <c r="N449" s="3493"/>
      <c r="O449" s="3326"/>
      <c r="P449" s="3330"/>
      <c r="Q449" s="3331"/>
      <c r="R449" s="3334"/>
      <c r="S449" s="3335"/>
      <c r="T449" s="3336"/>
      <c r="U449" s="3337"/>
      <c r="V449" s="3339"/>
      <c r="W449" s="3744"/>
    </row>
    <row r="450" spans="2:27" ht="12" customHeight="1" x14ac:dyDescent="0.15">
      <c r="B450" s="1007"/>
      <c r="C450" s="4003"/>
      <c r="D450" s="1023" t="s">
        <v>70</v>
      </c>
      <c r="E450" s="1080" t="s">
        <v>1833</v>
      </c>
      <c r="F450" s="3960" t="s">
        <v>5369</v>
      </c>
      <c r="G450" s="3880"/>
      <c r="H450" s="3729"/>
      <c r="I450" s="3731"/>
      <c r="J450" s="3733"/>
      <c r="K450" s="3729"/>
      <c r="L450" s="3731"/>
      <c r="M450" s="3733"/>
      <c r="N450" s="3493"/>
      <c r="O450" s="3326"/>
      <c r="P450" s="3340"/>
      <c r="Q450" s="3342">
        <v>1751</v>
      </c>
      <c r="R450" s="3344" t="s">
        <v>104</v>
      </c>
      <c r="S450" s="3345" t="s">
        <v>104</v>
      </c>
      <c r="T450" s="3797" t="s">
        <v>5348</v>
      </c>
      <c r="U450" s="3347">
        <v>345</v>
      </c>
      <c r="V450" s="3741" t="s">
        <v>5370</v>
      </c>
      <c r="W450" s="3744"/>
    </row>
    <row r="451" spans="2:27" ht="12" customHeight="1" x14ac:dyDescent="0.15">
      <c r="B451" s="1007"/>
      <c r="C451" s="4021"/>
      <c r="D451" s="1045" t="s">
        <v>71</v>
      </c>
      <c r="E451" s="1019" t="s">
        <v>1833</v>
      </c>
      <c r="F451" s="4070" t="s">
        <v>1830</v>
      </c>
      <c r="G451" s="3880"/>
      <c r="H451" s="3729"/>
      <c r="I451" s="3731"/>
      <c r="J451" s="3733"/>
      <c r="K451" s="3729"/>
      <c r="L451" s="3731"/>
      <c r="M451" s="3733"/>
      <c r="N451" s="3503"/>
      <c r="O451" s="3358"/>
      <c r="P451" s="3359"/>
      <c r="Q451" s="3360"/>
      <c r="R451" s="3359"/>
      <c r="S451" s="3361"/>
      <c r="T451" s="3798"/>
      <c r="U451" s="3362"/>
      <c r="V451" s="3743"/>
      <c r="W451" s="3744"/>
    </row>
    <row r="452" spans="2:27" ht="12" customHeight="1" x14ac:dyDescent="0.15">
      <c r="B452" s="3678"/>
      <c r="C452" s="4065" t="s">
        <v>2560</v>
      </c>
      <c r="D452" s="1046" t="s">
        <v>72</v>
      </c>
      <c r="E452" s="995" t="s">
        <v>1834</v>
      </c>
      <c r="F452" s="4066" t="s">
        <v>6</v>
      </c>
      <c r="G452" s="3880">
        <v>2</v>
      </c>
      <c r="H452" s="3729">
        <v>0</v>
      </c>
      <c r="I452" s="3731">
        <v>0</v>
      </c>
      <c r="J452" s="3733">
        <v>2</v>
      </c>
      <c r="K452" s="3729">
        <v>0</v>
      </c>
      <c r="L452" s="3731">
        <v>0</v>
      </c>
      <c r="M452" s="3733">
        <v>2</v>
      </c>
      <c r="N452" s="3502">
        <v>0</v>
      </c>
      <c r="O452" s="3325">
        <v>17</v>
      </c>
      <c r="P452" s="3328">
        <v>5978</v>
      </c>
      <c r="Q452" s="3329"/>
      <c r="R452" s="3332" t="s">
        <v>3549</v>
      </c>
      <c r="S452" s="3333"/>
      <c r="T452" s="3328" t="s">
        <v>4679</v>
      </c>
      <c r="U452" s="3329"/>
      <c r="V452" s="3338" t="s">
        <v>5371</v>
      </c>
      <c r="W452" s="3744"/>
      <c r="Y452" s="1548">
        <f>SUM(H452:J455)</f>
        <v>2</v>
      </c>
      <c r="Z452" s="1548">
        <f>SUM(K452:M455)</f>
        <v>2</v>
      </c>
      <c r="AA452" s="1549" t="str">
        <f>IF(Y452=Z452,"","不一致")</f>
        <v/>
      </c>
    </row>
    <row r="453" spans="2:27" ht="12" customHeight="1" x14ac:dyDescent="0.15">
      <c r="B453" s="3678"/>
      <c r="C453" s="3913"/>
      <c r="D453" s="1315"/>
      <c r="E453" s="1315" t="s">
        <v>1835</v>
      </c>
      <c r="F453" s="4063"/>
      <c r="G453" s="3880"/>
      <c r="H453" s="3729"/>
      <c r="I453" s="3731"/>
      <c r="J453" s="3733"/>
      <c r="K453" s="3729"/>
      <c r="L453" s="3731"/>
      <c r="M453" s="3733"/>
      <c r="N453" s="3493"/>
      <c r="O453" s="3326"/>
      <c r="P453" s="3330"/>
      <c r="Q453" s="3331"/>
      <c r="R453" s="3334"/>
      <c r="S453" s="3335"/>
      <c r="T453" s="3336"/>
      <c r="U453" s="3337"/>
      <c r="V453" s="3339"/>
      <c r="W453" s="3744"/>
    </row>
    <row r="454" spans="2:27" ht="12" customHeight="1" x14ac:dyDescent="0.15">
      <c r="B454" s="3678"/>
      <c r="C454" s="3913"/>
      <c r="D454" s="1023" t="s">
        <v>70</v>
      </c>
      <c r="E454" s="990" t="s">
        <v>1836</v>
      </c>
      <c r="F454" s="3960" t="s">
        <v>1837</v>
      </c>
      <c r="G454" s="3880"/>
      <c r="H454" s="3729"/>
      <c r="I454" s="3731"/>
      <c r="J454" s="3733"/>
      <c r="K454" s="3729"/>
      <c r="L454" s="3731"/>
      <c r="M454" s="3733"/>
      <c r="N454" s="3493"/>
      <c r="O454" s="3326"/>
      <c r="P454" s="3340"/>
      <c r="Q454" s="3342">
        <v>2787</v>
      </c>
      <c r="R454" s="3344" t="s">
        <v>104</v>
      </c>
      <c r="S454" s="3345" t="s">
        <v>104</v>
      </c>
      <c r="T454" s="3797" t="s">
        <v>5348</v>
      </c>
      <c r="U454" s="3347">
        <v>345</v>
      </c>
      <c r="V454" s="3397" t="s">
        <v>5372</v>
      </c>
      <c r="W454" s="3744"/>
    </row>
    <row r="455" spans="2:27" ht="12" customHeight="1" thickBot="1" x14ac:dyDescent="0.2">
      <c r="B455" s="3881"/>
      <c r="C455" s="4069"/>
      <c r="D455" s="1050" t="s">
        <v>71</v>
      </c>
      <c r="E455" s="1079" t="s">
        <v>1836</v>
      </c>
      <c r="F455" s="4068" t="s">
        <v>1838</v>
      </c>
      <c r="G455" s="3917"/>
      <c r="H455" s="3730"/>
      <c r="I455" s="3732"/>
      <c r="J455" s="3734"/>
      <c r="K455" s="3730"/>
      <c r="L455" s="3732"/>
      <c r="M455" s="3734"/>
      <c r="N455" s="3735"/>
      <c r="O455" s="3736"/>
      <c r="P455" s="3737"/>
      <c r="Q455" s="3738"/>
      <c r="R455" s="3737"/>
      <c r="S455" s="3766"/>
      <c r="T455" s="3802"/>
      <c r="U455" s="3740"/>
      <c r="V455" s="3782"/>
      <c r="W455" s="3744"/>
    </row>
    <row r="456" spans="2:27" ht="12" customHeight="1" x14ac:dyDescent="0.15">
      <c r="B456" s="3678" t="s">
        <v>5373</v>
      </c>
      <c r="C456" s="3912" t="s">
        <v>2561</v>
      </c>
      <c r="D456" s="1023" t="s">
        <v>72</v>
      </c>
      <c r="E456" s="990" t="s">
        <v>1839</v>
      </c>
      <c r="F456" s="3910" t="s">
        <v>6</v>
      </c>
      <c r="G456" s="3931">
        <v>2</v>
      </c>
      <c r="H456" s="3745">
        <v>0</v>
      </c>
      <c r="I456" s="3746">
        <v>0</v>
      </c>
      <c r="J456" s="3747">
        <v>2</v>
      </c>
      <c r="K456" s="3745">
        <v>0</v>
      </c>
      <c r="L456" s="3746">
        <v>1</v>
      </c>
      <c r="M456" s="3747">
        <v>1</v>
      </c>
      <c r="N456" s="3493">
        <v>0</v>
      </c>
      <c r="O456" s="3326">
        <v>13</v>
      </c>
      <c r="P456" s="3330">
        <v>3200</v>
      </c>
      <c r="Q456" s="3331"/>
      <c r="R456" s="3363" t="s">
        <v>3550</v>
      </c>
      <c r="S456" s="3364"/>
      <c r="T456" s="3330" t="s">
        <v>4679</v>
      </c>
      <c r="U456" s="3331"/>
      <c r="V456" s="3365" t="s">
        <v>5371</v>
      </c>
      <c r="W456" s="3744"/>
      <c r="Y456" s="1548">
        <f>SUM(H456:J459)</f>
        <v>2</v>
      </c>
      <c r="Z456" s="1548">
        <f>SUM(K456:M459)</f>
        <v>2</v>
      </c>
      <c r="AA456" s="1549" t="str">
        <f>IF(Y456=Z456,"","不一致")</f>
        <v/>
      </c>
    </row>
    <row r="457" spans="2:27" ht="12" customHeight="1" x14ac:dyDescent="0.15">
      <c r="B457" s="4027"/>
      <c r="C457" s="3913"/>
      <c r="D457" s="989"/>
      <c r="E457" s="989" t="s">
        <v>5374</v>
      </c>
      <c r="F457" s="4063"/>
      <c r="G457" s="3880"/>
      <c r="H457" s="3729"/>
      <c r="I457" s="3731"/>
      <c r="J457" s="3733"/>
      <c r="K457" s="3729"/>
      <c r="L457" s="3731"/>
      <c r="M457" s="3733"/>
      <c r="N457" s="3493"/>
      <c r="O457" s="3326"/>
      <c r="P457" s="3330"/>
      <c r="Q457" s="3331"/>
      <c r="R457" s="3334"/>
      <c r="S457" s="3335"/>
      <c r="T457" s="3336"/>
      <c r="U457" s="3337"/>
      <c r="V457" s="3339"/>
      <c r="W457" s="3744"/>
    </row>
    <row r="458" spans="2:27" ht="12" customHeight="1" x14ac:dyDescent="0.15">
      <c r="B458" s="4027"/>
      <c r="C458" s="3913"/>
      <c r="D458" s="1023" t="s">
        <v>70</v>
      </c>
      <c r="E458" s="990" t="s">
        <v>1840</v>
      </c>
      <c r="F458" s="3960" t="s">
        <v>1841</v>
      </c>
      <c r="G458" s="3880"/>
      <c r="H458" s="3729"/>
      <c r="I458" s="3731"/>
      <c r="J458" s="3733"/>
      <c r="K458" s="3729"/>
      <c r="L458" s="3731"/>
      <c r="M458" s="3733"/>
      <c r="N458" s="3493"/>
      <c r="O458" s="3326"/>
      <c r="P458" s="3340"/>
      <c r="Q458" s="3342">
        <v>657</v>
      </c>
      <c r="R458" s="3344" t="s">
        <v>104</v>
      </c>
      <c r="S458" s="3345" t="s">
        <v>104</v>
      </c>
      <c r="T458" s="3797" t="s">
        <v>5348</v>
      </c>
      <c r="U458" s="3347">
        <v>345</v>
      </c>
      <c r="V458" s="3741" t="s">
        <v>5375</v>
      </c>
      <c r="W458" s="3744"/>
    </row>
    <row r="459" spans="2:27" ht="12" customHeight="1" x14ac:dyDescent="0.15">
      <c r="B459" s="4027"/>
      <c r="C459" s="4064"/>
      <c r="D459" s="1047" t="s">
        <v>71</v>
      </c>
      <c r="E459" s="992" t="s">
        <v>1840</v>
      </c>
      <c r="F459" s="4070" t="s">
        <v>1842</v>
      </c>
      <c r="G459" s="3880"/>
      <c r="H459" s="3729"/>
      <c r="I459" s="3731"/>
      <c r="J459" s="3733"/>
      <c r="K459" s="3729"/>
      <c r="L459" s="3731"/>
      <c r="M459" s="3733"/>
      <c r="N459" s="3503"/>
      <c r="O459" s="3358"/>
      <c r="P459" s="3359"/>
      <c r="Q459" s="3360"/>
      <c r="R459" s="3359"/>
      <c r="S459" s="3361"/>
      <c r="T459" s="3798"/>
      <c r="U459" s="3362"/>
      <c r="V459" s="3743"/>
      <c r="W459" s="3744"/>
    </row>
    <row r="460" spans="2:27" ht="12" customHeight="1" x14ac:dyDescent="0.15">
      <c r="B460" s="3678"/>
      <c r="C460" s="3912" t="s">
        <v>2562</v>
      </c>
      <c r="D460" s="1023" t="s">
        <v>72</v>
      </c>
      <c r="E460" s="990" t="s">
        <v>1843</v>
      </c>
      <c r="F460" s="3910" t="s">
        <v>6</v>
      </c>
      <c r="G460" s="3880">
        <v>6</v>
      </c>
      <c r="H460" s="3729">
        <v>2</v>
      </c>
      <c r="I460" s="3731">
        <v>0</v>
      </c>
      <c r="J460" s="3733">
        <v>0</v>
      </c>
      <c r="K460" s="3729">
        <v>0</v>
      </c>
      <c r="L460" s="3731">
        <v>0</v>
      </c>
      <c r="M460" s="3733">
        <v>2</v>
      </c>
      <c r="N460" s="3502">
        <v>0</v>
      </c>
      <c r="O460" s="3325">
        <v>23</v>
      </c>
      <c r="P460" s="3328">
        <v>6238</v>
      </c>
      <c r="Q460" s="3329"/>
      <c r="R460" s="3332" t="s">
        <v>3551</v>
      </c>
      <c r="S460" s="3333"/>
      <c r="T460" s="3328" t="s">
        <v>4679</v>
      </c>
      <c r="U460" s="3329"/>
      <c r="V460" s="3338" t="s">
        <v>5371</v>
      </c>
      <c r="W460" s="3744"/>
      <c r="Y460" s="1548">
        <f>SUM(H460:J463)</f>
        <v>2</v>
      </c>
      <c r="Z460" s="1548">
        <f>SUM(K460:M463)</f>
        <v>2</v>
      </c>
      <c r="AA460" s="1549" t="str">
        <f>IF(Y460=Z460,"","不一致")</f>
        <v/>
      </c>
    </row>
    <row r="461" spans="2:27" ht="12" customHeight="1" x14ac:dyDescent="0.15">
      <c r="B461" s="4027"/>
      <c r="C461" s="3913"/>
      <c r="D461" s="989"/>
      <c r="E461" s="989" t="s">
        <v>1844</v>
      </c>
      <c r="F461" s="4063"/>
      <c r="G461" s="3880"/>
      <c r="H461" s="3729"/>
      <c r="I461" s="3731"/>
      <c r="J461" s="3733"/>
      <c r="K461" s="3729"/>
      <c r="L461" s="3731"/>
      <c r="M461" s="3733"/>
      <c r="N461" s="3493"/>
      <c r="O461" s="3326"/>
      <c r="P461" s="3330"/>
      <c r="Q461" s="3331"/>
      <c r="R461" s="3334"/>
      <c r="S461" s="3335"/>
      <c r="T461" s="3336"/>
      <c r="U461" s="3337"/>
      <c r="V461" s="3339"/>
      <c r="W461" s="3744"/>
    </row>
    <row r="462" spans="2:27" ht="12" customHeight="1" x14ac:dyDescent="0.15">
      <c r="B462" s="4027"/>
      <c r="C462" s="3913"/>
      <c r="D462" s="1023" t="s">
        <v>70</v>
      </c>
      <c r="E462" s="990" t="s">
        <v>1845</v>
      </c>
      <c r="F462" s="3960" t="s">
        <v>1846</v>
      </c>
      <c r="G462" s="3880"/>
      <c r="H462" s="3729"/>
      <c r="I462" s="3731"/>
      <c r="J462" s="3733"/>
      <c r="K462" s="3729"/>
      <c r="L462" s="3731"/>
      <c r="M462" s="3733"/>
      <c r="N462" s="3493"/>
      <c r="O462" s="3326"/>
      <c r="P462" s="3340"/>
      <c r="Q462" s="3342">
        <v>3282</v>
      </c>
      <c r="R462" s="3344" t="s">
        <v>104</v>
      </c>
      <c r="S462" s="3345" t="s">
        <v>104</v>
      </c>
      <c r="T462" s="3797" t="s">
        <v>5348</v>
      </c>
      <c r="U462" s="3347">
        <v>345</v>
      </c>
      <c r="V462" s="3741" t="s">
        <v>5376</v>
      </c>
      <c r="W462" s="3744"/>
    </row>
    <row r="463" spans="2:27" ht="12" customHeight="1" x14ac:dyDescent="0.15">
      <c r="B463" s="4027"/>
      <c r="C463" s="3914"/>
      <c r="D463" s="1023" t="s">
        <v>71</v>
      </c>
      <c r="E463" s="990" t="s">
        <v>1845</v>
      </c>
      <c r="F463" s="3958" t="s">
        <v>1847</v>
      </c>
      <c r="G463" s="3880"/>
      <c r="H463" s="3729"/>
      <c r="I463" s="3731"/>
      <c r="J463" s="3733"/>
      <c r="K463" s="3729"/>
      <c r="L463" s="3731"/>
      <c r="M463" s="3733"/>
      <c r="N463" s="3503"/>
      <c r="O463" s="3358"/>
      <c r="P463" s="3359"/>
      <c r="Q463" s="3360"/>
      <c r="R463" s="3359"/>
      <c r="S463" s="3361"/>
      <c r="T463" s="3798"/>
      <c r="U463" s="3362"/>
      <c r="V463" s="3743"/>
      <c r="W463" s="3744"/>
    </row>
    <row r="464" spans="2:27" ht="12" customHeight="1" x14ac:dyDescent="0.15">
      <c r="B464" s="3678"/>
      <c r="C464" s="4023" t="s">
        <v>5377</v>
      </c>
      <c r="D464" s="1081" t="s">
        <v>72</v>
      </c>
      <c r="E464" s="1020" t="s">
        <v>1886</v>
      </c>
      <c r="F464" s="4074" t="s">
        <v>6</v>
      </c>
      <c r="G464" s="3880">
        <v>2</v>
      </c>
      <c r="H464" s="3729">
        <v>0</v>
      </c>
      <c r="I464" s="3731">
        <v>0</v>
      </c>
      <c r="J464" s="3733">
        <v>2</v>
      </c>
      <c r="K464" s="3729">
        <v>0</v>
      </c>
      <c r="L464" s="3731">
        <v>0</v>
      </c>
      <c r="M464" s="3733">
        <v>2</v>
      </c>
      <c r="N464" s="3502">
        <v>0</v>
      </c>
      <c r="O464" s="3325">
        <v>24</v>
      </c>
      <c r="P464" s="3328">
        <v>5683</v>
      </c>
      <c r="Q464" s="3329"/>
      <c r="R464" s="3332" t="s">
        <v>3552</v>
      </c>
      <c r="S464" s="3333"/>
      <c r="T464" s="3328" t="s">
        <v>4679</v>
      </c>
      <c r="U464" s="3329"/>
      <c r="V464" s="3338" t="s">
        <v>5371</v>
      </c>
      <c r="W464" s="3744"/>
      <c r="Y464" s="1548">
        <f>SUM(H464:J467)</f>
        <v>2</v>
      </c>
      <c r="Z464" s="1548">
        <f>SUM(K464:M467)</f>
        <v>2</v>
      </c>
      <c r="AA464" s="1549" t="str">
        <f>IF(Y464=Z464,"","不一致")</f>
        <v/>
      </c>
    </row>
    <row r="465" spans="2:27" ht="12" customHeight="1" x14ac:dyDescent="0.15">
      <c r="B465" s="3678"/>
      <c r="C465" s="4003"/>
      <c r="D465" s="1022"/>
      <c r="E465" s="989" t="s">
        <v>5378</v>
      </c>
      <c r="F465" s="4075"/>
      <c r="G465" s="3880"/>
      <c r="H465" s="3729"/>
      <c r="I465" s="3731"/>
      <c r="J465" s="3733"/>
      <c r="K465" s="3729"/>
      <c r="L465" s="3731"/>
      <c r="M465" s="3733"/>
      <c r="N465" s="3493"/>
      <c r="O465" s="3326"/>
      <c r="P465" s="3330"/>
      <c r="Q465" s="3331"/>
      <c r="R465" s="3334"/>
      <c r="S465" s="3335"/>
      <c r="T465" s="3336"/>
      <c r="U465" s="3337"/>
      <c r="V465" s="3339"/>
      <c r="W465" s="3744"/>
    </row>
    <row r="466" spans="2:27" ht="12" customHeight="1" x14ac:dyDescent="0.15">
      <c r="B466" s="3678"/>
      <c r="C466" s="4003"/>
      <c r="D466" s="1023" t="s">
        <v>70</v>
      </c>
      <c r="E466" s="1080" t="s">
        <v>1887</v>
      </c>
      <c r="F466" s="4024" t="s">
        <v>1888</v>
      </c>
      <c r="G466" s="3880"/>
      <c r="H466" s="3729"/>
      <c r="I466" s="3731"/>
      <c r="J466" s="3733"/>
      <c r="K466" s="3729"/>
      <c r="L466" s="3731"/>
      <c r="M466" s="3733"/>
      <c r="N466" s="3493"/>
      <c r="O466" s="3326"/>
      <c r="P466" s="3340"/>
      <c r="Q466" s="3342">
        <v>170</v>
      </c>
      <c r="R466" s="3344" t="s">
        <v>104</v>
      </c>
      <c r="S466" s="3345" t="s">
        <v>104</v>
      </c>
      <c r="T466" s="3797" t="s">
        <v>5348</v>
      </c>
      <c r="U466" s="3347">
        <v>345</v>
      </c>
      <c r="V466" s="3397" t="s">
        <v>5379</v>
      </c>
      <c r="W466" s="3744"/>
    </row>
    <row r="467" spans="2:27" ht="12" customHeight="1" x14ac:dyDescent="0.15">
      <c r="B467" s="3678"/>
      <c r="C467" s="4004"/>
      <c r="D467" s="1023" t="s">
        <v>71</v>
      </c>
      <c r="E467" s="989" t="s">
        <v>1887</v>
      </c>
      <c r="F467" s="4025"/>
      <c r="G467" s="3880"/>
      <c r="H467" s="3729"/>
      <c r="I467" s="3731"/>
      <c r="J467" s="3733"/>
      <c r="K467" s="3729"/>
      <c r="L467" s="3731"/>
      <c r="M467" s="3733"/>
      <c r="N467" s="3503"/>
      <c r="O467" s="3358"/>
      <c r="P467" s="3359"/>
      <c r="Q467" s="3360"/>
      <c r="R467" s="3359"/>
      <c r="S467" s="3361"/>
      <c r="T467" s="3798"/>
      <c r="U467" s="3362"/>
      <c r="V467" s="3398"/>
      <c r="W467" s="3744"/>
    </row>
    <row r="468" spans="2:27" ht="12" customHeight="1" x14ac:dyDescent="0.15">
      <c r="B468" s="3678"/>
      <c r="C468" s="4072" t="s">
        <v>2563</v>
      </c>
      <c r="D468" s="1064" t="s">
        <v>72</v>
      </c>
      <c r="E468" s="1082" t="s">
        <v>1848</v>
      </c>
      <c r="F468" s="4073" t="s">
        <v>6</v>
      </c>
      <c r="G468" s="3880">
        <v>2</v>
      </c>
      <c r="H468" s="3729">
        <v>0</v>
      </c>
      <c r="I468" s="3731">
        <v>0</v>
      </c>
      <c r="J468" s="3733">
        <v>2</v>
      </c>
      <c r="K468" s="3729">
        <v>0</v>
      </c>
      <c r="L468" s="3731">
        <v>0</v>
      </c>
      <c r="M468" s="3733">
        <v>2</v>
      </c>
      <c r="N468" s="3502">
        <v>0</v>
      </c>
      <c r="O468" s="3325">
        <v>11</v>
      </c>
      <c r="P468" s="3328">
        <v>5137</v>
      </c>
      <c r="Q468" s="3329"/>
      <c r="R468" s="3332" t="s">
        <v>3553</v>
      </c>
      <c r="S468" s="3333"/>
      <c r="T468" s="3328" t="s">
        <v>4679</v>
      </c>
      <c r="U468" s="3329"/>
      <c r="V468" s="3338" t="s">
        <v>5371</v>
      </c>
      <c r="W468" s="3744"/>
      <c r="Y468" s="1548">
        <f>SUM(H468:J471)</f>
        <v>2</v>
      </c>
      <c r="Z468" s="1548">
        <f>SUM(K468:M471)</f>
        <v>2</v>
      </c>
      <c r="AA468" s="1549" t="str">
        <f>IF(Y468=Z468,"","不一致")</f>
        <v/>
      </c>
    </row>
    <row r="469" spans="2:27" ht="12" customHeight="1" x14ac:dyDescent="0.15">
      <c r="B469" s="4027"/>
      <c r="C469" s="3913"/>
      <c r="D469" s="989"/>
      <c r="E469" s="989" t="s">
        <v>5380</v>
      </c>
      <c r="F469" s="4063"/>
      <c r="G469" s="3880"/>
      <c r="H469" s="3729"/>
      <c r="I469" s="3731"/>
      <c r="J469" s="3733"/>
      <c r="K469" s="3729"/>
      <c r="L469" s="3731"/>
      <c r="M469" s="3733"/>
      <c r="N469" s="3493"/>
      <c r="O469" s="3326"/>
      <c r="P469" s="3330"/>
      <c r="Q469" s="3331"/>
      <c r="R469" s="3334"/>
      <c r="S469" s="3335"/>
      <c r="T469" s="3336"/>
      <c r="U469" s="3337"/>
      <c r="V469" s="3339"/>
      <c r="W469" s="3744"/>
    </row>
    <row r="470" spans="2:27" ht="12" customHeight="1" x14ac:dyDescent="0.15">
      <c r="B470" s="4027"/>
      <c r="C470" s="3913"/>
      <c r="D470" s="1023" t="s">
        <v>70</v>
      </c>
      <c r="E470" s="990" t="s">
        <v>1849</v>
      </c>
      <c r="F470" s="3960" t="s">
        <v>5381</v>
      </c>
      <c r="G470" s="3880"/>
      <c r="H470" s="3729"/>
      <c r="I470" s="3731"/>
      <c r="J470" s="3733"/>
      <c r="K470" s="3729"/>
      <c r="L470" s="3731"/>
      <c r="M470" s="3733"/>
      <c r="N470" s="3493"/>
      <c r="O470" s="3326"/>
      <c r="P470" s="3340"/>
      <c r="Q470" s="3342">
        <v>1285</v>
      </c>
      <c r="R470" s="3344" t="s">
        <v>104</v>
      </c>
      <c r="S470" s="3345" t="s">
        <v>104</v>
      </c>
      <c r="T470" s="3797" t="s">
        <v>5348</v>
      </c>
      <c r="U470" s="3347">
        <v>345</v>
      </c>
      <c r="V470" s="3397" t="s">
        <v>3940</v>
      </c>
      <c r="W470" s="3744"/>
    </row>
    <row r="471" spans="2:27" ht="12" customHeight="1" x14ac:dyDescent="0.15">
      <c r="B471" s="4027"/>
      <c r="C471" s="3914"/>
      <c r="D471" s="1023" t="s">
        <v>71</v>
      </c>
      <c r="E471" s="990" t="s">
        <v>1849</v>
      </c>
      <c r="F471" s="3958" t="s">
        <v>1850</v>
      </c>
      <c r="G471" s="3909"/>
      <c r="H471" s="3768"/>
      <c r="I471" s="3769"/>
      <c r="J471" s="3770"/>
      <c r="K471" s="3768"/>
      <c r="L471" s="3769"/>
      <c r="M471" s="3770"/>
      <c r="N471" s="3493"/>
      <c r="O471" s="3326"/>
      <c r="P471" s="3340"/>
      <c r="Q471" s="3366"/>
      <c r="R471" s="3340"/>
      <c r="S471" s="3367"/>
      <c r="T471" s="3798"/>
      <c r="U471" s="3370"/>
      <c r="V471" s="3400"/>
      <c r="W471" s="3744"/>
    </row>
    <row r="472" spans="2:27" ht="12" customHeight="1" x14ac:dyDescent="0.15">
      <c r="B472" s="3678"/>
      <c r="C472" s="4060" t="s">
        <v>2564</v>
      </c>
      <c r="D472" s="1021" t="s">
        <v>72</v>
      </c>
      <c r="E472" s="1071" t="s">
        <v>1851</v>
      </c>
      <c r="F472" s="4062" t="s">
        <v>6</v>
      </c>
      <c r="G472" s="4071">
        <v>5</v>
      </c>
      <c r="H472" s="3799">
        <v>2</v>
      </c>
      <c r="I472" s="3800">
        <v>1</v>
      </c>
      <c r="J472" s="3801">
        <v>2</v>
      </c>
      <c r="K472" s="3799">
        <v>3</v>
      </c>
      <c r="L472" s="3800">
        <v>1</v>
      </c>
      <c r="M472" s="3801">
        <v>1</v>
      </c>
      <c r="N472" s="3502">
        <v>0</v>
      </c>
      <c r="O472" s="3325">
        <v>20</v>
      </c>
      <c r="P472" s="3328">
        <v>12939</v>
      </c>
      <c r="Q472" s="3329"/>
      <c r="R472" s="3332" t="s">
        <v>3476</v>
      </c>
      <c r="S472" s="3333"/>
      <c r="T472" s="3328" t="s">
        <v>4679</v>
      </c>
      <c r="U472" s="3329"/>
      <c r="V472" s="3338" t="s">
        <v>3342</v>
      </c>
      <c r="W472" s="3744"/>
      <c r="Y472" s="1548">
        <f>SUM(H472:J475)</f>
        <v>5</v>
      </c>
      <c r="Z472" s="1548">
        <f>SUM(K472:M475)</f>
        <v>5</v>
      </c>
      <c r="AA472" s="1549" t="str">
        <f>IF(Y472=Z472,"","不一致")</f>
        <v/>
      </c>
    </row>
    <row r="473" spans="2:27" ht="12" customHeight="1" x14ac:dyDescent="0.15">
      <c r="B473" s="4027"/>
      <c r="C473" s="3913"/>
      <c r="D473" s="989"/>
      <c r="E473" s="989" t="s">
        <v>1852</v>
      </c>
      <c r="F473" s="4063"/>
      <c r="G473" s="3880"/>
      <c r="H473" s="3729"/>
      <c r="I473" s="3731"/>
      <c r="J473" s="3733"/>
      <c r="K473" s="3729"/>
      <c r="L473" s="3731"/>
      <c r="M473" s="3733"/>
      <c r="N473" s="3493"/>
      <c r="O473" s="3326"/>
      <c r="P473" s="3330"/>
      <c r="Q473" s="3331"/>
      <c r="R473" s="3334"/>
      <c r="S473" s="3335"/>
      <c r="T473" s="3336"/>
      <c r="U473" s="3337"/>
      <c r="V473" s="3339"/>
      <c r="W473" s="3744"/>
    </row>
    <row r="474" spans="2:27" ht="12" customHeight="1" x14ac:dyDescent="0.15">
      <c r="B474" s="4027"/>
      <c r="C474" s="3913"/>
      <c r="D474" s="1023" t="s">
        <v>70</v>
      </c>
      <c r="E474" s="990" t="s">
        <v>1853</v>
      </c>
      <c r="F474" s="3960" t="s">
        <v>1854</v>
      </c>
      <c r="G474" s="3880"/>
      <c r="H474" s="3729"/>
      <c r="I474" s="3731"/>
      <c r="J474" s="3733"/>
      <c r="K474" s="3729"/>
      <c r="L474" s="3731"/>
      <c r="M474" s="3733"/>
      <c r="N474" s="3493"/>
      <c r="O474" s="3326"/>
      <c r="P474" s="3340"/>
      <c r="Q474" s="3342">
        <v>6548</v>
      </c>
      <c r="R474" s="3344" t="s">
        <v>104</v>
      </c>
      <c r="S474" s="3345" t="s">
        <v>104</v>
      </c>
      <c r="T474" s="3797" t="s">
        <v>5348</v>
      </c>
      <c r="U474" s="3347">
        <v>345</v>
      </c>
      <c r="V474" s="3741" t="s">
        <v>5382</v>
      </c>
      <c r="W474" s="3744"/>
    </row>
    <row r="475" spans="2:27" ht="12" customHeight="1" x14ac:dyDescent="0.15">
      <c r="B475" s="4027"/>
      <c r="C475" s="4061"/>
      <c r="D475" s="1043" t="s">
        <v>71</v>
      </c>
      <c r="E475" s="1002" t="s">
        <v>1853</v>
      </c>
      <c r="F475" s="4067" t="s">
        <v>1855</v>
      </c>
      <c r="G475" s="3880"/>
      <c r="H475" s="3729"/>
      <c r="I475" s="3731"/>
      <c r="J475" s="3733"/>
      <c r="K475" s="3729"/>
      <c r="L475" s="3731"/>
      <c r="M475" s="3733"/>
      <c r="N475" s="3503"/>
      <c r="O475" s="3358"/>
      <c r="P475" s="3359"/>
      <c r="Q475" s="3360"/>
      <c r="R475" s="3359"/>
      <c r="S475" s="3361"/>
      <c r="T475" s="3798"/>
      <c r="U475" s="3362"/>
      <c r="V475" s="3743"/>
      <c r="W475" s="3744"/>
    </row>
    <row r="476" spans="2:27" ht="12" customHeight="1" x14ac:dyDescent="0.15">
      <c r="B476" s="1007"/>
      <c r="C476" s="3912" t="s">
        <v>2565</v>
      </c>
      <c r="D476" s="1023" t="s">
        <v>72</v>
      </c>
      <c r="E476" s="990" t="s">
        <v>1856</v>
      </c>
      <c r="F476" s="3910" t="s">
        <v>6</v>
      </c>
      <c r="G476" s="3880">
        <v>2</v>
      </c>
      <c r="H476" s="3729">
        <v>0</v>
      </c>
      <c r="I476" s="3731">
        <v>0</v>
      </c>
      <c r="J476" s="3733">
        <v>2</v>
      </c>
      <c r="K476" s="3729">
        <v>0</v>
      </c>
      <c r="L476" s="3731">
        <v>0</v>
      </c>
      <c r="M476" s="3733">
        <v>2</v>
      </c>
      <c r="N476" s="3502">
        <v>1</v>
      </c>
      <c r="O476" s="3325">
        <v>9</v>
      </c>
      <c r="P476" s="3328">
        <v>1457</v>
      </c>
      <c r="Q476" s="3329"/>
      <c r="R476" s="3332" t="s">
        <v>3554</v>
      </c>
      <c r="S476" s="3333"/>
      <c r="T476" s="3328" t="s">
        <v>4679</v>
      </c>
      <c r="U476" s="3329"/>
      <c r="V476" s="3338" t="s">
        <v>3420</v>
      </c>
      <c r="W476" s="3744"/>
      <c r="Y476" s="1548">
        <f>SUM(H476:J479)</f>
        <v>2</v>
      </c>
      <c r="Z476" s="1548">
        <f>SUM(K476:M479)</f>
        <v>2</v>
      </c>
      <c r="AA476" s="1549" t="str">
        <f>IF(Y476=Z476,"","不一致")</f>
        <v/>
      </c>
    </row>
    <row r="477" spans="2:27" ht="12" customHeight="1" x14ac:dyDescent="0.15">
      <c r="B477" s="1007"/>
      <c r="C477" s="3913"/>
      <c r="D477" s="989"/>
      <c r="E477" s="989" t="s">
        <v>1857</v>
      </c>
      <c r="F477" s="4063"/>
      <c r="G477" s="3880"/>
      <c r="H477" s="3729"/>
      <c r="I477" s="3731"/>
      <c r="J477" s="3733"/>
      <c r="K477" s="3729"/>
      <c r="L477" s="3731"/>
      <c r="M477" s="3733"/>
      <c r="N477" s="3493"/>
      <c r="O477" s="3326"/>
      <c r="P477" s="3330"/>
      <c r="Q477" s="3331"/>
      <c r="R477" s="3334"/>
      <c r="S477" s="3335"/>
      <c r="T477" s="3336"/>
      <c r="U477" s="3337"/>
      <c r="V477" s="3339"/>
      <c r="W477" s="3744"/>
    </row>
    <row r="478" spans="2:27" ht="12" customHeight="1" x14ac:dyDescent="0.15">
      <c r="B478" s="1007"/>
      <c r="C478" s="3913"/>
      <c r="D478" s="1023" t="s">
        <v>70</v>
      </c>
      <c r="E478" s="990" t="s">
        <v>1858</v>
      </c>
      <c r="F478" s="3960" t="s">
        <v>1859</v>
      </c>
      <c r="G478" s="3880"/>
      <c r="H478" s="3729"/>
      <c r="I478" s="3731"/>
      <c r="J478" s="3733"/>
      <c r="K478" s="3729"/>
      <c r="L478" s="3731"/>
      <c r="M478" s="3733"/>
      <c r="N478" s="3493"/>
      <c r="O478" s="3326"/>
      <c r="P478" s="3340"/>
      <c r="Q478" s="3342">
        <v>616</v>
      </c>
      <c r="R478" s="3344" t="s">
        <v>104</v>
      </c>
      <c r="S478" s="3345" t="s">
        <v>104</v>
      </c>
      <c r="T478" s="3797" t="s">
        <v>5348</v>
      </c>
      <c r="U478" s="3347">
        <v>345</v>
      </c>
      <c r="V478" s="3397" t="s">
        <v>3426</v>
      </c>
      <c r="W478" s="3744"/>
    </row>
    <row r="479" spans="2:27" ht="12" customHeight="1" x14ac:dyDescent="0.15">
      <c r="B479" s="1007"/>
      <c r="C479" s="4061"/>
      <c r="D479" s="1043" t="s">
        <v>71</v>
      </c>
      <c r="E479" s="1002" t="s">
        <v>1858</v>
      </c>
      <c r="F479" s="4067" t="s">
        <v>1860</v>
      </c>
      <c r="G479" s="3880"/>
      <c r="H479" s="3729"/>
      <c r="I479" s="3731"/>
      <c r="J479" s="3733"/>
      <c r="K479" s="3729"/>
      <c r="L479" s="3731"/>
      <c r="M479" s="3733"/>
      <c r="N479" s="3503"/>
      <c r="O479" s="3358"/>
      <c r="P479" s="3359"/>
      <c r="Q479" s="3360"/>
      <c r="R479" s="3359"/>
      <c r="S479" s="3361"/>
      <c r="T479" s="3798"/>
      <c r="U479" s="3362"/>
      <c r="V479" s="3398"/>
      <c r="W479" s="3744"/>
    </row>
    <row r="480" spans="2:27" ht="12" customHeight="1" x14ac:dyDescent="0.15">
      <c r="B480" s="1007"/>
      <c r="C480" s="3912" t="s">
        <v>2566</v>
      </c>
      <c r="D480" s="1023" t="s">
        <v>72</v>
      </c>
      <c r="E480" s="990" t="s">
        <v>1861</v>
      </c>
      <c r="F480" s="3910" t="s">
        <v>6</v>
      </c>
      <c r="G480" s="3880">
        <v>2</v>
      </c>
      <c r="H480" s="3729">
        <v>0</v>
      </c>
      <c r="I480" s="3731">
        <v>0</v>
      </c>
      <c r="J480" s="3733">
        <v>2</v>
      </c>
      <c r="K480" s="3729">
        <v>0</v>
      </c>
      <c r="L480" s="3731">
        <v>1</v>
      </c>
      <c r="M480" s="3733">
        <v>1</v>
      </c>
      <c r="N480" s="3502">
        <v>0</v>
      </c>
      <c r="O480" s="3325">
        <v>16</v>
      </c>
      <c r="P480" s="3328">
        <v>4598</v>
      </c>
      <c r="Q480" s="3329"/>
      <c r="R480" s="3332" t="s">
        <v>3555</v>
      </c>
      <c r="S480" s="3333"/>
      <c r="T480" s="3328" t="s">
        <v>4679</v>
      </c>
      <c r="U480" s="3329"/>
      <c r="V480" s="3338" t="s">
        <v>3420</v>
      </c>
      <c r="W480" s="3744"/>
      <c r="Y480" s="1548">
        <f>SUM(H480:J483)</f>
        <v>2</v>
      </c>
      <c r="Z480" s="1548">
        <f>SUM(K480:M483)</f>
        <v>2</v>
      </c>
      <c r="AA480" s="1549" t="str">
        <f>IF(Y480=Z480,"","不一致")</f>
        <v/>
      </c>
    </row>
    <row r="481" spans="2:27" ht="12" customHeight="1" x14ac:dyDescent="0.15">
      <c r="B481" s="1007"/>
      <c r="C481" s="3913"/>
      <c r="D481" s="989"/>
      <c r="E481" s="989" t="s">
        <v>1862</v>
      </c>
      <c r="F481" s="4063"/>
      <c r="G481" s="3880"/>
      <c r="H481" s="3729"/>
      <c r="I481" s="3731"/>
      <c r="J481" s="3733"/>
      <c r="K481" s="3729"/>
      <c r="L481" s="3731"/>
      <c r="M481" s="3733"/>
      <c r="N481" s="3493"/>
      <c r="O481" s="3326"/>
      <c r="P481" s="3330"/>
      <c r="Q481" s="3331"/>
      <c r="R481" s="3334"/>
      <c r="S481" s="3335"/>
      <c r="T481" s="3336"/>
      <c r="U481" s="3337"/>
      <c r="V481" s="3339"/>
      <c r="W481" s="3744"/>
    </row>
    <row r="482" spans="2:27" ht="12" customHeight="1" x14ac:dyDescent="0.15">
      <c r="B482" s="1007"/>
      <c r="C482" s="3913"/>
      <c r="D482" s="1023" t="s">
        <v>70</v>
      </c>
      <c r="E482" s="990" t="s">
        <v>1863</v>
      </c>
      <c r="F482" s="3960" t="s">
        <v>1864</v>
      </c>
      <c r="G482" s="3880"/>
      <c r="H482" s="3729"/>
      <c r="I482" s="3731"/>
      <c r="J482" s="3733"/>
      <c r="K482" s="3729"/>
      <c r="L482" s="3731"/>
      <c r="M482" s="3733"/>
      <c r="N482" s="3493"/>
      <c r="O482" s="3326"/>
      <c r="P482" s="3340"/>
      <c r="Q482" s="3342">
        <v>1167</v>
      </c>
      <c r="R482" s="3344" t="s">
        <v>104</v>
      </c>
      <c r="S482" s="3345" t="s">
        <v>104</v>
      </c>
      <c r="T482" s="3797" t="s">
        <v>5348</v>
      </c>
      <c r="U482" s="3347">
        <v>345</v>
      </c>
      <c r="V482" s="3397" t="s">
        <v>3426</v>
      </c>
      <c r="W482" s="3744"/>
    </row>
    <row r="483" spans="2:27" ht="12" customHeight="1" x14ac:dyDescent="0.15">
      <c r="B483" s="1007"/>
      <c r="C483" s="4061"/>
      <c r="D483" s="1043" t="s">
        <v>71</v>
      </c>
      <c r="E483" s="1002" t="s">
        <v>1863</v>
      </c>
      <c r="F483" s="4067" t="s">
        <v>1865</v>
      </c>
      <c r="G483" s="3880"/>
      <c r="H483" s="3729"/>
      <c r="I483" s="3731"/>
      <c r="J483" s="3733"/>
      <c r="K483" s="3729"/>
      <c r="L483" s="3731"/>
      <c r="M483" s="3733"/>
      <c r="N483" s="3503"/>
      <c r="O483" s="3358"/>
      <c r="P483" s="3359"/>
      <c r="Q483" s="3360"/>
      <c r="R483" s="3359"/>
      <c r="S483" s="3361"/>
      <c r="T483" s="3798"/>
      <c r="U483" s="3362"/>
      <c r="V483" s="3398"/>
      <c r="W483" s="3744"/>
    </row>
    <row r="484" spans="2:27" ht="12" customHeight="1" x14ac:dyDescent="0.15">
      <c r="B484" s="1007"/>
      <c r="C484" s="3912" t="s">
        <v>2567</v>
      </c>
      <c r="D484" s="1023" t="s">
        <v>72</v>
      </c>
      <c r="E484" s="990" t="s">
        <v>1866</v>
      </c>
      <c r="F484" s="3910" t="s">
        <v>6</v>
      </c>
      <c r="G484" s="3880">
        <v>5</v>
      </c>
      <c r="H484" s="3729">
        <v>2</v>
      </c>
      <c r="I484" s="3731">
        <v>0</v>
      </c>
      <c r="J484" s="3733">
        <v>0</v>
      </c>
      <c r="K484" s="3729">
        <v>0</v>
      </c>
      <c r="L484" s="3731">
        <v>1</v>
      </c>
      <c r="M484" s="3733">
        <v>1</v>
      </c>
      <c r="N484" s="3502">
        <v>0</v>
      </c>
      <c r="O484" s="3325">
        <v>15</v>
      </c>
      <c r="P484" s="3328">
        <v>4691</v>
      </c>
      <c r="Q484" s="3329"/>
      <c r="R484" s="3332" t="s">
        <v>3556</v>
      </c>
      <c r="S484" s="3333"/>
      <c r="T484" s="3328" t="s">
        <v>4679</v>
      </c>
      <c r="U484" s="3329"/>
      <c r="V484" s="3338" t="s">
        <v>5371</v>
      </c>
      <c r="W484" s="3744"/>
      <c r="Y484" s="1548">
        <f>SUM(H484:J487)</f>
        <v>2</v>
      </c>
      <c r="Z484" s="1548">
        <f>SUM(K484:M487)</f>
        <v>2</v>
      </c>
      <c r="AA484" s="1549" t="str">
        <f>IF(Y484=Z484,"","不一致")</f>
        <v/>
      </c>
    </row>
    <row r="485" spans="2:27" ht="12" customHeight="1" x14ac:dyDescent="0.15">
      <c r="B485" s="1007"/>
      <c r="C485" s="3913"/>
      <c r="D485" s="989"/>
      <c r="E485" s="989" t="s">
        <v>5383</v>
      </c>
      <c r="F485" s="4063"/>
      <c r="G485" s="3880"/>
      <c r="H485" s="3729"/>
      <c r="I485" s="3731"/>
      <c r="J485" s="3733"/>
      <c r="K485" s="3729"/>
      <c r="L485" s="3731"/>
      <c r="M485" s="3733"/>
      <c r="N485" s="3493"/>
      <c r="O485" s="3326"/>
      <c r="P485" s="3330"/>
      <c r="Q485" s="3331"/>
      <c r="R485" s="3334"/>
      <c r="S485" s="3335"/>
      <c r="T485" s="3336"/>
      <c r="U485" s="3337"/>
      <c r="V485" s="3339"/>
      <c r="W485" s="3744"/>
    </row>
    <row r="486" spans="2:27" ht="12" customHeight="1" x14ac:dyDescent="0.15">
      <c r="B486" s="1007"/>
      <c r="C486" s="3913"/>
      <c r="D486" s="1023" t="s">
        <v>70</v>
      </c>
      <c r="E486" s="990" t="s">
        <v>1867</v>
      </c>
      <c r="F486" s="3960" t="s">
        <v>1868</v>
      </c>
      <c r="G486" s="3880"/>
      <c r="H486" s="3729"/>
      <c r="I486" s="3731"/>
      <c r="J486" s="3733"/>
      <c r="K486" s="3729"/>
      <c r="L486" s="3731"/>
      <c r="M486" s="3733"/>
      <c r="N486" s="3493"/>
      <c r="O486" s="3326"/>
      <c r="P486" s="3340"/>
      <c r="Q486" s="3342">
        <v>1860</v>
      </c>
      <c r="R486" s="3344" t="s">
        <v>104</v>
      </c>
      <c r="S486" s="3345" t="s">
        <v>104</v>
      </c>
      <c r="T486" s="3797" t="s">
        <v>5348</v>
      </c>
      <c r="U486" s="3347">
        <v>345</v>
      </c>
      <c r="V486" s="3741" t="s">
        <v>5384</v>
      </c>
      <c r="W486" s="3744"/>
    </row>
    <row r="487" spans="2:27" ht="12" customHeight="1" x14ac:dyDescent="0.15">
      <c r="B487" s="1007"/>
      <c r="C487" s="3914"/>
      <c r="D487" s="1023" t="s">
        <v>71</v>
      </c>
      <c r="E487" s="990" t="s">
        <v>1867</v>
      </c>
      <c r="F487" s="3958" t="s">
        <v>1869</v>
      </c>
      <c r="G487" s="3880"/>
      <c r="H487" s="3729"/>
      <c r="I487" s="3731"/>
      <c r="J487" s="3733"/>
      <c r="K487" s="3729"/>
      <c r="L487" s="3731"/>
      <c r="M487" s="3733"/>
      <c r="N487" s="3503"/>
      <c r="O487" s="3358"/>
      <c r="P487" s="3359"/>
      <c r="Q487" s="3360"/>
      <c r="R487" s="3359"/>
      <c r="S487" s="3361"/>
      <c r="T487" s="3798"/>
      <c r="U487" s="3362"/>
      <c r="V487" s="3743"/>
      <c r="W487" s="3744"/>
    </row>
    <row r="488" spans="2:27" ht="12" customHeight="1" x14ac:dyDescent="0.15">
      <c r="B488" s="1007"/>
      <c r="C488" s="4002" t="s">
        <v>2568</v>
      </c>
      <c r="D488" s="1021" t="s">
        <v>72</v>
      </c>
      <c r="E488" s="1009" t="s">
        <v>1870</v>
      </c>
      <c r="F488" s="4062" t="s">
        <v>6</v>
      </c>
      <c r="G488" s="3880">
        <v>4</v>
      </c>
      <c r="H488" s="3729">
        <v>0</v>
      </c>
      <c r="I488" s="3731">
        <v>0</v>
      </c>
      <c r="J488" s="3733">
        <v>4</v>
      </c>
      <c r="K488" s="3729">
        <v>2</v>
      </c>
      <c r="L488" s="3731">
        <v>0</v>
      </c>
      <c r="M488" s="3733">
        <v>2</v>
      </c>
      <c r="N488" s="3502">
        <v>0</v>
      </c>
      <c r="O488" s="3325">
        <v>28</v>
      </c>
      <c r="P488" s="3328">
        <v>15311</v>
      </c>
      <c r="Q488" s="3329"/>
      <c r="R488" s="3332" t="s">
        <v>3557</v>
      </c>
      <c r="S488" s="3333"/>
      <c r="T488" s="3328" t="s">
        <v>4679</v>
      </c>
      <c r="U488" s="3329"/>
      <c r="V488" s="3338" t="s">
        <v>5371</v>
      </c>
      <c r="W488" s="3744"/>
      <c r="Y488" s="1548">
        <f>SUM(H488:J491)</f>
        <v>4</v>
      </c>
      <c r="Z488" s="1548">
        <f>SUM(K488:M491)</f>
        <v>4</v>
      </c>
      <c r="AA488" s="1549" t="str">
        <f>IF(Y488=Z488,"","不一致")</f>
        <v/>
      </c>
    </row>
    <row r="489" spans="2:27" ht="12" customHeight="1" x14ac:dyDescent="0.15">
      <c r="B489" s="1007"/>
      <c r="C489" s="4003"/>
      <c r="D489" s="1022"/>
      <c r="E489" s="989" t="s">
        <v>5385</v>
      </c>
      <c r="F489" s="4063"/>
      <c r="G489" s="3880"/>
      <c r="H489" s="3729"/>
      <c r="I489" s="3731"/>
      <c r="J489" s="3733"/>
      <c r="K489" s="3729"/>
      <c r="L489" s="3731"/>
      <c r="M489" s="3733"/>
      <c r="N489" s="3493"/>
      <c r="O489" s="3326"/>
      <c r="P489" s="3330"/>
      <c r="Q489" s="3331"/>
      <c r="R489" s="3334"/>
      <c r="S489" s="3335"/>
      <c r="T489" s="3336"/>
      <c r="U489" s="3337"/>
      <c r="V489" s="3339"/>
      <c r="W489" s="3744"/>
    </row>
    <row r="490" spans="2:27" ht="12" customHeight="1" x14ac:dyDescent="0.15">
      <c r="B490" s="1007"/>
      <c r="C490" s="4003"/>
      <c r="D490" s="1023" t="s">
        <v>70</v>
      </c>
      <c r="E490" s="1080" t="s">
        <v>1871</v>
      </c>
      <c r="F490" s="3960" t="s">
        <v>1872</v>
      </c>
      <c r="G490" s="3880"/>
      <c r="H490" s="3729"/>
      <c r="I490" s="3731"/>
      <c r="J490" s="3733"/>
      <c r="K490" s="3729"/>
      <c r="L490" s="3731"/>
      <c r="M490" s="3733"/>
      <c r="N490" s="3493"/>
      <c r="O490" s="3326"/>
      <c r="P490" s="3340"/>
      <c r="Q490" s="3342">
        <v>10563</v>
      </c>
      <c r="R490" s="3344" t="s">
        <v>104</v>
      </c>
      <c r="S490" s="3345" t="s">
        <v>104</v>
      </c>
      <c r="T490" s="3797" t="s">
        <v>5348</v>
      </c>
      <c r="U490" s="3347">
        <v>345</v>
      </c>
      <c r="V490" s="3741" t="s">
        <v>5386</v>
      </c>
      <c r="W490" s="3744"/>
    </row>
    <row r="491" spans="2:27" ht="12" customHeight="1" x14ac:dyDescent="0.15">
      <c r="B491" s="1007"/>
      <c r="C491" s="4018"/>
      <c r="D491" s="1043" t="s">
        <v>71</v>
      </c>
      <c r="E491" s="1011" t="s">
        <v>1871</v>
      </c>
      <c r="F491" s="4067" t="s">
        <v>1869</v>
      </c>
      <c r="G491" s="3880"/>
      <c r="H491" s="3729"/>
      <c r="I491" s="3731"/>
      <c r="J491" s="3733"/>
      <c r="K491" s="3729"/>
      <c r="L491" s="3731"/>
      <c r="M491" s="3733"/>
      <c r="N491" s="3503"/>
      <c r="O491" s="3358"/>
      <c r="P491" s="3359"/>
      <c r="Q491" s="3360"/>
      <c r="R491" s="3359"/>
      <c r="S491" s="3361"/>
      <c r="T491" s="3798"/>
      <c r="U491" s="3362"/>
      <c r="V491" s="3743"/>
      <c r="W491" s="3744"/>
    </row>
    <row r="492" spans="2:27" ht="12" customHeight="1" x14ac:dyDescent="0.15">
      <c r="B492" s="1007"/>
      <c r="C492" s="3912" t="s">
        <v>2569</v>
      </c>
      <c r="D492" s="1023" t="s">
        <v>72</v>
      </c>
      <c r="E492" s="990" t="s">
        <v>1873</v>
      </c>
      <c r="F492" s="3910" t="s">
        <v>6</v>
      </c>
      <c r="G492" s="3880">
        <v>2</v>
      </c>
      <c r="H492" s="3729">
        <v>0</v>
      </c>
      <c r="I492" s="3731">
        <v>0</v>
      </c>
      <c r="J492" s="3733">
        <v>2</v>
      </c>
      <c r="K492" s="3729">
        <v>0</v>
      </c>
      <c r="L492" s="3731">
        <v>0</v>
      </c>
      <c r="M492" s="3733">
        <v>2</v>
      </c>
      <c r="N492" s="3502">
        <v>0</v>
      </c>
      <c r="O492" s="3325">
        <v>9</v>
      </c>
      <c r="P492" s="3328">
        <v>2240</v>
      </c>
      <c r="Q492" s="3329"/>
      <c r="R492" s="3332" t="s">
        <v>3558</v>
      </c>
      <c r="S492" s="3333"/>
      <c r="T492" s="3328" t="s">
        <v>4679</v>
      </c>
      <c r="U492" s="3329"/>
      <c r="V492" s="3338" t="s">
        <v>3420</v>
      </c>
      <c r="W492" s="3744"/>
      <c r="Y492" s="1548">
        <f>SUM(H492:J495)</f>
        <v>2</v>
      </c>
      <c r="Z492" s="1548">
        <f>SUM(K492:M495)</f>
        <v>2</v>
      </c>
      <c r="AA492" s="1549" t="str">
        <f>IF(Y492=Z492,"","不一致")</f>
        <v/>
      </c>
    </row>
    <row r="493" spans="2:27" ht="12" customHeight="1" x14ac:dyDescent="0.15">
      <c r="B493" s="1007"/>
      <c r="C493" s="3913"/>
      <c r="D493" s="989"/>
      <c r="E493" s="989" t="s">
        <v>1874</v>
      </c>
      <c r="F493" s="4063"/>
      <c r="G493" s="3880"/>
      <c r="H493" s="3729"/>
      <c r="I493" s="3731"/>
      <c r="J493" s="3733"/>
      <c r="K493" s="3729"/>
      <c r="L493" s="3731"/>
      <c r="M493" s="3733"/>
      <c r="N493" s="3493"/>
      <c r="O493" s="3326"/>
      <c r="P493" s="3330"/>
      <c r="Q493" s="3331"/>
      <c r="R493" s="3334"/>
      <c r="S493" s="3335"/>
      <c r="T493" s="3336"/>
      <c r="U493" s="3337"/>
      <c r="V493" s="3339"/>
      <c r="W493" s="3744"/>
    </row>
    <row r="494" spans="2:27" ht="12" customHeight="1" x14ac:dyDescent="0.15">
      <c r="B494" s="1007"/>
      <c r="C494" s="3913"/>
      <c r="D494" s="1023" t="s">
        <v>70</v>
      </c>
      <c r="E494" s="990" t="s">
        <v>1875</v>
      </c>
      <c r="F494" s="3960" t="s">
        <v>1876</v>
      </c>
      <c r="G494" s="3880"/>
      <c r="H494" s="3729"/>
      <c r="I494" s="3731"/>
      <c r="J494" s="3733"/>
      <c r="K494" s="3729"/>
      <c r="L494" s="3731"/>
      <c r="M494" s="3733"/>
      <c r="N494" s="3493"/>
      <c r="O494" s="3326"/>
      <c r="P494" s="3340"/>
      <c r="Q494" s="3342">
        <v>419</v>
      </c>
      <c r="R494" s="3344" t="s">
        <v>104</v>
      </c>
      <c r="S494" s="3345" t="s">
        <v>104</v>
      </c>
      <c r="T494" s="3797" t="s">
        <v>5348</v>
      </c>
      <c r="U494" s="3347">
        <v>345</v>
      </c>
      <c r="V494" s="3397" t="s">
        <v>3426</v>
      </c>
      <c r="W494" s="3744"/>
    </row>
    <row r="495" spans="2:27" ht="12" customHeight="1" x14ac:dyDescent="0.15">
      <c r="B495" s="1007"/>
      <c r="C495" s="3914"/>
      <c r="D495" s="1023" t="s">
        <v>71</v>
      </c>
      <c r="E495" s="990" t="s">
        <v>1875</v>
      </c>
      <c r="F495" s="3958" t="s">
        <v>1877</v>
      </c>
      <c r="G495" s="3880"/>
      <c r="H495" s="3729"/>
      <c r="I495" s="3731"/>
      <c r="J495" s="3733"/>
      <c r="K495" s="3729"/>
      <c r="L495" s="3731"/>
      <c r="M495" s="3733"/>
      <c r="N495" s="3503"/>
      <c r="O495" s="3358"/>
      <c r="P495" s="3359"/>
      <c r="Q495" s="3360"/>
      <c r="R495" s="3359"/>
      <c r="S495" s="3361"/>
      <c r="T495" s="3798"/>
      <c r="U495" s="3362"/>
      <c r="V495" s="3398"/>
      <c r="W495" s="3744"/>
    </row>
    <row r="496" spans="2:27" ht="12" customHeight="1" x14ac:dyDescent="0.15">
      <c r="B496" s="1007"/>
      <c r="C496" s="4060" t="s">
        <v>2570</v>
      </c>
      <c r="D496" s="1021" t="s">
        <v>72</v>
      </c>
      <c r="E496" s="1071" t="s">
        <v>1878</v>
      </c>
      <c r="F496" s="4062" t="s">
        <v>6</v>
      </c>
      <c r="G496" s="3880">
        <v>2</v>
      </c>
      <c r="H496" s="3729">
        <v>0</v>
      </c>
      <c r="I496" s="3731">
        <v>0</v>
      </c>
      <c r="J496" s="3733">
        <v>2</v>
      </c>
      <c r="K496" s="3729">
        <v>1</v>
      </c>
      <c r="L496" s="3731">
        <v>0</v>
      </c>
      <c r="M496" s="3733">
        <v>1</v>
      </c>
      <c r="N496" s="3502">
        <v>0</v>
      </c>
      <c r="O496" s="3325">
        <v>17</v>
      </c>
      <c r="P496" s="3328">
        <v>11702</v>
      </c>
      <c r="Q496" s="3329"/>
      <c r="R496" s="3332" t="s">
        <v>3559</v>
      </c>
      <c r="S496" s="3333"/>
      <c r="T496" s="3328" t="s">
        <v>4679</v>
      </c>
      <c r="U496" s="3329"/>
      <c r="V496" s="3338" t="s">
        <v>5371</v>
      </c>
      <c r="W496" s="3744"/>
      <c r="Y496" s="1548">
        <f>SUM(H496:J499)</f>
        <v>2</v>
      </c>
      <c r="Z496" s="1548">
        <f>SUM(K496:M499)</f>
        <v>2</v>
      </c>
      <c r="AA496" s="1549" t="str">
        <f>IF(Y496=Z496,"","不一致")</f>
        <v/>
      </c>
    </row>
    <row r="497" spans="2:27" ht="12" customHeight="1" x14ac:dyDescent="0.15">
      <c r="B497" s="1007"/>
      <c r="C497" s="3913"/>
      <c r="D497" s="989"/>
      <c r="E497" s="989" t="s">
        <v>1879</v>
      </c>
      <c r="F497" s="4063"/>
      <c r="G497" s="3880"/>
      <c r="H497" s="3729"/>
      <c r="I497" s="3731"/>
      <c r="J497" s="3733"/>
      <c r="K497" s="3729"/>
      <c r="L497" s="3731"/>
      <c r="M497" s="3733"/>
      <c r="N497" s="3493"/>
      <c r="O497" s="3326"/>
      <c r="P497" s="3330"/>
      <c r="Q497" s="3331"/>
      <c r="R497" s="3334"/>
      <c r="S497" s="3335"/>
      <c r="T497" s="3336"/>
      <c r="U497" s="3337"/>
      <c r="V497" s="3339"/>
      <c r="W497" s="3744"/>
    </row>
    <row r="498" spans="2:27" ht="12" customHeight="1" x14ac:dyDescent="0.15">
      <c r="B498" s="1007"/>
      <c r="C498" s="3913"/>
      <c r="D498" s="1023" t="s">
        <v>70</v>
      </c>
      <c r="E498" s="990" t="s">
        <v>1880</v>
      </c>
      <c r="F498" s="3960" t="s">
        <v>5387</v>
      </c>
      <c r="G498" s="3880"/>
      <c r="H498" s="3729"/>
      <c r="I498" s="3731"/>
      <c r="J498" s="3733"/>
      <c r="K498" s="3729"/>
      <c r="L498" s="3731"/>
      <c r="M498" s="3733"/>
      <c r="N498" s="3493"/>
      <c r="O498" s="3326"/>
      <c r="P498" s="3340"/>
      <c r="Q498" s="3342">
        <v>2689</v>
      </c>
      <c r="R498" s="3344" t="s">
        <v>104</v>
      </c>
      <c r="S498" s="3345" t="s">
        <v>104</v>
      </c>
      <c r="T498" s="3797" t="s">
        <v>5348</v>
      </c>
      <c r="U498" s="3347">
        <v>345</v>
      </c>
      <c r="V498" s="3397" t="s">
        <v>5388</v>
      </c>
      <c r="W498" s="3744"/>
    </row>
    <row r="499" spans="2:27" ht="12" customHeight="1" x14ac:dyDescent="0.15">
      <c r="B499" s="1007"/>
      <c r="C499" s="4061"/>
      <c r="D499" s="1043" t="s">
        <v>71</v>
      </c>
      <c r="E499" s="1002" t="s">
        <v>1880</v>
      </c>
      <c r="F499" s="4067" t="s">
        <v>1881</v>
      </c>
      <c r="G499" s="3880"/>
      <c r="H499" s="3729"/>
      <c r="I499" s="3731"/>
      <c r="J499" s="3733"/>
      <c r="K499" s="3729"/>
      <c r="L499" s="3731"/>
      <c r="M499" s="3733"/>
      <c r="N499" s="3503"/>
      <c r="O499" s="3358"/>
      <c r="P499" s="3359"/>
      <c r="Q499" s="3360"/>
      <c r="R499" s="3359"/>
      <c r="S499" s="3361"/>
      <c r="T499" s="3798"/>
      <c r="U499" s="3362"/>
      <c r="V499" s="3400"/>
      <c r="W499" s="3744"/>
    </row>
    <row r="500" spans="2:27" ht="12" customHeight="1" x14ac:dyDescent="0.15">
      <c r="B500" s="3678"/>
      <c r="C500" s="3912" t="s">
        <v>2571</v>
      </c>
      <c r="D500" s="1023" t="s">
        <v>72</v>
      </c>
      <c r="E500" s="990" t="s">
        <v>1882</v>
      </c>
      <c r="F500" s="3910" t="s">
        <v>6</v>
      </c>
      <c r="G500" s="3880">
        <v>3</v>
      </c>
      <c r="H500" s="3729">
        <v>0</v>
      </c>
      <c r="I500" s="3731">
        <v>0</v>
      </c>
      <c r="J500" s="3733">
        <v>2</v>
      </c>
      <c r="K500" s="3729">
        <v>1</v>
      </c>
      <c r="L500" s="3731">
        <v>1</v>
      </c>
      <c r="M500" s="3733">
        <v>0</v>
      </c>
      <c r="N500" s="3502">
        <v>0</v>
      </c>
      <c r="O500" s="3325">
        <v>5</v>
      </c>
      <c r="P500" s="3328">
        <v>3784</v>
      </c>
      <c r="Q500" s="3329"/>
      <c r="R500" s="3332" t="s">
        <v>3560</v>
      </c>
      <c r="S500" s="3333"/>
      <c r="T500" s="3328" t="s">
        <v>4679</v>
      </c>
      <c r="U500" s="3329"/>
      <c r="V500" s="3338" t="s">
        <v>3420</v>
      </c>
      <c r="W500" s="3744"/>
      <c r="Y500" s="1548">
        <f>SUM(H500:J503)</f>
        <v>2</v>
      </c>
      <c r="Z500" s="1548">
        <f>SUM(K500:M503)</f>
        <v>2</v>
      </c>
      <c r="AA500" s="1549" t="str">
        <f>IF(Y500=Z500,"","不一致")</f>
        <v/>
      </c>
    </row>
    <row r="501" spans="2:27" ht="12" customHeight="1" x14ac:dyDescent="0.15">
      <c r="B501" s="3678"/>
      <c r="C501" s="3913"/>
      <c r="D501" s="989"/>
      <c r="E501" s="989" t="s">
        <v>1883</v>
      </c>
      <c r="F501" s="3911"/>
      <c r="G501" s="3880"/>
      <c r="H501" s="3729"/>
      <c r="I501" s="3731"/>
      <c r="J501" s="3733"/>
      <c r="K501" s="3729"/>
      <c r="L501" s="3731"/>
      <c r="M501" s="3733"/>
      <c r="N501" s="3493"/>
      <c r="O501" s="3326"/>
      <c r="P501" s="3330"/>
      <c r="Q501" s="3331"/>
      <c r="R501" s="3334"/>
      <c r="S501" s="3335"/>
      <c r="T501" s="3336"/>
      <c r="U501" s="3337"/>
      <c r="V501" s="3339"/>
      <c r="W501" s="3744"/>
    </row>
    <row r="502" spans="2:27" ht="12" customHeight="1" x14ac:dyDescent="0.15">
      <c r="B502" s="3678"/>
      <c r="C502" s="3913"/>
      <c r="D502" s="1023" t="s">
        <v>70</v>
      </c>
      <c r="E502" s="990" t="s">
        <v>1884</v>
      </c>
      <c r="F502" s="3989" t="s">
        <v>5389</v>
      </c>
      <c r="G502" s="3880"/>
      <c r="H502" s="3729"/>
      <c r="I502" s="3731"/>
      <c r="J502" s="3733"/>
      <c r="K502" s="3729"/>
      <c r="L502" s="3731"/>
      <c r="M502" s="3733"/>
      <c r="N502" s="3493"/>
      <c r="O502" s="3326"/>
      <c r="P502" s="3340"/>
      <c r="Q502" s="3342">
        <v>238</v>
      </c>
      <c r="R502" s="3344" t="s">
        <v>104</v>
      </c>
      <c r="S502" s="3345" t="s">
        <v>104</v>
      </c>
      <c r="T502" s="3797" t="s">
        <v>5348</v>
      </c>
      <c r="U502" s="3347">
        <v>345</v>
      </c>
      <c r="V502" s="3397" t="s">
        <v>3426</v>
      </c>
      <c r="W502" s="3744"/>
    </row>
    <row r="503" spans="2:27" ht="12" customHeight="1" thickBot="1" x14ac:dyDescent="0.2">
      <c r="B503" s="3678"/>
      <c r="C503" s="3914"/>
      <c r="D503" s="1023" t="s">
        <v>71</v>
      </c>
      <c r="E503" s="990" t="s">
        <v>1884</v>
      </c>
      <c r="F503" s="4076" t="s">
        <v>1885</v>
      </c>
      <c r="G503" s="3909"/>
      <c r="H503" s="3768"/>
      <c r="I503" s="3769"/>
      <c r="J503" s="3770"/>
      <c r="K503" s="3768"/>
      <c r="L503" s="3769"/>
      <c r="M503" s="3770"/>
      <c r="N503" s="3493"/>
      <c r="O503" s="3326"/>
      <c r="P503" s="3340"/>
      <c r="Q503" s="3366"/>
      <c r="R503" s="3340"/>
      <c r="S503" s="3367"/>
      <c r="T503" s="3798"/>
      <c r="U503" s="3370"/>
      <c r="V503" s="3400"/>
      <c r="W503" s="3744"/>
    </row>
    <row r="504" spans="2:27" ht="12" customHeight="1" x14ac:dyDescent="0.15">
      <c r="B504" s="3873" t="s">
        <v>29</v>
      </c>
      <c r="C504" s="4077" t="s">
        <v>5839</v>
      </c>
      <c r="D504" s="1052" t="s">
        <v>72</v>
      </c>
      <c r="E504" s="1014" t="s">
        <v>1889</v>
      </c>
      <c r="F504" s="3947" t="s">
        <v>5840</v>
      </c>
      <c r="G504" s="3879">
        <v>4</v>
      </c>
      <c r="H504" s="3784">
        <v>1</v>
      </c>
      <c r="I504" s="3786">
        <v>0</v>
      </c>
      <c r="J504" s="3788">
        <v>1</v>
      </c>
      <c r="K504" s="3784">
        <v>0</v>
      </c>
      <c r="L504" s="3786">
        <v>0</v>
      </c>
      <c r="M504" s="3788">
        <v>2</v>
      </c>
      <c r="N504" s="3758">
        <v>0</v>
      </c>
      <c r="O504" s="3759">
        <v>16</v>
      </c>
      <c r="P504" s="3760">
        <v>7242</v>
      </c>
      <c r="Q504" s="3761"/>
      <c r="R504" s="3762" t="s">
        <v>3561</v>
      </c>
      <c r="S504" s="3763"/>
      <c r="T504" s="3760" t="s">
        <v>5841</v>
      </c>
      <c r="U504" s="3761"/>
      <c r="V504" s="3780" t="s">
        <v>3420</v>
      </c>
      <c r="W504" s="3744"/>
      <c r="X504" s="1552">
        <f>SUM(O504:O511)</f>
        <v>25</v>
      </c>
      <c r="Y504" s="1548">
        <f>SUM(H504:J507)</f>
        <v>2</v>
      </c>
      <c r="Z504" s="1548">
        <f>SUM(K504:M507)</f>
        <v>2</v>
      </c>
      <c r="AA504" s="1549" t="str">
        <f>IF(Y504=Z504,"","不一致")</f>
        <v/>
      </c>
    </row>
    <row r="505" spans="2:27" ht="12" customHeight="1" x14ac:dyDescent="0.15">
      <c r="B505" s="4027"/>
      <c r="C505" s="4003"/>
      <c r="D505" s="1022"/>
      <c r="E505" s="981" t="s">
        <v>1890</v>
      </c>
      <c r="F505" s="4024"/>
      <c r="G505" s="3880"/>
      <c r="H505" s="3729"/>
      <c r="I505" s="3731"/>
      <c r="J505" s="3733"/>
      <c r="K505" s="3729"/>
      <c r="L505" s="3731"/>
      <c r="M505" s="3733"/>
      <c r="N505" s="3493"/>
      <c r="O505" s="3326"/>
      <c r="P505" s="3330"/>
      <c r="Q505" s="3331"/>
      <c r="R505" s="3334"/>
      <c r="S505" s="3335"/>
      <c r="T505" s="3336"/>
      <c r="U505" s="3337"/>
      <c r="V505" s="3339"/>
      <c r="W505" s="3744"/>
    </row>
    <row r="506" spans="2:27" ht="12" customHeight="1" x14ac:dyDescent="0.15">
      <c r="B506" s="4027"/>
      <c r="C506" s="4003"/>
      <c r="D506" s="1023" t="s">
        <v>70</v>
      </c>
      <c r="E506" s="981" t="s">
        <v>1891</v>
      </c>
      <c r="F506" s="4024" t="s">
        <v>5842</v>
      </c>
      <c r="G506" s="3880"/>
      <c r="H506" s="3729"/>
      <c r="I506" s="3731"/>
      <c r="J506" s="3733"/>
      <c r="K506" s="3729"/>
      <c r="L506" s="3731"/>
      <c r="M506" s="3733"/>
      <c r="N506" s="3493"/>
      <c r="O506" s="3326"/>
      <c r="P506" s="3340"/>
      <c r="Q506" s="3342">
        <v>1842</v>
      </c>
      <c r="R506" s="3344">
        <v>307</v>
      </c>
      <c r="S506" s="3345">
        <v>643</v>
      </c>
      <c r="T506" s="3344" t="s">
        <v>3527</v>
      </c>
      <c r="U506" s="3347">
        <v>344</v>
      </c>
      <c r="V506" s="3397" t="s">
        <v>3426</v>
      </c>
      <c r="W506" s="3744"/>
    </row>
    <row r="507" spans="2:27" ht="12" customHeight="1" x14ac:dyDescent="0.15">
      <c r="B507" s="4027"/>
      <c r="C507" s="4018"/>
      <c r="D507" s="1043" t="s">
        <v>71</v>
      </c>
      <c r="E507" s="1055" t="s">
        <v>1892</v>
      </c>
      <c r="F507" s="4025" t="s">
        <v>1893</v>
      </c>
      <c r="G507" s="3880"/>
      <c r="H507" s="3729"/>
      <c r="I507" s="3731"/>
      <c r="J507" s="3733"/>
      <c r="K507" s="3729"/>
      <c r="L507" s="3731"/>
      <c r="M507" s="3733"/>
      <c r="N507" s="3503"/>
      <c r="O507" s="3358"/>
      <c r="P507" s="3359"/>
      <c r="Q507" s="3360"/>
      <c r="R507" s="3359"/>
      <c r="S507" s="3361"/>
      <c r="T507" s="3359"/>
      <c r="U507" s="3362"/>
      <c r="V507" s="3398"/>
      <c r="W507" s="3744"/>
    </row>
    <row r="508" spans="2:27" ht="12" customHeight="1" thickBot="1" x14ac:dyDescent="0.2">
      <c r="B508" s="3678"/>
      <c r="C508" s="4002" t="s">
        <v>5843</v>
      </c>
      <c r="D508" s="1021" t="s">
        <v>72</v>
      </c>
      <c r="E508" s="1009" t="s">
        <v>335</v>
      </c>
      <c r="F508" s="4085" t="s">
        <v>5844</v>
      </c>
      <c r="G508" s="3917">
        <v>4</v>
      </c>
      <c r="H508" s="3730">
        <v>1</v>
      </c>
      <c r="I508" s="3732">
        <v>0</v>
      </c>
      <c r="J508" s="3734">
        <v>1</v>
      </c>
      <c r="K508" s="3730">
        <v>0</v>
      </c>
      <c r="L508" s="3732">
        <v>1</v>
      </c>
      <c r="M508" s="3734">
        <v>1</v>
      </c>
      <c r="N508" s="3795">
        <v>1</v>
      </c>
      <c r="O508" s="3796">
        <v>9</v>
      </c>
      <c r="P508" s="3328">
        <v>8143</v>
      </c>
      <c r="Q508" s="3329"/>
      <c r="R508" s="3332" t="s">
        <v>3562</v>
      </c>
      <c r="S508" s="3333"/>
      <c r="T508" s="3328" t="s">
        <v>5845</v>
      </c>
      <c r="U508" s="3329"/>
      <c r="V508" s="3338" t="s">
        <v>3420</v>
      </c>
      <c r="W508" s="3744"/>
      <c r="Y508" s="1548">
        <f>SUM(H508:J511)</f>
        <v>2</v>
      </c>
      <c r="Z508" s="1548">
        <f>SUM(K508:M511)</f>
        <v>2</v>
      </c>
      <c r="AA508" s="1549" t="str">
        <f>IF(Y508=Z508,"","不一致")</f>
        <v/>
      </c>
    </row>
    <row r="509" spans="2:27" ht="12" customHeight="1" thickBot="1" x14ac:dyDescent="0.2">
      <c r="B509" s="4027"/>
      <c r="C509" s="4003"/>
      <c r="D509" s="1022"/>
      <c r="E509" s="1006" t="s">
        <v>1894</v>
      </c>
      <c r="F509" s="4024"/>
      <c r="G509" s="3908"/>
      <c r="H509" s="3783"/>
      <c r="I509" s="3785"/>
      <c r="J509" s="3787"/>
      <c r="K509" s="3783"/>
      <c r="L509" s="3785"/>
      <c r="M509" s="3787"/>
      <c r="N509" s="3789"/>
      <c r="O509" s="3791"/>
      <c r="P509" s="3330"/>
      <c r="Q509" s="3331"/>
      <c r="R509" s="3334"/>
      <c r="S509" s="3335"/>
      <c r="T509" s="3336"/>
      <c r="U509" s="3337"/>
      <c r="V509" s="3339"/>
      <c r="W509" s="3744"/>
    </row>
    <row r="510" spans="2:27" ht="12" customHeight="1" thickBot="1" x14ac:dyDescent="0.2">
      <c r="B510" s="4027"/>
      <c r="C510" s="4003"/>
      <c r="D510" s="1023" t="s">
        <v>70</v>
      </c>
      <c r="E510" s="1006" t="s">
        <v>1895</v>
      </c>
      <c r="F510" s="4024" t="s">
        <v>5846</v>
      </c>
      <c r="G510" s="3908"/>
      <c r="H510" s="3783"/>
      <c r="I510" s="3785"/>
      <c r="J510" s="3787"/>
      <c r="K510" s="3783"/>
      <c r="L510" s="3785"/>
      <c r="M510" s="3787"/>
      <c r="N510" s="3789"/>
      <c r="O510" s="3791"/>
      <c r="P510" s="3341"/>
      <c r="Q510" s="3423">
        <v>1951</v>
      </c>
      <c r="R510" s="3425">
        <v>491</v>
      </c>
      <c r="S510" s="3426">
        <v>962</v>
      </c>
      <c r="T510" s="3425" t="s">
        <v>3527</v>
      </c>
      <c r="U510" s="3428">
        <v>346</v>
      </c>
      <c r="V510" s="3430" t="s">
        <v>3426</v>
      </c>
      <c r="W510" s="3744"/>
    </row>
    <row r="511" spans="2:27" ht="12" customHeight="1" thickBot="1" x14ac:dyDescent="0.2">
      <c r="B511" s="4036"/>
      <c r="C511" s="4084"/>
      <c r="D511" s="1074" t="s">
        <v>71</v>
      </c>
      <c r="E511" s="1051" t="s">
        <v>1896</v>
      </c>
      <c r="F511" s="4032"/>
      <c r="G511" s="3908"/>
      <c r="H511" s="3783"/>
      <c r="I511" s="3785"/>
      <c r="J511" s="3787"/>
      <c r="K511" s="3783"/>
      <c r="L511" s="3785"/>
      <c r="M511" s="3787"/>
      <c r="N511" s="3789"/>
      <c r="O511" s="3791"/>
      <c r="P511" s="3422"/>
      <c r="Q511" s="3424"/>
      <c r="R511" s="3422"/>
      <c r="S511" s="3427"/>
      <c r="T511" s="3422"/>
      <c r="U511" s="3429"/>
      <c r="V511" s="3419"/>
      <c r="W511" s="3744"/>
    </row>
    <row r="512" spans="2:27" ht="12" customHeight="1" thickBot="1" x14ac:dyDescent="0.2">
      <c r="B512" s="4082" t="s">
        <v>1897</v>
      </c>
      <c r="C512" s="4080" t="s">
        <v>4098</v>
      </c>
      <c r="D512" s="1023" t="s">
        <v>72</v>
      </c>
      <c r="E512" s="989" t="s">
        <v>113</v>
      </c>
      <c r="F512" s="3929" t="s">
        <v>3125</v>
      </c>
      <c r="G512" s="3908">
        <v>4</v>
      </c>
      <c r="H512" s="3783">
        <v>1</v>
      </c>
      <c r="I512" s="3785">
        <v>0</v>
      </c>
      <c r="J512" s="3787">
        <v>3</v>
      </c>
      <c r="K512" s="3783">
        <v>0</v>
      </c>
      <c r="L512" s="3785">
        <v>1</v>
      </c>
      <c r="M512" s="3787">
        <v>3</v>
      </c>
      <c r="N512" s="3789">
        <v>0</v>
      </c>
      <c r="O512" s="3791">
        <v>11</v>
      </c>
      <c r="P512" s="3411">
        <v>87332</v>
      </c>
      <c r="Q512" s="3412"/>
      <c r="R512" s="3413" t="s">
        <v>8</v>
      </c>
      <c r="S512" s="3414"/>
      <c r="T512" s="3411" t="s">
        <v>5450</v>
      </c>
      <c r="U512" s="3412"/>
      <c r="V512" s="3793" t="s">
        <v>3420</v>
      </c>
      <c r="W512" s="3744"/>
      <c r="X512" s="1552">
        <f>SUM(O512:O539)</f>
        <v>51</v>
      </c>
      <c r="Y512" s="1548">
        <f>SUM(H512:J515)</f>
        <v>4</v>
      </c>
      <c r="Z512" s="1548">
        <f>SUM(K512:M515)</f>
        <v>4</v>
      </c>
      <c r="AA512" s="1549" t="str">
        <f>IF(Y512=Z512,"","不一致")</f>
        <v/>
      </c>
    </row>
    <row r="513" spans="2:27" ht="12" customHeight="1" thickBot="1" x14ac:dyDescent="0.2">
      <c r="B513" s="4079"/>
      <c r="C513" s="4080"/>
      <c r="D513" s="1023"/>
      <c r="E513" s="1075" t="s">
        <v>114</v>
      </c>
      <c r="F513" s="4081"/>
      <c r="G513" s="3908"/>
      <c r="H513" s="3783"/>
      <c r="I513" s="3785"/>
      <c r="J513" s="3787"/>
      <c r="K513" s="3783"/>
      <c r="L513" s="3785"/>
      <c r="M513" s="3787"/>
      <c r="N513" s="3789"/>
      <c r="O513" s="3791"/>
      <c r="P513" s="3352"/>
      <c r="Q513" s="3353"/>
      <c r="R513" s="3415"/>
      <c r="S513" s="3416"/>
      <c r="T513" s="3417"/>
      <c r="U513" s="3418"/>
      <c r="V513" s="3794"/>
      <c r="W513" s="3744"/>
    </row>
    <row r="514" spans="2:27" ht="12" customHeight="1" thickBot="1" x14ac:dyDescent="0.2">
      <c r="B514" s="4079"/>
      <c r="C514" s="4080"/>
      <c r="D514" s="1023" t="s">
        <v>70</v>
      </c>
      <c r="E514" s="989" t="s">
        <v>1898</v>
      </c>
      <c r="F514" s="3929" t="s">
        <v>1899</v>
      </c>
      <c r="G514" s="3908"/>
      <c r="H514" s="3783"/>
      <c r="I514" s="3785"/>
      <c r="J514" s="3787"/>
      <c r="K514" s="3783"/>
      <c r="L514" s="3785"/>
      <c r="M514" s="3787"/>
      <c r="N514" s="3789"/>
      <c r="O514" s="3791"/>
      <c r="P514" s="3340"/>
      <c r="Q514" s="3342">
        <v>1651</v>
      </c>
      <c r="R514" s="3344">
        <v>13532</v>
      </c>
      <c r="S514" s="3345">
        <v>28978</v>
      </c>
      <c r="T514" s="3344" t="s">
        <v>3308</v>
      </c>
      <c r="U514" s="3347">
        <v>295</v>
      </c>
      <c r="V514" s="3397" t="s">
        <v>3426</v>
      </c>
      <c r="W514" s="3744"/>
    </row>
    <row r="515" spans="2:27" ht="12" customHeight="1" x14ac:dyDescent="0.15">
      <c r="B515" s="4079"/>
      <c r="C515" s="4083"/>
      <c r="D515" s="1045" t="s">
        <v>71</v>
      </c>
      <c r="E515" s="1019" t="s">
        <v>1900</v>
      </c>
      <c r="F515" s="4078"/>
      <c r="G515" s="3879"/>
      <c r="H515" s="3784"/>
      <c r="I515" s="3786"/>
      <c r="J515" s="3788"/>
      <c r="K515" s="3784"/>
      <c r="L515" s="3786"/>
      <c r="M515" s="3788"/>
      <c r="N515" s="3790"/>
      <c r="O515" s="3792"/>
      <c r="P515" s="3359"/>
      <c r="Q515" s="3360"/>
      <c r="R515" s="3359"/>
      <c r="S515" s="3361"/>
      <c r="T515" s="3359"/>
      <c r="U515" s="3362"/>
      <c r="V515" s="3398"/>
      <c r="W515" s="3744"/>
    </row>
    <row r="516" spans="2:27" ht="12" customHeight="1" x14ac:dyDescent="0.15">
      <c r="B516" s="4079"/>
      <c r="C516" s="4080" t="s">
        <v>4099</v>
      </c>
      <c r="D516" s="1023" t="s">
        <v>72</v>
      </c>
      <c r="E516" s="989" t="s">
        <v>115</v>
      </c>
      <c r="F516" s="3929" t="s">
        <v>3125</v>
      </c>
      <c r="G516" s="3880">
        <v>2</v>
      </c>
      <c r="H516" s="3729">
        <v>1</v>
      </c>
      <c r="I516" s="3731">
        <v>0</v>
      </c>
      <c r="J516" s="3733">
        <v>1</v>
      </c>
      <c r="K516" s="3729">
        <v>0</v>
      </c>
      <c r="L516" s="3731">
        <v>0</v>
      </c>
      <c r="M516" s="3733">
        <v>2</v>
      </c>
      <c r="N516" s="3502">
        <v>0</v>
      </c>
      <c r="O516" s="3325">
        <v>8</v>
      </c>
      <c r="P516" s="3328">
        <v>6381</v>
      </c>
      <c r="Q516" s="3329"/>
      <c r="R516" s="3332" t="s">
        <v>8</v>
      </c>
      <c r="S516" s="3333"/>
      <c r="T516" s="3328" t="s">
        <v>5450</v>
      </c>
      <c r="U516" s="3329"/>
      <c r="V516" s="3338" t="s">
        <v>3420</v>
      </c>
      <c r="W516" s="3744"/>
      <c r="Y516" s="1548">
        <f>SUM(H516:J519)</f>
        <v>2</v>
      </c>
      <c r="Z516" s="1548">
        <f>SUM(K516:M519)</f>
        <v>2</v>
      </c>
      <c r="AA516" s="1549" t="str">
        <f>IF(Y516=Z516,"","不一致")</f>
        <v/>
      </c>
    </row>
    <row r="517" spans="2:27" ht="12" customHeight="1" x14ac:dyDescent="0.15">
      <c r="B517" s="4079"/>
      <c r="C517" s="4080"/>
      <c r="D517" s="1023"/>
      <c r="E517" s="1083" t="s">
        <v>1901</v>
      </c>
      <c r="F517" s="4081"/>
      <c r="G517" s="3880"/>
      <c r="H517" s="3729"/>
      <c r="I517" s="3731"/>
      <c r="J517" s="3733"/>
      <c r="K517" s="3729"/>
      <c r="L517" s="3731"/>
      <c r="M517" s="3733"/>
      <c r="N517" s="3493"/>
      <c r="O517" s="3326"/>
      <c r="P517" s="3330"/>
      <c r="Q517" s="3331"/>
      <c r="R517" s="3334"/>
      <c r="S517" s="3335"/>
      <c r="T517" s="3336"/>
      <c r="U517" s="3337"/>
      <c r="V517" s="3339"/>
      <c r="W517" s="3744"/>
    </row>
    <row r="518" spans="2:27" ht="12" customHeight="1" x14ac:dyDescent="0.15">
      <c r="B518" s="4079"/>
      <c r="C518" s="4080"/>
      <c r="D518" s="1023" t="s">
        <v>70</v>
      </c>
      <c r="E518" s="989" t="s">
        <v>1902</v>
      </c>
      <c r="F518" s="3929" t="s">
        <v>1903</v>
      </c>
      <c r="G518" s="3880"/>
      <c r="H518" s="3729"/>
      <c r="I518" s="3731"/>
      <c r="J518" s="3733"/>
      <c r="K518" s="3729"/>
      <c r="L518" s="3731"/>
      <c r="M518" s="3733"/>
      <c r="N518" s="3493"/>
      <c r="O518" s="3326"/>
      <c r="P518" s="3340"/>
      <c r="Q518" s="3342">
        <v>452</v>
      </c>
      <c r="R518" s="3344">
        <v>13532</v>
      </c>
      <c r="S518" s="3345">
        <v>28978</v>
      </c>
      <c r="T518" s="3344" t="s">
        <v>3308</v>
      </c>
      <c r="U518" s="3347">
        <v>293</v>
      </c>
      <c r="V518" s="3397" t="s">
        <v>3426</v>
      </c>
      <c r="W518" s="3744"/>
    </row>
    <row r="519" spans="2:27" ht="12" customHeight="1" x14ac:dyDescent="0.15">
      <c r="B519" s="4079"/>
      <c r="C519" s="4080"/>
      <c r="D519" s="1023" t="s">
        <v>71</v>
      </c>
      <c r="E519" s="989" t="s">
        <v>1904</v>
      </c>
      <c r="F519" s="3929"/>
      <c r="G519" s="3880"/>
      <c r="H519" s="3729"/>
      <c r="I519" s="3731"/>
      <c r="J519" s="3733"/>
      <c r="K519" s="3729"/>
      <c r="L519" s="3731"/>
      <c r="M519" s="3733"/>
      <c r="N519" s="3503"/>
      <c r="O519" s="3358"/>
      <c r="P519" s="3359"/>
      <c r="Q519" s="3360"/>
      <c r="R519" s="3359"/>
      <c r="S519" s="3361"/>
      <c r="T519" s="3359"/>
      <c r="U519" s="3362"/>
      <c r="V519" s="3398"/>
      <c r="W519" s="3744"/>
    </row>
    <row r="520" spans="2:27" ht="12" customHeight="1" x14ac:dyDescent="0.15">
      <c r="B520" s="4079"/>
      <c r="C520" s="4086" t="s">
        <v>5451</v>
      </c>
      <c r="D520" s="1046" t="s">
        <v>72</v>
      </c>
      <c r="E520" s="1084" t="s">
        <v>116</v>
      </c>
      <c r="F520" s="3938" t="s">
        <v>3125</v>
      </c>
      <c r="G520" s="3880">
        <v>3</v>
      </c>
      <c r="H520" s="3729">
        <v>0</v>
      </c>
      <c r="I520" s="3731">
        <v>1</v>
      </c>
      <c r="J520" s="3733">
        <v>2</v>
      </c>
      <c r="K520" s="3729">
        <v>1</v>
      </c>
      <c r="L520" s="3731">
        <v>1</v>
      </c>
      <c r="M520" s="3733">
        <v>1</v>
      </c>
      <c r="N520" s="3502">
        <v>1</v>
      </c>
      <c r="O520" s="3325">
        <v>9</v>
      </c>
      <c r="P520" s="3328">
        <v>14141</v>
      </c>
      <c r="Q520" s="3329"/>
      <c r="R520" s="3332" t="s">
        <v>8</v>
      </c>
      <c r="S520" s="3333"/>
      <c r="T520" s="3328" t="s">
        <v>5450</v>
      </c>
      <c r="U520" s="3329"/>
      <c r="V520" s="3338" t="s">
        <v>3420</v>
      </c>
      <c r="W520" s="3744"/>
      <c r="Y520" s="1548">
        <f>SUM(H520:J523)</f>
        <v>3</v>
      </c>
      <c r="Z520" s="1548">
        <f>SUM(K520:M523)</f>
        <v>3</v>
      </c>
      <c r="AA520" s="1549" t="str">
        <f>IF(Y520=Z520,"","不一致")</f>
        <v/>
      </c>
    </row>
    <row r="521" spans="2:27" ht="12" customHeight="1" x14ac:dyDescent="0.15">
      <c r="B521" s="4079"/>
      <c r="C521" s="4080"/>
      <c r="D521" s="1023"/>
      <c r="E521" s="1083" t="s">
        <v>117</v>
      </c>
      <c r="F521" s="4081"/>
      <c r="G521" s="3880"/>
      <c r="H521" s="3729"/>
      <c r="I521" s="3731"/>
      <c r="J521" s="3733"/>
      <c r="K521" s="3729"/>
      <c r="L521" s="3731"/>
      <c r="M521" s="3733"/>
      <c r="N521" s="3493"/>
      <c r="O521" s="3326"/>
      <c r="P521" s="3330"/>
      <c r="Q521" s="3331"/>
      <c r="R521" s="3334"/>
      <c r="S521" s="3335"/>
      <c r="T521" s="3336"/>
      <c r="U521" s="3337"/>
      <c r="V521" s="3339"/>
      <c r="W521" s="3744"/>
    </row>
    <row r="522" spans="2:27" ht="12" customHeight="1" x14ac:dyDescent="0.15">
      <c r="B522" s="4079"/>
      <c r="C522" s="4080"/>
      <c r="D522" s="1023" t="s">
        <v>70</v>
      </c>
      <c r="E522" s="989" t="s">
        <v>118</v>
      </c>
      <c r="F522" s="3929" t="s">
        <v>1905</v>
      </c>
      <c r="G522" s="3880"/>
      <c r="H522" s="3729"/>
      <c r="I522" s="3731"/>
      <c r="J522" s="3733"/>
      <c r="K522" s="3729"/>
      <c r="L522" s="3731"/>
      <c r="M522" s="3733"/>
      <c r="N522" s="3493"/>
      <c r="O522" s="3326"/>
      <c r="P522" s="3340"/>
      <c r="Q522" s="3342">
        <v>259</v>
      </c>
      <c r="R522" s="3344">
        <v>13532</v>
      </c>
      <c r="S522" s="3345">
        <v>28978</v>
      </c>
      <c r="T522" s="3344" t="s">
        <v>3308</v>
      </c>
      <c r="U522" s="3347">
        <v>293</v>
      </c>
      <c r="V522" s="3397" t="s">
        <v>3426</v>
      </c>
      <c r="W522" s="3744"/>
    </row>
    <row r="523" spans="2:27" ht="12" customHeight="1" x14ac:dyDescent="0.15">
      <c r="B523" s="4079"/>
      <c r="C523" s="4080"/>
      <c r="D523" s="1085" t="s">
        <v>71</v>
      </c>
      <c r="E523" s="989" t="s">
        <v>119</v>
      </c>
      <c r="F523" s="3929"/>
      <c r="G523" s="3880"/>
      <c r="H523" s="3729"/>
      <c r="I523" s="3731"/>
      <c r="J523" s="3733"/>
      <c r="K523" s="3729"/>
      <c r="L523" s="3731"/>
      <c r="M523" s="3733"/>
      <c r="N523" s="3503"/>
      <c r="O523" s="3358"/>
      <c r="P523" s="3359"/>
      <c r="Q523" s="3360"/>
      <c r="R523" s="3359"/>
      <c r="S523" s="3361"/>
      <c r="T523" s="3359"/>
      <c r="U523" s="3362"/>
      <c r="V523" s="3398"/>
      <c r="W523" s="3744"/>
    </row>
    <row r="524" spans="2:27" ht="12" customHeight="1" x14ac:dyDescent="0.15">
      <c r="B524" s="4079"/>
      <c r="C524" s="4086" t="s">
        <v>5452</v>
      </c>
      <c r="D524" s="1046" t="s">
        <v>72</v>
      </c>
      <c r="E524" s="1084" t="s">
        <v>120</v>
      </c>
      <c r="F524" s="3938" t="s">
        <v>3125</v>
      </c>
      <c r="G524" s="3880">
        <v>2</v>
      </c>
      <c r="H524" s="3729">
        <v>0</v>
      </c>
      <c r="I524" s="3731">
        <v>1</v>
      </c>
      <c r="J524" s="3733">
        <v>1</v>
      </c>
      <c r="K524" s="3729">
        <v>0</v>
      </c>
      <c r="L524" s="3731">
        <v>0</v>
      </c>
      <c r="M524" s="3733">
        <v>2</v>
      </c>
      <c r="N524" s="3502">
        <v>1</v>
      </c>
      <c r="O524" s="3325">
        <v>7</v>
      </c>
      <c r="P524" s="3328">
        <v>11791</v>
      </c>
      <c r="Q524" s="3329"/>
      <c r="R524" s="3332" t="s">
        <v>8</v>
      </c>
      <c r="S524" s="3333"/>
      <c r="T524" s="3328" t="s">
        <v>5450</v>
      </c>
      <c r="U524" s="3329"/>
      <c r="V524" s="3338" t="s">
        <v>3420</v>
      </c>
      <c r="W524" s="3744"/>
      <c r="Y524" s="1548">
        <f>SUM(H524:J527)</f>
        <v>2</v>
      </c>
      <c r="Z524" s="1548">
        <f>SUM(K524:M527)</f>
        <v>2</v>
      </c>
      <c r="AA524" s="1549" t="str">
        <f>IF(Y524=Z524,"","不一致")</f>
        <v/>
      </c>
    </row>
    <row r="525" spans="2:27" ht="12" customHeight="1" x14ac:dyDescent="0.15">
      <c r="B525" s="4079"/>
      <c r="C525" s="4080"/>
      <c r="D525" s="1023"/>
      <c r="E525" s="1086" t="s">
        <v>121</v>
      </c>
      <c r="F525" s="4081"/>
      <c r="G525" s="3880"/>
      <c r="H525" s="3729"/>
      <c r="I525" s="3731"/>
      <c r="J525" s="3733"/>
      <c r="K525" s="3729"/>
      <c r="L525" s="3731"/>
      <c r="M525" s="3733"/>
      <c r="N525" s="3493"/>
      <c r="O525" s="3326"/>
      <c r="P525" s="3330"/>
      <c r="Q525" s="3331"/>
      <c r="R525" s="3334"/>
      <c r="S525" s="3335"/>
      <c r="T525" s="3336"/>
      <c r="U525" s="3337"/>
      <c r="V525" s="3339"/>
      <c r="W525" s="3744"/>
    </row>
    <row r="526" spans="2:27" ht="12" customHeight="1" x14ac:dyDescent="0.15">
      <c r="B526" s="4079"/>
      <c r="C526" s="4080"/>
      <c r="D526" s="1023" t="s">
        <v>70</v>
      </c>
      <c r="E526" s="989" t="s">
        <v>122</v>
      </c>
      <c r="F526" s="3929" t="s">
        <v>1906</v>
      </c>
      <c r="G526" s="3880"/>
      <c r="H526" s="3729"/>
      <c r="I526" s="3731"/>
      <c r="J526" s="3733"/>
      <c r="K526" s="3729"/>
      <c r="L526" s="3731"/>
      <c r="M526" s="3733"/>
      <c r="N526" s="3493"/>
      <c r="O526" s="3326"/>
      <c r="P526" s="3340"/>
      <c r="Q526" s="3342">
        <v>356</v>
      </c>
      <c r="R526" s="3344">
        <v>13532</v>
      </c>
      <c r="S526" s="3345">
        <v>28978</v>
      </c>
      <c r="T526" s="3344" t="s">
        <v>3308</v>
      </c>
      <c r="U526" s="3347">
        <v>293</v>
      </c>
      <c r="V526" s="3397" t="s">
        <v>3426</v>
      </c>
      <c r="W526" s="3744"/>
    </row>
    <row r="527" spans="2:27" ht="12" customHeight="1" x14ac:dyDescent="0.15">
      <c r="B527" s="4079"/>
      <c r="C527" s="4083"/>
      <c r="D527" s="1045" t="s">
        <v>71</v>
      </c>
      <c r="E527" s="1019" t="s">
        <v>123</v>
      </c>
      <c r="F527" s="4078"/>
      <c r="G527" s="3880"/>
      <c r="H527" s="3729"/>
      <c r="I527" s="3731"/>
      <c r="J527" s="3733"/>
      <c r="K527" s="3729"/>
      <c r="L527" s="3731"/>
      <c r="M527" s="3733"/>
      <c r="N527" s="3503"/>
      <c r="O527" s="3358"/>
      <c r="P527" s="3359"/>
      <c r="Q527" s="3360"/>
      <c r="R527" s="3359"/>
      <c r="S527" s="3361"/>
      <c r="T527" s="3359"/>
      <c r="U527" s="3362"/>
      <c r="V527" s="3398"/>
      <c r="W527" s="3744"/>
    </row>
    <row r="528" spans="2:27" ht="12" customHeight="1" x14ac:dyDescent="0.15">
      <c r="B528" s="1007"/>
      <c r="C528" s="4080" t="s">
        <v>4100</v>
      </c>
      <c r="D528" s="1023" t="s">
        <v>72</v>
      </c>
      <c r="E528" s="989" t="s">
        <v>124</v>
      </c>
      <c r="F528" s="3929" t="s">
        <v>3125</v>
      </c>
      <c r="G528" s="3880">
        <v>2</v>
      </c>
      <c r="H528" s="3729">
        <v>1</v>
      </c>
      <c r="I528" s="3731">
        <v>0</v>
      </c>
      <c r="J528" s="3733">
        <v>1</v>
      </c>
      <c r="K528" s="3729">
        <v>1</v>
      </c>
      <c r="L528" s="3731">
        <v>0</v>
      </c>
      <c r="M528" s="3733">
        <v>1</v>
      </c>
      <c r="N528" s="3502">
        <v>1</v>
      </c>
      <c r="O528" s="3325">
        <v>8</v>
      </c>
      <c r="P528" s="3328">
        <v>23208</v>
      </c>
      <c r="Q528" s="3329"/>
      <c r="R528" s="3332" t="s">
        <v>8</v>
      </c>
      <c r="S528" s="3333"/>
      <c r="T528" s="3328" t="s">
        <v>5110</v>
      </c>
      <c r="U528" s="3329"/>
      <c r="V528" s="3338" t="s">
        <v>3420</v>
      </c>
      <c r="W528" s="3744"/>
      <c r="Y528" s="1548">
        <f>SUM(H528:J531)</f>
        <v>2</v>
      </c>
      <c r="Z528" s="1548">
        <f>SUM(K528:M531)</f>
        <v>2</v>
      </c>
      <c r="AA528" s="1549" t="str">
        <f>IF(Y528=Z528,"","不一致")</f>
        <v/>
      </c>
    </row>
    <row r="529" spans="2:27" ht="12" customHeight="1" x14ac:dyDescent="0.15">
      <c r="B529" s="1007"/>
      <c r="C529" s="4080"/>
      <c r="D529" s="1023"/>
      <c r="E529" s="1083" t="s">
        <v>125</v>
      </c>
      <c r="F529" s="4081"/>
      <c r="G529" s="3880"/>
      <c r="H529" s="3729"/>
      <c r="I529" s="3731"/>
      <c r="J529" s="3733"/>
      <c r="K529" s="3729"/>
      <c r="L529" s="3731"/>
      <c r="M529" s="3733"/>
      <c r="N529" s="3493"/>
      <c r="O529" s="3326"/>
      <c r="P529" s="3330"/>
      <c r="Q529" s="3331"/>
      <c r="R529" s="3334"/>
      <c r="S529" s="3335"/>
      <c r="T529" s="3336"/>
      <c r="U529" s="3337"/>
      <c r="V529" s="3339"/>
      <c r="W529" s="3744"/>
    </row>
    <row r="530" spans="2:27" ht="12" customHeight="1" x14ac:dyDescent="0.15">
      <c r="B530" s="1007"/>
      <c r="C530" s="4080"/>
      <c r="D530" s="1023" t="s">
        <v>70</v>
      </c>
      <c r="E530" s="989" t="s">
        <v>126</v>
      </c>
      <c r="F530" s="3929" t="s">
        <v>1907</v>
      </c>
      <c r="G530" s="3880"/>
      <c r="H530" s="3729"/>
      <c r="I530" s="3731"/>
      <c r="J530" s="3733"/>
      <c r="K530" s="3729"/>
      <c r="L530" s="3731"/>
      <c r="M530" s="3733"/>
      <c r="N530" s="3493"/>
      <c r="O530" s="3326"/>
      <c r="P530" s="3340"/>
      <c r="Q530" s="3342">
        <v>524</v>
      </c>
      <c r="R530" s="3344">
        <v>13532</v>
      </c>
      <c r="S530" s="3345">
        <v>28978</v>
      </c>
      <c r="T530" s="3344" t="s">
        <v>3308</v>
      </c>
      <c r="U530" s="3347">
        <v>294</v>
      </c>
      <c r="V530" s="3397" t="s">
        <v>3426</v>
      </c>
      <c r="W530" s="3744"/>
    </row>
    <row r="531" spans="2:27" ht="12" customHeight="1" x14ac:dyDescent="0.15">
      <c r="B531" s="1007"/>
      <c r="C531" s="4080"/>
      <c r="D531" s="1023" t="s">
        <v>71</v>
      </c>
      <c r="E531" s="989" t="s">
        <v>127</v>
      </c>
      <c r="F531" s="3929"/>
      <c r="G531" s="3880"/>
      <c r="H531" s="3729"/>
      <c r="I531" s="3731"/>
      <c r="J531" s="3733"/>
      <c r="K531" s="3729"/>
      <c r="L531" s="3731"/>
      <c r="M531" s="3733"/>
      <c r="N531" s="3503"/>
      <c r="O531" s="3358"/>
      <c r="P531" s="3359"/>
      <c r="Q531" s="3360"/>
      <c r="R531" s="3359"/>
      <c r="S531" s="3361"/>
      <c r="T531" s="3359"/>
      <c r="U531" s="3362"/>
      <c r="V531" s="3398"/>
      <c r="W531" s="3744"/>
    </row>
    <row r="532" spans="2:27" ht="12" customHeight="1" x14ac:dyDescent="0.15">
      <c r="B532" s="1007"/>
      <c r="C532" s="4086" t="s">
        <v>4101</v>
      </c>
      <c r="D532" s="1046" t="s">
        <v>72</v>
      </c>
      <c r="E532" s="1084" t="s">
        <v>128</v>
      </c>
      <c r="F532" s="3938" t="s">
        <v>3125</v>
      </c>
      <c r="G532" s="3880">
        <v>2</v>
      </c>
      <c r="H532" s="3729">
        <v>1</v>
      </c>
      <c r="I532" s="3731">
        <v>0</v>
      </c>
      <c r="J532" s="3733">
        <v>1</v>
      </c>
      <c r="K532" s="3729">
        <v>1</v>
      </c>
      <c r="L532" s="3731">
        <v>1</v>
      </c>
      <c r="M532" s="3733">
        <v>0</v>
      </c>
      <c r="N532" s="3502">
        <v>0</v>
      </c>
      <c r="O532" s="3325">
        <v>8</v>
      </c>
      <c r="P532" s="3328">
        <v>9312</v>
      </c>
      <c r="Q532" s="3329"/>
      <c r="R532" s="3332" t="s">
        <v>8</v>
      </c>
      <c r="S532" s="3333"/>
      <c r="T532" s="3328" t="s">
        <v>5110</v>
      </c>
      <c r="U532" s="3329"/>
      <c r="V532" s="3338" t="s">
        <v>3420</v>
      </c>
      <c r="W532" s="3744"/>
      <c r="Y532" s="1548">
        <f>SUM(H532:J535)</f>
        <v>2</v>
      </c>
      <c r="Z532" s="1548">
        <f>SUM(K532:M535)</f>
        <v>2</v>
      </c>
      <c r="AA532" s="1549" t="str">
        <f>IF(Y532=Z532,"","不一致")</f>
        <v/>
      </c>
    </row>
    <row r="533" spans="2:27" ht="12" customHeight="1" x14ac:dyDescent="0.15">
      <c r="B533" s="1007"/>
      <c r="C533" s="4080"/>
      <c r="D533" s="1023"/>
      <c r="E533" s="989" t="s">
        <v>5453</v>
      </c>
      <c r="F533" s="4081"/>
      <c r="G533" s="3880"/>
      <c r="H533" s="3729"/>
      <c r="I533" s="3731"/>
      <c r="J533" s="3733"/>
      <c r="K533" s="3729"/>
      <c r="L533" s="3731"/>
      <c r="M533" s="3733"/>
      <c r="N533" s="3493"/>
      <c r="O533" s="3326"/>
      <c r="P533" s="3330"/>
      <c r="Q533" s="3331"/>
      <c r="R533" s="3334"/>
      <c r="S533" s="3335"/>
      <c r="T533" s="3336"/>
      <c r="U533" s="3337"/>
      <c r="V533" s="3339"/>
      <c r="W533" s="3744"/>
    </row>
    <row r="534" spans="2:27" ht="12" customHeight="1" x14ac:dyDescent="0.15">
      <c r="B534" s="1007"/>
      <c r="C534" s="4080"/>
      <c r="D534" s="1023" t="s">
        <v>70</v>
      </c>
      <c r="E534" s="989" t="s">
        <v>129</v>
      </c>
      <c r="F534" s="3929" t="s">
        <v>1908</v>
      </c>
      <c r="G534" s="3880"/>
      <c r="H534" s="3729"/>
      <c r="I534" s="3731"/>
      <c r="J534" s="3733"/>
      <c r="K534" s="3729"/>
      <c r="L534" s="3731"/>
      <c r="M534" s="3733"/>
      <c r="N534" s="3493"/>
      <c r="O534" s="3326"/>
      <c r="P534" s="3340"/>
      <c r="Q534" s="3342">
        <v>533</v>
      </c>
      <c r="R534" s="3344">
        <v>13532</v>
      </c>
      <c r="S534" s="3345">
        <v>28978</v>
      </c>
      <c r="T534" s="3344" t="s">
        <v>3308</v>
      </c>
      <c r="U534" s="3347">
        <v>293</v>
      </c>
      <c r="V534" s="3397" t="s">
        <v>3426</v>
      </c>
      <c r="W534" s="3744"/>
    </row>
    <row r="535" spans="2:27" ht="12" customHeight="1" x14ac:dyDescent="0.15">
      <c r="B535" s="1007"/>
      <c r="C535" s="4083"/>
      <c r="D535" s="1045" t="s">
        <v>71</v>
      </c>
      <c r="E535" s="1019" t="s">
        <v>1909</v>
      </c>
      <c r="F535" s="4078"/>
      <c r="G535" s="3880"/>
      <c r="H535" s="3729"/>
      <c r="I535" s="3731"/>
      <c r="J535" s="3733"/>
      <c r="K535" s="3729"/>
      <c r="L535" s="3731"/>
      <c r="M535" s="3733"/>
      <c r="N535" s="3503"/>
      <c r="O535" s="3358"/>
      <c r="P535" s="3359"/>
      <c r="Q535" s="3360"/>
      <c r="R535" s="3359"/>
      <c r="S535" s="3361"/>
      <c r="T535" s="3359"/>
      <c r="U535" s="3362"/>
      <c r="V535" s="3398"/>
      <c r="W535" s="3744"/>
    </row>
    <row r="536" spans="2:27" ht="12" customHeight="1" x14ac:dyDescent="0.15">
      <c r="B536" s="1007"/>
      <c r="C536" s="4080" t="s">
        <v>4102</v>
      </c>
      <c r="D536" s="1023" t="s">
        <v>72</v>
      </c>
      <c r="E536" s="1439" t="s">
        <v>113</v>
      </c>
      <c r="F536" s="3929" t="s">
        <v>3125</v>
      </c>
      <c r="G536" s="3880">
        <v>0</v>
      </c>
      <c r="H536" s="3729">
        <v>0</v>
      </c>
      <c r="I536" s="3731">
        <v>0</v>
      </c>
      <c r="J536" s="3733">
        <v>0</v>
      </c>
      <c r="K536" s="3729">
        <v>0</v>
      </c>
      <c r="L536" s="3731">
        <v>0</v>
      </c>
      <c r="M536" s="3733">
        <v>0</v>
      </c>
      <c r="N536" s="3502">
        <v>0</v>
      </c>
      <c r="O536" s="3325">
        <v>0</v>
      </c>
      <c r="P536" s="3328">
        <v>1474</v>
      </c>
      <c r="Q536" s="3329"/>
      <c r="R536" s="3332" t="s">
        <v>8</v>
      </c>
      <c r="S536" s="3333"/>
      <c r="T536" s="3328" t="s">
        <v>5110</v>
      </c>
      <c r="U536" s="3329"/>
      <c r="V536" s="3338" t="s">
        <v>3420</v>
      </c>
      <c r="W536" s="3744"/>
      <c r="Y536" s="1548">
        <f>SUM(H536:J539)</f>
        <v>0</v>
      </c>
      <c r="Z536" s="1548">
        <f>SUM(K536:M539)</f>
        <v>0</v>
      </c>
      <c r="AA536" s="1549" t="str">
        <f>IF(Y536=Z536,"","不一致")</f>
        <v/>
      </c>
    </row>
    <row r="537" spans="2:27" ht="12" customHeight="1" x14ac:dyDescent="0.15">
      <c r="B537" s="1007"/>
      <c r="C537" s="4080"/>
      <c r="D537" s="1023"/>
      <c r="E537" s="1086" t="s">
        <v>1910</v>
      </c>
      <c r="F537" s="4081"/>
      <c r="G537" s="3880"/>
      <c r="H537" s="3729"/>
      <c r="I537" s="3731"/>
      <c r="J537" s="3733"/>
      <c r="K537" s="3729"/>
      <c r="L537" s="3731"/>
      <c r="M537" s="3733"/>
      <c r="N537" s="3493"/>
      <c r="O537" s="3326"/>
      <c r="P537" s="3330"/>
      <c r="Q537" s="3331"/>
      <c r="R537" s="3334"/>
      <c r="S537" s="3335"/>
      <c r="T537" s="3336"/>
      <c r="U537" s="3337"/>
      <c r="V537" s="3339"/>
      <c r="W537" s="3744"/>
    </row>
    <row r="538" spans="2:27" ht="12" customHeight="1" x14ac:dyDescent="0.15">
      <c r="B538" s="1007"/>
      <c r="C538" s="4080"/>
      <c r="D538" s="1023" t="s">
        <v>70</v>
      </c>
      <c r="E538" s="1439" t="s">
        <v>1911</v>
      </c>
      <c r="F538" s="4087" t="s">
        <v>6</v>
      </c>
      <c r="G538" s="3880"/>
      <c r="H538" s="3729"/>
      <c r="I538" s="3731"/>
      <c r="J538" s="3733"/>
      <c r="K538" s="3729"/>
      <c r="L538" s="3731"/>
      <c r="M538" s="3733"/>
      <c r="N538" s="3493"/>
      <c r="O538" s="3326"/>
      <c r="P538" s="3340"/>
      <c r="Q538" s="3342">
        <v>0</v>
      </c>
      <c r="R538" s="3344">
        <v>13532</v>
      </c>
      <c r="S538" s="3345">
        <v>28978</v>
      </c>
      <c r="T538" s="3344" t="s">
        <v>3308</v>
      </c>
      <c r="U538" s="3347">
        <v>293</v>
      </c>
      <c r="V538" s="3397" t="s">
        <v>3426</v>
      </c>
      <c r="W538" s="3744"/>
    </row>
    <row r="539" spans="2:27" ht="12" customHeight="1" thickBot="1" x14ac:dyDescent="0.2">
      <c r="B539" s="1078"/>
      <c r="C539" s="4089"/>
      <c r="D539" s="1050" t="s">
        <v>71</v>
      </c>
      <c r="E539" s="1051" t="s">
        <v>6</v>
      </c>
      <c r="F539" s="4088"/>
      <c r="G539" s="3917"/>
      <c r="H539" s="3730"/>
      <c r="I539" s="3732"/>
      <c r="J539" s="3734"/>
      <c r="K539" s="3730"/>
      <c r="L539" s="3732"/>
      <c r="M539" s="3734"/>
      <c r="N539" s="3735"/>
      <c r="O539" s="3736"/>
      <c r="P539" s="3737"/>
      <c r="Q539" s="3738"/>
      <c r="R539" s="3737"/>
      <c r="S539" s="3766"/>
      <c r="T539" s="3737"/>
      <c r="U539" s="3740"/>
      <c r="V539" s="3782"/>
      <c r="W539" s="3744"/>
    </row>
    <row r="540" spans="2:27" ht="13.5" customHeight="1" x14ac:dyDescent="0.15">
      <c r="B540" s="4161" t="s">
        <v>3163</v>
      </c>
      <c r="C540" s="4034" t="s">
        <v>5467</v>
      </c>
      <c r="D540" s="1023" t="s">
        <v>72</v>
      </c>
      <c r="E540" s="1006" t="s">
        <v>5468</v>
      </c>
      <c r="F540" s="3967" t="s">
        <v>5469</v>
      </c>
      <c r="G540" s="3931">
        <v>2</v>
      </c>
      <c r="H540" s="3745">
        <v>0</v>
      </c>
      <c r="I540" s="3746">
        <v>0</v>
      </c>
      <c r="J540" s="3747">
        <v>2</v>
      </c>
      <c r="K540" s="3745">
        <v>1</v>
      </c>
      <c r="L540" s="3746">
        <v>0</v>
      </c>
      <c r="M540" s="3747">
        <v>1</v>
      </c>
      <c r="N540" s="3493">
        <v>0</v>
      </c>
      <c r="O540" s="3326">
        <v>13</v>
      </c>
      <c r="P540" s="3330">
        <v>8023</v>
      </c>
      <c r="Q540" s="3331"/>
      <c r="R540" s="3815" t="s">
        <v>5470</v>
      </c>
      <c r="S540" s="3816"/>
      <c r="T540" s="3330" t="s">
        <v>5471</v>
      </c>
      <c r="U540" s="3331"/>
      <c r="V540" s="3365" t="s">
        <v>3420</v>
      </c>
      <c r="Y540" s="1548">
        <f>SUM(H540:J543)</f>
        <v>2</v>
      </c>
      <c r="Z540" s="1548">
        <f>SUM(K540:M543)</f>
        <v>2</v>
      </c>
      <c r="AA540" s="1549" t="str">
        <f>IF(Y540=Z540,"","不一致")</f>
        <v/>
      </c>
    </row>
    <row r="541" spans="2:27" x14ac:dyDescent="0.15">
      <c r="B541" s="4161"/>
      <c r="C541" s="4029"/>
      <c r="D541" s="1022"/>
      <c r="E541" s="989" t="s">
        <v>5472</v>
      </c>
      <c r="F541" s="3973"/>
      <c r="G541" s="3880"/>
      <c r="H541" s="3729"/>
      <c r="I541" s="3731"/>
      <c r="J541" s="3733"/>
      <c r="K541" s="3729"/>
      <c r="L541" s="3731"/>
      <c r="M541" s="3733"/>
      <c r="N541" s="3493"/>
      <c r="O541" s="3326"/>
      <c r="P541" s="3330"/>
      <c r="Q541" s="3331"/>
      <c r="R541" s="3404"/>
      <c r="S541" s="3405"/>
      <c r="T541" s="3336"/>
      <c r="U541" s="3337"/>
      <c r="V541" s="3339"/>
    </row>
    <row r="542" spans="2:27" x14ac:dyDescent="0.15">
      <c r="B542" s="4161"/>
      <c r="C542" s="4029"/>
      <c r="D542" s="1023" t="s">
        <v>70</v>
      </c>
      <c r="E542" s="1080" t="s">
        <v>5473</v>
      </c>
      <c r="F542" s="4163" t="s">
        <v>5469</v>
      </c>
      <c r="G542" s="3880"/>
      <c r="H542" s="3729"/>
      <c r="I542" s="3731"/>
      <c r="J542" s="3733"/>
      <c r="K542" s="3729"/>
      <c r="L542" s="3731"/>
      <c r="M542" s="3733"/>
      <c r="N542" s="3493"/>
      <c r="O542" s="3326"/>
      <c r="P542" s="3340"/>
      <c r="Q542" s="3342">
        <v>423</v>
      </c>
      <c r="R542" s="3344">
        <v>2341</v>
      </c>
      <c r="S542" s="3345">
        <v>4219</v>
      </c>
      <c r="T542" s="3372" t="s">
        <v>5474</v>
      </c>
      <c r="U542" s="3347">
        <v>294</v>
      </c>
      <c r="V542" s="3397" t="s">
        <v>3426</v>
      </c>
    </row>
    <row r="543" spans="2:27" x14ac:dyDescent="0.15">
      <c r="B543" s="4161"/>
      <c r="C543" s="4043"/>
      <c r="D543" s="1043" t="s">
        <v>71</v>
      </c>
      <c r="E543" s="1080" t="s">
        <v>5473</v>
      </c>
      <c r="F543" s="4164"/>
      <c r="G543" s="4114"/>
      <c r="H543" s="3748"/>
      <c r="I543" s="3749"/>
      <c r="J543" s="3750"/>
      <c r="K543" s="3748"/>
      <c r="L543" s="3749"/>
      <c r="M543" s="3750"/>
      <c r="N543" s="3503"/>
      <c r="O543" s="3358"/>
      <c r="P543" s="3359"/>
      <c r="Q543" s="3360"/>
      <c r="R543" s="3359"/>
      <c r="S543" s="3361"/>
      <c r="T543" s="3373"/>
      <c r="U543" s="3362"/>
      <c r="V543" s="3398"/>
    </row>
    <row r="544" spans="2:27" x14ac:dyDescent="0.15">
      <c r="B544" s="4161"/>
      <c r="C544" s="4165" t="s">
        <v>5475</v>
      </c>
      <c r="D544" s="1021" t="s">
        <v>72</v>
      </c>
      <c r="E544" s="1071" t="s">
        <v>5476</v>
      </c>
      <c r="F544" s="4167" t="s">
        <v>5477</v>
      </c>
      <c r="G544" s="4071">
        <v>7</v>
      </c>
      <c r="H544" s="3799">
        <v>6</v>
      </c>
      <c r="I544" s="3800">
        <v>0</v>
      </c>
      <c r="J544" s="3801">
        <v>1</v>
      </c>
      <c r="K544" s="3799" t="s">
        <v>3863</v>
      </c>
      <c r="L544" s="4169" t="s">
        <v>5478</v>
      </c>
      <c r="M544" s="3801" t="s">
        <v>5478</v>
      </c>
      <c r="N544" s="3799" t="s">
        <v>5478</v>
      </c>
      <c r="O544" s="3799" t="s">
        <v>5478</v>
      </c>
      <c r="P544" s="3328" t="s">
        <v>5850</v>
      </c>
      <c r="Q544" s="3329"/>
      <c r="R544" s="3332" t="s">
        <v>5479</v>
      </c>
      <c r="S544" s="3333"/>
      <c r="T544" s="3328" t="s">
        <v>5450</v>
      </c>
      <c r="U544" s="3329"/>
      <c r="V544" s="3338" t="s">
        <v>3420</v>
      </c>
      <c r="Y544" s="1548">
        <f>SUM(H544:J547)</f>
        <v>7</v>
      </c>
      <c r="Z544" s="1548">
        <f>SUM(K544:M547)</f>
        <v>0</v>
      </c>
      <c r="AA544" s="1549" t="str">
        <f>IF(Y544=Z544,"","不一致")</f>
        <v>不一致</v>
      </c>
    </row>
    <row r="545" spans="2:27" x14ac:dyDescent="0.15">
      <c r="B545" s="4161"/>
      <c r="C545" s="4101"/>
      <c r="D545" s="1022"/>
      <c r="E545" s="989" t="s">
        <v>5480</v>
      </c>
      <c r="F545" s="4168"/>
      <c r="G545" s="3880"/>
      <c r="H545" s="3729"/>
      <c r="I545" s="3731"/>
      <c r="J545" s="3733"/>
      <c r="K545" s="3729"/>
      <c r="L545" s="3754"/>
      <c r="M545" s="3733"/>
      <c r="N545" s="3729"/>
      <c r="O545" s="3729"/>
      <c r="P545" s="3330"/>
      <c r="Q545" s="3331"/>
      <c r="R545" s="3334"/>
      <c r="S545" s="3335"/>
      <c r="T545" s="3336"/>
      <c r="U545" s="3337"/>
      <c r="V545" s="3339"/>
    </row>
    <row r="546" spans="2:27" x14ac:dyDescent="0.15">
      <c r="B546" s="4161"/>
      <c r="C546" s="4101"/>
      <c r="D546" s="1023" t="s">
        <v>70</v>
      </c>
      <c r="E546" s="990" t="s">
        <v>5481</v>
      </c>
      <c r="F546" s="3967" t="s">
        <v>6</v>
      </c>
      <c r="G546" s="3880"/>
      <c r="H546" s="3729"/>
      <c r="I546" s="3731"/>
      <c r="J546" s="3733"/>
      <c r="K546" s="3729"/>
      <c r="L546" s="3754"/>
      <c r="M546" s="3733"/>
      <c r="N546" s="3729"/>
      <c r="O546" s="3729"/>
      <c r="P546" s="3340"/>
      <c r="Q546" s="3342" t="s">
        <v>5850</v>
      </c>
      <c r="R546" s="3344">
        <v>936</v>
      </c>
      <c r="S546" s="3345">
        <v>1994</v>
      </c>
      <c r="T546" s="3372" t="s">
        <v>104</v>
      </c>
      <c r="U546" s="3347">
        <v>294</v>
      </c>
      <c r="V546" s="3397" t="s">
        <v>3426</v>
      </c>
    </row>
    <row r="547" spans="2:27" x14ac:dyDescent="0.15">
      <c r="B547" s="4161"/>
      <c r="C547" s="4166"/>
      <c r="D547" s="1045" t="s">
        <v>71</v>
      </c>
      <c r="E547" s="992" t="s">
        <v>5482</v>
      </c>
      <c r="F547" s="3952"/>
      <c r="G547" s="4144"/>
      <c r="H547" s="4133"/>
      <c r="I547" s="4134"/>
      <c r="J547" s="4135"/>
      <c r="K547" s="4133"/>
      <c r="L547" s="4170"/>
      <c r="M547" s="4135"/>
      <c r="N547" s="4133"/>
      <c r="O547" s="4133"/>
      <c r="P547" s="3438"/>
      <c r="Q547" s="3716"/>
      <c r="R547" s="3438"/>
      <c r="S547" s="3435"/>
      <c r="T547" s="4171"/>
      <c r="U547" s="4141"/>
      <c r="V547" s="4172"/>
    </row>
    <row r="548" spans="2:27" x14ac:dyDescent="0.15">
      <c r="B548" s="4161"/>
      <c r="C548" s="4100" t="s">
        <v>5483</v>
      </c>
      <c r="D548" s="1046" t="s">
        <v>72</v>
      </c>
      <c r="E548" s="1020" t="s">
        <v>5484</v>
      </c>
      <c r="F548" s="3938" t="s">
        <v>5485</v>
      </c>
      <c r="G548" s="4173">
        <v>2</v>
      </c>
      <c r="H548" s="4174">
        <v>0</v>
      </c>
      <c r="I548" s="4175">
        <v>0</v>
      </c>
      <c r="J548" s="4176">
        <v>2</v>
      </c>
      <c r="K548" s="4174">
        <v>0</v>
      </c>
      <c r="L548" s="4175">
        <v>2</v>
      </c>
      <c r="M548" s="4176">
        <v>0</v>
      </c>
      <c r="N548" s="3821">
        <v>0</v>
      </c>
      <c r="O548" s="3822">
        <v>16</v>
      </c>
      <c r="P548" s="3328" t="s">
        <v>5850</v>
      </c>
      <c r="Q548" s="3329"/>
      <c r="R548" s="4178" t="s">
        <v>5486</v>
      </c>
      <c r="S548" s="4179"/>
      <c r="T548" s="3823" t="s">
        <v>5110</v>
      </c>
      <c r="U548" s="3824"/>
      <c r="V548" s="3827" t="s">
        <v>3420</v>
      </c>
      <c r="Y548" s="1548">
        <f>SUM(H548:J551)</f>
        <v>2</v>
      </c>
      <c r="Z548" s="1548">
        <f>SUM(K548:M551)</f>
        <v>2</v>
      </c>
      <c r="AA548" s="1549" t="str">
        <f>IF(Y548=Z548,"","不一致")</f>
        <v/>
      </c>
    </row>
    <row r="549" spans="2:27" x14ac:dyDescent="0.15">
      <c r="B549" s="4161"/>
      <c r="C549" s="4101"/>
      <c r="D549" s="1022"/>
      <c r="E549" s="989" t="s">
        <v>5487</v>
      </c>
      <c r="F549" s="4119"/>
      <c r="G549" s="3880"/>
      <c r="H549" s="3729"/>
      <c r="I549" s="3731"/>
      <c r="J549" s="3733"/>
      <c r="K549" s="3729"/>
      <c r="L549" s="3731"/>
      <c r="M549" s="3733"/>
      <c r="N549" s="3493"/>
      <c r="O549" s="3326"/>
      <c r="P549" s="3330"/>
      <c r="Q549" s="3331"/>
      <c r="R549" s="3334"/>
      <c r="S549" s="3335"/>
      <c r="T549" s="3336"/>
      <c r="U549" s="3337"/>
      <c r="V549" s="3339"/>
    </row>
    <row r="550" spans="2:27" x14ac:dyDescent="0.15">
      <c r="B550" s="4161"/>
      <c r="C550" s="4101"/>
      <c r="D550" s="1023" t="s">
        <v>70</v>
      </c>
      <c r="E550" s="1080" t="s">
        <v>5488</v>
      </c>
      <c r="F550" s="3935" t="s">
        <v>6</v>
      </c>
      <c r="G550" s="3880"/>
      <c r="H550" s="3729"/>
      <c r="I550" s="3731"/>
      <c r="J550" s="3733"/>
      <c r="K550" s="3729"/>
      <c r="L550" s="3731"/>
      <c r="M550" s="3733"/>
      <c r="N550" s="3493"/>
      <c r="O550" s="3326"/>
      <c r="P550" s="3340"/>
      <c r="Q550" s="3342" t="s">
        <v>5850</v>
      </c>
      <c r="R550" s="3344">
        <v>3460</v>
      </c>
      <c r="S550" s="3345">
        <v>6790</v>
      </c>
      <c r="T550" s="3372" t="s">
        <v>5489</v>
      </c>
      <c r="U550" s="3347">
        <v>294</v>
      </c>
      <c r="V550" s="3397" t="s">
        <v>3426</v>
      </c>
    </row>
    <row r="551" spans="2:27" x14ac:dyDescent="0.15">
      <c r="B551" s="4161"/>
      <c r="C551" s="4166"/>
      <c r="D551" s="1045" t="s">
        <v>71</v>
      </c>
      <c r="E551" s="1019" t="s">
        <v>5490</v>
      </c>
      <c r="F551" s="3952"/>
      <c r="G551" s="4144"/>
      <c r="H551" s="4133"/>
      <c r="I551" s="4134"/>
      <c r="J551" s="4135"/>
      <c r="K551" s="4133"/>
      <c r="L551" s="4134"/>
      <c r="M551" s="4135"/>
      <c r="N551" s="3890"/>
      <c r="O551" s="4177"/>
      <c r="P551" s="3438"/>
      <c r="Q551" s="3716"/>
      <c r="R551" s="3438"/>
      <c r="S551" s="3435"/>
      <c r="T551" s="4171"/>
      <c r="U551" s="4141"/>
      <c r="V551" s="4172"/>
    </row>
    <row r="552" spans="2:27" x14ac:dyDescent="0.15">
      <c r="B552" s="4161"/>
      <c r="C552" s="4044" t="s">
        <v>5491</v>
      </c>
      <c r="D552" s="1046" t="s">
        <v>72</v>
      </c>
      <c r="E552" s="1020" t="s">
        <v>5492</v>
      </c>
      <c r="F552" s="4016" t="s">
        <v>4871</v>
      </c>
      <c r="G552" s="4173">
        <v>4</v>
      </c>
      <c r="H552" s="4174">
        <v>2</v>
      </c>
      <c r="I552" s="4175">
        <v>2</v>
      </c>
      <c r="J552" s="4176">
        <v>0</v>
      </c>
      <c r="K552" s="4174" t="s">
        <v>5478</v>
      </c>
      <c r="L552" s="4180" t="s">
        <v>5478</v>
      </c>
      <c r="M552" s="4176" t="s">
        <v>5478</v>
      </c>
      <c r="N552" s="4174" t="s">
        <v>5478</v>
      </c>
      <c r="O552" s="4174" t="s">
        <v>5478</v>
      </c>
      <c r="P552" s="3823">
        <v>3328</v>
      </c>
      <c r="Q552" s="3824"/>
      <c r="R552" s="3825" t="s">
        <v>5493</v>
      </c>
      <c r="S552" s="3826"/>
      <c r="T552" s="3823" t="s">
        <v>5450</v>
      </c>
      <c r="U552" s="3824"/>
      <c r="V552" s="3827" t="s">
        <v>3420</v>
      </c>
      <c r="Y552" s="1548">
        <f>SUM(H552:J555)</f>
        <v>4</v>
      </c>
      <c r="Z552" s="1548">
        <f>SUM(K552:M555)</f>
        <v>0</v>
      </c>
      <c r="AA552" s="1549" t="str">
        <f>IF(Y552=Z552,"","不一致")</f>
        <v>不一致</v>
      </c>
    </row>
    <row r="553" spans="2:27" x14ac:dyDescent="0.15">
      <c r="B553" s="4161"/>
      <c r="C553" s="4029"/>
      <c r="D553" s="1022"/>
      <c r="E553" s="989" t="s">
        <v>5494</v>
      </c>
      <c r="F553" s="3973"/>
      <c r="G553" s="3880"/>
      <c r="H553" s="3729"/>
      <c r="I553" s="3731"/>
      <c r="J553" s="3733"/>
      <c r="K553" s="3729"/>
      <c r="L553" s="3754"/>
      <c r="M553" s="3733"/>
      <c r="N553" s="3729"/>
      <c r="O553" s="3729"/>
      <c r="P553" s="3330"/>
      <c r="Q553" s="3331"/>
      <c r="R553" s="3404"/>
      <c r="S553" s="3405"/>
      <c r="T553" s="3336"/>
      <c r="U553" s="3337"/>
      <c r="V553" s="3339"/>
    </row>
    <row r="554" spans="2:27" x14ac:dyDescent="0.15">
      <c r="B554" s="4161"/>
      <c r="C554" s="4029"/>
      <c r="D554" s="1023" t="s">
        <v>70</v>
      </c>
      <c r="E554" s="1080" t="s">
        <v>5495</v>
      </c>
      <c r="F554" s="4163" t="s">
        <v>5496</v>
      </c>
      <c r="G554" s="3880"/>
      <c r="H554" s="3729"/>
      <c r="I554" s="3731"/>
      <c r="J554" s="3733"/>
      <c r="K554" s="3729"/>
      <c r="L554" s="3754"/>
      <c r="M554" s="3733"/>
      <c r="N554" s="3729"/>
      <c r="O554" s="3729"/>
      <c r="P554" s="3340"/>
      <c r="Q554" s="3342" t="s">
        <v>5850</v>
      </c>
      <c r="R554" s="3344">
        <v>1526</v>
      </c>
      <c r="S554" s="3345">
        <v>2702</v>
      </c>
      <c r="T554" s="3372" t="s">
        <v>104</v>
      </c>
      <c r="U554" s="3347">
        <v>294</v>
      </c>
      <c r="V554" s="3397" t="s">
        <v>3426</v>
      </c>
    </row>
    <row r="555" spans="2:27" x14ac:dyDescent="0.15">
      <c r="B555" s="4161"/>
      <c r="C555" s="4043"/>
      <c r="D555" s="1043" t="s">
        <v>71</v>
      </c>
      <c r="E555" s="1087" t="s">
        <v>5497</v>
      </c>
      <c r="F555" s="4164"/>
      <c r="G555" s="4114"/>
      <c r="H555" s="3748"/>
      <c r="I555" s="3749"/>
      <c r="J555" s="3750"/>
      <c r="K555" s="3748"/>
      <c r="L555" s="4181"/>
      <c r="M555" s="3750"/>
      <c r="N555" s="3748"/>
      <c r="O555" s="3748"/>
      <c r="P555" s="3359"/>
      <c r="Q555" s="3360"/>
      <c r="R555" s="3359"/>
      <c r="S555" s="3361"/>
      <c r="T555" s="3373"/>
      <c r="U555" s="3362"/>
      <c r="V555" s="3398"/>
    </row>
    <row r="556" spans="2:27" x14ac:dyDescent="0.15">
      <c r="B556" s="4161"/>
      <c r="C556" s="4165" t="s">
        <v>5498</v>
      </c>
      <c r="D556" s="1021" t="s">
        <v>72</v>
      </c>
      <c r="E556" s="1009" t="s">
        <v>5499</v>
      </c>
      <c r="F556" s="4182" t="s">
        <v>5500</v>
      </c>
      <c r="G556" s="4071">
        <v>1</v>
      </c>
      <c r="H556" s="3799">
        <v>0</v>
      </c>
      <c r="I556" s="3800">
        <v>0</v>
      </c>
      <c r="J556" s="3801">
        <v>1</v>
      </c>
      <c r="K556" s="3799" t="s">
        <v>5501</v>
      </c>
      <c r="L556" s="4169" t="s">
        <v>5502</v>
      </c>
      <c r="M556" s="3801" t="s">
        <v>5501</v>
      </c>
      <c r="N556" s="3799" t="s">
        <v>5503</v>
      </c>
      <c r="O556" s="3799">
        <v>0</v>
      </c>
      <c r="P556" s="3328" t="s">
        <v>5850</v>
      </c>
      <c r="Q556" s="3329"/>
      <c r="R556" s="3332" t="s">
        <v>5504</v>
      </c>
      <c r="S556" s="3333"/>
      <c r="T556" s="3328" t="s">
        <v>3934</v>
      </c>
      <c r="U556" s="3329"/>
      <c r="V556" s="3338" t="s">
        <v>3420</v>
      </c>
      <c r="X556" s="1553"/>
      <c r="Y556" s="1548">
        <f>SUM(H556:J559)</f>
        <v>1</v>
      </c>
      <c r="Z556" s="1548">
        <f>SUM(K556:M559)</f>
        <v>0</v>
      </c>
      <c r="AA556" s="1549" t="str">
        <f>IF(Y556=Z556,"","不一致")</f>
        <v>不一致</v>
      </c>
    </row>
    <row r="557" spans="2:27" x14ac:dyDescent="0.15">
      <c r="B557" s="4161"/>
      <c r="C557" s="4101"/>
      <c r="D557" s="1022"/>
      <c r="E557" s="989" t="s">
        <v>5505</v>
      </c>
      <c r="F557" s="4163"/>
      <c r="G557" s="3880"/>
      <c r="H557" s="3729"/>
      <c r="I557" s="3731"/>
      <c r="J557" s="3733"/>
      <c r="K557" s="3729"/>
      <c r="L557" s="3754"/>
      <c r="M557" s="3733"/>
      <c r="N557" s="3729"/>
      <c r="O557" s="3729"/>
      <c r="P557" s="3330"/>
      <c r="Q557" s="3331"/>
      <c r="R557" s="3334"/>
      <c r="S557" s="3335"/>
      <c r="T557" s="3336"/>
      <c r="U557" s="3337"/>
      <c r="V557" s="3339"/>
    </row>
    <row r="558" spans="2:27" x14ac:dyDescent="0.15">
      <c r="B558" s="4161"/>
      <c r="C558" s="4101"/>
      <c r="D558" s="1023" t="s">
        <v>70</v>
      </c>
      <c r="E558" s="1080" t="s">
        <v>5506</v>
      </c>
      <c r="F558" s="3935" t="s">
        <v>6</v>
      </c>
      <c r="G558" s="3880"/>
      <c r="H558" s="3729"/>
      <c r="I558" s="3731"/>
      <c r="J558" s="3733"/>
      <c r="K558" s="3729"/>
      <c r="L558" s="3754"/>
      <c r="M558" s="3733"/>
      <c r="N558" s="3729"/>
      <c r="O558" s="3729"/>
      <c r="P558" s="3340"/>
      <c r="Q558" s="3342" t="s">
        <v>5850</v>
      </c>
      <c r="R558" s="3344">
        <v>246</v>
      </c>
      <c r="S558" s="3345">
        <v>447</v>
      </c>
      <c r="T558" s="3372" t="s">
        <v>5474</v>
      </c>
      <c r="U558" s="3347">
        <v>294</v>
      </c>
      <c r="V558" s="3397" t="s">
        <v>3426</v>
      </c>
    </row>
    <row r="559" spans="2:27" x14ac:dyDescent="0.15">
      <c r="B559" s="4161"/>
      <c r="C559" s="4166"/>
      <c r="D559" s="1045" t="s">
        <v>71</v>
      </c>
      <c r="E559" s="1019" t="s">
        <v>5507</v>
      </c>
      <c r="F559" s="3952"/>
      <c r="G559" s="4144"/>
      <c r="H559" s="4133"/>
      <c r="I559" s="4134"/>
      <c r="J559" s="4135"/>
      <c r="K559" s="4133"/>
      <c r="L559" s="4170"/>
      <c r="M559" s="4135"/>
      <c r="N559" s="4133"/>
      <c r="O559" s="4133"/>
      <c r="P559" s="3438"/>
      <c r="Q559" s="3716"/>
      <c r="R559" s="3438"/>
      <c r="S559" s="3435"/>
      <c r="T559" s="4171"/>
      <c r="U559" s="4141"/>
      <c r="V559" s="4172"/>
    </row>
    <row r="560" spans="2:27" x14ac:dyDescent="0.15">
      <c r="B560" s="4161"/>
      <c r="C560" s="4100" t="s">
        <v>5508</v>
      </c>
      <c r="D560" s="1046" t="s">
        <v>72</v>
      </c>
      <c r="E560" s="1020" t="s">
        <v>5509</v>
      </c>
      <c r="F560" s="4184" t="s">
        <v>5510</v>
      </c>
      <c r="G560" s="4173">
        <v>1</v>
      </c>
      <c r="H560" s="4174">
        <v>0</v>
      </c>
      <c r="I560" s="4175">
        <v>0</v>
      </c>
      <c r="J560" s="4176">
        <v>1</v>
      </c>
      <c r="K560" s="4174" t="s">
        <v>5180</v>
      </c>
      <c r="L560" s="4180" t="s">
        <v>5180</v>
      </c>
      <c r="M560" s="4176" t="s">
        <v>5180</v>
      </c>
      <c r="N560" s="4174" t="s">
        <v>5180</v>
      </c>
      <c r="O560" s="4174" t="s">
        <v>5180</v>
      </c>
      <c r="P560" s="3328" t="s">
        <v>5850</v>
      </c>
      <c r="Q560" s="3329"/>
      <c r="R560" s="4178" t="s">
        <v>5511</v>
      </c>
      <c r="S560" s="4179"/>
      <c r="T560" s="3823" t="s">
        <v>5110</v>
      </c>
      <c r="U560" s="3824"/>
      <c r="V560" s="3827" t="s">
        <v>3420</v>
      </c>
      <c r="Y560" s="1548">
        <f>SUM(H560:J563)</f>
        <v>1</v>
      </c>
      <c r="Z560" s="1548">
        <f>SUM(K560:M563)</f>
        <v>0</v>
      </c>
      <c r="AA560" s="1549" t="str">
        <f>IF(Y560=Z560,"","不一致")</f>
        <v>不一致</v>
      </c>
    </row>
    <row r="561" spans="2:27" x14ac:dyDescent="0.15">
      <c r="B561" s="4161"/>
      <c r="C561" s="4101"/>
      <c r="D561" s="1022"/>
      <c r="E561" s="1088" t="s">
        <v>5512</v>
      </c>
      <c r="F561" s="4163"/>
      <c r="G561" s="3880"/>
      <c r="H561" s="3729"/>
      <c r="I561" s="3731"/>
      <c r="J561" s="3733"/>
      <c r="K561" s="3729"/>
      <c r="L561" s="3754"/>
      <c r="M561" s="3733"/>
      <c r="N561" s="3729"/>
      <c r="O561" s="3729"/>
      <c r="P561" s="3330"/>
      <c r="Q561" s="3331"/>
      <c r="R561" s="3334"/>
      <c r="S561" s="3335"/>
      <c r="T561" s="3336"/>
      <c r="U561" s="3337"/>
      <c r="V561" s="3339"/>
    </row>
    <row r="562" spans="2:27" x14ac:dyDescent="0.15">
      <c r="B562" s="4161"/>
      <c r="C562" s="4101"/>
      <c r="D562" s="1023" t="s">
        <v>70</v>
      </c>
      <c r="E562" s="1080" t="s">
        <v>5513</v>
      </c>
      <c r="F562" s="3935" t="s">
        <v>6</v>
      </c>
      <c r="G562" s="3880"/>
      <c r="H562" s="3729"/>
      <c r="I562" s="3731"/>
      <c r="J562" s="3733"/>
      <c r="K562" s="3729"/>
      <c r="L562" s="3754"/>
      <c r="M562" s="3733"/>
      <c r="N562" s="3729"/>
      <c r="O562" s="3729"/>
      <c r="P562" s="3340"/>
      <c r="Q562" s="3342" t="s">
        <v>5850</v>
      </c>
      <c r="R562" s="3344">
        <v>412</v>
      </c>
      <c r="S562" s="3345">
        <v>792</v>
      </c>
      <c r="T562" s="3372" t="s">
        <v>5474</v>
      </c>
      <c r="U562" s="3347">
        <v>294</v>
      </c>
      <c r="V562" s="3397" t="s">
        <v>3426</v>
      </c>
    </row>
    <row r="563" spans="2:27" ht="14.25" thickBot="1" x14ac:dyDescent="0.2">
      <c r="B563" s="4162"/>
      <c r="C563" s="4183"/>
      <c r="D563" s="1089" t="s">
        <v>71</v>
      </c>
      <c r="E563" s="1090" t="s">
        <v>5514</v>
      </c>
      <c r="F563" s="4190"/>
      <c r="G563" s="4185"/>
      <c r="H563" s="4186"/>
      <c r="I563" s="4187"/>
      <c r="J563" s="4188"/>
      <c r="K563" s="4186"/>
      <c r="L563" s="4189"/>
      <c r="M563" s="4188"/>
      <c r="N563" s="4186"/>
      <c r="O563" s="4186"/>
      <c r="P563" s="4191"/>
      <c r="Q563" s="4192"/>
      <c r="R563" s="4191"/>
      <c r="S563" s="4193"/>
      <c r="T563" s="4194"/>
      <c r="U563" s="4195"/>
      <c r="V563" s="4196"/>
    </row>
    <row r="564" spans="2:27" ht="12" customHeight="1" x14ac:dyDescent="0.15">
      <c r="B564" s="4026" t="s">
        <v>3117</v>
      </c>
      <c r="C564" s="4090" t="s">
        <v>4460</v>
      </c>
      <c r="D564" s="1091" t="s">
        <v>72</v>
      </c>
      <c r="E564" s="1092" t="s">
        <v>5551</v>
      </c>
      <c r="F564" s="4093" t="s">
        <v>4742</v>
      </c>
      <c r="G564" s="4094">
        <v>2</v>
      </c>
      <c r="H564" s="3772">
        <v>2</v>
      </c>
      <c r="I564" s="3774">
        <v>0</v>
      </c>
      <c r="J564" s="3776">
        <v>0</v>
      </c>
      <c r="K564" s="3772">
        <v>0</v>
      </c>
      <c r="L564" s="3774">
        <v>0</v>
      </c>
      <c r="M564" s="3776">
        <v>2</v>
      </c>
      <c r="N564" s="3758">
        <v>0</v>
      </c>
      <c r="O564" s="3759">
        <v>185</v>
      </c>
      <c r="P564" s="3760">
        <v>51946</v>
      </c>
      <c r="Q564" s="3761"/>
      <c r="R564" s="3778" t="s">
        <v>4231</v>
      </c>
      <c r="S564" s="3779"/>
      <c r="T564" s="3760" t="s">
        <v>4850</v>
      </c>
      <c r="U564" s="3761"/>
      <c r="V564" s="3780" t="s">
        <v>3420</v>
      </c>
      <c r="W564" s="3744"/>
      <c r="X564" s="1552">
        <f>SUM(O564)</f>
        <v>185</v>
      </c>
      <c r="Y564" s="1548">
        <f>SUM(H564:J567)</f>
        <v>2</v>
      </c>
      <c r="Z564" s="1548">
        <f>SUM(K564:M567)</f>
        <v>2</v>
      </c>
      <c r="AA564" s="1549" t="str">
        <f>IF(Y564=Z564,"","不一致")</f>
        <v/>
      </c>
    </row>
    <row r="565" spans="2:27" ht="12" customHeight="1" x14ac:dyDescent="0.15">
      <c r="B565" s="4033"/>
      <c r="C565" s="4091"/>
      <c r="D565" s="322"/>
      <c r="E565" s="1093" t="s">
        <v>3118</v>
      </c>
      <c r="F565" s="3967"/>
      <c r="G565" s="3968"/>
      <c r="H565" s="3487"/>
      <c r="I565" s="3489"/>
      <c r="J565" s="3491"/>
      <c r="K565" s="3487"/>
      <c r="L565" s="3489"/>
      <c r="M565" s="3491"/>
      <c r="N565" s="3493"/>
      <c r="O565" s="3326"/>
      <c r="P565" s="3330"/>
      <c r="Q565" s="3331"/>
      <c r="R565" s="3404"/>
      <c r="S565" s="3405"/>
      <c r="T565" s="3336"/>
      <c r="U565" s="3337"/>
      <c r="V565" s="3339"/>
      <c r="W565" s="3744"/>
    </row>
    <row r="566" spans="2:27" ht="12" customHeight="1" x14ac:dyDescent="0.15">
      <c r="B566" s="4033"/>
      <c r="C566" s="4091"/>
      <c r="D566" s="320" t="s">
        <v>70</v>
      </c>
      <c r="E566" s="1094" t="s">
        <v>5552</v>
      </c>
      <c r="F566" s="3999" t="s">
        <v>4742</v>
      </c>
      <c r="G566" s="3968"/>
      <c r="H566" s="3487"/>
      <c r="I566" s="3489"/>
      <c r="J566" s="3491"/>
      <c r="K566" s="3487"/>
      <c r="L566" s="3489"/>
      <c r="M566" s="3491"/>
      <c r="N566" s="3493"/>
      <c r="O566" s="3326"/>
      <c r="P566" s="3340"/>
      <c r="Q566" s="3342">
        <v>7259</v>
      </c>
      <c r="R566" s="3344">
        <v>3299</v>
      </c>
      <c r="S566" s="3345">
        <v>7816</v>
      </c>
      <c r="T566" s="3372" t="s">
        <v>5553</v>
      </c>
      <c r="U566" s="3347">
        <v>344</v>
      </c>
      <c r="V566" s="3397" t="s">
        <v>3426</v>
      </c>
      <c r="W566" s="3744"/>
    </row>
    <row r="567" spans="2:27" ht="12" customHeight="1" thickBot="1" x14ac:dyDescent="0.2">
      <c r="B567" s="4046"/>
      <c r="C567" s="4092"/>
      <c r="D567" s="1095" t="s">
        <v>71</v>
      </c>
      <c r="E567" s="1096" t="s">
        <v>5554</v>
      </c>
      <c r="F567" s="4096"/>
      <c r="G567" s="4095"/>
      <c r="H567" s="3773"/>
      <c r="I567" s="3775"/>
      <c r="J567" s="3777"/>
      <c r="K567" s="3773"/>
      <c r="L567" s="3775"/>
      <c r="M567" s="3777"/>
      <c r="N567" s="3735"/>
      <c r="O567" s="3736"/>
      <c r="P567" s="3737"/>
      <c r="Q567" s="3738"/>
      <c r="R567" s="3737"/>
      <c r="S567" s="3739"/>
      <c r="T567" s="3781"/>
      <c r="U567" s="3740"/>
      <c r="V567" s="3782"/>
      <c r="W567" s="3744"/>
    </row>
    <row r="568" spans="2:27" ht="12" customHeight="1" x14ac:dyDescent="0.15">
      <c r="B568" s="3678" t="s">
        <v>1912</v>
      </c>
      <c r="C568" s="4034" t="s">
        <v>5563</v>
      </c>
      <c r="D568" s="1023" t="s">
        <v>72</v>
      </c>
      <c r="E568" s="1006" t="s">
        <v>1913</v>
      </c>
      <c r="F568" s="3967" t="s">
        <v>4742</v>
      </c>
      <c r="G568" s="3931">
        <v>2</v>
      </c>
      <c r="H568" s="3745">
        <v>0</v>
      </c>
      <c r="I568" s="3746">
        <v>0</v>
      </c>
      <c r="J568" s="3747">
        <v>0</v>
      </c>
      <c r="K568" s="3745">
        <v>0</v>
      </c>
      <c r="L568" s="3746">
        <v>0</v>
      </c>
      <c r="M568" s="3747">
        <v>0</v>
      </c>
      <c r="N568" s="3493">
        <v>0</v>
      </c>
      <c r="O568" s="3326">
        <v>0</v>
      </c>
      <c r="P568" s="3330">
        <v>19946</v>
      </c>
      <c r="Q568" s="3331"/>
      <c r="R568" s="3363" t="s">
        <v>3563</v>
      </c>
      <c r="S568" s="3364"/>
      <c r="T568" s="3330" t="s">
        <v>4676</v>
      </c>
      <c r="U568" s="3331"/>
      <c r="V568" s="3365" t="s">
        <v>3420</v>
      </c>
      <c r="W568" s="3744"/>
      <c r="X568" s="1552">
        <f>SUM(O568:O579)</f>
        <v>0</v>
      </c>
      <c r="Y568" s="1548">
        <f>SUM(H568:J571)</f>
        <v>0</v>
      </c>
      <c r="Z568" s="1548">
        <f>SUM(K568:M571)</f>
        <v>0</v>
      </c>
      <c r="AA568" s="1549" t="str">
        <f>IF(Y568=Z568,"","不一致")</f>
        <v/>
      </c>
    </row>
    <row r="569" spans="2:27" ht="12" customHeight="1" x14ac:dyDescent="0.15">
      <c r="B569" s="4027"/>
      <c r="C569" s="4029"/>
      <c r="D569" s="1022"/>
      <c r="E569" s="989" t="s">
        <v>1914</v>
      </c>
      <c r="F569" s="3973"/>
      <c r="G569" s="3880"/>
      <c r="H569" s="3729"/>
      <c r="I569" s="3731"/>
      <c r="J569" s="3733"/>
      <c r="K569" s="3729"/>
      <c r="L569" s="3731"/>
      <c r="M569" s="3733"/>
      <c r="N569" s="3493"/>
      <c r="O569" s="3326"/>
      <c r="P569" s="3330"/>
      <c r="Q569" s="3331"/>
      <c r="R569" s="3334"/>
      <c r="S569" s="3335"/>
      <c r="T569" s="3336"/>
      <c r="U569" s="3337"/>
      <c r="V569" s="3339"/>
      <c r="W569" s="3744"/>
    </row>
    <row r="570" spans="2:27" ht="12" customHeight="1" x14ac:dyDescent="0.15">
      <c r="B570" s="4027"/>
      <c r="C570" s="4029"/>
      <c r="D570" s="1023" t="s">
        <v>70</v>
      </c>
      <c r="E570" s="1080" t="s">
        <v>1915</v>
      </c>
      <c r="F570" s="4097" t="s">
        <v>1916</v>
      </c>
      <c r="G570" s="3880"/>
      <c r="H570" s="3729"/>
      <c r="I570" s="3731"/>
      <c r="J570" s="3733"/>
      <c r="K570" s="3729"/>
      <c r="L570" s="3731"/>
      <c r="M570" s="3733"/>
      <c r="N570" s="3493"/>
      <c r="O570" s="3326"/>
      <c r="P570" s="3340"/>
      <c r="Q570" s="3342">
        <v>0</v>
      </c>
      <c r="R570" s="3344">
        <v>2017</v>
      </c>
      <c r="S570" s="3345">
        <v>4566</v>
      </c>
      <c r="T570" s="3372" t="s">
        <v>4087</v>
      </c>
      <c r="U570" s="3347">
        <v>343</v>
      </c>
      <c r="V570" s="3397" t="s">
        <v>3426</v>
      </c>
      <c r="W570" s="3744"/>
    </row>
    <row r="571" spans="2:27" ht="12" customHeight="1" x14ac:dyDescent="0.15">
      <c r="B571" s="4027"/>
      <c r="C571" s="4030"/>
      <c r="D571" s="1023" t="s">
        <v>71</v>
      </c>
      <c r="E571" s="1080" t="s">
        <v>1917</v>
      </c>
      <c r="F571" s="4097"/>
      <c r="G571" s="3880"/>
      <c r="H571" s="3729"/>
      <c r="I571" s="3731"/>
      <c r="J571" s="3733"/>
      <c r="K571" s="3729"/>
      <c r="L571" s="3731"/>
      <c r="M571" s="3733"/>
      <c r="N571" s="3503"/>
      <c r="O571" s="3358"/>
      <c r="P571" s="3359"/>
      <c r="Q571" s="3360"/>
      <c r="R571" s="3359"/>
      <c r="S571" s="3361"/>
      <c r="T571" s="3373"/>
      <c r="U571" s="3362"/>
      <c r="V571" s="3398"/>
      <c r="W571" s="3744"/>
    </row>
    <row r="572" spans="2:27" ht="12" customHeight="1" x14ac:dyDescent="0.15">
      <c r="B572" s="3678"/>
      <c r="C572" s="4037" t="s">
        <v>5564</v>
      </c>
      <c r="D572" s="1021" t="s">
        <v>72</v>
      </c>
      <c r="E572" s="1071" t="s">
        <v>1918</v>
      </c>
      <c r="F572" s="4005" t="s">
        <v>6</v>
      </c>
      <c r="G572" s="3880">
        <v>2</v>
      </c>
      <c r="H572" s="3729">
        <v>0</v>
      </c>
      <c r="I572" s="3731">
        <v>0</v>
      </c>
      <c r="J572" s="3733">
        <v>0</v>
      </c>
      <c r="K572" s="3729">
        <v>0</v>
      </c>
      <c r="L572" s="3731">
        <v>0</v>
      </c>
      <c r="M572" s="3733">
        <v>0</v>
      </c>
      <c r="N572" s="3502">
        <v>0</v>
      </c>
      <c r="O572" s="3325">
        <v>0</v>
      </c>
      <c r="P572" s="3328">
        <v>10511</v>
      </c>
      <c r="Q572" s="3329"/>
      <c r="R572" s="3332" t="s">
        <v>3564</v>
      </c>
      <c r="S572" s="3333"/>
      <c r="T572" s="3328" t="s">
        <v>4772</v>
      </c>
      <c r="U572" s="3329"/>
      <c r="V572" s="3338" t="s">
        <v>3420</v>
      </c>
      <c r="W572" s="3744"/>
      <c r="Y572" s="1548">
        <f>SUM(H572:J575)</f>
        <v>0</v>
      </c>
      <c r="Z572" s="1548">
        <f>SUM(K572:M575)</f>
        <v>0</v>
      </c>
      <c r="AA572" s="1549" t="str">
        <f>IF(Y572=Z572,"","不一致")</f>
        <v/>
      </c>
    </row>
    <row r="573" spans="2:27" ht="12" customHeight="1" x14ac:dyDescent="0.15">
      <c r="B573" s="4027"/>
      <c r="C573" s="4029"/>
      <c r="D573" s="1022"/>
      <c r="E573" s="989" t="s">
        <v>1919</v>
      </c>
      <c r="F573" s="3973"/>
      <c r="G573" s="3880"/>
      <c r="H573" s="3729"/>
      <c r="I573" s="3731"/>
      <c r="J573" s="3733"/>
      <c r="K573" s="3729"/>
      <c r="L573" s="3731"/>
      <c r="M573" s="3733"/>
      <c r="N573" s="3493"/>
      <c r="O573" s="3326"/>
      <c r="P573" s="3330"/>
      <c r="Q573" s="3331"/>
      <c r="R573" s="3334"/>
      <c r="S573" s="3335"/>
      <c r="T573" s="3336"/>
      <c r="U573" s="3337"/>
      <c r="V573" s="3339"/>
      <c r="W573" s="3744"/>
    </row>
    <row r="574" spans="2:27" ht="12" customHeight="1" x14ac:dyDescent="0.15">
      <c r="B574" s="4027"/>
      <c r="C574" s="4029"/>
      <c r="D574" s="1023" t="s">
        <v>70</v>
      </c>
      <c r="E574" s="990" t="s">
        <v>1920</v>
      </c>
      <c r="F574" s="4097" t="s">
        <v>1921</v>
      </c>
      <c r="G574" s="3880"/>
      <c r="H574" s="3729"/>
      <c r="I574" s="3731"/>
      <c r="J574" s="3733"/>
      <c r="K574" s="3729"/>
      <c r="L574" s="3731"/>
      <c r="M574" s="3733"/>
      <c r="N574" s="3493"/>
      <c r="O574" s="3326"/>
      <c r="P574" s="3340"/>
      <c r="Q574" s="3342">
        <v>0</v>
      </c>
      <c r="R574" s="3344">
        <v>834</v>
      </c>
      <c r="S574" s="3345">
        <v>1810</v>
      </c>
      <c r="T574" s="3372" t="s">
        <v>4087</v>
      </c>
      <c r="U574" s="3347">
        <v>343</v>
      </c>
      <c r="V574" s="3397" t="s">
        <v>3426</v>
      </c>
      <c r="W574" s="3744"/>
    </row>
    <row r="575" spans="2:27" ht="12" customHeight="1" x14ac:dyDescent="0.15">
      <c r="B575" s="4027"/>
      <c r="C575" s="4030"/>
      <c r="D575" s="1023" t="s">
        <v>71</v>
      </c>
      <c r="E575" s="992" t="s">
        <v>1922</v>
      </c>
      <c r="F575" s="4097"/>
      <c r="G575" s="3880"/>
      <c r="H575" s="3729"/>
      <c r="I575" s="3731"/>
      <c r="J575" s="3733"/>
      <c r="K575" s="3729"/>
      <c r="L575" s="3731"/>
      <c r="M575" s="3733"/>
      <c r="N575" s="3503"/>
      <c r="O575" s="3358"/>
      <c r="P575" s="3359"/>
      <c r="Q575" s="3360"/>
      <c r="R575" s="3359"/>
      <c r="S575" s="3361"/>
      <c r="T575" s="3373"/>
      <c r="U575" s="3362"/>
      <c r="V575" s="3398"/>
      <c r="W575" s="3744"/>
    </row>
    <row r="576" spans="2:27" ht="12" customHeight="1" x14ac:dyDescent="0.15">
      <c r="B576" s="4006"/>
      <c r="C576" s="4100" t="s">
        <v>5565</v>
      </c>
      <c r="D576" s="1046" t="s">
        <v>72</v>
      </c>
      <c r="E576" s="1020" t="s">
        <v>1352</v>
      </c>
      <c r="F576" s="4016" t="s">
        <v>6</v>
      </c>
      <c r="G576" s="3880">
        <v>1</v>
      </c>
      <c r="H576" s="3729">
        <v>0</v>
      </c>
      <c r="I576" s="3731">
        <v>0</v>
      </c>
      <c r="J576" s="3733">
        <v>0</v>
      </c>
      <c r="K576" s="3729">
        <v>0</v>
      </c>
      <c r="L576" s="3731">
        <v>0</v>
      </c>
      <c r="M576" s="3733">
        <v>0</v>
      </c>
      <c r="N576" s="3502">
        <v>0</v>
      </c>
      <c r="O576" s="3325">
        <v>0</v>
      </c>
      <c r="P576" s="3328">
        <v>17930</v>
      </c>
      <c r="Q576" s="3329"/>
      <c r="R576" s="3332" t="s">
        <v>3565</v>
      </c>
      <c r="S576" s="3333"/>
      <c r="T576" s="3328" t="s">
        <v>4772</v>
      </c>
      <c r="U576" s="3329"/>
      <c r="V576" s="3338" t="s">
        <v>3420</v>
      </c>
      <c r="W576" s="3744"/>
      <c r="Y576" s="1548">
        <f>SUM(H576:J579)</f>
        <v>0</v>
      </c>
      <c r="Z576" s="1548">
        <f>SUM(K576:M579)</f>
        <v>0</v>
      </c>
      <c r="AA576" s="1549" t="str">
        <f>IF(Y576=Z576,"","不一致")</f>
        <v/>
      </c>
    </row>
    <row r="577" spans="2:27" ht="12" customHeight="1" x14ac:dyDescent="0.15">
      <c r="B577" s="4098"/>
      <c r="C577" s="4101"/>
      <c r="D577" s="1022"/>
      <c r="E577" s="989" t="s">
        <v>1923</v>
      </c>
      <c r="F577" s="3973"/>
      <c r="G577" s="3880"/>
      <c r="H577" s="3729"/>
      <c r="I577" s="3731"/>
      <c r="J577" s="3733"/>
      <c r="K577" s="3729"/>
      <c r="L577" s="3731"/>
      <c r="M577" s="3733"/>
      <c r="N577" s="3493"/>
      <c r="O577" s="3326"/>
      <c r="P577" s="3330"/>
      <c r="Q577" s="3331"/>
      <c r="R577" s="3334"/>
      <c r="S577" s="3335"/>
      <c r="T577" s="3336"/>
      <c r="U577" s="3337"/>
      <c r="V577" s="3339"/>
      <c r="W577" s="3744"/>
    </row>
    <row r="578" spans="2:27" ht="12" customHeight="1" x14ac:dyDescent="0.15">
      <c r="B578" s="4098"/>
      <c r="C578" s="4101"/>
      <c r="D578" s="1023" t="s">
        <v>70</v>
      </c>
      <c r="E578" s="1080" t="s">
        <v>1924</v>
      </c>
      <c r="F578" s="3935" t="s">
        <v>6</v>
      </c>
      <c r="G578" s="3880"/>
      <c r="H578" s="3729"/>
      <c r="I578" s="3731"/>
      <c r="J578" s="3733"/>
      <c r="K578" s="3729"/>
      <c r="L578" s="3731"/>
      <c r="M578" s="3733"/>
      <c r="N578" s="3493"/>
      <c r="O578" s="3326"/>
      <c r="P578" s="3340"/>
      <c r="Q578" s="3342">
        <v>0</v>
      </c>
      <c r="R578" s="3344">
        <v>2999</v>
      </c>
      <c r="S578" s="3345">
        <v>6985</v>
      </c>
      <c r="T578" s="3372" t="s">
        <v>4087</v>
      </c>
      <c r="U578" s="3347">
        <v>343</v>
      </c>
      <c r="V578" s="3397" t="s">
        <v>3426</v>
      </c>
      <c r="W578" s="3744"/>
    </row>
    <row r="579" spans="2:27" ht="12" customHeight="1" thickBot="1" x14ac:dyDescent="0.2">
      <c r="B579" s="4099"/>
      <c r="C579" s="4102"/>
      <c r="D579" s="1097" t="s">
        <v>71</v>
      </c>
      <c r="E579" s="1036" t="s">
        <v>1924</v>
      </c>
      <c r="F579" s="4103"/>
      <c r="G579" s="3909"/>
      <c r="H579" s="3768"/>
      <c r="I579" s="3769"/>
      <c r="J579" s="3770"/>
      <c r="K579" s="3768"/>
      <c r="L579" s="3769"/>
      <c r="M579" s="3770"/>
      <c r="N579" s="3493"/>
      <c r="O579" s="3326"/>
      <c r="P579" s="3340"/>
      <c r="Q579" s="3366"/>
      <c r="R579" s="3340"/>
      <c r="S579" s="3367"/>
      <c r="T579" s="3771"/>
      <c r="U579" s="3370"/>
      <c r="V579" s="3400"/>
      <c r="W579" s="3744"/>
    </row>
    <row r="580" spans="2:27" ht="12" customHeight="1" x14ac:dyDescent="0.15">
      <c r="B580" s="4106" t="s">
        <v>32</v>
      </c>
      <c r="C580" s="4109" t="s">
        <v>5571</v>
      </c>
      <c r="D580" s="1098" t="s">
        <v>72</v>
      </c>
      <c r="E580" s="1038" t="s">
        <v>132</v>
      </c>
      <c r="F580" s="4111" t="s">
        <v>6</v>
      </c>
      <c r="G580" s="3879">
        <v>4</v>
      </c>
      <c r="H580" s="3784">
        <v>0</v>
      </c>
      <c r="I580" s="3786">
        <v>4</v>
      </c>
      <c r="J580" s="3788">
        <v>0</v>
      </c>
      <c r="K580" s="3751" t="s">
        <v>3863</v>
      </c>
      <c r="L580" s="3753" t="s">
        <v>3863</v>
      </c>
      <c r="M580" s="3756" t="s">
        <v>3863</v>
      </c>
      <c r="N580" s="3758">
        <v>0</v>
      </c>
      <c r="O580" s="3759">
        <v>0</v>
      </c>
      <c r="P580" s="3760">
        <v>21908</v>
      </c>
      <c r="Q580" s="3761"/>
      <c r="R580" s="3762" t="s">
        <v>3566</v>
      </c>
      <c r="S580" s="3763"/>
      <c r="T580" s="3760" t="s">
        <v>5450</v>
      </c>
      <c r="U580" s="3761"/>
      <c r="V580" s="3764" t="s">
        <v>5572</v>
      </c>
      <c r="W580" s="3744"/>
      <c r="X580" s="1552">
        <f>SUM(O580)</f>
        <v>0</v>
      </c>
      <c r="Y580" s="1548">
        <f>SUM(H580:J583)</f>
        <v>4</v>
      </c>
      <c r="Z580" s="1548">
        <f>SUM(K580:M583)</f>
        <v>0</v>
      </c>
      <c r="AA580" s="1549" t="str">
        <f>IF(Y580=Z580,"","不一致")</f>
        <v>不一致</v>
      </c>
    </row>
    <row r="581" spans="2:27" ht="12" customHeight="1" x14ac:dyDescent="0.15">
      <c r="B581" s="4107"/>
      <c r="C581" s="4029"/>
      <c r="D581" s="1022"/>
      <c r="E581" s="989" t="s">
        <v>1925</v>
      </c>
      <c r="F581" s="3973"/>
      <c r="G581" s="3880"/>
      <c r="H581" s="3729"/>
      <c r="I581" s="3731"/>
      <c r="J581" s="3733"/>
      <c r="K581" s="3729"/>
      <c r="L581" s="3754"/>
      <c r="M581" s="3733"/>
      <c r="N581" s="3493"/>
      <c r="O581" s="3326"/>
      <c r="P581" s="3330"/>
      <c r="Q581" s="3331"/>
      <c r="R581" s="3334"/>
      <c r="S581" s="3335"/>
      <c r="T581" s="3336"/>
      <c r="U581" s="3337"/>
      <c r="V581" s="3765"/>
      <c r="W581" s="3744"/>
    </row>
    <row r="582" spans="2:27" ht="12" customHeight="1" x14ac:dyDescent="0.15">
      <c r="B582" s="4107"/>
      <c r="C582" s="4029"/>
      <c r="D582" s="1023" t="s">
        <v>70</v>
      </c>
      <c r="E582" s="1006" t="s">
        <v>1926</v>
      </c>
      <c r="F582" s="3935" t="s">
        <v>6</v>
      </c>
      <c r="G582" s="3880"/>
      <c r="H582" s="3729"/>
      <c r="I582" s="3731"/>
      <c r="J582" s="3733"/>
      <c r="K582" s="3729"/>
      <c r="L582" s="3754"/>
      <c r="M582" s="3733"/>
      <c r="N582" s="3493"/>
      <c r="O582" s="3326"/>
      <c r="P582" s="3340"/>
      <c r="Q582" s="3342">
        <v>0</v>
      </c>
      <c r="R582" s="3344">
        <v>3260</v>
      </c>
      <c r="S582" s="3345">
        <v>1623</v>
      </c>
      <c r="T582" s="3344" t="s">
        <v>3343</v>
      </c>
      <c r="U582" s="3347">
        <v>360</v>
      </c>
      <c r="V582" s="3683" t="s">
        <v>3419</v>
      </c>
      <c r="W582" s="3744"/>
    </row>
    <row r="583" spans="2:27" ht="12" customHeight="1" thickBot="1" x14ac:dyDescent="0.2">
      <c r="B583" s="4108"/>
      <c r="C583" s="4110"/>
      <c r="D583" s="1097" t="s">
        <v>71</v>
      </c>
      <c r="E583" s="1099" t="s">
        <v>1927</v>
      </c>
      <c r="F583" s="4103"/>
      <c r="G583" s="3917"/>
      <c r="H583" s="3730"/>
      <c r="I583" s="3732"/>
      <c r="J583" s="3734"/>
      <c r="K583" s="3752"/>
      <c r="L583" s="3755"/>
      <c r="M583" s="3757"/>
      <c r="N583" s="3735"/>
      <c r="O583" s="3736"/>
      <c r="P583" s="3737"/>
      <c r="Q583" s="3738"/>
      <c r="R583" s="3737"/>
      <c r="S583" s="3766"/>
      <c r="T583" s="3737"/>
      <c r="U583" s="3740"/>
      <c r="V583" s="3767"/>
      <c r="W583" s="3744"/>
    </row>
    <row r="584" spans="2:27" ht="12" customHeight="1" x14ac:dyDescent="0.15">
      <c r="B584" s="3678" t="s">
        <v>1928</v>
      </c>
      <c r="C584" s="4104" t="s">
        <v>2572</v>
      </c>
      <c r="D584" s="1023" t="s">
        <v>72</v>
      </c>
      <c r="E584" s="989" t="s">
        <v>136</v>
      </c>
      <c r="F584" s="3967" t="s">
        <v>6</v>
      </c>
      <c r="G584" s="3931">
        <v>2</v>
      </c>
      <c r="H584" s="3745">
        <v>0</v>
      </c>
      <c r="I584" s="3746">
        <v>0</v>
      </c>
      <c r="J584" s="3747">
        <v>2</v>
      </c>
      <c r="K584" s="3745">
        <v>2</v>
      </c>
      <c r="L584" s="3746">
        <v>0</v>
      </c>
      <c r="M584" s="3747">
        <v>0</v>
      </c>
      <c r="N584" s="3493">
        <v>0</v>
      </c>
      <c r="O584" s="3326">
        <v>12</v>
      </c>
      <c r="P584" s="3330">
        <v>7919</v>
      </c>
      <c r="Q584" s="3331"/>
      <c r="R584" s="3363" t="s">
        <v>3567</v>
      </c>
      <c r="S584" s="3364"/>
      <c r="T584" s="3330" t="s">
        <v>5623</v>
      </c>
      <c r="U584" s="3331"/>
      <c r="V584" s="3365" t="s">
        <v>3309</v>
      </c>
      <c r="W584" s="3744"/>
      <c r="X584" s="1552">
        <f>SUM(O584:O635)</f>
        <v>257</v>
      </c>
      <c r="Y584" s="1548">
        <f>SUM(H584:J587)</f>
        <v>2</v>
      </c>
      <c r="Z584" s="1548">
        <f>SUM(K584:M587)</f>
        <v>2</v>
      </c>
      <c r="AA584" s="1549" t="str">
        <f>IF(Y584=Z584,"","不一致")</f>
        <v/>
      </c>
    </row>
    <row r="585" spans="2:27" ht="12" customHeight="1" x14ac:dyDescent="0.15">
      <c r="B585" s="3678"/>
      <c r="C585" s="4104"/>
      <c r="D585" s="1022"/>
      <c r="E585" s="1022" t="s">
        <v>1929</v>
      </c>
      <c r="F585" s="3973"/>
      <c r="G585" s="3880"/>
      <c r="H585" s="3729"/>
      <c r="I585" s="3731"/>
      <c r="J585" s="3733"/>
      <c r="K585" s="3729"/>
      <c r="L585" s="3731"/>
      <c r="M585" s="3733"/>
      <c r="N585" s="3493"/>
      <c r="O585" s="3326"/>
      <c r="P585" s="3330"/>
      <c r="Q585" s="3331"/>
      <c r="R585" s="3334"/>
      <c r="S585" s="3335"/>
      <c r="T585" s="3336"/>
      <c r="U585" s="3337"/>
      <c r="V585" s="3339"/>
      <c r="W585" s="3744"/>
    </row>
    <row r="586" spans="2:27" ht="12" customHeight="1" x14ac:dyDescent="0.15">
      <c r="B586" s="3678"/>
      <c r="C586" s="4104"/>
      <c r="D586" s="1023" t="s">
        <v>70</v>
      </c>
      <c r="E586" s="4112" t="s">
        <v>1930</v>
      </c>
      <c r="F586" s="3960" t="s">
        <v>1931</v>
      </c>
      <c r="G586" s="3880"/>
      <c r="H586" s="3729"/>
      <c r="I586" s="3731"/>
      <c r="J586" s="3733"/>
      <c r="K586" s="3729"/>
      <c r="L586" s="3731"/>
      <c r="M586" s="3733"/>
      <c r="N586" s="3493"/>
      <c r="O586" s="3326"/>
      <c r="P586" s="3340"/>
      <c r="Q586" s="3342" t="s">
        <v>5850</v>
      </c>
      <c r="R586" s="3344">
        <v>1067</v>
      </c>
      <c r="S586" s="3345">
        <v>2471</v>
      </c>
      <c r="T586" s="3344" t="s">
        <v>3314</v>
      </c>
      <c r="U586" s="3347">
        <v>244</v>
      </c>
      <c r="V586" s="3741" t="s">
        <v>3568</v>
      </c>
      <c r="W586" s="3744"/>
    </row>
    <row r="587" spans="2:27" ht="12" customHeight="1" x14ac:dyDescent="0.15">
      <c r="B587" s="3678"/>
      <c r="C587" s="4105"/>
      <c r="D587" s="1043" t="s">
        <v>71</v>
      </c>
      <c r="E587" s="4113"/>
      <c r="F587" s="4067"/>
      <c r="G587" s="3880"/>
      <c r="H587" s="3729"/>
      <c r="I587" s="3731"/>
      <c r="J587" s="3733"/>
      <c r="K587" s="3729"/>
      <c r="L587" s="3731"/>
      <c r="M587" s="3733"/>
      <c r="N587" s="3503"/>
      <c r="O587" s="3358"/>
      <c r="P587" s="3359"/>
      <c r="Q587" s="3716"/>
      <c r="R587" s="3359"/>
      <c r="S587" s="3375"/>
      <c r="T587" s="3359"/>
      <c r="U587" s="3362"/>
      <c r="V587" s="3743"/>
      <c r="W587" s="3744"/>
    </row>
    <row r="588" spans="2:27" ht="12" customHeight="1" x14ac:dyDescent="0.15">
      <c r="B588" s="3678"/>
      <c r="C588" s="4104" t="s">
        <v>2573</v>
      </c>
      <c r="D588" s="1023" t="s">
        <v>72</v>
      </c>
      <c r="E588" s="1324" t="s">
        <v>1932</v>
      </c>
      <c r="F588" s="3967" t="s">
        <v>6</v>
      </c>
      <c r="G588" s="3880">
        <v>2</v>
      </c>
      <c r="H588" s="3729">
        <v>0</v>
      </c>
      <c r="I588" s="3731">
        <v>0</v>
      </c>
      <c r="J588" s="3733">
        <v>2</v>
      </c>
      <c r="K588" s="3729">
        <v>2</v>
      </c>
      <c r="L588" s="3731">
        <v>0</v>
      </c>
      <c r="M588" s="3733">
        <v>0</v>
      </c>
      <c r="N588" s="3502">
        <v>0</v>
      </c>
      <c r="O588" s="3325">
        <v>12</v>
      </c>
      <c r="P588" s="3328">
        <v>7677</v>
      </c>
      <c r="Q588" s="3329"/>
      <c r="R588" s="3332" t="s">
        <v>3569</v>
      </c>
      <c r="S588" s="3333"/>
      <c r="T588" s="3330" t="s">
        <v>5623</v>
      </c>
      <c r="U588" s="3331"/>
      <c r="V588" s="3338" t="s">
        <v>3309</v>
      </c>
      <c r="W588" s="3744"/>
      <c r="Y588" s="1548">
        <f>SUM(H588:J591)</f>
        <v>2</v>
      </c>
      <c r="Z588" s="1548">
        <f>SUM(K588:M591)</f>
        <v>2</v>
      </c>
      <c r="AA588" s="1549" t="str">
        <f>IF(Y588=Z588,"","不一致")</f>
        <v/>
      </c>
    </row>
    <row r="589" spans="2:27" ht="12" customHeight="1" x14ac:dyDescent="0.15">
      <c r="B589" s="3678"/>
      <c r="C589" s="4104"/>
      <c r="D589" s="1070"/>
      <c r="E589" s="983" t="s">
        <v>5624</v>
      </c>
      <c r="F589" s="3973"/>
      <c r="G589" s="3880"/>
      <c r="H589" s="3729"/>
      <c r="I589" s="3731"/>
      <c r="J589" s="3733"/>
      <c r="K589" s="3729"/>
      <c r="L589" s="3731"/>
      <c r="M589" s="3733"/>
      <c r="N589" s="3493"/>
      <c r="O589" s="3326"/>
      <c r="P589" s="3330"/>
      <c r="Q589" s="3331"/>
      <c r="R589" s="3334"/>
      <c r="S589" s="3335"/>
      <c r="T589" s="3336"/>
      <c r="U589" s="3337"/>
      <c r="V589" s="3339"/>
      <c r="W589" s="3744"/>
    </row>
    <row r="590" spans="2:27" ht="12" customHeight="1" x14ac:dyDescent="0.15">
      <c r="B590" s="3678"/>
      <c r="C590" s="4104"/>
      <c r="D590" s="1023" t="s">
        <v>70</v>
      </c>
      <c r="E590" s="4112" t="s">
        <v>1933</v>
      </c>
      <c r="F590" s="3960" t="s">
        <v>1934</v>
      </c>
      <c r="G590" s="3880"/>
      <c r="H590" s="3729"/>
      <c r="I590" s="3731"/>
      <c r="J590" s="3733"/>
      <c r="K590" s="3729"/>
      <c r="L590" s="3731"/>
      <c r="M590" s="3733"/>
      <c r="N590" s="3493"/>
      <c r="O590" s="3326"/>
      <c r="P590" s="3340"/>
      <c r="Q590" s="3342" t="s">
        <v>5850</v>
      </c>
      <c r="R590" s="3344">
        <v>328</v>
      </c>
      <c r="S590" s="3345">
        <v>771</v>
      </c>
      <c r="T590" s="3344" t="s">
        <v>3314</v>
      </c>
      <c r="U590" s="3347">
        <v>244</v>
      </c>
      <c r="V590" s="3397" t="s">
        <v>3570</v>
      </c>
      <c r="W590" s="3744"/>
    </row>
    <row r="591" spans="2:27" ht="12" customHeight="1" x14ac:dyDescent="0.15">
      <c r="B591" s="3678"/>
      <c r="C591" s="4105"/>
      <c r="D591" s="1043" t="s">
        <v>71</v>
      </c>
      <c r="E591" s="4113"/>
      <c r="F591" s="4067"/>
      <c r="G591" s="4114"/>
      <c r="H591" s="3748"/>
      <c r="I591" s="3749"/>
      <c r="J591" s="3750"/>
      <c r="K591" s="3748"/>
      <c r="L591" s="3749"/>
      <c r="M591" s="3750"/>
      <c r="N591" s="3503"/>
      <c r="O591" s="3358"/>
      <c r="P591" s="3359"/>
      <c r="Q591" s="3716"/>
      <c r="R591" s="3359"/>
      <c r="S591" s="3375"/>
      <c r="T591" s="3359"/>
      <c r="U591" s="3362"/>
      <c r="V591" s="3398"/>
      <c r="W591" s="3744"/>
    </row>
    <row r="592" spans="2:27" ht="12" customHeight="1" x14ac:dyDescent="0.15">
      <c r="B592" s="3678"/>
      <c r="C592" s="4104" t="s">
        <v>2574</v>
      </c>
      <c r="D592" s="1023" t="s">
        <v>72</v>
      </c>
      <c r="E592" s="989" t="s">
        <v>1935</v>
      </c>
      <c r="F592" s="3967" t="s">
        <v>6</v>
      </c>
      <c r="G592" s="3931">
        <v>2</v>
      </c>
      <c r="H592" s="3745">
        <v>0</v>
      </c>
      <c r="I592" s="3746">
        <v>0</v>
      </c>
      <c r="J592" s="3747">
        <v>2</v>
      </c>
      <c r="K592" s="3745">
        <v>2</v>
      </c>
      <c r="L592" s="3746">
        <v>0</v>
      </c>
      <c r="M592" s="3747">
        <v>0</v>
      </c>
      <c r="N592" s="3493">
        <v>0</v>
      </c>
      <c r="O592" s="3326">
        <v>25</v>
      </c>
      <c r="P592" s="3330">
        <v>2218</v>
      </c>
      <c r="Q592" s="3331"/>
      <c r="R592" s="3363" t="s">
        <v>3319</v>
      </c>
      <c r="S592" s="3364"/>
      <c r="T592" s="3330" t="s">
        <v>5623</v>
      </c>
      <c r="U592" s="3331"/>
      <c r="V592" s="3365" t="s">
        <v>3309</v>
      </c>
      <c r="W592" s="3744"/>
      <c r="Y592" s="1548">
        <f>SUM(H592:J595)</f>
        <v>2</v>
      </c>
      <c r="Z592" s="1548">
        <f>SUM(K592:M595)</f>
        <v>2</v>
      </c>
      <c r="AA592" s="1549" t="str">
        <f>IF(Y592=Z592,"","不一致")</f>
        <v/>
      </c>
    </row>
    <row r="593" spans="2:27" ht="12" customHeight="1" x14ac:dyDescent="0.15">
      <c r="B593" s="3678"/>
      <c r="C593" s="4104"/>
      <c r="D593" s="1022"/>
      <c r="E593" s="1022" t="s">
        <v>1936</v>
      </c>
      <c r="F593" s="3973"/>
      <c r="G593" s="3880"/>
      <c r="H593" s="3729"/>
      <c r="I593" s="3731"/>
      <c r="J593" s="3733"/>
      <c r="K593" s="3729"/>
      <c r="L593" s="3731"/>
      <c r="M593" s="3733"/>
      <c r="N593" s="3493"/>
      <c r="O593" s="3326"/>
      <c r="P593" s="3330"/>
      <c r="Q593" s="3331"/>
      <c r="R593" s="3334"/>
      <c r="S593" s="3335"/>
      <c r="T593" s="3336"/>
      <c r="U593" s="3337"/>
      <c r="V593" s="3339"/>
      <c r="W593" s="3744"/>
    </row>
    <row r="594" spans="2:27" ht="12" customHeight="1" x14ac:dyDescent="0.15">
      <c r="B594" s="3678"/>
      <c r="C594" s="4104"/>
      <c r="D594" s="1023" t="s">
        <v>70</v>
      </c>
      <c r="E594" s="4112" t="s">
        <v>1937</v>
      </c>
      <c r="F594" s="3960" t="s">
        <v>1938</v>
      </c>
      <c r="G594" s="3880"/>
      <c r="H594" s="3729"/>
      <c r="I594" s="3731"/>
      <c r="J594" s="3733"/>
      <c r="K594" s="3729"/>
      <c r="L594" s="3731"/>
      <c r="M594" s="3733"/>
      <c r="N594" s="3493"/>
      <c r="O594" s="3326"/>
      <c r="P594" s="3340"/>
      <c r="Q594" s="3342" t="s">
        <v>5850</v>
      </c>
      <c r="R594" s="3344">
        <v>310</v>
      </c>
      <c r="S594" s="3345">
        <v>890</v>
      </c>
      <c r="T594" s="3344" t="s">
        <v>3314</v>
      </c>
      <c r="U594" s="3347">
        <v>244</v>
      </c>
      <c r="V594" s="3741" t="s">
        <v>3571</v>
      </c>
      <c r="W594" s="3744"/>
    </row>
    <row r="595" spans="2:27" ht="12" customHeight="1" x14ac:dyDescent="0.15">
      <c r="B595" s="3678"/>
      <c r="C595" s="4105"/>
      <c r="D595" s="1043" t="s">
        <v>71</v>
      </c>
      <c r="E595" s="4113"/>
      <c r="F595" s="4067"/>
      <c r="G595" s="3880"/>
      <c r="H595" s="3729"/>
      <c r="I595" s="3731"/>
      <c r="J595" s="3733"/>
      <c r="K595" s="3729"/>
      <c r="L595" s="3731"/>
      <c r="M595" s="3733"/>
      <c r="N595" s="3503"/>
      <c r="O595" s="3358"/>
      <c r="P595" s="3359"/>
      <c r="Q595" s="3716"/>
      <c r="R595" s="3359"/>
      <c r="S595" s="3375"/>
      <c r="T595" s="3359"/>
      <c r="U595" s="3362"/>
      <c r="V595" s="3743"/>
      <c r="W595" s="3744"/>
    </row>
    <row r="596" spans="2:27" ht="12" customHeight="1" x14ac:dyDescent="0.15">
      <c r="B596" s="3678"/>
      <c r="C596" s="4104" t="s">
        <v>2575</v>
      </c>
      <c r="D596" s="1023" t="s">
        <v>72</v>
      </c>
      <c r="E596" s="989" t="s">
        <v>1939</v>
      </c>
      <c r="F596" s="3967" t="s">
        <v>6</v>
      </c>
      <c r="G596" s="3880">
        <v>2</v>
      </c>
      <c r="H596" s="3729">
        <v>0</v>
      </c>
      <c r="I596" s="3731">
        <v>0</v>
      </c>
      <c r="J596" s="3733">
        <v>2</v>
      </c>
      <c r="K596" s="3729">
        <v>2</v>
      </c>
      <c r="L596" s="3731">
        <v>0</v>
      </c>
      <c r="M596" s="3733">
        <v>0</v>
      </c>
      <c r="N596" s="3502">
        <v>0</v>
      </c>
      <c r="O596" s="3325">
        <v>23</v>
      </c>
      <c r="P596" s="3328">
        <v>5484</v>
      </c>
      <c r="Q596" s="3329"/>
      <c r="R596" s="3332" t="s">
        <v>3320</v>
      </c>
      <c r="S596" s="3333"/>
      <c r="T596" s="3330" t="s">
        <v>5623</v>
      </c>
      <c r="U596" s="3331"/>
      <c r="V596" s="3338" t="s">
        <v>3309</v>
      </c>
      <c r="W596" s="3744"/>
      <c r="Y596" s="1548">
        <f>SUM(H596:J599)</f>
        <v>2</v>
      </c>
      <c r="Z596" s="1548">
        <f>SUM(K596:M599)</f>
        <v>2</v>
      </c>
      <c r="AA596" s="1549" t="str">
        <f>IF(Y596=Z596,"","不一致")</f>
        <v/>
      </c>
    </row>
    <row r="597" spans="2:27" ht="12" customHeight="1" x14ac:dyDescent="0.15">
      <c r="B597" s="3678"/>
      <c r="C597" s="4104"/>
      <c r="D597" s="1022"/>
      <c r="E597" s="1022" t="s">
        <v>1940</v>
      </c>
      <c r="F597" s="3973"/>
      <c r="G597" s="3880"/>
      <c r="H597" s="3729"/>
      <c r="I597" s="3731"/>
      <c r="J597" s="3733"/>
      <c r="K597" s="3729"/>
      <c r="L597" s="3731"/>
      <c r="M597" s="3733"/>
      <c r="N597" s="3493"/>
      <c r="O597" s="3326"/>
      <c r="P597" s="3330"/>
      <c r="Q597" s="3331"/>
      <c r="R597" s="3334"/>
      <c r="S597" s="3335"/>
      <c r="T597" s="3336"/>
      <c r="U597" s="3337"/>
      <c r="V597" s="3339"/>
      <c r="W597" s="3744"/>
    </row>
    <row r="598" spans="2:27" ht="12" customHeight="1" x14ac:dyDescent="0.15">
      <c r="B598" s="3678"/>
      <c r="C598" s="4104"/>
      <c r="D598" s="1023" t="s">
        <v>70</v>
      </c>
      <c r="E598" s="4112" t="s">
        <v>1941</v>
      </c>
      <c r="F598" s="3960" t="s">
        <v>1942</v>
      </c>
      <c r="G598" s="3880"/>
      <c r="H598" s="3729"/>
      <c r="I598" s="3731"/>
      <c r="J598" s="3733"/>
      <c r="K598" s="3729"/>
      <c r="L598" s="3731"/>
      <c r="M598" s="3733"/>
      <c r="N598" s="3493"/>
      <c r="O598" s="3326"/>
      <c r="P598" s="3340"/>
      <c r="Q598" s="3342" t="s">
        <v>5850</v>
      </c>
      <c r="R598" s="3344">
        <v>365</v>
      </c>
      <c r="S598" s="3345">
        <v>956</v>
      </c>
      <c r="T598" s="3344" t="s">
        <v>3314</v>
      </c>
      <c r="U598" s="3347">
        <v>244</v>
      </c>
      <c r="V598" s="3741" t="s">
        <v>3572</v>
      </c>
      <c r="W598" s="3744"/>
    </row>
    <row r="599" spans="2:27" ht="12" customHeight="1" x14ac:dyDescent="0.15">
      <c r="B599" s="3678"/>
      <c r="C599" s="4104"/>
      <c r="D599" s="1023" t="s">
        <v>71</v>
      </c>
      <c r="E599" s="4115"/>
      <c r="F599" s="3958"/>
      <c r="G599" s="3880"/>
      <c r="H599" s="3729"/>
      <c r="I599" s="3731"/>
      <c r="J599" s="3733"/>
      <c r="K599" s="3729"/>
      <c r="L599" s="3731"/>
      <c r="M599" s="3733"/>
      <c r="N599" s="3503"/>
      <c r="O599" s="3358"/>
      <c r="P599" s="3359"/>
      <c r="Q599" s="3716"/>
      <c r="R599" s="3359"/>
      <c r="S599" s="3375"/>
      <c r="T599" s="3359"/>
      <c r="U599" s="3362"/>
      <c r="V599" s="3743"/>
      <c r="W599" s="3744"/>
    </row>
    <row r="600" spans="2:27" ht="12" customHeight="1" x14ac:dyDescent="0.15">
      <c r="B600" s="3678"/>
      <c r="C600" s="3954" t="s">
        <v>2576</v>
      </c>
      <c r="D600" s="1021" t="s">
        <v>72</v>
      </c>
      <c r="E600" s="1100" t="s">
        <v>1943</v>
      </c>
      <c r="F600" s="4005" t="s">
        <v>6</v>
      </c>
      <c r="G600" s="3880">
        <v>2</v>
      </c>
      <c r="H600" s="3729">
        <v>0</v>
      </c>
      <c r="I600" s="3731">
        <v>0</v>
      </c>
      <c r="J600" s="3733">
        <v>2</v>
      </c>
      <c r="K600" s="3729">
        <v>2</v>
      </c>
      <c r="L600" s="3731">
        <v>0</v>
      </c>
      <c r="M600" s="3733">
        <v>0</v>
      </c>
      <c r="N600" s="3502">
        <v>0</v>
      </c>
      <c r="O600" s="3325">
        <v>15</v>
      </c>
      <c r="P600" s="3328">
        <v>2918</v>
      </c>
      <c r="Q600" s="3329"/>
      <c r="R600" s="3332" t="s">
        <v>3321</v>
      </c>
      <c r="S600" s="3333"/>
      <c r="T600" s="3330" t="s">
        <v>5623</v>
      </c>
      <c r="U600" s="3331"/>
      <c r="V600" s="3338" t="s">
        <v>3309</v>
      </c>
      <c r="W600" s="3744"/>
      <c r="Y600" s="1548">
        <f>SUM(H600:J603)</f>
        <v>2</v>
      </c>
      <c r="Z600" s="1548">
        <f>SUM(K600:M603)</f>
        <v>2</v>
      </c>
      <c r="AA600" s="1549" t="str">
        <f>IF(Y600=Z600,"","不一致")</f>
        <v/>
      </c>
    </row>
    <row r="601" spans="2:27" ht="12" customHeight="1" x14ac:dyDescent="0.15">
      <c r="B601" s="3678"/>
      <c r="C601" s="3954"/>
      <c r="D601" s="1022"/>
      <c r="E601" s="1022" t="s">
        <v>1944</v>
      </c>
      <c r="F601" s="3973"/>
      <c r="G601" s="3880"/>
      <c r="H601" s="3729"/>
      <c r="I601" s="3731"/>
      <c r="J601" s="3733"/>
      <c r="K601" s="3729"/>
      <c r="L601" s="3731"/>
      <c r="M601" s="3733"/>
      <c r="N601" s="3493"/>
      <c r="O601" s="3326"/>
      <c r="P601" s="3330"/>
      <c r="Q601" s="3331"/>
      <c r="R601" s="3334"/>
      <c r="S601" s="3335"/>
      <c r="T601" s="3336"/>
      <c r="U601" s="3337"/>
      <c r="V601" s="3339"/>
      <c r="W601" s="3744"/>
    </row>
    <row r="602" spans="2:27" ht="12" customHeight="1" x14ac:dyDescent="0.15">
      <c r="B602" s="3678"/>
      <c r="C602" s="3954"/>
      <c r="D602" s="1023" t="s">
        <v>70</v>
      </c>
      <c r="E602" s="4116" t="s">
        <v>1945</v>
      </c>
      <c r="F602" s="3989" t="s">
        <v>1946</v>
      </c>
      <c r="G602" s="3880"/>
      <c r="H602" s="3729"/>
      <c r="I602" s="3731"/>
      <c r="J602" s="3733"/>
      <c r="K602" s="3729"/>
      <c r="L602" s="3731"/>
      <c r="M602" s="3733"/>
      <c r="N602" s="3493"/>
      <c r="O602" s="3326"/>
      <c r="P602" s="3340"/>
      <c r="Q602" s="3342" t="s">
        <v>5850</v>
      </c>
      <c r="R602" s="3344">
        <v>338</v>
      </c>
      <c r="S602" s="3345">
        <v>864</v>
      </c>
      <c r="T602" s="3344" t="s">
        <v>3314</v>
      </c>
      <c r="U602" s="3347">
        <v>244</v>
      </c>
      <c r="V602" s="3397" t="s">
        <v>3573</v>
      </c>
      <c r="W602" s="3744"/>
    </row>
    <row r="603" spans="2:27" ht="12" customHeight="1" x14ac:dyDescent="0.15">
      <c r="B603" s="3678"/>
      <c r="C603" s="3954"/>
      <c r="D603" s="1054" t="s">
        <v>71</v>
      </c>
      <c r="E603" s="4117"/>
      <c r="F603" s="3990"/>
      <c r="G603" s="3880"/>
      <c r="H603" s="3729"/>
      <c r="I603" s="3731"/>
      <c r="J603" s="3733"/>
      <c r="K603" s="3729"/>
      <c r="L603" s="3731"/>
      <c r="M603" s="3733"/>
      <c r="N603" s="3503"/>
      <c r="O603" s="3358"/>
      <c r="P603" s="3359"/>
      <c r="Q603" s="3716"/>
      <c r="R603" s="3359"/>
      <c r="S603" s="3375"/>
      <c r="T603" s="3359"/>
      <c r="U603" s="3362"/>
      <c r="V603" s="3398"/>
      <c r="W603" s="3744"/>
    </row>
    <row r="604" spans="2:27" ht="12" customHeight="1" x14ac:dyDescent="0.15">
      <c r="B604" s="3678"/>
      <c r="C604" s="3954" t="s">
        <v>2577</v>
      </c>
      <c r="D604" s="1056" t="s">
        <v>72</v>
      </c>
      <c r="E604" s="1101" t="s">
        <v>1947</v>
      </c>
      <c r="F604" s="4039" t="s">
        <v>1948</v>
      </c>
      <c r="G604" s="3880">
        <v>3</v>
      </c>
      <c r="H604" s="3729">
        <v>0</v>
      </c>
      <c r="I604" s="3731">
        <v>0</v>
      </c>
      <c r="J604" s="3733">
        <v>3</v>
      </c>
      <c r="K604" s="3729">
        <v>3</v>
      </c>
      <c r="L604" s="3731">
        <v>0</v>
      </c>
      <c r="M604" s="3733">
        <v>0</v>
      </c>
      <c r="N604" s="3502">
        <v>0</v>
      </c>
      <c r="O604" s="3325">
        <v>15</v>
      </c>
      <c r="P604" s="3328">
        <v>11806</v>
      </c>
      <c r="Q604" s="3329"/>
      <c r="R604" s="3332" t="s">
        <v>3322</v>
      </c>
      <c r="S604" s="3333"/>
      <c r="T604" s="3330" t="s">
        <v>5623</v>
      </c>
      <c r="U604" s="3331"/>
      <c r="V604" s="3338" t="s">
        <v>3309</v>
      </c>
      <c r="W604" s="3744"/>
      <c r="Y604" s="1548">
        <f>SUM(H604:J607)</f>
        <v>3</v>
      </c>
      <c r="Z604" s="1548">
        <f>SUM(K604:M607)</f>
        <v>3</v>
      </c>
      <c r="AA604" s="1549" t="str">
        <f>IF(Y604=Z604,"","不一致")</f>
        <v/>
      </c>
    </row>
    <row r="605" spans="2:27" ht="12" customHeight="1" x14ac:dyDescent="0.15">
      <c r="B605" s="3678"/>
      <c r="C605" s="3954"/>
      <c r="D605" s="1022"/>
      <c r="E605" s="1022" t="s">
        <v>1949</v>
      </c>
      <c r="F605" s="4118"/>
      <c r="G605" s="3880"/>
      <c r="H605" s="3729"/>
      <c r="I605" s="3731"/>
      <c r="J605" s="3733"/>
      <c r="K605" s="3729"/>
      <c r="L605" s="3731"/>
      <c r="M605" s="3733"/>
      <c r="N605" s="3493"/>
      <c r="O605" s="3326"/>
      <c r="P605" s="3330"/>
      <c r="Q605" s="3331"/>
      <c r="R605" s="3334"/>
      <c r="S605" s="3335"/>
      <c r="T605" s="3336"/>
      <c r="U605" s="3337"/>
      <c r="V605" s="3339"/>
      <c r="W605" s="3744"/>
    </row>
    <row r="606" spans="2:27" ht="12" customHeight="1" x14ac:dyDescent="0.15">
      <c r="B606" s="3678"/>
      <c r="C606" s="3954"/>
      <c r="D606" s="1023" t="s">
        <v>70</v>
      </c>
      <c r="E606" s="4112" t="s">
        <v>1950</v>
      </c>
      <c r="F606" s="3960" t="s">
        <v>1951</v>
      </c>
      <c r="G606" s="3880"/>
      <c r="H606" s="3729"/>
      <c r="I606" s="3731"/>
      <c r="J606" s="3733"/>
      <c r="K606" s="3729"/>
      <c r="L606" s="3731"/>
      <c r="M606" s="3733"/>
      <c r="N606" s="3493"/>
      <c r="O606" s="3326"/>
      <c r="P606" s="3340"/>
      <c r="Q606" s="3342" t="s">
        <v>5850</v>
      </c>
      <c r="R606" s="3344">
        <v>1641</v>
      </c>
      <c r="S606" s="3345">
        <v>4176</v>
      </c>
      <c r="T606" s="3344" t="s">
        <v>3314</v>
      </c>
      <c r="U606" s="3347">
        <v>244</v>
      </c>
      <c r="V606" s="3683" t="s">
        <v>3574</v>
      </c>
      <c r="W606" s="3744"/>
    </row>
    <row r="607" spans="2:27" ht="12" customHeight="1" x14ac:dyDescent="0.15">
      <c r="B607" s="3678"/>
      <c r="C607" s="3954"/>
      <c r="D607" s="1043" t="s">
        <v>71</v>
      </c>
      <c r="E607" s="4113"/>
      <c r="F607" s="4067"/>
      <c r="G607" s="3880"/>
      <c r="H607" s="3729"/>
      <c r="I607" s="3731"/>
      <c r="J607" s="3733"/>
      <c r="K607" s="3729"/>
      <c r="L607" s="3731"/>
      <c r="M607" s="3733"/>
      <c r="N607" s="3503"/>
      <c r="O607" s="3358"/>
      <c r="P607" s="3359"/>
      <c r="Q607" s="3716"/>
      <c r="R607" s="3359"/>
      <c r="S607" s="3375"/>
      <c r="T607" s="3359"/>
      <c r="U607" s="3362"/>
      <c r="V607" s="3684"/>
      <c r="W607" s="3744"/>
    </row>
    <row r="608" spans="2:27" ht="12" customHeight="1" x14ac:dyDescent="0.15">
      <c r="B608" s="1102"/>
      <c r="C608" s="4104" t="s">
        <v>2578</v>
      </c>
      <c r="D608" s="1023" t="s">
        <v>72</v>
      </c>
      <c r="E608" s="989" t="s">
        <v>1952</v>
      </c>
      <c r="F608" s="3967" t="s">
        <v>6</v>
      </c>
      <c r="G608" s="3880">
        <v>2</v>
      </c>
      <c r="H608" s="3729">
        <v>0</v>
      </c>
      <c r="I608" s="3731">
        <v>0</v>
      </c>
      <c r="J608" s="3733">
        <v>2</v>
      </c>
      <c r="K608" s="3729">
        <v>2</v>
      </c>
      <c r="L608" s="3731">
        <v>0</v>
      </c>
      <c r="M608" s="3733">
        <v>0</v>
      </c>
      <c r="N608" s="3502">
        <v>0</v>
      </c>
      <c r="O608" s="3325">
        <v>22</v>
      </c>
      <c r="P608" s="3328">
        <v>4540</v>
      </c>
      <c r="Q608" s="3329"/>
      <c r="R608" s="3332" t="s">
        <v>3323</v>
      </c>
      <c r="S608" s="3333"/>
      <c r="T608" s="3330" t="s">
        <v>5623</v>
      </c>
      <c r="U608" s="3331"/>
      <c r="V608" s="3338" t="s">
        <v>3309</v>
      </c>
      <c r="W608" s="3744"/>
      <c r="Y608" s="1548">
        <f>SUM(H608:J611)</f>
        <v>2</v>
      </c>
      <c r="Z608" s="1548">
        <f>SUM(K608:M611)</f>
        <v>2</v>
      </c>
      <c r="AA608" s="1549" t="str">
        <f>IF(Y608=Z608,"","不一致")</f>
        <v/>
      </c>
    </row>
    <row r="609" spans="2:27" ht="12" customHeight="1" x14ac:dyDescent="0.15">
      <c r="B609" s="1102"/>
      <c r="C609" s="4104"/>
      <c r="D609" s="1022"/>
      <c r="E609" s="1022" t="s">
        <v>1953</v>
      </c>
      <c r="F609" s="3973"/>
      <c r="G609" s="3880"/>
      <c r="H609" s="3729"/>
      <c r="I609" s="3731"/>
      <c r="J609" s="3733"/>
      <c r="K609" s="3729"/>
      <c r="L609" s="3731"/>
      <c r="M609" s="3733"/>
      <c r="N609" s="3493"/>
      <c r="O609" s="3326"/>
      <c r="P609" s="3330"/>
      <c r="Q609" s="3331"/>
      <c r="R609" s="3334"/>
      <c r="S609" s="3335"/>
      <c r="T609" s="3336"/>
      <c r="U609" s="3337"/>
      <c r="V609" s="3339"/>
      <c r="W609" s="3744"/>
    </row>
    <row r="610" spans="2:27" ht="12" customHeight="1" x14ac:dyDescent="0.15">
      <c r="B610" s="1102"/>
      <c r="C610" s="4104"/>
      <c r="D610" s="1023" t="s">
        <v>70</v>
      </c>
      <c r="E610" s="4112" t="s">
        <v>1954</v>
      </c>
      <c r="F610" s="3960" t="s">
        <v>1955</v>
      </c>
      <c r="G610" s="3880"/>
      <c r="H610" s="3729"/>
      <c r="I610" s="3731"/>
      <c r="J610" s="3733"/>
      <c r="K610" s="3729"/>
      <c r="L610" s="3731"/>
      <c r="M610" s="3733"/>
      <c r="N610" s="3493"/>
      <c r="O610" s="3326"/>
      <c r="P610" s="3340"/>
      <c r="Q610" s="3342" t="s">
        <v>5850</v>
      </c>
      <c r="R610" s="3344">
        <v>357</v>
      </c>
      <c r="S610" s="3345">
        <v>860</v>
      </c>
      <c r="T610" s="3344" t="s">
        <v>3314</v>
      </c>
      <c r="U610" s="3347">
        <v>244</v>
      </c>
      <c r="V610" s="3397" t="s">
        <v>3575</v>
      </c>
      <c r="W610" s="3744"/>
    </row>
    <row r="611" spans="2:27" ht="12" customHeight="1" x14ac:dyDescent="0.15">
      <c r="B611" s="1102"/>
      <c r="C611" s="4121"/>
      <c r="D611" s="1047" t="s">
        <v>71</v>
      </c>
      <c r="E611" s="4120"/>
      <c r="F611" s="4070"/>
      <c r="G611" s="3880"/>
      <c r="H611" s="3729"/>
      <c r="I611" s="3731"/>
      <c r="J611" s="3733"/>
      <c r="K611" s="3729"/>
      <c r="L611" s="3731"/>
      <c r="M611" s="3733"/>
      <c r="N611" s="3503"/>
      <c r="O611" s="3358"/>
      <c r="P611" s="3359"/>
      <c r="Q611" s="3716"/>
      <c r="R611" s="3359"/>
      <c r="S611" s="3375"/>
      <c r="T611" s="3359"/>
      <c r="U611" s="3362"/>
      <c r="V611" s="3398"/>
      <c r="W611" s="3744"/>
    </row>
    <row r="612" spans="2:27" ht="12" customHeight="1" x14ac:dyDescent="0.15">
      <c r="B612" s="4033"/>
      <c r="C612" s="4104" t="s">
        <v>2579</v>
      </c>
      <c r="D612" s="1023" t="s">
        <v>72</v>
      </c>
      <c r="E612" s="989" t="s">
        <v>1956</v>
      </c>
      <c r="F612" s="4119" t="s">
        <v>1957</v>
      </c>
      <c r="G612" s="3880">
        <v>2</v>
      </c>
      <c r="H612" s="3729">
        <v>0</v>
      </c>
      <c r="I612" s="3731">
        <v>0</v>
      </c>
      <c r="J612" s="3733">
        <v>2</v>
      </c>
      <c r="K612" s="3729">
        <v>2</v>
      </c>
      <c r="L612" s="3731">
        <v>0</v>
      </c>
      <c r="M612" s="3733">
        <v>0</v>
      </c>
      <c r="N612" s="3502">
        <v>0</v>
      </c>
      <c r="O612" s="3325">
        <v>46</v>
      </c>
      <c r="P612" s="3328">
        <v>6905</v>
      </c>
      <c r="Q612" s="3329"/>
      <c r="R612" s="3332" t="s">
        <v>3324</v>
      </c>
      <c r="S612" s="3333"/>
      <c r="T612" s="3330" t="s">
        <v>5623</v>
      </c>
      <c r="U612" s="3331"/>
      <c r="V612" s="3338" t="s">
        <v>3309</v>
      </c>
      <c r="W612" s="3744"/>
      <c r="Y612" s="1548">
        <f>SUM(H612:J615)</f>
        <v>2</v>
      </c>
      <c r="Z612" s="1548">
        <f>SUM(K612:M615)</f>
        <v>2</v>
      </c>
      <c r="AA612" s="1549" t="str">
        <f>IF(Y612=Z612,"","不一致")</f>
        <v/>
      </c>
    </row>
    <row r="613" spans="2:27" ht="12" customHeight="1" x14ac:dyDescent="0.15">
      <c r="B613" s="4033"/>
      <c r="C613" s="4104"/>
      <c r="D613" s="1022"/>
      <c r="E613" s="1022" t="s">
        <v>1958</v>
      </c>
      <c r="F613" s="4024"/>
      <c r="G613" s="3880"/>
      <c r="H613" s="3729"/>
      <c r="I613" s="3731"/>
      <c r="J613" s="3733"/>
      <c r="K613" s="3729"/>
      <c r="L613" s="3731"/>
      <c r="M613" s="3733"/>
      <c r="N613" s="3493"/>
      <c r="O613" s="3326"/>
      <c r="P613" s="3330"/>
      <c r="Q613" s="3331"/>
      <c r="R613" s="3334"/>
      <c r="S613" s="3335"/>
      <c r="T613" s="3336"/>
      <c r="U613" s="3337"/>
      <c r="V613" s="3339"/>
      <c r="W613" s="3744"/>
    </row>
    <row r="614" spans="2:27" ht="12" customHeight="1" x14ac:dyDescent="0.15">
      <c r="B614" s="4033"/>
      <c r="C614" s="4104"/>
      <c r="D614" s="1023" t="s">
        <v>70</v>
      </c>
      <c r="E614" s="4112" t="s">
        <v>1959</v>
      </c>
      <c r="F614" s="3960" t="s">
        <v>1960</v>
      </c>
      <c r="G614" s="3880"/>
      <c r="H614" s="3729"/>
      <c r="I614" s="3731"/>
      <c r="J614" s="3733"/>
      <c r="K614" s="3729"/>
      <c r="L614" s="3731"/>
      <c r="M614" s="3733"/>
      <c r="N614" s="3493"/>
      <c r="O614" s="3326"/>
      <c r="P614" s="3340"/>
      <c r="Q614" s="3342" t="s">
        <v>5850</v>
      </c>
      <c r="R614" s="3344">
        <v>810</v>
      </c>
      <c r="S614" s="3345">
        <v>1936</v>
      </c>
      <c r="T614" s="3344" t="s">
        <v>3314</v>
      </c>
      <c r="U614" s="3347">
        <v>244</v>
      </c>
      <c r="V614" s="3741" t="s">
        <v>3576</v>
      </c>
      <c r="W614" s="3744"/>
    </row>
    <row r="615" spans="2:27" ht="12" customHeight="1" x14ac:dyDescent="0.15">
      <c r="B615" s="4033"/>
      <c r="C615" s="4104"/>
      <c r="D615" s="1023" t="s">
        <v>71</v>
      </c>
      <c r="E615" s="4115"/>
      <c r="F615" s="3958"/>
      <c r="G615" s="3880"/>
      <c r="H615" s="3729"/>
      <c r="I615" s="3731"/>
      <c r="J615" s="3733"/>
      <c r="K615" s="3729"/>
      <c r="L615" s="3731"/>
      <c r="M615" s="3733"/>
      <c r="N615" s="3503"/>
      <c r="O615" s="3358"/>
      <c r="P615" s="3359"/>
      <c r="Q615" s="3716"/>
      <c r="R615" s="3359"/>
      <c r="S615" s="3375"/>
      <c r="T615" s="3359"/>
      <c r="U615" s="3362"/>
      <c r="V615" s="3743"/>
      <c r="W615" s="3744"/>
    </row>
    <row r="616" spans="2:27" ht="12" customHeight="1" x14ac:dyDescent="0.15">
      <c r="B616" s="1102"/>
      <c r="C616" s="4122" t="s">
        <v>2580</v>
      </c>
      <c r="D616" s="1021" t="s">
        <v>72</v>
      </c>
      <c r="E616" s="1100" t="s">
        <v>1961</v>
      </c>
      <c r="F616" s="4005" t="s">
        <v>6</v>
      </c>
      <c r="G616" s="3880">
        <v>2</v>
      </c>
      <c r="H616" s="3729">
        <v>0</v>
      </c>
      <c r="I616" s="3731">
        <v>0</v>
      </c>
      <c r="J616" s="3733">
        <v>2</v>
      </c>
      <c r="K616" s="3729">
        <v>2</v>
      </c>
      <c r="L616" s="3731">
        <v>0</v>
      </c>
      <c r="M616" s="3733">
        <v>0</v>
      </c>
      <c r="N616" s="3502">
        <v>0</v>
      </c>
      <c r="O616" s="3325">
        <v>9</v>
      </c>
      <c r="P616" s="3328">
        <v>2797</v>
      </c>
      <c r="Q616" s="3329"/>
      <c r="R616" s="3332" t="s">
        <v>3325</v>
      </c>
      <c r="S616" s="3333"/>
      <c r="T616" s="3330" t="s">
        <v>5623</v>
      </c>
      <c r="U616" s="3331"/>
      <c r="V616" s="3338" t="s">
        <v>3309</v>
      </c>
      <c r="W616" s="3744"/>
      <c r="Y616" s="1548">
        <f>SUM(H616:J619)</f>
        <v>2</v>
      </c>
      <c r="Z616" s="1548">
        <f>SUM(K616:M619)</f>
        <v>2</v>
      </c>
      <c r="AA616" s="1549" t="str">
        <f>IF(Y616=Z616,"","不一致")</f>
        <v/>
      </c>
    </row>
    <row r="617" spans="2:27" ht="12" customHeight="1" x14ac:dyDescent="0.15">
      <c r="B617" s="1102"/>
      <c r="C617" s="4104"/>
      <c r="D617" s="1103"/>
      <c r="E617" s="1022" t="s">
        <v>1962</v>
      </c>
      <c r="F617" s="3973"/>
      <c r="G617" s="3880"/>
      <c r="H617" s="3729"/>
      <c r="I617" s="3731"/>
      <c r="J617" s="3733"/>
      <c r="K617" s="3729"/>
      <c r="L617" s="3731"/>
      <c r="M617" s="3733"/>
      <c r="N617" s="3493"/>
      <c r="O617" s="3326"/>
      <c r="P617" s="3330"/>
      <c r="Q617" s="3331"/>
      <c r="R617" s="3334"/>
      <c r="S617" s="3335"/>
      <c r="T617" s="3336"/>
      <c r="U617" s="3337"/>
      <c r="V617" s="3339"/>
      <c r="W617" s="3744"/>
    </row>
    <row r="618" spans="2:27" ht="12" customHeight="1" x14ac:dyDescent="0.15">
      <c r="B618" s="1102"/>
      <c r="C618" s="4104"/>
      <c r="D618" s="1023" t="s">
        <v>70</v>
      </c>
      <c r="E618" s="1442" t="s">
        <v>5625</v>
      </c>
      <c r="F618" s="3960" t="s">
        <v>1963</v>
      </c>
      <c r="G618" s="3880"/>
      <c r="H618" s="3729"/>
      <c r="I618" s="3731"/>
      <c r="J618" s="3733"/>
      <c r="K618" s="3729"/>
      <c r="L618" s="3731"/>
      <c r="M618" s="3733"/>
      <c r="N618" s="3493"/>
      <c r="O618" s="3326"/>
      <c r="P618" s="3340"/>
      <c r="Q618" s="3342" t="s">
        <v>5850</v>
      </c>
      <c r="R618" s="3344">
        <v>257</v>
      </c>
      <c r="S618" s="3345">
        <v>566</v>
      </c>
      <c r="T618" s="3344" t="s">
        <v>3314</v>
      </c>
      <c r="U618" s="3347">
        <v>244</v>
      </c>
      <c r="V618" s="3741" t="s">
        <v>3577</v>
      </c>
      <c r="W618" s="3744"/>
    </row>
    <row r="619" spans="2:27" ht="12" customHeight="1" thickBot="1" x14ac:dyDescent="0.2">
      <c r="B619" s="1104"/>
      <c r="C619" s="4123"/>
      <c r="D619" s="1050" t="s">
        <v>71</v>
      </c>
      <c r="E619" s="1051" t="s">
        <v>5626</v>
      </c>
      <c r="F619" s="4068"/>
      <c r="G619" s="3917"/>
      <c r="H619" s="3730"/>
      <c r="I619" s="3732"/>
      <c r="J619" s="3734"/>
      <c r="K619" s="3730"/>
      <c r="L619" s="3732"/>
      <c r="M619" s="3734"/>
      <c r="N619" s="3735"/>
      <c r="O619" s="3736"/>
      <c r="P619" s="3737"/>
      <c r="Q619" s="3738"/>
      <c r="R619" s="3737"/>
      <c r="S619" s="3739"/>
      <c r="T619" s="3737"/>
      <c r="U619" s="3740"/>
      <c r="V619" s="3742"/>
      <c r="W619" s="3744"/>
    </row>
    <row r="620" spans="2:27" ht="12" customHeight="1" x14ac:dyDescent="0.15">
      <c r="B620" s="3678" t="s">
        <v>1928</v>
      </c>
      <c r="C620" s="4104" t="s">
        <v>2581</v>
      </c>
      <c r="D620" s="1023" t="s">
        <v>72</v>
      </c>
      <c r="E620" s="989" t="s">
        <v>1964</v>
      </c>
      <c r="F620" s="3967" t="s">
        <v>6</v>
      </c>
      <c r="G620" s="3931">
        <v>2</v>
      </c>
      <c r="H620" s="3745">
        <v>0</v>
      </c>
      <c r="I620" s="3746">
        <v>0</v>
      </c>
      <c r="J620" s="3747">
        <v>2</v>
      </c>
      <c r="K620" s="3745">
        <v>2</v>
      </c>
      <c r="L620" s="3746">
        <v>0</v>
      </c>
      <c r="M620" s="3747">
        <v>0</v>
      </c>
      <c r="N620" s="3493">
        <v>0</v>
      </c>
      <c r="O620" s="3326">
        <v>16</v>
      </c>
      <c r="P620" s="3330">
        <v>2018</v>
      </c>
      <c r="Q620" s="3331"/>
      <c r="R620" s="3363" t="s">
        <v>3326</v>
      </c>
      <c r="S620" s="3364"/>
      <c r="T620" s="3330" t="s">
        <v>5623</v>
      </c>
      <c r="U620" s="3331"/>
      <c r="V620" s="3365" t="s">
        <v>3309</v>
      </c>
      <c r="W620" s="3744"/>
      <c r="Y620" s="1548">
        <f>SUM(H620:J623)</f>
        <v>2</v>
      </c>
      <c r="Z620" s="1548">
        <f>SUM(K620:M623)</f>
        <v>2</v>
      </c>
      <c r="AA620" s="1549" t="str">
        <f>IF(Y620=Z620,"","不一致")</f>
        <v/>
      </c>
    </row>
    <row r="621" spans="2:27" ht="12" customHeight="1" x14ac:dyDescent="0.15">
      <c r="B621" s="3678"/>
      <c r="C621" s="4104"/>
      <c r="D621" s="1022"/>
      <c r="E621" s="1022" t="s">
        <v>1965</v>
      </c>
      <c r="F621" s="3973"/>
      <c r="G621" s="3880"/>
      <c r="H621" s="3729"/>
      <c r="I621" s="3731"/>
      <c r="J621" s="3733"/>
      <c r="K621" s="3729"/>
      <c r="L621" s="3731"/>
      <c r="M621" s="3733"/>
      <c r="N621" s="3493"/>
      <c r="O621" s="3326"/>
      <c r="P621" s="3330"/>
      <c r="Q621" s="3331"/>
      <c r="R621" s="3334"/>
      <c r="S621" s="3335"/>
      <c r="T621" s="3336"/>
      <c r="U621" s="3337"/>
      <c r="V621" s="3339"/>
      <c r="W621" s="3744"/>
    </row>
    <row r="622" spans="2:27" ht="12" customHeight="1" x14ac:dyDescent="0.15">
      <c r="B622" s="3678"/>
      <c r="C622" s="4104"/>
      <c r="D622" s="1023" t="s">
        <v>70</v>
      </c>
      <c r="E622" s="4112" t="s">
        <v>1966</v>
      </c>
      <c r="F622" s="3960" t="s">
        <v>1967</v>
      </c>
      <c r="G622" s="3880"/>
      <c r="H622" s="3729"/>
      <c r="I622" s="3731"/>
      <c r="J622" s="3733"/>
      <c r="K622" s="3729"/>
      <c r="L622" s="3731"/>
      <c r="M622" s="3733"/>
      <c r="N622" s="3493"/>
      <c r="O622" s="3326"/>
      <c r="P622" s="3340"/>
      <c r="Q622" s="3342" t="s">
        <v>5850</v>
      </c>
      <c r="R622" s="3344">
        <v>153</v>
      </c>
      <c r="S622" s="3345">
        <v>352</v>
      </c>
      <c r="T622" s="3344" t="s">
        <v>3314</v>
      </c>
      <c r="U622" s="3347">
        <v>244</v>
      </c>
      <c r="V622" s="3683" t="s">
        <v>3578</v>
      </c>
      <c r="W622" s="3744"/>
    </row>
    <row r="623" spans="2:27" ht="12" customHeight="1" x14ac:dyDescent="0.15">
      <c r="B623" s="3678"/>
      <c r="C623" s="4105"/>
      <c r="D623" s="1023" t="s">
        <v>71</v>
      </c>
      <c r="E623" s="4115"/>
      <c r="F623" s="3958"/>
      <c r="G623" s="3880"/>
      <c r="H623" s="3729"/>
      <c r="I623" s="3731"/>
      <c r="J623" s="3733"/>
      <c r="K623" s="3729"/>
      <c r="L623" s="3731"/>
      <c r="M623" s="3733"/>
      <c r="N623" s="3503"/>
      <c r="O623" s="3358"/>
      <c r="P623" s="3359"/>
      <c r="Q623" s="3716"/>
      <c r="R623" s="3359"/>
      <c r="S623" s="3375"/>
      <c r="T623" s="3359"/>
      <c r="U623" s="3362"/>
      <c r="V623" s="3684"/>
      <c r="W623" s="3744"/>
    </row>
    <row r="624" spans="2:27" ht="12" customHeight="1" x14ac:dyDescent="0.15">
      <c r="B624" s="1102"/>
      <c r="C624" s="4122" t="s">
        <v>2582</v>
      </c>
      <c r="D624" s="1021" t="s">
        <v>72</v>
      </c>
      <c r="E624" s="1100" t="s">
        <v>1968</v>
      </c>
      <c r="F624" s="4005" t="s">
        <v>6</v>
      </c>
      <c r="G624" s="3880">
        <v>2</v>
      </c>
      <c r="H624" s="3729">
        <v>0</v>
      </c>
      <c r="I624" s="3731">
        <v>0</v>
      </c>
      <c r="J624" s="3733">
        <v>2</v>
      </c>
      <c r="K624" s="3729">
        <v>2</v>
      </c>
      <c r="L624" s="3731">
        <v>0</v>
      </c>
      <c r="M624" s="3733">
        <v>0</v>
      </c>
      <c r="N624" s="3502">
        <v>0</v>
      </c>
      <c r="O624" s="3325">
        <v>20</v>
      </c>
      <c r="P624" s="3328">
        <v>7526</v>
      </c>
      <c r="Q624" s="3329"/>
      <c r="R624" s="3332" t="s">
        <v>3327</v>
      </c>
      <c r="S624" s="3333"/>
      <c r="T624" s="3330" t="s">
        <v>5623</v>
      </c>
      <c r="U624" s="3331"/>
      <c r="V624" s="3338" t="s">
        <v>3309</v>
      </c>
      <c r="W624" s="3744"/>
      <c r="Y624" s="1548">
        <f>SUM(H624:J627)</f>
        <v>2</v>
      </c>
      <c r="Z624" s="1548">
        <f>SUM(K624:M627)</f>
        <v>2</v>
      </c>
      <c r="AA624" s="1549" t="str">
        <f>IF(Y624=Z624,"","不一致")</f>
        <v/>
      </c>
    </row>
    <row r="625" spans="2:27" ht="12" customHeight="1" x14ac:dyDescent="0.15">
      <c r="B625" s="1102"/>
      <c r="C625" s="4104"/>
      <c r="D625" s="1022"/>
      <c r="E625" s="1022" t="s">
        <v>1969</v>
      </c>
      <c r="F625" s="3973"/>
      <c r="G625" s="3880"/>
      <c r="H625" s="3729"/>
      <c r="I625" s="3731"/>
      <c r="J625" s="3733"/>
      <c r="K625" s="3729"/>
      <c r="L625" s="3731"/>
      <c r="M625" s="3733"/>
      <c r="N625" s="3493"/>
      <c r="O625" s="3326"/>
      <c r="P625" s="3330"/>
      <c r="Q625" s="3331"/>
      <c r="R625" s="3334"/>
      <c r="S625" s="3335"/>
      <c r="T625" s="3336"/>
      <c r="U625" s="3337"/>
      <c r="V625" s="3339"/>
      <c r="W625" s="3744"/>
    </row>
    <row r="626" spans="2:27" ht="12" customHeight="1" x14ac:dyDescent="0.15">
      <c r="B626" s="1102"/>
      <c r="C626" s="4104"/>
      <c r="D626" s="1023" t="s">
        <v>70</v>
      </c>
      <c r="E626" s="4124" t="s">
        <v>5627</v>
      </c>
      <c r="F626" s="3960" t="s">
        <v>1970</v>
      </c>
      <c r="G626" s="3880"/>
      <c r="H626" s="3729"/>
      <c r="I626" s="3731"/>
      <c r="J626" s="3733"/>
      <c r="K626" s="3729"/>
      <c r="L626" s="3731"/>
      <c r="M626" s="3733"/>
      <c r="N626" s="3493"/>
      <c r="O626" s="3326"/>
      <c r="P626" s="3340"/>
      <c r="Q626" s="3342" t="s">
        <v>5850</v>
      </c>
      <c r="R626" s="3344">
        <v>527</v>
      </c>
      <c r="S626" s="3345">
        <v>1201</v>
      </c>
      <c r="T626" s="3344" t="s">
        <v>3314</v>
      </c>
      <c r="U626" s="3347">
        <v>244</v>
      </c>
      <c r="V626" s="3683" t="s">
        <v>3579</v>
      </c>
      <c r="W626" s="3744"/>
    </row>
    <row r="627" spans="2:27" ht="12" customHeight="1" x14ac:dyDescent="0.15">
      <c r="B627" s="1102"/>
      <c r="C627" s="4105"/>
      <c r="D627" s="1043" t="s">
        <v>71</v>
      </c>
      <c r="E627" s="4113"/>
      <c r="F627" s="4067"/>
      <c r="G627" s="3880"/>
      <c r="H627" s="3729"/>
      <c r="I627" s="3731"/>
      <c r="J627" s="3733"/>
      <c r="K627" s="3729"/>
      <c r="L627" s="3731"/>
      <c r="M627" s="3733"/>
      <c r="N627" s="3503"/>
      <c r="O627" s="3358"/>
      <c r="P627" s="3359"/>
      <c r="Q627" s="3716"/>
      <c r="R627" s="3359"/>
      <c r="S627" s="3375"/>
      <c r="T627" s="3359"/>
      <c r="U627" s="3362"/>
      <c r="V627" s="3684"/>
      <c r="W627" s="3744"/>
    </row>
    <row r="628" spans="2:27" ht="12" customHeight="1" x14ac:dyDescent="0.15">
      <c r="B628" s="1102"/>
      <c r="C628" s="4104" t="s">
        <v>2584</v>
      </c>
      <c r="D628" s="1023" t="s">
        <v>72</v>
      </c>
      <c r="E628" s="989" t="s">
        <v>1971</v>
      </c>
      <c r="F628" s="3967" t="s">
        <v>6</v>
      </c>
      <c r="G628" s="3880">
        <v>2</v>
      </c>
      <c r="H628" s="3729">
        <v>0</v>
      </c>
      <c r="I628" s="3731">
        <v>0</v>
      </c>
      <c r="J628" s="3733">
        <v>2</v>
      </c>
      <c r="K628" s="3729">
        <v>2</v>
      </c>
      <c r="L628" s="3731">
        <v>0</v>
      </c>
      <c r="M628" s="3733">
        <v>0</v>
      </c>
      <c r="N628" s="3502">
        <v>0</v>
      </c>
      <c r="O628" s="3325">
        <v>29</v>
      </c>
      <c r="P628" s="3328">
        <v>5226</v>
      </c>
      <c r="Q628" s="3329"/>
      <c r="R628" s="3332" t="s">
        <v>3328</v>
      </c>
      <c r="S628" s="3333"/>
      <c r="T628" s="3330" t="s">
        <v>5623</v>
      </c>
      <c r="U628" s="3331"/>
      <c r="V628" s="3338" t="s">
        <v>3309</v>
      </c>
      <c r="W628" s="3744"/>
      <c r="Y628" s="1548">
        <f>SUM(H628:J631)</f>
        <v>2</v>
      </c>
      <c r="Z628" s="1548">
        <f>SUM(K628:M631)</f>
        <v>2</v>
      </c>
      <c r="AA628" s="1549" t="str">
        <f>IF(Y628=Z628,"","不一致")</f>
        <v/>
      </c>
    </row>
    <row r="629" spans="2:27" ht="12" customHeight="1" x14ac:dyDescent="0.15">
      <c r="B629" s="1102"/>
      <c r="C629" s="4104"/>
      <c r="D629" s="1022"/>
      <c r="E629" s="1022" t="s">
        <v>5628</v>
      </c>
      <c r="F629" s="3973"/>
      <c r="G629" s="3880"/>
      <c r="H629" s="3729"/>
      <c r="I629" s="3731"/>
      <c r="J629" s="3733"/>
      <c r="K629" s="3729"/>
      <c r="L629" s="3731"/>
      <c r="M629" s="3733"/>
      <c r="N629" s="3493"/>
      <c r="O629" s="3326"/>
      <c r="P629" s="3330"/>
      <c r="Q629" s="3331"/>
      <c r="R629" s="3334"/>
      <c r="S629" s="3335"/>
      <c r="T629" s="3336"/>
      <c r="U629" s="3337"/>
      <c r="V629" s="3339"/>
      <c r="W629" s="3744"/>
    </row>
    <row r="630" spans="2:27" ht="12" customHeight="1" x14ac:dyDescent="0.15">
      <c r="B630" s="1102"/>
      <c r="C630" s="4104"/>
      <c r="D630" s="1023" t="s">
        <v>70</v>
      </c>
      <c r="E630" s="4112" t="s">
        <v>1972</v>
      </c>
      <c r="F630" s="3960" t="s">
        <v>1973</v>
      </c>
      <c r="G630" s="3880"/>
      <c r="H630" s="3729"/>
      <c r="I630" s="3731"/>
      <c r="J630" s="3733"/>
      <c r="K630" s="3729"/>
      <c r="L630" s="3731"/>
      <c r="M630" s="3733"/>
      <c r="N630" s="3493"/>
      <c r="O630" s="3326"/>
      <c r="P630" s="3340"/>
      <c r="Q630" s="3342" t="s">
        <v>5850</v>
      </c>
      <c r="R630" s="3344">
        <v>444</v>
      </c>
      <c r="S630" s="3345">
        <v>984</v>
      </c>
      <c r="T630" s="3344" t="s">
        <v>3314</v>
      </c>
      <c r="U630" s="3347">
        <v>244</v>
      </c>
      <c r="V630" s="3683" t="s">
        <v>3580</v>
      </c>
      <c r="W630" s="3744"/>
    </row>
    <row r="631" spans="2:27" ht="12" customHeight="1" x14ac:dyDescent="0.15">
      <c r="B631" s="1102"/>
      <c r="C631" s="4104"/>
      <c r="D631" s="1023" t="s">
        <v>71</v>
      </c>
      <c r="E631" s="4115"/>
      <c r="F631" s="3958"/>
      <c r="G631" s="3880"/>
      <c r="H631" s="3729"/>
      <c r="I631" s="3731"/>
      <c r="J631" s="3733"/>
      <c r="K631" s="3729"/>
      <c r="L631" s="3731"/>
      <c r="M631" s="3733"/>
      <c r="N631" s="3503"/>
      <c r="O631" s="3358"/>
      <c r="P631" s="3359"/>
      <c r="Q631" s="3716"/>
      <c r="R631" s="3359"/>
      <c r="S631" s="3375"/>
      <c r="T631" s="3359"/>
      <c r="U631" s="3362"/>
      <c r="V631" s="3684"/>
      <c r="W631" s="3744"/>
    </row>
    <row r="632" spans="2:27" ht="12" customHeight="1" x14ac:dyDescent="0.15">
      <c r="B632" s="1102"/>
      <c r="C632" s="4122" t="s">
        <v>2583</v>
      </c>
      <c r="D632" s="1021" t="s">
        <v>72</v>
      </c>
      <c r="E632" s="1100" t="s">
        <v>427</v>
      </c>
      <c r="F632" s="4085" t="s">
        <v>1974</v>
      </c>
      <c r="G632" s="3880">
        <v>2</v>
      </c>
      <c r="H632" s="3729">
        <v>0</v>
      </c>
      <c r="I632" s="3731">
        <v>0</v>
      </c>
      <c r="J632" s="3733">
        <v>2</v>
      </c>
      <c r="K632" s="3729">
        <v>2</v>
      </c>
      <c r="L632" s="3731">
        <v>0</v>
      </c>
      <c r="M632" s="3733">
        <v>0</v>
      </c>
      <c r="N632" s="3502">
        <v>0</v>
      </c>
      <c r="O632" s="3325">
        <v>13</v>
      </c>
      <c r="P632" s="3328">
        <v>3118</v>
      </c>
      <c r="Q632" s="3329"/>
      <c r="R632" s="3332" t="s">
        <v>3329</v>
      </c>
      <c r="S632" s="3333"/>
      <c r="T632" s="3330" t="s">
        <v>5623</v>
      </c>
      <c r="U632" s="3331"/>
      <c r="V632" s="3338" t="s">
        <v>3309</v>
      </c>
      <c r="W632" s="3744"/>
      <c r="Y632" s="1548">
        <f>SUM(H632:J635)</f>
        <v>2</v>
      </c>
      <c r="Z632" s="1548">
        <f>SUM(K632:M635)</f>
        <v>2</v>
      </c>
      <c r="AA632" s="1549" t="str">
        <f>IF(Y632=Z632,"","不一致")</f>
        <v/>
      </c>
    </row>
    <row r="633" spans="2:27" ht="12" customHeight="1" x14ac:dyDescent="0.15">
      <c r="B633" s="1102"/>
      <c r="C633" s="4104"/>
      <c r="D633" s="1022"/>
      <c r="E633" s="1022" t="s">
        <v>2450</v>
      </c>
      <c r="F633" s="4024"/>
      <c r="G633" s="3880"/>
      <c r="H633" s="3729"/>
      <c r="I633" s="3731"/>
      <c r="J633" s="3733"/>
      <c r="K633" s="3729"/>
      <c r="L633" s="3731"/>
      <c r="M633" s="3733"/>
      <c r="N633" s="3493"/>
      <c r="O633" s="3326"/>
      <c r="P633" s="3330"/>
      <c r="Q633" s="3331"/>
      <c r="R633" s="3334"/>
      <c r="S633" s="3335"/>
      <c r="T633" s="3336"/>
      <c r="U633" s="3337"/>
      <c r="V633" s="3339"/>
      <c r="W633" s="3744"/>
    </row>
    <row r="634" spans="2:27" ht="12" customHeight="1" x14ac:dyDescent="0.15">
      <c r="B634" s="1102"/>
      <c r="C634" s="4104"/>
      <c r="D634" s="1023" t="s">
        <v>70</v>
      </c>
      <c r="E634" s="4112" t="s">
        <v>1975</v>
      </c>
      <c r="F634" s="3960" t="s">
        <v>1976</v>
      </c>
      <c r="G634" s="3880"/>
      <c r="H634" s="3729"/>
      <c r="I634" s="3731"/>
      <c r="J634" s="3733"/>
      <c r="K634" s="3729"/>
      <c r="L634" s="3731"/>
      <c r="M634" s="3733"/>
      <c r="N634" s="3493"/>
      <c r="O634" s="3326"/>
      <c r="P634" s="3340"/>
      <c r="Q634" s="3342" t="s">
        <v>5850</v>
      </c>
      <c r="R634" s="3344">
        <v>300</v>
      </c>
      <c r="S634" s="3345">
        <v>745</v>
      </c>
      <c r="T634" s="3344" t="s">
        <v>3314</v>
      </c>
      <c r="U634" s="3347">
        <v>244</v>
      </c>
      <c r="V634" s="3683" t="s">
        <v>3581</v>
      </c>
      <c r="W634" s="3744"/>
    </row>
    <row r="635" spans="2:27" ht="12" customHeight="1" thickBot="1" x14ac:dyDescent="0.2">
      <c r="B635" s="1104"/>
      <c r="C635" s="4123"/>
      <c r="D635" s="1050" t="s">
        <v>71</v>
      </c>
      <c r="E635" s="4125"/>
      <c r="F635" s="4068"/>
      <c r="G635" s="3917"/>
      <c r="H635" s="3730"/>
      <c r="I635" s="3732"/>
      <c r="J635" s="3734"/>
      <c r="K635" s="3730"/>
      <c r="L635" s="3732"/>
      <c r="M635" s="3734"/>
      <c r="N635" s="3735"/>
      <c r="O635" s="3736"/>
      <c r="P635" s="3737"/>
      <c r="Q635" s="3738"/>
      <c r="R635" s="3737"/>
      <c r="S635" s="3739"/>
      <c r="T635" s="3737"/>
      <c r="U635" s="3740"/>
      <c r="V635" s="3767"/>
      <c r="W635" s="3744"/>
    </row>
    <row r="636" spans="2:27" ht="11.25" customHeight="1" x14ac:dyDescent="0.15">
      <c r="B636" s="3681" t="s">
        <v>3980</v>
      </c>
      <c r="C636" s="3685" t="s">
        <v>3981</v>
      </c>
      <c r="D636" s="1106" t="s">
        <v>72</v>
      </c>
      <c r="E636" s="1030" t="s">
        <v>1386</v>
      </c>
      <c r="F636" s="3687" t="s">
        <v>6</v>
      </c>
      <c r="G636" s="3689">
        <v>2</v>
      </c>
      <c r="H636" s="3487">
        <v>1</v>
      </c>
      <c r="I636" s="3489">
        <v>1</v>
      </c>
      <c r="J636" s="3491">
        <v>0</v>
      </c>
      <c r="K636" s="3487">
        <v>0</v>
      </c>
      <c r="L636" s="3489">
        <v>0</v>
      </c>
      <c r="M636" s="3491">
        <v>2</v>
      </c>
      <c r="N636" s="3493">
        <v>0</v>
      </c>
      <c r="O636" s="3326">
        <v>15</v>
      </c>
      <c r="P636" s="3330">
        <v>7779</v>
      </c>
      <c r="Q636" s="3331"/>
      <c r="R636" s="3363" t="s">
        <v>3812</v>
      </c>
      <c r="S636" s="3364"/>
      <c r="T636" s="3330" t="s">
        <v>5642</v>
      </c>
      <c r="U636" s="3331"/>
      <c r="V636" s="3691" t="s">
        <v>3342</v>
      </c>
      <c r="X636" s="1552">
        <f>SUM(O636:O651)</f>
        <v>81</v>
      </c>
      <c r="Y636" s="1548">
        <f>SUM(H636:J639)</f>
        <v>2</v>
      </c>
      <c r="Z636" s="1548">
        <f>SUM(K636:M639)</f>
        <v>2</v>
      </c>
      <c r="AA636" s="1549" t="str">
        <f>IF(Y636=Z636,"","不一致")</f>
        <v/>
      </c>
    </row>
    <row r="637" spans="2:27" ht="11.25" customHeight="1" x14ac:dyDescent="0.15">
      <c r="B637" s="3681"/>
      <c r="C637" s="3685"/>
      <c r="D637" s="1105"/>
      <c r="E637" s="1029" t="s">
        <v>1387</v>
      </c>
      <c r="F637" s="3688"/>
      <c r="G637" s="3689"/>
      <c r="H637" s="3487"/>
      <c r="I637" s="3489"/>
      <c r="J637" s="3491"/>
      <c r="K637" s="3487"/>
      <c r="L637" s="3489"/>
      <c r="M637" s="3491"/>
      <c r="N637" s="3493"/>
      <c r="O637" s="3326"/>
      <c r="P637" s="3330"/>
      <c r="Q637" s="3331"/>
      <c r="R637" s="3334"/>
      <c r="S637" s="3335"/>
      <c r="T637" s="3336"/>
      <c r="U637" s="3337"/>
      <c r="V637" s="3692"/>
    </row>
    <row r="638" spans="2:27" ht="11.25" customHeight="1" x14ac:dyDescent="0.15">
      <c r="B638" s="3681"/>
      <c r="C638" s="3685"/>
      <c r="D638" s="1106" t="s">
        <v>70</v>
      </c>
      <c r="E638" s="1030" t="s">
        <v>5643</v>
      </c>
      <c r="F638" s="3693" t="s">
        <v>6</v>
      </c>
      <c r="G638" s="3689"/>
      <c r="H638" s="3487"/>
      <c r="I638" s="3489"/>
      <c r="J638" s="3491"/>
      <c r="K638" s="3487"/>
      <c r="L638" s="3489"/>
      <c r="M638" s="3491"/>
      <c r="N638" s="3493"/>
      <c r="O638" s="3326"/>
      <c r="P638" s="3340"/>
      <c r="Q638" s="3342">
        <v>527</v>
      </c>
      <c r="R638" s="3344">
        <v>1020</v>
      </c>
      <c r="S638" s="3345">
        <v>2224</v>
      </c>
      <c r="T638" s="3344" t="s">
        <v>3314</v>
      </c>
      <c r="U638" s="3347">
        <v>244</v>
      </c>
      <c r="V638" s="3683" t="s">
        <v>5644</v>
      </c>
    </row>
    <row r="639" spans="2:27" ht="11.25" customHeight="1" x14ac:dyDescent="0.15">
      <c r="B639" s="3681"/>
      <c r="C639" s="3685"/>
      <c r="D639" s="1106" t="s">
        <v>71</v>
      </c>
      <c r="E639" s="1030" t="s">
        <v>1388</v>
      </c>
      <c r="F639" s="3693"/>
      <c r="G639" s="3714"/>
      <c r="H639" s="3499"/>
      <c r="I639" s="3501"/>
      <c r="J639" s="3497"/>
      <c r="K639" s="3499"/>
      <c r="L639" s="3501"/>
      <c r="M639" s="3497"/>
      <c r="N639" s="3503"/>
      <c r="O639" s="3358"/>
      <c r="P639" s="3359"/>
      <c r="Q639" s="3360"/>
      <c r="R639" s="3359"/>
      <c r="S639" s="3361"/>
      <c r="T639" s="3359"/>
      <c r="U639" s="3362"/>
      <c r="V639" s="3691"/>
    </row>
    <row r="640" spans="2:27" ht="11.25" customHeight="1" x14ac:dyDescent="0.15">
      <c r="B640" s="1107"/>
      <c r="C640" s="3680" t="s">
        <v>3982</v>
      </c>
      <c r="D640" s="1108" t="s">
        <v>72</v>
      </c>
      <c r="E640" s="1109" t="s">
        <v>1389</v>
      </c>
      <c r="F640" s="3715" t="s">
        <v>6</v>
      </c>
      <c r="G640" s="3698">
        <v>2</v>
      </c>
      <c r="H640" s="3699">
        <v>1</v>
      </c>
      <c r="I640" s="3700">
        <v>1</v>
      </c>
      <c r="J640" s="3679">
        <v>0</v>
      </c>
      <c r="K640" s="3699">
        <v>0</v>
      </c>
      <c r="L640" s="3700">
        <v>0</v>
      </c>
      <c r="M640" s="3679">
        <v>2</v>
      </c>
      <c r="N640" s="3701">
        <v>0</v>
      </c>
      <c r="O640" s="3702">
        <v>26</v>
      </c>
      <c r="P640" s="3328">
        <v>16649</v>
      </c>
      <c r="Q640" s="3329"/>
      <c r="R640" s="3332" t="s">
        <v>3813</v>
      </c>
      <c r="S640" s="3333"/>
      <c r="T640" s="3328" t="s">
        <v>5642</v>
      </c>
      <c r="U640" s="3329"/>
      <c r="V640" s="3717" t="s">
        <v>3342</v>
      </c>
      <c r="Y640" s="1548">
        <f>SUM(H640:J643)</f>
        <v>2</v>
      </c>
      <c r="Z640" s="1548">
        <f>SUM(K640:M643)</f>
        <v>2</v>
      </c>
      <c r="AA640" s="1549" t="str">
        <f>IF(Y640=Z640,"","不一致")</f>
        <v/>
      </c>
    </row>
    <row r="641" spans="2:27" ht="11.25" customHeight="1" x14ac:dyDescent="0.15">
      <c r="B641" s="1107"/>
      <c r="C641" s="3680"/>
      <c r="D641" s="1105"/>
      <c r="E641" s="1029" t="s">
        <v>1390</v>
      </c>
      <c r="F641" s="3688"/>
      <c r="G641" s="3698"/>
      <c r="H641" s="3699"/>
      <c r="I641" s="3700"/>
      <c r="J641" s="3679"/>
      <c r="K641" s="3699"/>
      <c r="L641" s="3700"/>
      <c r="M641" s="3679"/>
      <c r="N641" s="3701"/>
      <c r="O641" s="3702"/>
      <c r="P641" s="3330"/>
      <c r="Q641" s="3331"/>
      <c r="R641" s="3334"/>
      <c r="S641" s="3335"/>
      <c r="T641" s="3336"/>
      <c r="U641" s="3337"/>
      <c r="V641" s="3692"/>
    </row>
    <row r="642" spans="2:27" ht="11.25" customHeight="1" x14ac:dyDescent="0.15">
      <c r="B642" s="1107"/>
      <c r="C642" s="3680"/>
      <c r="D642" s="1106" t="s">
        <v>70</v>
      </c>
      <c r="E642" s="1030" t="s">
        <v>1391</v>
      </c>
      <c r="F642" s="3718" t="s">
        <v>6</v>
      </c>
      <c r="G642" s="3698"/>
      <c r="H642" s="3699"/>
      <c r="I642" s="3700"/>
      <c r="J642" s="3679"/>
      <c r="K642" s="3699"/>
      <c r="L642" s="3700"/>
      <c r="M642" s="3679"/>
      <c r="N642" s="3701"/>
      <c r="O642" s="3702"/>
      <c r="P642" s="3359"/>
      <c r="Q642" s="3721">
        <v>1858</v>
      </c>
      <c r="R642" s="3723">
        <v>915</v>
      </c>
      <c r="S642" s="3724">
        <v>1946</v>
      </c>
      <c r="T642" s="3723" t="s">
        <v>3314</v>
      </c>
      <c r="U642" s="3726">
        <v>244</v>
      </c>
      <c r="V642" s="3728" t="s">
        <v>3983</v>
      </c>
    </row>
    <row r="643" spans="2:27" ht="11.25" customHeight="1" x14ac:dyDescent="0.15">
      <c r="B643" s="1107"/>
      <c r="C643" s="3680"/>
      <c r="D643" s="1110" t="s">
        <v>71</v>
      </c>
      <c r="E643" s="1111" t="s">
        <v>1392</v>
      </c>
      <c r="F643" s="3719"/>
      <c r="G643" s="3698"/>
      <c r="H643" s="3699"/>
      <c r="I643" s="3700"/>
      <c r="J643" s="3679"/>
      <c r="K643" s="3699"/>
      <c r="L643" s="3700"/>
      <c r="M643" s="3679"/>
      <c r="N643" s="3701"/>
      <c r="O643" s="3702"/>
      <c r="P643" s="3720"/>
      <c r="Q643" s="3722"/>
      <c r="R643" s="3720"/>
      <c r="S643" s="3725"/>
      <c r="T643" s="3720"/>
      <c r="U643" s="3727"/>
      <c r="V643" s="3711"/>
    </row>
    <row r="644" spans="2:27" ht="11.25" customHeight="1" x14ac:dyDescent="0.15">
      <c r="B644" s="1107"/>
      <c r="C644" s="3680" t="s">
        <v>3984</v>
      </c>
      <c r="D644" s="1112" t="s">
        <v>72</v>
      </c>
      <c r="E644" s="1113" t="s">
        <v>6017</v>
      </c>
      <c r="F644" s="3696" t="s">
        <v>6</v>
      </c>
      <c r="G644" s="3698">
        <v>2</v>
      </c>
      <c r="H644" s="3699">
        <v>1</v>
      </c>
      <c r="I644" s="3700">
        <v>1</v>
      </c>
      <c r="J644" s="3679">
        <v>0</v>
      </c>
      <c r="K644" s="3699">
        <v>1</v>
      </c>
      <c r="L644" s="3700">
        <v>1</v>
      </c>
      <c r="M644" s="3679">
        <v>0</v>
      </c>
      <c r="N644" s="3701">
        <v>0</v>
      </c>
      <c r="O644" s="3702">
        <v>22</v>
      </c>
      <c r="P644" s="3703">
        <v>1695</v>
      </c>
      <c r="Q644" s="3704"/>
      <c r="R644" s="3705" t="s">
        <v>3814</v>
      </c>
      <c r="S644" s="3706"/>
      <c r="T644" s="3703" t="s">
        <v>5642</v>
      </c>
      <c r="U644" s="3704"/>
      <c r="V644" s="3711" t="s">
        <v>3342</v>
      </c>
      <c r="Y644" s="1548">
        <f>SUM(H644:J647)</f>
        <v>2</v>
      </c>
      <c r="Z644" s="1548">
        <f>SUM(K644:M647)</f>
        <v>2</v>
      </c>
      <c r="AA644" s="1549" t="str">
        <f>IF(Y644=Z644,"","不一致")</f>
        <v/>
      </c>
    </row>
    <row r="645" spans="2:27" ht="11.25" customHeight="1" x14ac:dyDescent="0.15">
      <c r="B645" s="1107"/>
      <c r="C645" s="3680"/>
      <c r="D645" s="1105"/>
      <c r="E645" s="1029" t="s">
        <v>1393</v>
      </c>
      <c r="F645" s="3697"/>
      <c r="G645" s="3698"/>
      <c r="H645" s="3699"/>
      <c r="I645" s="3700"/>
      <c r="J645" s="3679"/>
      <c r="K645" s="3699"/>
      <c r="L645" s="3700"/>
      <c r="M645" s="3679"/>
      <c r="N645" s="3701"/>
      <c r="O645" s="3702"/>
      <c r="P645" s="3328"/>
      <c r="Q645" s="3329"/>
      <c r="R645" s="3707"/>
      <c r="S645" s="3708"/>
      <c r="T645" s="3709"/>
      <c r="U645" s="3710"/>
      <c r="V645" s="3712"/>
    </row>
    <row r="646" spans="2:27" ht="11.25" customHeight="1" x14ac:dyDescent="0.15">
      <c r="B646" s="1107"/>
      <c r="C646" s="3680"/>
      <c r="D646" s="1106" t="s">
        <v>70</v>
      </c>
      <c r="E646" s="1030" t="s">
        <v>5645</v>
      </c>
      <c r="F646" s="3693" t="s">
        <v>6</v>
      </c>
      <c r="G646" s="3698"/>
      <c r="H646" s="3699"/>
      <c r="I646" s="3700"/>
      <c r="J646" s="3679"/>
      <c r="K646" s="3699"/>
      <c r="L646" s="3700"/>
      <c r="M646" s="3679"/>
      <c r="N646" s="3701"/>
      <c r="O646" s="3702"/>
      <c r="P646" s="3340"/>
      <c r="Q646" s="3342">
        <v>620</v>
      </c>
      <c r="R646" s="3344">
        <v>550</v>
      </c>
      <c r="S646" s="3345">
        <v>1250</v>
      </c>
      <c r="T646" s="3344" t="s">
        <v>3314</v>
      </c>
      <c r="U646" s="3347">
        <v>244</v>
      </c>
      <c r="V646" s="3683" t="s">
        <v>3985</v>
      </c>
    </row>
    <row r="647" spans="2:27" ht="11.25" customHeight="1" x14ac:dyDescent="0.15">
      <c r="B647" s="1107"/>
      <c r="C647" s="3680"/>
      <c r="D647" s="1430" t="s">
        <v>71</v>
      </c>
      <c r="E647" s="1431" t="s">
        <v>5646</v>
      </c>
      <c r="F647" s="3713"/>
      <c r="G647" s="3698"/>
      <c r="H647" s="3699"/>
      <c r="I647" s="3700"/>
      <c r="J647" s="3679"/>
      <c r="K647" s="3699"/>
      <c r="L647" s="3700"/>
      <c r="M647" s="3679"/>
      <c r="N647" s="3701"/>
      <c r="O647" s="3702"/>
      <c r="P647" s="3359"/>
      <c r="Q647" s="3360"/>
      <c r="R647" s="3359"/>
      <c r="S647" s="3361"/>
      <c r="T647" s="3359"/>
      <c r="U647" s="3362"/>
      <c r="V647" s="3684"/>
    </row>
    <row r="648" spans="2:27" ht="11.25" customHeight="1" x14ac:dyDescent="0.15">
      <c r="B648" s="3681"/>
      <c r="C648" s="3685" t="s">
        <v>3986</v>
      </c>
      <c r="D648" s="1106" t="s">
        <v>72</v>
      </c>
      <c r="E648" s="1030" t="s">
        <v>6016</v>
      </c>
      <c r="F648" s="3687" t="s">
        <v>6</v>
      </c>
      <c r="G648" s="3689">
        <v>2</v>
      </c>
      <c r="H648" s="3487">
        <v>1</v>
      </c>
      <c r="I648" s="3489">
        <v>1</v>
      </c>
      <c r="J648" s="3491">
        <v>0</v>
      </c>
      <c r="K648" s="3487">
        <v>0</v>
      </c>
      <c r="L648" s="3489">
        <v>1</v>
      </c>
      <c r="M648" s="3491">
        <v>1</v>
      </c>
      <c r="N648" s="3493">
        <v>0</v>
      </c>
      <c r="O648" s="3326">
        <v>18</v>
      </c>
      <c r="P648" s="3330">
        <v>18248</v>
      </c>
      <c r="Q648" s="3331"/>
      <c r="R648" s="3363" t="s">
        <v>3815</v>
      </c>
      <c r="S648" s="3364"/>
      <c r="T648" s="3330" t="s">
        <v>5642</v>
      </c>
      <c r="U648" s="3331"/>
      <c r="V648" s="3691" t="s">
        <v>3342</v>
      </c>
      <c r="Y648" s="1548">
        <f>SUM(H648:J651)</f>
        <v>2</v>
      </c>
      <c r="Z648" s="1548">
        <f>SUM(K648:M651)</f>
        <v>2</v>
      </c>
      <c r="AA648" s="1549" t="str">
        <f>IF(Y648=Z648,"","不一致")</f>
        <v/>
      </c>
    </row>
    <row r="649" spans="2:27" ht="11.25" customHeight="1" x14ac:dyDescent="0.15">
      <c r="B649" s="3681"/>
      <c r="C649" s="3685"/>
      <c r="D649" s="1105"/>
      <c r="E649" s="1029" t="s">
        <v>1395</v>
      </c>
      <c r="F649" s="3688"/>
      <c r="G649" s="3689"/>
      <c r="H649" s="3487"/>
      <c r="I649" s="3489"/>
      <c r="J649" s="3491"/>
      <c r="K649" s="3487"/>
      <c r="L649" s="3489"/>
      <c r="M649" s="3491"/>
      <c r="N649" s="3493"/>
      <c r="O649" s="3326"/>
      <c r="P649" s="3330"/>
      <c r="Q649" s="3331"/>
      <c r="R649" s="3334"/>
      <c r="S649" s="3335"/>
      <c r="T649" s="3336"/>
      <c r="U649" s="3337"/>
      <c r="V649" s="3692"/>
    </row>
    <row r="650" spans="2:27" ht="11.25" customHeight="1" x14ac:dyDescent="0.15">
      <c r="B650" s="3681"/>
      <c r="C650" s="3685"/>
      <c r="D650" s="1106" t="s">
        <v>70</v>
      </c>
      <c r="E650" s="1030" t="s">
        <v>1396</v>
      </c>
      <c r="F650" s="3693" t="s">
        <v>6</v>
      </c>
      <c r="G650" s="3689"/>
      <c r="H650" s="3487"/>
      <c r="I650" s="3489"/>
      <c r="J650" s="3491"/>
      <c r="K650" s="3487"/>
      <c r="L650" s="3489"/>
      <c r="M650" s="3491"/>
      <c r="N650" s="3493"/>
      <c r="O650" s="3326"/>
      <c r="P650" s="3340"/>
      <c r="Q650" s="3342">
        <v>2142</v>
      </c>
      <c r="R650" s="3344">
        <v>1500</v>
      </c>
      <c r="S650" s="3345">
        <v>3833</v>
      </c>
      <c r="T650" s="3344" t="s">
        <v>3314</v>
      </c>
      <c r="U650" s="3347">
        <v>244</v>
      </c>
      <c r="V650" s="3683" t="s">
        <v>3987</v>
      </c>
    </row>
    <row r="651" spans="2:27" ht="11.25" customHeight="1" thickBot="1" x14ac:dyDescent="0.2">
      <c r="B651" s="3682"/>
      <c r="C651" s="3686"/>
      <c r="D651" s="1114" t="s">
        <v>71</v>
      </c>
      <c r="E651" s="1032" t="s">
        <v>1397</v>
      </c>
      <c r="F651" s="3694"/>
      <c r="G651" s="3690"/>
      <c r="H651" s="3515"/>
      <c r="I651" s="3513"/>
      <c r="J651" s="3514"/>
      <c r="K651" s="3515"/>
      <c r="L651" s="3513"/>
      <c r="M651" s="3514"/>
      <c r="N651" s="3516"/>
      <c r="O651" s="3327"/>
      <c r="P651" s="3341"/>
      <c r="Q651" s="3343"/>
      <c r="R651" s="3341"/>
      <c r="S651" s="3346"/>
      <c r="T651" s="3341"/>
      <c r="U651" s="3348"/>
      <c r="V651" s="3695"/>
    </row>
  </sheetData>
  <autoFilter ref="A7:AA651">
    <filterColumn colId="3" showButton="0"/>
  </autoFilter>
  <customSheetViews>
    <customSheetView guid="{A3025FDB-FC68-4AF5-80A0-72FC3BDF5B5E}" showPageBreaks="1" printArea="1" view="pageBreakPreview">
      <selection sqref="A1:XFD7"/>
      <pageMargins left="0.59055118110236227" right="0.59055118110236227" top="0.59055118110236227" bottom="0.59055118110236227" header="0.39370078740157483" footer="0.39370078740157483"/>
      <pageSetup paperSize="9" orientation="portrait" r:id="rId1"/>
      <headerFooter alignWithMargins="0">
        <oddFooter>&amp;C&amp;P</oddFooter>
      </headerFooter>
    </customSheetView>
  </customSheetViews>
  <mergeCells count="3953">
    <mergeCell ref="C560:C563"/>
    <mergeCell ref="F560:F561"/>
    <mergeCell ref="G560:G563"/>
    <mergeCell ref="H560:H563"/>
    <mergeCell ref="I560:I563"/>
    <mergeCell ref="J560:J563"/>
    <mergeCell ref="K560:K563"/>
    <mergeCell ref="L560:L563"/>
    <mergeCell ref="M560:M563"/>
    <mergeCell ref="N560:N563"/>
    <mergeCell ref="O560:O563"/>
    <mergeCell ref="P560:Q561"/>
    <mergeCell ref="R560:S561"/>
    <mergeCell ref="T560:U561"/>
    <mergeCell ref="V560:V561"/>
    <mergeCell ref="F562:F563"/>
    <mergeCell ref="P562:P563"/>
    <mergeCell ref="Q562:Q563"/>
    <mergeCell ref="R562:R563"/>
    <mergeCell ref="S562:S563"/>
    <mergeCell ref="T562:T563"/>
    <mergeCell ref="U562:U563"/>
    <mergeCell ref="V562:V563"/>
    <mergeCell ref="C556:C559"/>
    <mergeCell ref="F556:F557"/>
    <mergeCell ref="G556:G559"/>
    <mergeCell ref="H556:H559"/>
    <mergeCell ref="I556:I559"/>
    <mergeCell ref="J556:J559"/>
    <mergeCell ref="K556:K559"/>
    <mergeCell ref="L556:L559"/>
    <mergeCell ref="M556:M559"/>
    <mergeCell ref="N556:N559"/>
    <mergeCell ref="O556:O559"/>
    <mergeCell ref="P556:Q557"/>
    <mergeCell ref="R556:S557"/>
    <mergeCell ref="T556:U557"/>
    <mergeCell ref="V556:V557"/>
    <mergeCell ref="F558:F559"/>
    <mergeCell ref="P558:P559"/>
    <mergeCell ref="Q558:Q559"/>
    <mergeCell ref="R558:R559"/>
    <mergeCell ref="S558:S559"/>
    <mergeCell ref="T558:T559"/>
    <mergeCell ref="U558:U559"/>
    <mergeCell ref="V558:V559"/>
    <mergeCell ref="Q550:Q551"/>
    <mergeCell ref="R550:R551"/>
    <mergeCell ref="S550:S551"/>
    <mergeCell ref="T550:T551"/>
    <mergeCell ref="U550:U551"/>
    <mergeCell ref="V550:V551"/>
    <mergeCell ref="C552:C555"/>
    <mergeCell ref="F552:F553"/>
    <mergeCell ref="G552:G555"/>
    <mergeCell ref="H552:H555"/>
    <mergeCell ref="I552:I555"/>
    <mergeCell ref="J552:J555"/>
    <mergeCell ref="K552:K555"/>
    <mergeCell ref="L552:L555"/>
    <mergeCell ref="M552:M555"/>
    <mergeCell ref="N552:N555"/>
    <mergeCell ref="O552:O555"/>
    <mergeCell ref="P552:Q553"/>
    <mergeCell ref="R552:S553"/>
    <mergeCell ref="T552:U553"/>
    <mergeCell ref="V552:V553"/>
    <mergeCell ref="F554:F555"/>
    <mergeCell ref="P554:P555"/>
    <mergeCell ref="Q554:Q555"/>
    <mergeCell ref="R554:R555"/>
    <mergeCell ref="S554:S555"/>
    <mergeCell ref="T554:T555"/>
    <mergeCell ref="U554:U555"/>
    <mergeCell ref="V554:V555"/>
    <mergeCell ref="M544:M547"/>
    <mergeCell ref="N544:N547"/>
    <mergeCell ref="O544:O547"/>
    <mergeCell ref="P544:Q545"/>
    <mergeCell ref="R544:S545"/>
    <mergeCell ref="T544:U545"/>
    <mergeCell ref="V544:V545"/>
    <mergeCell ref="F546:F547"/>
    <mergeCell ref="P546:P547"/>
    <mergeCell ref="Q546:Q547"/>
    <mergeCell ref="R546:R547"/>
    <mergeCell ref="S546:S547"/>
    <mergeCell ref="T546:T547"/>
    <mergeCell ref="U546:U547"/>
    <mergeCell ref="V546:V547"/>
    <mergeCell ref="C548:C551"/>
    <mergeCell ref="F548:F549"/>
    <mergeCell ref="G548:G551"/>
    <mergeCell ref="H548:H551"/>
    <mergeCell ref="I548:I551"/>
    <mergeCell ref="J548:J551"/>
    <mergeCell ref="K548:K551"/>
    <mergeCell ref="L548:L551"/>
    <mergeCell ref="M548:M551"/>
    <mergeCell ref="N548:N551"/>
    <mergeCell ref="O548:O551"/>
    <mergeCell ref="P548:Q549"/>
    <mergeCell ref="R548:S549"/>
    <mergeCell ref="T548:U549"/>
    <mergeCell ref="V548:V549"/>
    <mergeCell ref="F550:F551"/>
    <mergeCell ref="P550:P551"/>
    <mergeCell ref="B540:B563"/>
    <mergeCell ref="C540:C543"/>
    <mergeCell ref="F540:F541"/>
    <mergeCell ref="G540:G543"/>
    <mergeCell ref="H540:H543"/>
    <mergeCell ref="I540:I543"/>
    <mergeCell ref="J540:J543"/>
    <mergeCell ref="K540:K543"/>
    <mergeCell ref="L540:L543"/>
    <mergeCell ref="M540:M543"/>
    <mergeCell ref="N540:N543"/>
    <mergeCell ref="O540:O543"/>
    <mergeCell ref="P540:Q541"/>
    <mergeCell ref="R540:S541"/>
    <mergeCell ref="T540:U541"/>
    <mergeCell ref="V540:V541"/>
    <mergeCell ref="F542:F543"/>
    <mergeCell ref="P542:P543"/>
    <mergeCell ref="Q542:Q543"/>
    <mergeCell ref="R542:R543"/>
    <mergeCell ref="S542:S543"/>
    <mergeCell ref="T542:T543"/>
    <mergeCell ref="U542:U543"/>
    <mergeCell ref="V542:V543"/>
    <mergeCell ref="C544:C547"/>
    <mergeCell ref="F544:F545"/>
    <mergeCell ref="G544:G547"/>
    <mergeCell ref="H544:H547"/>
    <mergeCell ref="I544:I547"/>
    <mergeCell ref="J544:J547"/>
    <mergeCell ref="K544:K547"/>
    <mergeCell ref="L544:L547"/>
    <mergeCell ref="A156:A159"/>
    <mergeCell ref="B156:B159"/>
    <mergeCell ref="C156:C159"/>
    <mergeCell ref="F156:F157"/>
    <mergeCell ref="G156:G159"/>
    <mergeCell ref="H156:H159"/>
    <mergeCell ref="I156:I159"/>
    <mergeCell ref="J156:J159"/>
    <mergeCell ref="K156:K159"/>
    <mergeCell ref="L156:L159"/>
    <mergeCell ref="M156:M159"/>
    <mergeCell ref="N156:N159"/>
    <mergeCell ref="O156:O159"/>
    <mergeCell ref="P156:Q157"/>
    <mergeCell ref="R156:S157"/>
    <mergeCell ref="T156:U157"/>
    <mergeCell ref="V156:V157"/>
    <mergeCell ref="F158:F159"/>
    <mergeCell ref="P158:P159"/>
    <mergeCell ref="Q158:Q159"/>
    <mergeCell ref="R158:R159"/>
    <mergeCell ref="S158:S159"/>
    <mergeCell ref="T158:T159"/>
    <mergeCell ref="U158:U159"/>
    <mergeCell ref="V158:V159"/>
    <mergeCell ref="P272:Q273"/>
    <mergeCell ref="R272:S273"/>
    <mergeCell ref="T272:U273"/>
    <mergeCell ref="V272:V273"/>
    <mergeCell ref="F274:F275"/>
    <mergeCell ref="P274:P275"/>
    <mergeCell ref="Q274:Q275"/>
    <mergeCell ref="R274:R275"/>
    <mergeCell ref="S274:S275"/>
    <mergeCell ref="T274:T275"/>
    <mergeCell ref="U274:U275"/>
    <mergeCell ref="V274:V275"/>
    <mergeCell ref="I232:I235"/>
    <mergeCell ref="J224:J227"/>
    <mergeCell ref="F226:F227"/>
    <mergeCell ref="C228:C231"/>
    <mergeCell ref="F228:F229"/>
    <mergeCell ref="G228:G231"/>
    <mergeCell ref="C272:C275"/>
    <mergeCell ref="F272:F273"/>
    <mergeCell ref="G272:G275"/>
    <mergeCell ref="H272:H275"/>
    <mergeCell ref="I272:I275"/>
    <mergeCell ref="J272:J275"/>
    <mergeCell ref="K272:K275"/>
    <mergeCell ref="L272:L275"/>
    <mergeCell ref="M272:M275"/>
    <mergeCell ref="N272:N275"/>
    <mergeCell ref="O272:O275"/>
    <mergeCell ref="C236:C239"/>
    <mergeCell ref="F236:F237"/>
    <mergeCell ref="G236:G239"/>
    <mergeCell ref="H236:H239"/>
    <mergeCell ref="I236:I239"/>
    <mergeCell ref="J236:J239"/>
    <mergeCell ref="K236:K239"/>
    <mergeCell ref="L236:L239"/>
    <mergeCell ref="M236:M239"/>
    <mergeCell ref="N236:N239"/>
    <mergeCell ref="O236:O239"/>
    <mergeCell ref="P236:Q237"/>
    <mergeCell ref="R236:S237"/>
    <mergeCell ref="T236:U237"/>
    <mergeCell ref="V236:V237"/>
    <mergeCell ref="F238:F239"/>
    <mergeCell ref="P238:P239"/>
    <mergeCell ref="Q238:Q239"/>
    <mergeCell ref="R238:R239"/>
    <mergeCell ref="S238:S239"/>
    <mergeCell ref="T238:T239"/>
    <mergeCell ref="U238:U239"/>
    <mergeCell ref="V238:V239"/>
    <mergeCell ref="B604:B607"/>
    <mergeCell ref="B140:B143"/>
    <mergeCell ref="B216:B219"/>
    <mergeCell ref="B292:B295"/>
    <mergeCell ref="B436:B439"/>
    <mergeCell ref="B508:B511"/>
    <mergeCell ref="B128:B131"/>
    <mergeCell ref="B192:B195"/>
    <mergeCell ref="B256:B259"/>
    <mergeCell ref="B316:B319"/>
    <mergeCell ref="B376:B379"/>
    <mergeCell ref="B500:B503"/>
    <mergeCell ref="B64:B67"/>
    <mergeCell ref="B120:B123"/>
    <mergeCell ref="B180:B183"/>
    <mergeCell ref="B240:B243"/>
    <mergeCell ref="B296:B299"/>
    <mergeCell ref="B352:B355"/>
    <mergeCell ref="B504:B507"/>
    <mergeCell ref="B224:B227"/>
    <mergeCell ref="B168:B171"/>
    <mergeCell ref="B464:B467"/>
    <mergeCell ref="B600:B603"/>
    <mergeCell ref="B356:B359"/>
    <mergeCell ref="B412:B415"/>
    <mergeCell ref="B452:B455"/>
    <mergeCell ref="B348:B351"/>
    <mergeCell ref="B176:B179"/>
    <mergeCell ref="B232:B235"/>
    <mergeCell ref="B592:B595"/>
    <mergeCell ref="B236:B239"/>
    <mergeCell ref="B596:B599"/>
    <mergeCell ref="W632:W635"/>
    <mergeCell ref="E634:E635"/>
    <mergeCell ref="F634:F635"/>
    <mergeCell ref="C632:C635"/>
    <mergeCell ref="F632:F633"/>
    <mergeCell ref="G632:G635"/>
    <mergeCell ref="H632:H635"/>
    <mergeCell ref="I632:I635"/>
    <mergeCell ref="J632:J635"/>
    <mergeCell ref="J628:J631"/>
    <mergeCell ref="W628:W631"/>
    <mergeCell ref="E630:E631"/>
    <mergeCell ref="F630:F631"/>
    <mergeCell ref="K628:K631"/>
    <mergeCell ref="L628:L631"/>
    <mergeCell ref="M628:M631"/>
    <mergeCell ref="N628:N631"/>
    <mergeCell ref="O628:O631"/>
    <mergeCell ref="P628:Q629"/>
    <mergeCell ref="R628:S629"/>
    <mergeCell ref="T628:U629"/>
    <mergeCell ref="V628:V629"/>
    <mergeCell ref="P630:P631"/>
    <mergeCell ref="Q630:Q631"/>
    <mergeCell ref="R630:R631"/>
    <mergeCell ref="S630:S631"/>
    <mergeCell ref="T630:T631"/>
    <mergeCell ref="U630:U631"/>
    <mergeCell ref="V630:V631"/>
    <mergeCell ref="K632:K635"/>
    <mergeCell ref="L632:L635"/>
    <mergeCell ref="M632:M635"/>
    <mergeCell ref="W624:W627"/>
    <mergeCell ref="E626:E627"/>
    <mergeCell ref="F626:F627"/>
    <mergeCell ref="C628:C631"/>
    <mergeCell ref="F628:F629"/>
    <mergeCell ref="G628:G631"/>
    <mergeCell ref="H628:H631"/>
    <mergeCell ref="I628:I631"/>
    <mergeCell ref="C624:C627"/>
    <mergeCell ref="F624:F625"/>
    <mergeCell ref="G624:G627"/>
    <mergeCell ref="H624:H627"/>
    <mergeCell ref="I624:I627"/>
    <mergeCell ref="J624:J627"/>
    <mergeCell ref="N632:N635"/>
    <mergeCell ref="O632:O635"/>
    <mergeCell ref="P632:Q633"/>
    <mergeCell ref="R632:S633"/>
    <mergeCell ref="T632:U633"/>
    <mergeCell ref="V632:V633"/>
    <mergeCell ref="P634:P635"/>
    <mergeCell ref="Q634:Q635"/>
    <mergeCell ref="R634:R635"/>
    <mergeCell ref="S634:S635"/>
    <mergeCell ref="T634:T635"/>
    <mergeCell ref="U634:U635"/>
    <mergeCell ref="V634:V635"/>
    <mergeCell ref="K624:K627"/>
    <mergeCell ref="L624:L627"/>
    <mergeCell ref="M624:M627"/>
    <mergeCell ref="N624:N627"/>
    <mergeCell ref="O624:O627"/>
    <mergeCell ref="J620:J623"/>
    <mergeCell ref="W620:W623"/>
    <mergeCell ref="E622:E623"/>
    <mergeCell ref="F622:F623"/>
    <mergeCell ref="K620:K623"/>
    <mergeCell ref="L620:L623"/>
    <mergeCell ref="M620:M623"/>
    <mergeCell ref="N620:N623"/>
    <mergeCell ref="O620:O623"/>
    <mergeCell ref="P620:Q621"/>
    <mergeCell ref="R620:S621"/>
    <mergeCell ref="T620:U621"/>
    <mergeCell ref="V620:V621"/>
    <mergeCell ref="P622:P623"/>
    <mergeCell ref="Q622:Q623"/>
    <mergeCell ref="R622:R623"/>
    <mergeCell ref="S622:S623"/>
    <mergeCell ref="T622:T623"/>
    <mergeCell ref="U622:U623"/>
    <mergeCell ref="V622:V623"/>
    <mergeCell ref="B612:B615"/>
    <mergeCell ref="C612:C615"/>
    <mergeCell ref="F612:F613"/>
    <mergeCell ref="G612:G615"/>
    <mergeCell ref="H612:H615"/>
    <mergeCell ref="I612:I615"/>
    <mergeCell ref="J608:J611"/>
    <mergeCell ref="E610:E611"/>
    <mergeCell ref="F610:F611"/>
    <mergeCell ref="C608:C611"/>
    <mergeCell ref="F608:F609"/>
    <mergeCell ref="G608:G611"/>
    <mergeCell ref="H608:H611"/>
    <mergeCell ref="I608:I611"/>
    <mergeCell ref="W616:W619"/>
    <mergeCell ref="F618:F619"/>
    <mergeCell ref="C620:C623"/>
    <mergeCell ref="F620:F621"/>
    <mergeCell ref="G620:G623"/>
    <mergeCell ref="H620:H623"/>
    <mergeCell ref="I620:I623"/>
    <mergeCell ref="C616:C619"/>
    <mergeCell ref="F616:F617"/>
    <mergeCell ref="G616:G619"/>
    <mergeCell ref="H616:H619"/>
    <mergeCell ref="I616:I619"/>
    <mergeCell ref="J616:J619"/>
    <mergeCell ref="J612:J615"/>
    <mergeCell ref="W612:W615"/>
    <mergeCell ref="E614:E615"/>
    <mergeCell ref="F614:F615"/>
    <mergeCell ref="K612:K615"/>
    <mergeCell ref="J596:J599"/>
    <mergeCell ref="E598:E599"/>
    <mergeCell ref="F598:F599"/>
    <mergeCell ref="E594:E595"/>
    <mergeCell ref="F594:F595"/>
    <mergeCell ref="C596:C599"/>
    <mergeCell ref="F596:F597"/>
    <mergeCell ref="G596:G599"/>
    <mergeCell ref="H596:H599"/>
    <mergeCell ref="I596:I599"/>
    <mergeCell ref="C592:C595"/>
    <mergeCell ref="F592:F593"/>
    <mergeCell ref="G592:G595"/>
    <mergeCell ref="H592:H595"/>
    <mergeCell ref="I592:I595"/>
    <mergeCell ref="J592:J595"/>
    <mergeCell ref="J604:J607"/>
    <mergeCell ref="E606:E607"/>
    <mergeCell ref="F606:F607"/>
    <mergeCell ref="E602:E603"/>
    <mergeCell ref="F602:F603"/>
    <mergeCell ref="C604:C607"/>
    <mergeCell ref="F604:F605"/>
    <mergeCell ref="G604:G607"/>
    <mergeCell ref="H604:H607"/>
    <mergeCell ref="I604:I607"/>
    <mergeCell ref="C600:C603"/>
    <mergeCell ref="F600:F601"/>
    <mergeCell ref="G600:G603"/>
    <mergeCell ref="H600:H603"/>
    <mergeCell ref="I600:I603"/>
    <mergeCell ref="J600:J603"/>
    <mergeCell ref="J580:J583"/>
    <mergeCell ref="F582:F583"/>
    <mergeCell ref="B584:B587"/>
    <mergeCell ref="C584:C587"/>
    <mergeCell ref="F584:F585"/>
    <mergeCell ref="G584:G587"/>
    <mergeCell ref="H584:H587"/>
    <mergeCell ref="B580:B583"/>
    <mergeCell ref="C580:C583"/>
    <mergeCell ref="F580:F581"/>
    <mergeCell ref="G580:G583"/>
    <mergeCell ref="H580:H583"/>
    <mergeCell ref="I580:I583"/>
    <mergeCell ref="I576:I579"/>
    <mergeCell ref="J576:J579"/>
    <mergeCell ref="F578:F579"/>
    <mergeCell ref="J588:J591"/>
    <mergeCell ref="E590:E591"/>
    <mergeCell ref="F590:F591"/>
    <mergeCell ref="B588:B591"/>
    <mergeCell ref="C588:C591"/>
    <mergeCell ref="F588:F589"/>
    <mergeCell ref="G588:G591"/>
    <mergeCell ref="H588:H591"/>
    <mergeCell ref="I588:I591"/>
    <mergeCell ref="I584:I587"/>
    <mergeCell ref="J584:J587"/>
    <mergeCell ref="E586:E587"/>
    <mergeCell ref="F586:F587"/>
    <mergeCell ref="I564:I567"/>
    <mergeCell ref="J564:J567"/>
    <mergeCell ref="F566:F567"/>
    <mergeCell ref="J572:J575"/>
    <mergeCell ref="F574:F575"/>
    <mergeCell ref="B576:B579"/>
    <mergeCell ref="C576:C579"/>
    <mergeCell ref="F576:F577"/>
    <mergeCell ref="G576:G579"/>
    <mergeCell ref="H576:H579"/>
    <mergeCell ref="B572:B575"/>
    <mergeCell ref="C572:C575"/>
    <mergeCell ref="F572:F573"/>
    <mergeCell ref="G572:G575"/>
    <mergeCell ref="H572:H575"/>
    <mergeCell ref="I572:I575"/>
    <mergeCell ref="I568:I571"/>
    <mergeCell ref="J568:J571"/>
    <mergeCell ref="F570:F571"/>
    <mergeCell ref="B564:B567"/>
    <mergeCell ref="J528:J531"/>
    <mergeCell ref="F530:F531"/>
    <mergeCell ref="C532:C535"/>
    <mergeCell ref="F532:F533"/>
    <mergeCell ref="G532:G535"/>
    <mergeCell ref="H532:H535"/>
    <mergeCell ref="I532:I535"/>
    <mergeCell ref="J524:J527"/>
    <mergeCell ref="F526:F527"/>
    <mergeCell ref="C528:C531"/>
    <mergeCell ref="F528:F529"/>
    <mergeCell ref="G528:G531"/>
    <mergeCell ref="H528:H531"/>
    <mergeCell ref="I528:I531"/>
    <mergeCell ref="J536:J539"/>
    <mergeCell ref="F538:F539"/>
    <mergeCell ref="B568:B571"/>
    <mergeCell ref="C568:C571"/>
    <mergeCell ref="F568:F569"/>
    <mergeCell ref="G568:G571"/>
    <mergeCell ref="H568:H571"/>
    <mergeCell ref="J532:J535"/>
    <mergeCell ref="F534:F535"/>
    <mergeCell ref="C536:C539"/>
    <mergeCell ref="F536:F537"/>
    <mergeCell ref="G536:G539"/>
    <mergeCell ref="H536:H539"/>
    <mergeCell ref="I536:I539"/>
    <mergeCell ref="C564:C567"/>
    <mergeCell ref="F564:F565"/>
    <mergeCell ref="G564:G567"/>
    <mergeCell ref="H564:H567"/>
    <mergeCell ref="W520:W523"/>
    <mergeCell ref="F522:F523"/>
    <mergeCell ref="B524:B527"/>
    <mergeCell ref="C524:C527"/>
    <mergeCell ref="F524:F525"/>
    <mergeCell ref="G524:G527"/>
    <mergeCell ref="H524:H527"/>
    <mergeCell ref="I524:I527"/>
    <mergeCell ref="C520:C523"/>
    <mergeCell ref="F520:F521"/>
    <mergeCell ref="G520:G523"/>
    <mergeCell ref="H520:H523"/>
    <mergeCell ref="I520:I523"/>
    <mergeCell ref="J520:J523"/>
    <mergeCell ref="I516:I519"/>
    <mergeCell ref="J516:J519"/>
    <mergeCell ref="W516:W519"/>
    <mergeCell ref="F518:F519"/>
    <mergeCell ref="B520:B523"/>
    <mergeCell ref="K516:K519"/>
    <mergeCell ref="L516:L519"/>
    <mergeCell ref="M516:M519"/>
    <mergeCell ref="N516:N519"/>
    <mergeCell ref="O516:O519"/>
    <mergeCell ref="P516:Q517"/>
    <mergeCell ref="R516:S517"/>
    <mergeCell ref="T516:U517"/>
    <mergeCell ref="V516:V517"/>
    <mergeCell ref="P518:P519"/>
    <mergeCell ref="Q518:Q519"/>
    <mergeCell ref="R518:R519"/>
    <mergeCell ref="S518:S519"/>
    <mergeCell ref="J512:J515"/>
    <mergeCell ref="F514:F515"/>
    <mergeCell ref="B516:B519"/>
    <mergeCell ref="C516:C519"/>
    <mergeCell ref="F516:F517"/>
    <mergeCell ref="G516:G519"/>
    <mergeCell ref="H516:H519"/>
    <mergeCell ref="F510:F511"/>
    <mergeCell ref="B512:B515"/>
    <mergeCell ref="C512:C515"/>
    <mergeCell ref="F512:F513"/>
    <mergeCell ref="G512:G515"/>
    <mergeCell ref="H512:H515"/>
    <mergeCell ref="I512:I515"/>
    <mergeCell ref="C508:C511"/>
    <mergeCell ref="F508:F509"/>
    <mergeCell ref="G508:G511"/>
    <mergeCell ref="H508:H511"/>
    <mergeCell ref="I508:I511"/>
    <mergeCell ref="J508:J511"/>
    <mergeCell ref="W496:W499"/>
    <mergeCell ref="F498:F499"/>
    <mergeCell ref="W492:W495"/>
    <mergeCell ref="F494:F495"/>
    <mergeCell ref="C496:C499"/>
    <mergeCell ref="F496:F497"/>
    <mergeCell ref="G496:G499"/>
    <mergeCell ref="H496:H499"/>
    <mergeCell ref="I496:I499"/>
    <mergeCell ref="J496:J499"/>
    <mergeCell ref="I504:I507"/>
    <mergeCell ref="J504:J507"/>
    <mergeCell ref="W504:W507"/>
    <mergeCell ref="F506:F507"/>
    <mergeCell ref="F466:F467"/>
    <mergeCell ref="W464:W467"/>
    <mergeCell ref="J464:J467"/>
    <mergeCell ref="I464:I467"/>
    <mergeCell ref="H464:H467"/>
    <mergeCell ref="G464:G467"/>
    <mergeCell ref="F464:F465"/>
    <mergeCell ref="C464:C467"/>
    <mergeCell ref="F502:F503"/>
    <mergeCell ref="C504:C507"/>
    <mergeCell ref="F504:F505"/>
    <mergeCell ref="G504:G507"/>
    <mergeCell ref="H504:H507"/>
    <mergeCell ref="K496:K499"/>
    <mergeCell ref="L496:L499"/>
    <mergeCell ref="M496:M499"/>
    <mergeCell ref="N496:N499"/>
    <mergeCell ref="O496:O499"/>
    <mergeCell ref="W488:W491"/>
    <mergeCell ref="F490:F491"/>
    <mergeCell ref="C492:C495"/>
    <mergeCell ref="F492:F493"/>
    <mergeCell ref="G492:G495"/>
    <mergeCell ref="H492:H495"/>
    <mergeCell ref="I492:I495"/>
    <mergeCell ref="J492:J495"/>
    <mergeCell ref="W484:W487"/>
    <mergeCell ref="F486:F487"/>
    <mergeCell ref="C488:C491"/>
    <mergeCell ref="F488:F489"/>
    <mergeCell ref="G488:G491"/>
    <mergeCell ref="H488:H491"/>
    <mergeCell ref="I488:I491"/>
    <mergeCell ref="J488:J491"/>
    <mergeCell ref="K484:K487"/>
    <mergeCell ref="L484:L487"/>
    <mergeCell ref="M484:M487"/>
    <mergeCell ref="N484:N487"/>
    <mergeCell ref="O484:O487"/>
    <mergeCell ref="P484:Q485"/>
    <mergeCell ref="R484:S485"/>
    <mergeCell ref="T484:U485"/>
    <mergeCell ref="V484:V485"/>
    <mergeCell ref="P486:P487"/>
    <mergeCell ref="Q486:Q487"/>
    <mergeCell ref="R486:R487"/>
    <mergeCell ref="C484:C487"/>
    <mergeCell ref="F484:F485"/>
    <mergeCell ref="G484:G487"/>
    <mergeCell ref="H484:H487"/>
    <mergeCell ref="C480:C483"/>
    <mergeCell ref="F480:F481"/>
    <mergeCell ref="G480:G483"/>
    <mergeCell ref="H480:H483"/>
    <mergeCell ref="I480:I483"/>
    <mergeCell ref="J480:J483"/>
    <mergeCell ref="C476:C479"/>
    <mergeCell ref="F476:F477"/>
    <mergeCell ref="G476:G479"/>
    <mergeCell ref="H476:H479"/>
    <mergeCell ref="I476:I479"/>
    <mergeCell ref="J476:J479"/>
    <mergeCell ref="K476:K479"/>
    <mergeCell ref="L476:L479"/>
    <mergeCell ref="M476:M479"/>
    <mergeCell ref="N476:N479"/>
    <mergeCell ref="O476:O479"/>
    <mergeCell ref="K480:K483"/>
    <mergeCell ref="L480:L483"/>
    <mergeCell ref="M480:M483"/>
    <mergeCell ref="N480:N483"/>
    <mergeCell ref="O480:O483"/>
    <mergeCell ref="W480:W483"/>
    <mergeCell ref="F482:F483"/>
    <mergeCell ref="K468:K471"/>
    <mergeCell ref="L468:L471"/>
    <mergeCell ref="M468:M471"/>
    <mergeCell ref="N468:N471"/>
    <mergeCell ref="O468:O471"/>
    <mergeCell ref="P468:Q469"/>
    <mergeCell ref="R468:S469"/>
    <mergeCell ref="T468:U469"/>
    <mergeCell ref="V468:V469"/>
    <mergeCell ref="W468:W471"/>
    <mergeCell ref="P470:P471"/>
    <mergeCell ref="Q470:Q471"/>
    <mergeCell ref="R470:R471"/>
    <mergeCell ref="S470:S471"/>
    <mergeCell ref="I484:I487"/>
    <mergeCell ref="J484:J487"/>
    <mergeCell ref="W476:W479"/>
    <mergeCell ref="F478:F479"/>
    <mergeCell ref="P476:Q477"/>
    <mergeCell ref="R476:S477"/>
    <mergeCell ref="T476:U477"/>
    <mergeCell ref="V476:V477"/>
    <mergeCell ref="P478:P479"/>
    <mergeCell ref="Q478:Q479"/>
    <mergeCell ref="R478:R479"/>
    <mergeCell ref="S478:S479"/>
    <mergeCell ref="T478:T479"/>
    <mergeCell ref="U478:U479"/>
    <mergeCell ref="V478:V479"/>
    <mergeCell ref="T470:T471"/>
    <mergeCell ref="I460:I463"/>
    <mergeCell ref="J460:J463"/>
    <mergeCell ref="F462:F463"/>
    <mergeCell ref="J456:J459"/>
    <mergeCell ref="F458:F459"/>
    <mergeCell ref="B460:B463"/>
    <mergeCell ref="C460:C463"/>
    <mergeCell ref="F460:F461"/>
    <mergeCell ref="G460:G463"/>
    <mergeCell ref="H460:H463"/>
    <mergeCell ref="B456:B459"/>
    <mergeCell ref="C456:C459"/>
    <mergeCell ref="F456:F457"/>
    <mergeCell ref="G456:G459"/>
    <mergeCell ref="H456:H459"/>
    <mergeCell ref="I456:I459"/>
    <mergeCell ref="I472:I475"/>
    <mergeCell ref="J472:J475"/>
    <mergeCell ref="F474:F475"/>
    <mergeCell ref="J468:J471"/>
    <mergeCell ref="F470:F471"/>
    <mergeCell ref="B472:B475"/>
    <mergeCell ref="C472:C475"/>
    <mergeCell ref="F472:F473"/>
    <mergeCell ref="G472:G475"/>
    <mergeCell ref="H472:H475"/>
    <mergeCell ref="B468:B471"/>
    <mergeCell ref="C468:C471"/>
    <mergeCell ref="F468:F469"/>
    <mergeCell ref="G468:G471"/>
    <mergeCell ref="H468:H471"/>
    <mergeCell ref="I468:I471"/>
    <mergeCell ref="J440:J443"/>
    <mergeCell ref="F442:F443"/>
    <mergeCell ref="C444:C447"/>
    <mergeCell ref="F444:F445"/>
    <mergeCell ref="G444:G447"/>
    <mergeCell ref="H444:H447"/>
    <mergeCell ref="I444:I447"/>
    <mergeCell ref="J436:J439"/>
    <mergeCell ref="F438:F439"/>
    <mergeCell ref="C440:C443"/>
    <mergeCell ref="F440:F441"/>
    <mergeCell ref="G440:G443"/>
    <mergeCell ref="H440:H443"/>
    <mergeCell ref="I440:I443"/>
    <mergeCell ref="I452:I455"/>
    <mergeCell ref="J452:J455"/>
    <mergeCell ref="F454:F455"/>
    <mergeCell ref="J448:J451"/>
    <mergeCell ref="F450:F451"/>
    <mergeCell ref="C452:C455"/>
    <mergeCell ref="F452:F453"/>
    <mergeCell ref="G452:G455"/>
    <mergeCell ref="H452:H455"/>
    <mergeCell ref="J444:J447"/>
    <mergeCell ref="F446:F447"/>
    <mergeCell ref="C448:C451"/>
    <mergeCell ref="F448:F449"/>
    <mergeCell ref="G448:G451"/>
    <mergeCell ref="H448:H451"/>
    <mergeCell ref="I448:I451"/>
    <mergeCell ref="J424:J427"/>
    <mergeCell ref="F426:F427"/>
    <mergeCell ref="C428:C431"/>
    <mergeCell ref="F428:F429"/>
    <mergeCell ref="G428:G431"/>
    <mergeCell ref="H428:H431"/>
    <mergeCell ref="I428:I431"/>
    <mergeCell ref="J420:J423"/>
    <mergeCell ref="F422:F423"/>
    <mergeCell ref="C424:C427"/>
    <mergeCell ref="F424:F425"/>
    <mergeCell ref="G424:G427"/>
    <mergeCell ref="H424:H427"/>
    <mergeCell ref="I424:I427"/>
    <mergeCell ref="J432:J435"/>
    <mergeCell ref="F434:F435"/>
    <mergeCell ref="C436:C439"/>
    <mergeCell ref="F436:F437"/>
    <mergeCell ref="G436:G439"/>
    <mergeCell ref="H436:H439"/>
    <mergeCell ref="I436:I439"/>
    <mergeCell ref="J428:J431"/>
    <mergeCell ref="F430:F431"/>
    <mergeCell ref="C432:C435"/>
    <mergeCell ref="F432:F433"/>
    <mergeCell ref="G432:G435"/>
    <mergeCell ref="H432:H435"/>
    <mergeCell ref="I432:I435"/>
    <mergeCell ref="C420:C423"/>
    <mergeCell ref="F420:F421"/>
    <mergeCell ref="G420:G423"/>
    <mergeCell ref="H420:H423"/>
    <mergeCell ref="I420:I423"/>
    <mergeCell ref="F414:F415"/>
    <mergeCell ref="B416:B419"/>
    <mergeCell ref="C416:C419"/>
    <mergeCell ref="F416:F417"/>
    <mergeCell ref="G416:G419"/>
    <mergeCell ref="H416:H419"/>
    <mergeCell ref="I416:I419"/>
    <mergeCell ref="C412:C415"/>
    <mergeCell ref="F412:F413"/>
    <mergeCell ref="G412:G415"/>
    <mergeCell ref="H412:H415"/>
    <mergeCell ref="I412:I415"/>
    <mergeCell ref="I408:I411"/>
    <mergeCell ref="J408:J411"/>
    <mergeCell ref="F410:F411"/>
    <mergeCell ref="J404:J407"/>
    <mergeCell ref="F406:F407"/>
    <mergeCell ref="B408:B411"/>
    <mergeCell ref="C408:C411"/>
    <mergeCell ref="F408:F409"/>
    <mergeCell ref="G408:G411"/>
    <mergeCell ref="H408:H411"/>
    <mergeCell ref="B404:B407"/>
    <mergeCell ref="C404:C407"/>
    <mergeCell ref="F404:F405"/>
    <mergeCell ref="G404:G407"/>
    <mergeCell ref="H404:H407"/>
    <mergeCell ref="I404:I407"/>
    <mergeCell ref="J416:J419"/>
    <mergeCell ref="F418:F419"/>
    <mergeCell ref="J412:J415"/>
    <mergeCell ref="I400:I403"/>
    <mergeCell ref="J400:J403"/>
    <mergeCell ref="F402:F403"/>
    <mergeCell ref="J396:J399"/>
    <mergeCell ref="F398:F399"/>
    <mergeCell ref="B400:B403"/>
    <mergeCell ref="C400:C403"/>
    <mergeCell ref="F400:F401"/>
    <mergeCell ref="G400:G403"/>
    <mergeCell ref="H400:H403"/>
    <mergeCell ref="J392:J395"/>
    <mergeCell ref="F394:F395"/>
    <mergeCell ref="C396:C399"/>
    <mergeCell ref="F396:F397"/>
    <mergeCell ref="G396:G399"/>
    <mergeCell ref="H396:H399"/>
    <mergeCell ref="I396:I399"/>
    <mergeCell ref="B392:B395"/>
    <mergeCell ref="C392:C395"/>
    <mergeCell ref="F392:F393"/>
    <mergeCell ref="G392:G395"/>
    <mergeCell ref="H392:H395"/>
    <mergeCell ref="I392:I395"/>
    <mergeCell ref="I388:I391"/>
    <mergeCell ref="J388:J391"/>
    <mergeCell ref="F390:F391"/>
    <mergeCell ref="J384:J387"/>
    <mergeCell ref="F386:F387"/>
    <mergeCell ref="B388:B391"/>
    <mergeCell ref="C388:C391"/>
    <mergeCell ref="F388:F389"/>
    <mergeCell ref="G388:G391"/>
    <mergeCell ref="H388:H391"/>
    <mergeCell ref="J380:J383"/>
    <mergeCell ref="F382:F383"/>
    <mergeCell ref="C384:C387"/>
    <mergeCell ref="F384:F385"/>
    <mergeCell ref="G384:G387"/>
    <mergeCell ref="H384:H387"/>
    <mergeCell ref="I384:I387"/>
    <mergeCell ref="J368:J371"/>
    <mergeCell ref="F370:F371"/>
    <mergeCell ref="C372:C375"/>
    <mergeCell ref="F372:F373"/>
    <mergeCell ref="G372:G375"/>
    <mergeCell ref="H372:H375"/>
    <mergeCell ref="I372:I375"/>
    <mergeCell ref="J364:J367"/>
    <mergeCell ref="F366:F367"/>
    <mergeCell ref="C368:C371"/>
    <mergeCell ref="F368:F369"/>
    <mergeCell ref="G368:G371"/>
    <mergeCell ref="H368:H371"/>
    <mergeCell ref="I368:I371"/>
    <mergeCell ref="J376:J379"/>
    <mergeCell ref="F378:F379"/>
    <mergeCell ref="C380:C383"/>
    <mergeCell ref="F380:F381"/>
    <mergeCell ref="G380:G383"/>
    <mergeCell ref="H380:H383"/>
    <mergeCell ref="I380:I383"/>
    <mergeCell ref="J372:J375"/>
    <mergeCell ref="F374:F375"/>
    <mergeCell ref="C376:C379"/>
    <mergeCell ref="F376:F377"/>
    <mergeCell ref="G376:G379"/>
    <mergeCell ref="H376:H379"/>
    <mergeCell ref="I376:I379"/>
    <mergeCell ref="W360:W363"/>
    <mergeCell ref="F362:F363"/>
    <mergeCell ref="B364:B367"/>
    <mergeCell ref="W356:W359"/>
    <mergeCell ref="F358:F359"/>
    <mergeCell ref="C360:C363"/>
    <mergeCell ref="F360:F361"/>
    <mergeCell ref="G360:G363"/>
    <mergeCell ref="H360:H363"/>
    <mergeCell ref="I360:I363"/>
    <mergeCell ref="J360:J363"/>
    <mergeCell ref="C364:C367"/>
    <mergeCell ref="F364:F365"/>
    <mergeCell ref="G364:G367"/>
    <mergeCell ref="H364:H367"/>
    <mergeCell ref="I364:I367"/>
    <mergeCell ref="K356:K359"/>
    <mergeCell ref="L356:L359"/>
    <mergeCell ref="M356:M359"/>
    <mergeCell ref="N356:N359"/>
    <mergeCell ref="O356:O359"/>
    <mergeCell ref="P356:Q357"/>
    <mergeCell ref="R356:S357"/>
    <mergeCell ref="T356:U357"/>
    <mergeCell ref="V356:V357"/>
    <mergeCell ref="P358:P359"/>
    <mergeCell ref="Q358:Q359"/>
    <mergeCell ref="R358:R359"/>
    <mergeCell ref="K364:K367"/>
    <mergeCell ref="L364:L367"/>
    <mergeCell ref="M364:M367"/>
    <mergeCell ref="N364:N367"/>
    <mergeCell ref="C348:C351"/>
    <mergeCell ref="F348:F349"/>
    <mergeCell ref="G348:G351"/>
    <mergeCell ref="H348:H351"/>
    <mergeCell ref="B344:B347"/>
    <mergeCell ref="C344:C347"/>
    <mergeCell ref="F344:F345"/>
    <mergeCell ref="G344:G347"/>
    <mergeCell ref="H344:H347"/>
    <mergeCell ref="I344:I347"/>
    <mergeCell ref="I340:I343"/>
    <mergeCell ref="J340:J343"/>
    <mergeCell ref="F342:F343"/>
    <mergeCell ref="W352:W355"/>
    <mergeCell ref="F354:F355"/>
    <mergeCell ref="C356:C359"/>
    <mergeCell ref="F356:F357"/>
    <mergeCell ref="G356:G359"/>
    <mergeCell ref="H356:H359"/>
    <mergeCell ref="I356:I359"/>
    <mergeCell ref="J356:J359"/>
    <mergeCell ref="C352:C355"/>
    <mergeCell ref="F352:F353"/>
    <mergeCell ref="G352:G355"/>
    <mergeCell ref="H352:H355"/>
    <mergeCell ref="I352:I355"/>
    <mergeCell ref="J352:J355"/>
    <mergeCell ref="I348:I351"/>
    <mergeCell ref="J348:J351"/>
    <mergeCell ref="W348:W351"/>
    <mergeCell ref="F350:F351"/>
    <mergeCell ref="K340:K343"/>
    <mergeCell ref="J336:J339"/>
    <mergeCell ref="F338:F339"/>
    <mergeCell ref="B340:B343"/>
    <mergeCell ref="C340:C343"/>
    <mergeCell ref="F340:F341"/>
    <mergeCell ref="G340:G343"/>
    <mergeCell ref="H340:H343"/>
    <mergeCell ref="B336:B339"/>
    <mergeCell ref="C336:C339"/>
    <mergeCell ref="F336:F337"/>
    <mergeCell ref="G336:G339"/>
    <mergeCell ref="H336:H339"/>
    <mergeCell ref="I336:I339"/>
    <mergeCell ref="I332:I335"/>
    <mergeCell ref="J332:J335"/>
    <mergeCell ref="F334:F335"/>
    <mergeCell ref="J344:J347"/>
    <mergeCell ref="F346:F347"/>
    <mergeCell ref="J320:J323"/>
    <mergeCell ref="F322:F323"/>
    <mergeCell ref="C324:C327"/>
    <mergeCell ref="F324:F325"/>
    <mergeCell ref="G324:G327"/>
    <mergeCell ref="H324:H327"/>
    <mergeCell ref="I324:I327"/>
    <mergeCell ref="J316:J319"/>
    <mergeCell ref="F318:F319"/>
    <mergeCell ref="C320:C323"/>
    <mergeCell ref="F320:F321"/>
    <mergeCell ref="G320:G323"/>
    <mergeCell ref="H320:H323"/>
    <mergeCell ref="I320:I323"/>
    <mergeCell ref="J328:J331"/>
    <mergeCell ref="F330:F331"/>
    <mergeCell ref="B332:B335"/>
    <mergeCell ref="C332:C335"/>
    <mergeCell ref="F332:F333"/>
    <mergeCell ref="G332:G335"/>
    <mergeCell ref="H332:H335"/>
    <mergeCell ref="J324:J327"/>
    <mergeCell ref="F326:F327"/>
    <mergeCell ref="C328:C331"/>
    <mergeCell ref="F328:F329"/>
    <mergeCell ref="G328:G331"/>
    <mergeCell ref="H328:H331"/>
    <mergeCell ref="I328:I331"/>
    <mergeCell ref="J304:J307"/>
    <mergeCell ref="F306:F307"/>
    <mergeCell ref="C308:C311"/>
    <mergeCell ref="F308:F309"/>
    <mergeCell ref="G308:G311"/>
    <mergeCell ref="H308:H311"/>
    <mergeCell ref="I308:I311"/>
    <mergeCell ref="J300:J303"/>
    <mergeCell ref="F302:F303"/>
    <mergeCell ref="C304:C307"/>
    <mergeCell ref="F304:F305"/>
    <mergeCell ref="G304:G307"/>
    <mergeCell ref="H304:H307"/>
    <mergeCell ref="I304:I307"/>
    <mergeCell ref="J312:J315"/>
    <mergeCell ref="F314:F315"/>
    <mergeCell ref="C316:C319"/>
    <mergeCell ref="F316:F317"/>
    <mergeCell ref="G316:G319"/>
    <mergeCell ref="H316:H319"/>
    <mergeCell ref="I316:I319"/>
    <mergeCell ref="J308:J311"/>
    <mergeCell ref="F310:F311"/>
    <mergeCell ref="C312:C315"/>
    <mergeCell ref="F312:F313"/>
    <mergeCell ref="G312:G315"/>
    <mergeCell ref="H312:H315"/>
    <mergeCell ref="I312:I315"/>
    <mergeCell ref="I280:I283"/>
    <mergeCell ref="J280:J283"/>
    <mergeCell ref="W296:W299"/>
    <mergeCell ref="F298:F299"/>
    <mergeCell ref="B300:B302"/>
    <mergeCell ref="C300:C303"/>
    <mergeCell ref="F300:F301"/>
    <mergeCell ref="G300:G303"/>
    <mergeCell ref="H300:H303"/>
    <mergeCell ref="I300:I303"/>
    <mergeCell ref="W292:W295"/>
    <mergeCell ref="F294:F295"/>
    <mergeCell ref="C296:C299"/>
    <mergeCell ref="F296:F297"/>
    <mergeCell ref="G296:G299"/>
    <mergeCell ref="H296:H299"/>
    <mergeCell ref="I296:I299"/>
    <mergeCell ref="J296:J299"/>
    <mergeCell ref="C292:C295"/>
    <mergeCell ref="F292:F293"/>
    <mergeCell ref="G292:G295"/>
    <mergeCell ref="H292:H295"/>
    <mergeCell ref="I292:I295"/>
    <mergeCell ref="J292:J295"/>
    <mergeCell ref="K292:K295"/>
    <mergeCell ref="L292:L295"/>
    <mergeCell ref="M292:M295"/>
    <mergeCell ref="N292:N295"/>
    <mergeCell ref="O292:O295"/>
    <mergeCell ref="P292:Q293"/>
    <mergeCell ref="K280:K283"/>
    <mergeCell ref="L280:L283"/>
    <mergeCell ref="I276:I279"/>
    <mergeCell ref="J276:J279"/>
    <mergeCell ref="F278:F279"/>
    <mergeCell ref="B276:B279"/>
    <mergeCell ref="C276:C279"/>
    <mergeCell ref="F276:F277"/>
    <mergeCell ref="G276:G279"/>
    <mergeCell ref="H276:H279"/>
    <mergeCell ref="I268:I271"/>
    <mergeCell ref="J268:J271"/>
    <mergeCell ref="F270:F271"/>
    <mergeCell ref="I288:I291"/>
    <mergeCell ref="J288:J291"/>
    <mergeCell ref="F290:F291"/>
    <mergeCell ref="J284:J287"/>
    <mergeCell ref="F286:F287"/>
    <mergeCell ref="B288:B291"/>
    <mergeCell ref="C288:C291"/>
    <mergeCell ref="F288:F289"/>
    <mergeCell ref="G288:G291"/>
    <mergeCell ref="H288:H291"/>
    <mergeCell ref="F282:F283"/>
    <mergeCell ref="B284:B287"/>
    <mergeCell ref="C284:C287"/>
    <mergeCell ref="F284:F285"/>
    <mergeCell ref="G284:G287"/>
    <mergeCell ref="H284:H287"/>
    <mergeCell ref="I284:I287"/>
    <mergeCell ref="C280:C283"/>
    <mergeCell ref="F280:F281"/>
    <mergeCell ref="G280:G283"/>
    <mergeCell ref="H280:H283"/>
    <mergeCell ref="J256:J259"/>
    <mergeCell ref="F258:F259"/>
    <mergeCell ref="C260:C263"/>
    <mergeCell ref="F260:F261"/>
    <mergeCell ref="G260:G263"/>
    <mergeCell ref="H260:H263"/>
    <mergeCell ref="I260:I263"/>
    <mergeCell ref="J252:J255"/>
    <mergeCell ref="F254:F255"/>
    <mergeCell ref="C256:C259"/>
    <mergeCell ref="F256:F257"/>
    <mergeCell ref="G256:G259"/>
    <mergeCell ref="H256:H259"/>
    <mergeCell ref="I256:I259"/>
    <mergeCell ref="J264:J267"/>
    <mergeCell ref="F266:F267"/>
    <mergeCell ref="B268:B271"/>
    <mergeCell ref="C268:C271"/>
    <mergeCell ref="F268:F269"/>
    <mergeCell ref="G268:G271"/>
    <mergeCell ref="H268:H271"/>
    <mergeCell ref="J260:J263"/>
    <mergeCell ref="F262:F263"/>
    <mergeCell ref="C264:C267"/>
    <mergeCell ref="F264:F265"/>
    <mergeCell ref="G264:G267"/>
    <mergeCell ref="H264:H267"/>
    <mergeCell ref="I264:I267"/>
    <mergeCell ref="J240:J243"/>
    <mergeCell ref="F242:F243"/>
    <mergeCell ref="C244:C247"/>
    <mergeCell ref="F244:F245"/>
    <mergeCell ref="G244:G247"/>
    <mergeCell ref="H244:H247"/>
    <mergeCell ref="I244:I247"/>
    <mergeCell ref="J232:J235"/>
    <mergeCell ref="F234:F235"/>
    <mergeCell ref="C240:C243"/>
    <mergeCell ref="F240:F241"/>
    <mergeCell ref="G240:G243"/>
    <mergeCell ref="H240:H243"/>
    <mergeCell ref="I240:I243"/>
    <mergeCell ref="J248:J251"/>
    <mergeCell ref="F250:F251"/>
    <mergeCell ref="C252:C255"/>
    <mergeCell ref="F252:F253"/>
    <mergeCell ref="G252:G255"/>
    <mergeCell ref="H252:H255"/>
    <mergeCell ref="I252:I255"/>
    <mergeCell ref="J244:J247"/>
    <mergeCell ref="F246:F247"/>
    <mergeCell ref="C248:C251"/>
    <mergeCell ref="F248:F249"/>
    <mergeCell ref="G248:G251"/>
    <mergeCell ref="H248:H251"/>
    <mergeCell ref="I248:I251"/>
    <mergeCell ref="C232:C235"/>
    <mergeCell ref="F232:F233"/>
    <mergeCell ref="G232:G235"/>
    <mergeCell ref="H232:H235"/>
    <mergeCell ref="H228:H231"/>
    <mergeCell ref="I228:I231"/>
    <mergeCell ref="C224:C227"/>
    <mergeCell ref="F224:F225"/>
    <mergeCell ref="G224:G227"/>
    <mergeCell ref="H224:H227"/>
    <mergeCell ref="I224:I227"/>
    <mergeCell ref="I220:I223"/>
    <mergeCell ref="J220:J223"/>
    <mergeCell ref="F222:F223"/>
    <mergeCell ref="J216:J219"/>
    <mergeCell ref="F218:F219"/>
    <mergeCell ref="B220:B223"/>
    <mergeCell ref="C220:C223"/>
    <mergeCell ref="F220:F221"/>
    <mergeCell ref="G220:G223"/>
    <mergeCell ref="H220:H223"/>
    <mergeCell ref="J228:J231"/>
    <mergeCell ref="F230:F231"/>
    <mergeCell ref="J212:J215"/>
    <mergeCell ref="F214:F215"/>
    <mergeCell ref="C216:C219"/>
    <mergeCell ref="F216:F217"/>
    <mergeCell ref="G216:G219"/>
    <mergeCell ref="H216:H219"/>
    <mergeCell ref="I216:I219"/>
    <mergeCell ref="C212:C215"/>
    <mergeCell ref="F212:F213"/>
    <mergeCell ref="G212:G215"/>
    <mergeCell ref="H212:H215"/>
    <mergeCell ref="I212:I215"/>
    <mergeCell ref="J204:J207"/>
    <mergeCell ref="F206:F207"/>
    <mergeCell ref="C208:C211"/>
    <mergeCell ref="F208:F209"/>
    <mergeCell ref="G208:G211"/>
    <mergeCell ref="H208:H211"/>
    <mergeCell ref="I208:I211"/>
    <mergeCell ref="C204:C207"/>
    <mergeCell ref="F204:F205"/>
    <mergeCell ref="G204:G207"/>
    <mergeCell ref="H204:H207"/>
    <mergeCell ref="I204:I207"/>
    <mergeCell ref="I200:I203"/>
    <mergeCell ref="J200:J203"/>
    <mergeCell ref="F202:F203"/>
    <mergeCell ref="J196:J199"/>
    <mergeCell ref="F198:F199"/>
    <mergeCell ref="C200:C203"/>
    <mergeCell ref="F200:F201"/>
    <mergeCell ref="G200:G203"/>
    <mergeCell ref="H200:H203"/>
    <mergeCell ref="J192:J195"/>
    <mergeCell ref="F194:F195"/>
    <mergeCell ref="C196:C199"/>
    <mergeCell ref="F196:F197"/>
    <mergeCell ref="G196:G199"/>
    <mergeCell ref="H196:H199"/>
    <mergeCell ref="I196:I199"/>
    <mergeCell ref="J208:J211"/>
    <mergeCell ref="F210:F211"/>
    <mergeCell ref="J180:J183"/>
    <mergeCell ref="F182:F183"/>
    <mergeCell ref="C184:C187"/>
    <mergeCell ref="F184:F185"/>
    <mergeCell ref="G184:G187"/>
    <mergeCell ref="H184:H187"/>
    <mergeCell ref="I184:I187"/>
    <mergeCell ref="J176:J179"/>
    <mergeCell ref="F178:F179"/>
    <mergeCell ref="C180:C183"/>
    <mergeCell ref="F180:F181"/>
    <mergeCell ref="G180:G183"/>
    <mergeCell ref="H180:H183"/>
    <mergeCell ref="I180:I183"/>
    <mergeCell ref="J188:J191"/>
    <mergeCell ref="F190:F191"/>
    <mergeCell ref="C192:C195"/>
    <mergeCell ref="F192:F193"/>
    <mergeCell ref="G192:G195"/>
    <mergeCell ref="H192:H195"/>
    <mergeCell ref="I192:I195"/>
    <mergeCell ref="J184:J187"/>
    <mergeCell ref="F186:F187"/>
    <mergeCell ref="C188:C191"/>
    <mergeCell ref="F188:F189"/>
    <mergeCell ref="G188:G191"/>
    <mergeCell ref="H188:H191"/>
    <mergeCell ref="I188:I191"/>
    <mergeCell ref="J172:J175"/>
    <mergeCell ref="F174:F175"/>
    <mergeCell ref="C176:C179"/>
    <mergeCell ref="F176:F177"/>
    <mergeCell ref="G176:G179"/>
    <mergeCell ref="H176:H179"/>
    <mergeCell ref="I176:I179"/>
    <mergeCell ref="J168:J171"/>
    <mergeCell ref="F170:F171"/>
    <mergeCell ref="C172:C175"/>
    <mergeCell ref="F172:F173"/>
    <mergeCell ref="G172:G175"/>
    <mergeCell ref="H172:H175"/>
    <mergeCell ref="I172:I175"/>
    <mergeCell ref="C168:C171"/>
    <mergeCell ref="F168:F169"/>
    <mergeCell ref="G168:G171"/>
    <mergeCell ref="H168:H171"/>
    <mergeCell ref="I168:I171"/>
    <mergeCell ref="I164:I167"/>
    <mergeCell ref="J164:J167"/>
    <mergeCell ref="F166:F167"/>
    <mergeCell ref="J160:J163"/>
    <mergeCell ref="F162:F163"/>
    <mergeCell ref="B164:B167"/>
    <mergeCell ref="C164:C167"/>
    <mergeCell ref="F164:F165"/>
    <mergeCell ref="G164:G167"/>
    <mergeCell ref="H164:H167"/>
    <mergeCell ref="F154:F155"/>
    <mergeCell ref="B160:B163"/>
    <mergeCell ref="C160:C163"/>
    <mergeCell ref="F160:F161"/>
    <mergeCell ref="G160:G163"/>
    <mergeCell ref="H160:H163"/>
    <mergeCell ref="I160:I163"/>
    <mergeCell ref="W148:W151"/>
    <mergeCell ref="F150:F151"/>
    <mergeCell ref="C152:C155"/>
    <mergeCell ref="F152:F153"/>
    <mergeCell ref="G152:G155"/>
    <mergeCell ref="H152:H155"/>
    <mergeCell ref="I152:I155"/>
    <mergeCell ref="J152:J155"/>
    <mergeCell ref="W144:W147"/>
    <mergeCell ref="F146:F147"/>
    <mergeCell ref="C148:C151"/>
    <mergeCell ref="F148:F149"/>
    <mergeCell ref="G148:G151"/>
    <mergeCell ref="H148:H151"/>
    <mergeCell ref="I148:I151"/>
    <mergeCell ref="J148:J151"/>
    <mergeCell ref="K144:K147"/>
    <mergeCell ref="L144:L147"/>
    <mergeCell ref="M144:M147"/>
    <mergeCell ref="N144:N147"/>
    <mergeCell ref="O144:O147"/>
    <mergeCell ref="P144:Q145"/>
    <mergeCell ref="R144:S145"/>
    <mergeCell ref="T144:U145"/>
    <mergeCell ref="V144:V145"/>
    <mergeCell ref="P146:P147"/>
    <mergeCell ref="Q146:Q147"/>
    <mergeCell ref="R146:R147"/>
    <mergeCell ref="S146:S147"/>
    <mergeCell ref="T146:T147"/>
    <mergeCell ref="U146:U147"/>
    <mergeCell ref="V146:V147"/>
    <mergeCell ref="J132:J135"/>
    <mergeCell ref="F134:F135"/>
    <mergeCell ref="B136:B139"/>
    <mergeCell ref="C136:C139"/>
    <mergeCell ref="F136:F137"/>
    <mergeCell ref="G136:G139"/>
    <mergeCell ref="H136:H139"/>
    <mergeCell ref="F130:F131"/>
    <mergeCell ref="B132:B135"/>
    <mergeCell ref="C132:C135"/>
    <mergeCell ref="F132:F133"/>
    <mergeCell ref="G132:G135"/>
    <mergeCell ref="H132:H135"/>
    <mergeCell ref="I132:I135"/>
    <mergeCell ref="W140:W143"/>
    <mergeCell ref="F142:F143"/>
    <mergeCell ref="C144:C147"/>
    <mergeCell ref="F144:F145"/>
    <mergeCell ref="G144:G147"/>
    <mergeCell ref="H144:H147"/>
    <mergeCell ref="I144:I147"/>
    <mergeCell ref="J144:J147"/>
    <mergeCell ref="C140:C143"/>
    <mergeCell ref="F140:F141"/>
    <mergeCell ref="G140:G143"/>
    <mergeCell ref="H140:H143"/>
    <mergeCell ref="I140:I143"/>
    <mergeCell ref="J140:J143"/>
    <mergeCell ref="I136:I139"/>
    <mergeCell ref="J136:J139"/>
    <mergeCell ref="W136:W139"/>
    <mergeCell ref="F138:F139"/>
    <mergeCell ref="W124:W127"/>
    <mergeCell ref="F126:F127"/>
    <mergeCell ref="C128:C131"/>
    <mergeCell ref="F128:F129"/>
    <mergeCell ref="G128:G131"/>
    <mergeCell ref="H128:H131"/>
    <mergeCell ref="I128:I131"/>
    <mergeCell ref="J128:J131"/>
    <mergeCell ref="W120:W123"/>
    <mergeCell ref="F122:F123"/>
    <mergeCell ref="C124:C127"/>
    <mergeCell ref="F124:F125"/>
    <mergeCell ref="G124:G127"/>
    <mergeCell ref="H124:H127"/>
    <mergeCell ref="I124:I127"/>
    <mergeCell ref="J124:J127"/>
    <mergeCell ref="K120:K123"/>
    <mergeCell ref="L120:L123"/>
    <mergeCell ref="M120:M123"/>
    <mergeCell ref="N120:N123"/>
    <mergeCell ref="O120:O123"/>
    <mergeCell ref="P120:Q121"/>
    <mergeCell ref="R120:S121"/>
    <mergeCell ref="T120:U121"/>
    <mergeCell ref="V120:V121"/>
    <mergeCell ref="P122:P123"/>
    <mergeCell ref="Q122:Q123"/>
    <mergeCell ref="R122:R123"/>
    <mergeCell ref="K124:K127"/>
    <mergeCell ref="L124:L127"/>
    <mergeCell ref="M124:M127"/>
    <mergeCell ref="N124:N127"/>
    <mergeCell ref="W116:W119"/>
    <mergeCell ref="F118:F119"/>
    <mergeCell ref="C120:C123"/>
    <mergeCell ref="F120:F121"/>
    <mergeCell ref="G120:G123"/>
    <mergeCell ref="H120:H123"/>
    <mergeCell ref="I120:I123"/>
    <mergeCell ref="J120:J123"/>
    <mergeCell ref="W112:W115"/>
    <mergeCell ref="F114:F115"/>
    <mergeCell ref="C116:C119"/>
    <mergeCell ref="F116:F117"/>
    <mergeCell ref="G116:G119"/>
    <mergeCell ref="H116:H119"/>
    <mergeCell ref="I116:I119"/>
    <mergeCell ref="J116:J119"/>
    <mergeCell ref="K112:K115"/>
    <mergeCell ref="L112:L115"/>
    <mergeCell ref="M112:M115"/>
    <mergeCell ref="N112:N115"/>
    <mergeCell ref="O112:O115"/>
    <mergeCell ref="P112:Q113"/>
    <mergeCell ref="R112:S113"/>
    <mergeCell ref="T112:U113"/>
    <mergeCell ref="V112:V113"/>
    <mergeCell ref="P114:P115"/>
    <mergeCell ref="Q114:Q115"/>
    <mergeCell ref="R114:R115"/>
    <mergeCell ref="S114:S115"/>
    <mergeCell ref="T114:T115"/>
    <mergeCell ref="U114:U115"/>
    <mergeCell ref="V114:V115"/>
    <mergeCell ref="J100:J103"/>
    <mergeCell ref="F102:F103"/>
    <mergeCell ref="B104:B107"/>
    <mergeCell ref="C104:C107"/>
    <mergeCell ref="F104:F105"/>
    <mergeCell ref="G104:G107"/>
    <mergeCell ref="H104:H107"/>
    <mergeCell ref="J96:J99"/>
    <mergeCell ref="F98:F99"/>
    <mergeCell ref="C100:C103"/>
    <mergeCell ref="F100:F101"/>
    <mergeCell ref="G100:G103"/>
    <mergeCell ref="H100:H103"/>
    <mergeCell ref="I100:I103"/>
    <mergeCell ref="W108:W111"/>
    <mergeCell ref="F110:F111"/>
    <mergeCell ref="C112:C115"/>
    <mergeCell ref="F112:F113"/>
    <mergeCell ref="G112:G115"/>
    <mergeCell ref="H112:H115"/>
    <mergeCell ref="I112:I115"/>
    <mergeCell ref="J112:J115"/>
    <mergeCell ref="C108:C111"/>
    <mergeCell ref="F108:F109"/>
    <mergeCell ref="G108:G111"/>
    <mergeCell ref="H108:H111"/>
    <mergeCell ref="I108:I111"/>
    <mergeCell ref="J108:J111"/>
    <mergeCell ref="I104:I107"/>
    <mergeCell ref="J104:J107"/>
    <mergeCell ref="W104:W107"/>
    <mergeCell ref="F106:F107"/>
    <mergeCell ref="J92:J95"/>
    <mergeCell ref="F94:F95"/>
    <mergeCell ref="C96:C99"/>
    <mergeCell ref="F96:F97"/>
    <mergeCell ref="G96:G99"/>
    <mergeCell ref="H96:H99"/>
    <mergeCell ref="I96:I99"/>
    <mergeCell ref="J88:J91"/>
    <mergeCell ref="F90:F91"/>
    <mergeCell ref="C92:C95"/>
    <mergeCell ref="F92:F93"/>
    <mergeCell ref="G92:G95"/>
    <mergeCell ref="H92:H95"/>
    <mergeCell ref="I92:I95"/>
    <mergeCell ref="C88:C91"/>
    <mergeCell ref="F88:F89"/>
    <mergeCell ref="G88:G91"/>
    <mergeCell ref="H88:H91"/>
    <mergeCell ref="I88:I91"/>
    <mergeCell ref="J72:J75"/>
    <mergeCell ref="F74:F75"/>
    <mergeCell ref="B72:B75"/>
    <mergeCell ref="C72:C75"/>
    <mergeCell ref="F72:F73"/>
    <mergeCell ref="G72:G75"/>
    <mergeCell ref="H72:H75"/>
    <mergeCell ref="F70:F71"/>
    <mergeCell ref="F78:F79"/>
    <mergeCell ref="J80:J83"/>
    <mergeCell ref="F82:F83"/>
    <mergeCell ref="C84:C87"/>
    <mergeCell ref="F84:F85"/>
    <mergeCell ref="G84:G87"/>
    <mergeCell ref="H84:H87"/>
    <mergeCell ref="I84:I87"/>
    <mergeCell ref="B80:B83"/>
    <mergeCell ref="C80:C83"/>
    <mergeCell ref="F80:F81"/>
    <mergeCell ref="G80:G83"/>
    <mergeCell ref="H80:H83"/>
    <mergeCell ref="I80:I83"/>
    <mergeCell ref="J84:J87"/>
    <mergeCell ref="F86:F87"/>
    <mergeCell ref="B68:B71"/>
    <mergeCell ref="C68:C71"/>
    <mergeCell ref="F68:F69"/>
    <mergeCell ref="G68:G71"/>
    <mergeCell ref="H68:H71"/>
    <mergeCell ref="C64:C67"/>
    <mergeCell ref="F64:F65"/>
    <mergeCell ref="G64:G67"/>
    <mergeCell ref="H64:H67"/>
    <mergeCell ref="I64:I67"/>
    <mergeCell ref="J64:J67"/>
    <mergeCell ref="J68:J71"/>
    <mergeCell ref="C44:C47"/>
    <mergeCell ref="F44:F45"/>
    <mergeCell ref="G44:G47"/>
    <mergeCell ref="H44:H47"/>
    <mergeCell ref="I44:I47"/>
    <mergeCell ref="W500:W503"/>
    <mergeCell ref="J500:J503"/>
    <mergeCell ref="I500:I503"/>
    <mergeCell ref="H500:H503"/>
    <mergeCell ref="G500:G503"/>
    <mergeCell ref="F500:F501"/>
    <mergeCell ref="C500:C503"/>
    <mergeCell ref="F58:F59"/>
    <mergeCell ref="C60:C63"/>
    <mergeCell ref="F60:F61"/>
    <mergeCell ref="G60:G63"/>
    <mergeCell ref="H60:H63"/>
    <mergeCell ref="I60:I63"/>
    <mergeCell ref="J60:J63"/>
    <mergeCell ref="K48:K51"/>
    <mergeCell ref="L48:L51"/>
    <mergeCell ref="M48:M51"/>
    <mergeCell ref="I76:I79"/>
    <mergeCell ref="J76:J79"/>
    <mergeCell ref="I72:I75"/>
    <mergeCell ref="C56:C59"/>
    <mergeCell ref="F56:F57"/>
    <mergeCell ref="G56:G59"/>
    <mergeCell ref="H56:H59"/>
    <mergeCell ref="I56:I59"/>
    <mergeCell ref="J56:J59"/>
    <mergeCell ref="W64:W67"/>
    <mergeCell ref="F66:F67"/>
    <mergeCell ref="C76:C79"/>
    <mergeCell ref="F76:F77"/>
    <mergeCell ref="G76:G79"/>
    <mergeCell ref="H76:H79"/>
    <mergeCell ref="C52:C55"/>
    <mergeCell ref="J48:J51"/>
    <mergeCell ref="C48:C51"/>
    <mergeCell ref="P50:P51"/>
    <mergeCell ref="Q50:Q51"/>
    <mergeCell ref="R50:R51"/>
    <mergeCell ref="S50:S51"/>
    <mergeCell ref="T50:T51"/>
    <mergeCell ref="U50:U51"/>
    <mergeCell ref="V50:V51"/>
    <mergeCell ref="K52:K55"/>
    <mergeCell ref="L52:L55"/>
    <mergeCell ref="M52:M55"/>
    <mergeCell ref="N52:N55"/>
    <mergeCell ref="O52:O55"/>
    <mergeCell ref="P52:Q53"/>
    <mergeCell ref="R52:S53"/>
    <mergeCell ref="I68:I71"/>
    <mergeCell ref="W60:W63"/>
    <mergeCell ref="F62:F63"/>
    <mergeCell ref="F38:F39"/>
    <mergeCell ref="K32:K35"/>
    <mergeCell ref="L32:L35"/>
    <mergeCell ref="M32:M35"/>
    <mergeCell ref="N32:N35"/>
    <mergeCell ref="O32:O35"/>
    <mergeCell ref="P32:Q33"/>
    <mergeCell ref="R32:S33"/>
    <mergeCell ref="T32:U33"/>
    <mergeCell ref="V32:V33"/>
    <mergeCell ref="P34:P35"/>
    <mergeCell ref="Q34:Q35"/>
    <mergeCell ref="R34:R35"/>
    <mergeCell ref="J44:J47"/>
    <mergeCell ref="F54:F55"/>
    <mergeCell ref="F52:F53"/>
    <mergeCell ref="G52:G55"/>
    <mergeCell ref="H52:H55"/>
    <mergeCell ref="I52:I55"/>
    <mergeCell ref="J52:J55"/>
    <mergeCell ref="F48:F49"/>
    <mergeCell ref="G48:G51"/>
    <mergeCell ref="H48:H51"/>
    <mergeCell ref="I48:I51"/>
    <mergeCell ref="F40:F41"/>
    <mergeCell ref="G40:G43"/>
    <mergeCell ref="H40:H43"/>
    <mergeCell ref="I40:I43"/>
    <mergeCell ref="K36:K39"/>
    <mergeCell ref="L36:L39"/>
    <mergeCell ref="M36:M39"/>
    <mergeCell ref="N48:N51"/>
    <mergeCell ref="C40:C43"/>
    <mergeCell ref="W32:W35"/>
    <mergeCell ref="F34:F35"/>
    <mergeCell ref="C36:C39"/>
    <mergeCell ref="F36:F37"/>
    <mergeCell ref="G36:G39"/>
    <mergeCell ref="H36:H39"/>
    <mergeCell ref="I36:I39"/>
    <mergeCell ref="J36:J39"/>
    <mergeCell ref="W44:W47"/>
    <mergeCell ref="F46:F47"/>
    <mergeCell ref="W40:W43"/>
    <mergeCell ref="F42:F43"/>
    <mergeCell ref="J40:J43"/>
    <mergeCell ref="W48:W51"/>
    <mergeCell ref="F50:F51"/>
    <mergeCell ref="K12:K15"/>
    <mergeCell ref="W28:W31"/>
    <mergeCell ref="F30:F31"/>
    <mergeCell ref="C32:C35"/>
    <mergeCell ref="F32:F33"/>
    <mergeCell ref="G32:G35"/>
    <mergeCell ref="H32:H35"/>
    <mergeCell ref="I32:I35"/>
    <mergeCell ref="J32:J35"/>
    <mergeCell ref="W24:W27"/>
    <mergeCell ref="F26:F27"/>
    <mergeCell ref="W20:W23"/>
    <mergeCell ref="F28:F29"/>
    <mergeCell ref="F22:F23"/>
    <mergeCell ref="T18:T19"/>
    <mergeCell ref="W36:W39"/>
    <mergeCell ref="C28:C31"/>
    <mergeCell ref="F18:F19"/>
    <mergeCell ref="C20:C23"/>
    <mergeCell ref="F20:F21"/>
    <mergeCell ref="G20:G23"/>
    <mergeCell ref="R18:R19"/>
    <mergeCell ref="S18:S19"/>
    <mergeCell ref="H20:H23"/>
    <mergeCell ref="I20:I23"/>
    <mergeCell ref="J20:J23"/>
    <mergeCell ref="G8:G11"/>
    <mergeCell ref="C16:C19"/>
    <mergeCell ref="F16:F17"/>
    <mergeCell ref="G16:G19"/>
    <mergeCell ref="H16:H19"/>
    <mergeCell ref="I16:I19"/>
    <mergeCell ref="J16:J19"/>
    <mergeCell ref="G28:G31"/>
    <mergeCell ref="H28:H31"/>
    <mergeCell ref="I28:I31"/>
    <mergeCell ref="J28:J31"/>
    <mergeCell ref="C24:C27"/>
    <mergeCell ref="F24:F25"/>
    <mergeCell ref="G24:G27"/>
    <mergeCell ref="H24:H27"/>
    <mergeCell ref="I24:I27"/>
    <mergeCell ref="J24:J27"/>
    <mergeCell ref="F10:F11"/>
    <mergeCell ref="I8:I11"/>
    <mergeCell ref="L12:L15"/>
    <mergeCell ref="L16:L19"/>
    <mergeCell ref="M12:M15"/>
    <mergeCell ref="G5:G7"/>
    <mergeCell ref="J6:J7"/>
    <mergeCell ref="B4:B7"/>
    <mergeCell ref="C4:C7"/>
    <mergeCell ref="D4:E7"/>
    <mergeCell ref="F4:F7"/>
    <mergeCell ref="I12:I15"/>
    <mergeCell ref="J12:J15"/>
    <mergeCell ref="F14:F15"/>
    <mergeCell ref="J8:J11"/>
    <mergeCell ref="B12:B15"/>
    <mergeCell ref="C12:C15"/>
    <mergeCell ref="F12:F13"/>
    <mergeCell ref="G12:G15"/>
    <mergeCell ref="H12:H15"/>
    <mergeCell ref="B8:B11"/>
    <mergeCell ref="C8:C11"/>
    <mergeCell ref="F8:F9"/>
    <mergeCell ref="H8:H11"/>
    <mergeCell ref="P4:Q5"/>
    <mergeCell ref="N6:N7"/>
    <mergeCell ref="O4:O7"/>
    <mergeCell ref="N12:N15"/>
    <mergeCell ref="O12:O15"/>
    <mergeCell ref="P12:Q13"/>
    <mergeCell ref="R12:S13"/>
    <mergeCell ref="T12:U13"/>
    <mergeCell ref="V12:V13"/>
    <mergeCell ref="P14:P15"/>
    <mergeCell ref="Q14:Q15"/>
    <mergeCell ref="R14:R15"/>
    <mergeCell ref="S14:S15"/>
    <mergeCell ref="T14:T15"/>
    <mergeCell ref="U14:U15"/>
    <mergeCell ref="V14:V15"/>
    <mergeCell ref="N16:N19"/>
    <mergeCell ref="V18:V19"/>
    <mergeCell ref="R4:S5"/>
    <mergeCell ref="T4:U5"/>
    <mergeCell ref="V4:V5"/>
    <mergeCell ref="V22:V23"/>
    <mergeCell ref="Q18:Q19"/>
    <mergeCell ref="M16:M19"/>
    <mergeCell ref="O16:O19"/>
    <mergeCell ref="P16:Q17"/>
    <mergeCell ref="R16:S17"/>
    <mergeCell ref="T16:U17"/>
    <mergeCell ref="V16:V17"/>
    <mergeCell ref="P18:P19"/>
    <mergeCell ref="K8:K11"/>
    <mergeCell ref="L8:L11"/>
    <mergeCell ref="M8:M11"/>
    <mergeCell ref="N8:N11"/>
    <mergeCell ref="O8:O11"/>
    <mergeCell ref="P8:Q9"/>
    <mergeCell ref="R8:S9"/>
    <mergeCell ref="T8:U9"/>
    <mergeCell ref="V8:V9"/>
    <mergeCell ref="P10:P11"/>
    <mergeCell ref="Q10:Q11"/>
    <mergeCell ref="R10:R11"/>
    <mergeCell ref="S10:S11"/>
    <mergeCell ref="T10:T11"/>
    <mergeCell ref="U10:U11"/>
    <mergeCell ref="V10:V11"/>
    <mergeCell ref="U18:U19"/>
    <mergeCell ref="K24:K27"/>
    <mergeCell ref="L24:L27"/>
    <mergeCell ref="M24:M27"/>
    <mergeCell ref="N24:N27"/>
    <mergeCell ref="O24:O27"/>
    <mergeCell ref="P24:Q25"/>
    <mergeCell ref="R24:S25"/>
    <mergeCell ref="T24:U25"/>
    <mergeCell ref="V24:V25"/>
    <mergeCell ref="P26:P27"/>
    <mergeCell ref="Q26:Q27"/>
    <mergeCell ref="R26:R27"/>
    <mergeCell ref="S26:S27"/>
    <mergeCell ref="T26:T27"/>
    <mergeCell ref="U26:U27"/>
    <mergeCell ref="V26:V27"/>
    <mergeCell ref="K16:K19"/>
    <mergeCell ref="K20:K23"/>
    <mergeCell ref="L20:L23"/>
    <mergeCell ref="M20:M23"/>
    <mergeCell ref="N20:N23"/>
    <mergeCell ref="O20:O23"/>
    <mergeCell ref="P20:Q21"/>
    <mergeCell ref="R20:S21"/>
    <mergeCell ref="T20:U21"/>
    <mergeCell ref="V20:V21"/>
    <mergeCell ref="P22:P23"/>
    <mergeCell ref="Q22:Q23"/>
    <mergeCell ref="R22:R23"/>
    <mergeCell ref="S22:S23"/>
    <mergeCell ref="T22:T23"/>
    <mergeCell ref="U22:U23"/>
    <mergeCell ref="K28:K31"/>
    <mergeCell ref="L28:L31"/>
    <mergeCell ref="M28:M31"/>
    <mergeCell ref="N28:N31"/>
    <mergeCell ref="O28:O31"/>
    <mergeCell ref="P28:Q29"/>
    <mergeCell ref="R28:S29"/>
    <mergeCell ref="T28:U29"/>
    <mergeCell ref="V28:V29"/>
    <mergeCell ref="P30:P31"/>
    <mergeCell ref="Q30:Q31"/>
    <mergeCell ref="R30:R31"/>
    <mergeCell ref="S30:S31"/>
    <mergeCell ref="T30:T31"/>
    <mergeCell ref="U30:U31"/>
    <mergeCell ref="V30:V31"/>
    <mergeCell ref="V34:V35"/>
    <mergeCell ref="N36:N39"/>
    <mergeCell ref="O36:O39"/>
    <mergeCell ref="P36:Q37"/>
    <mergeCell ref="R36:S37"/>
    <mergeCell ref="T36:U37"/>
    <mergeCell ref="V36:V37"/>
    <mergeCell ref="P38:P39"/>
    <mergeCell ref="Q38:Q39"/>
    <mergeCell ref="R38:R39"/>
    <mergeCell ref="S38:S39"/>
    <mergeCell ref="T38:T39"/>
    <mergeCell ref="U38:U39"/>
    <mergeCell ref="V38:V39"/>
    <mergeCell ref="S34:S35"/>
    <mergeCell ref="T34:T35"/>
    <mergeCell ref="U34:U35"/>
    <mergeCell ref="K40:K43"/>
    <mergeCell ref="L40:L43"/>
    <mergeCell ref="M40:M43"/>
    <mergeCell ref="N40:N43"/>
    <mergeCell ref="O40:O43"/>
    <mergeCell ref="P40:Q41"/>
    <mergeCell ref="R40:S41"/>
    <mergeCell ref="T40:U41"/>
    <mergeCell ref="V40:V41"/>
    <mergeCell ref="P42:P43"/>
    <mergeCell ref="Q42:Q43"/>
    <mergeCell ref="R42:R43"/>
    <mergeCell ref="S42:S43"/>
    <mergeCell ref="T42:T43"/>
    <mergeCell ref="U42:U43"/>
    <mergeCell ref="V42:V43"/>
    <mergeCell ref="K44:K47"/>
    <mergeCell ref="L44:L47"/>
    <mergeCell ref="M44:M47"/>
    <mergeCell ref="N44:N47"/>
    <mergeCell ref="O44:O47"/>
    <mergeCell ref="P44:Q45"/>
    <mergeCell ref="R44:S45"/>
    <mergeCell ref="T44:U45"/>
    <mergeCell ref="V44:V45"/>
    <mergeCell ref="P46:P47"/>
    <mergeCell ref="Q46:Q47"/>
    <mergeCell ref="R46:R47"/>
    <mergeCell ref="S46:S47"/>
    <mergeCell ref="T46:T47"/>
    <mergeCell ref="U46:U47"/>
    <mergeCell ref="V46:V47"/>
    <mergeCell ref="R48:S49"/>
    <mergeCell ref="T48:U49"/>
    <mergeCell ref="V48:V49"/>
    <mergeCell ref="O48:O51"/>
    <mergeCell ref="P48:Q49"/>
    <mergeCell ref="T52:U53"/>
    <mergeCell ref="V52:V53"/>
    <mergeCell ref="W52:W55"/>
    <mergeCell ref="P54:P55"/>
    <mergeCell ref="Q54:Q55"/>
    <mergeCell ref="R54:R55"/>
    <mergeCell ref="S54:S55"/>
    <mergeCell ref="T54:T55"/>
    <mergeCell ref="U54:U55"/>
    <mergeCell ref="V54:V55"/>
    <mergeCell ref="K56:K59"/>
    <mergeCell ref="L56:L59"/>
    <mergeCell ref="M56:M59"/>
    <mergeCell ref="N56:N59"/>
    <mergeCell ref="O56:O59"/>
    <mergeCell ref="P56:Q57"/>
    <mergeCell ref="R56:S57"/>
    <mergeCell ref="T56:U57"/>
    <mergeCell ref="V56:V57"/>
    <mergeCell ref="W56:W59"/>
    <mergeCell ref="P58:P59"/>
    <mergeCell ref="Q58:Q59"/>
    <mergeCell ref="R58:R59"/>
    <mergeCell ref="S58:S59"/>
    <mergeCell ref="T58:T59"/>
    <mergeCell ref="U58:U59"/>
    <mergeCell ref="V58:V59"/>
    <mergeCell ref="K60:K63"/>
    <mergeCell ref="L60:L63"/>
    <mergeCell ref="M60:M63"/>
    <mergeCell ref="N60:N63"/>
    <mergeCell ref="O60:O63"/>
    <mergeCell ref="P60:Q61"/>
    <mergeCell ref="R60:S61"/>
    <mergeCell ref="T60:U61"/>
    <mergeCell ref="V60:V61"/>
    <mergeCell ref="P62:P63"/>
    <mergeCell ref="Q62:Q63"/>
    <mergeCell ref="R62:R63"/>
    <mergeCell ref="S62:S63"/>
    <mergeCell ref="T62:T63"/>
    <mergeCell ref="U62:U63"/>
    <mergeCell ref="V62:V63"/>
    <mergeCell ref="K64:K67"/>
    <mergeCell ref="L64:L67"/>
    <mergeCell ref="M64:M67"/>
    <mergeCell ref="N64:N67"/>
    <mergeCell ref="O64:O67"/>
    <mergeCell ref="P64:Q65"/>
    <mergeCell ref="R64:S65"/>
    <mergeCell ref="T64:U65"/>
    <mergeCell ref="V64:V65"/>
    <mergeCell ref="P66:P67"/>
    <mergeCell ref="Q66:Q67"/>
    <mergeCell ref="R66:R67"/>
    <mergeCell ref="S66:S67"/>
    <mergeCell ref="T66:T67"/>
    <mergeCell ref="U66:U67"/>
    <mergeCell ref="V66:V67"/>
    <mergeCell ref="K68:K71"/>
    <mergeCell ref="L68:L71"/>
    <mergeCell ref="M68:M71"/>
    <mergeCell ref="N68:N71"/>
    <mergeCell ref="O68:O71"/>
    <mergeCell ref="P68:Q69"/>
    <mergeCell ref="R68:S69"/>
    <mergeCell ref="T68:U69"/>
    <mergeCell ref="V68:V69"/>
    <mergeCell ref="W68:W71"/>
    <mergeCell ref="P70:P71"/>
    <mergeCell ref="Q70:Q71"/>
    <mergeCell ref="R70:R71"/>
    <mergeCell ref="S70:S71"/>
    <mergeCell ref="T70:T71"/>
    <mergeCell ref="U70:U71"/>
    <mergeCell ref="V70:V71"/>
    <mergeCell ref="K72:K75"/>
    <mergeCell ref="L72:L75"/>
    <mergeCell ref="M72:M75"/>
    <mergeCell ref="N72:N75"/>
    <mergeCell ref="O72:O75"/>
    <mergeCell ref="P72:Q73"/>
    <mergeCell ref="R72:S73"/>
    <mergeCell ref="T72:U73"/>
    <mergeCell ref="V72:V73"/>
    <mergeCell ref="W72:W75"/>
    <mergeCell ref="P74:P75"/>
    <mergeCell ref="Q74:Q75"/>
    <mergeCell ref="R74:R75"/>
    <mergeCell ref="S74:S75"/>
    <mergeCell ref="T74:T75"/>
    <mergeCell ref="U74:U75"/>
    <mergeCell ref="V74:V75"/>
    <mergeCell ref="K76:K79"/>
    <mergeCell ref="L76:L79"/>
    <mergeCell ref="M76:M79"/>
    <mergeCell ref="N76:N79"/>
    <mergeCell ref="O76:O79"/>
    <mergeCell ref="P76:Q77"/>
    <mergeCell ref="R76:S77"/>
    <mergeCell ref="T76:U77"/>
    <mergeCell ref="V76:V77"/>
    <mergeCell ref="W76:W79"/>
    <mergeCell ref="P78:P79"/>
    <mergeCell ref="Q78:Q79"/>
    <mergeCell ref="R78:R79"/>
    <mergeCell ref="S78:S79"/>
    <mergeCell ref="T78:T79"/>
    <mergeCell ref="U78:U79"/>
    <mergeCell ref="V78:V79"/>
    <mergeCell ref="K80:K83"/>
    <mergeCell ref="L80:L83"/>
    <mergeCell ref="M80:M83"/>
    <mergeCell ref="N80:N83"/>
    <mergeCell ref="O80:O83"/>
    <mergeCell ref="P80:Q81"/>
    <mergeCell ref="R80:S81"/>
    <mergeCell ref="T80:U81"/>
    <mergeCell ref="V80:V81"/>
    <mergeCell ref="W80:W83"/>
    <mergeCell ref="P82:P83"/>
    <mergeCell ref="Q82:Q83"/>
    <mergeCell ref="R82:R83"/>
    <mergeCell ref="S82:S83"/>
    <mergeCell ref="T82:T83"/>
    <mergeCell ref="U82:U83"/>
    <mergeCell ref="V82:V83"/>
    <mergeCell ref="K84:K87"/>
    <mergeCell ref="L84:L87"/>
    <mergeCell ref="M84:M87"/>
    <mergeCell ref="N84:N87"/>
    <mergeCell ref="O84:O87"/>
    <mergeCell ref="P84:Q85"/>
    <mergeCell ref="R84:S85"/>
    <mergeCell ref="T84:U85"/>
    <mergeCell ref="V84:V85"/>
    <mergeCell ref="W84:W87"/>
    <mergeCell ref="P86:P87"/>
    <mergeCell ref="Q86:Q87"/>
    <mergeCell ref="R86:R87"/>
    <mergeCell ref="S86:S87"/>
    <mergeCell ref="T86:T87"/>
    <mergeCell ref="U86:U87"/>
    <mergeCell ref="V86:V87"/>
    <mergeCell ref="K88:K91"/>
    <mergeCell ref="L88:L91"/>
    <mergeCell ref="M88:M91"/>
    <mergeCell ref="N88:N91"/>
    <mergeCell ref="O88:O91"/>
    <mergeCell ref="P88:Q89"/>
    <mergeCell ref="R88:S89"/>
    <mergeCell ref="T88:U89"/>
    <mergeCell ref="V88:V89"/>
    <mergeCell ref="W88:W91"/>
    <mergeCell ref="P90:P91"/>
    <mergeCell ref="Q90:Q91"/>
    <mergeCell ref="R90:R91"/>
    <mergeCell ref="S90:S91"/>
    <mergeCell ref="T90:T91"/>
    <mergeCell ref="U90:U91"/>
    <mergeCell ref="V90:V91"/>
    <mergeCell ref="K92:K95"/>
    <mergeCell ref="L92:L95"/>
    <mergeCell ref="M92:M95"/>
    <mergeCell ref="N92:N95"/>
    <mergeCell ref="O92:O95"/>
    <mergeCell ref="P92:Q93"/>
    <mergeCell ref="R92:S93"/>
    <mergeCell ref="T92:U93"/>
    <mergeCell ref="V92:V93"/>
    <mergeCell ref="W92:W95"/>
    <mergeCell ref="P94:P95"/>
    <mergeCell ref="Q94:Q95"/>
    <mergeCell ref="R94:R95"/>
    <mergeCell ref="S94:S95"/>
    <mergeCell ref="T94:T95"/>
    <mergeCell ref="U94:U95"/>
    <mergeCell ref="V94:V95"/>
    <mergeCell ref="K96:K99"/>
    <mergeCell ref="L96:L99"/>
    <mergeCell ref="M96:M99"/>
    <mergeCell ref="N96:N99"/>
    <mergeCell ref="O96:O99"/>
    <mergeCell ref="P96:Q97"/>
    <mergeCell ref="R96:S97"/>
    <mergeCell ref="T96:U97"/>
    <mergeCell ref="V96:V97"/>
    <mergeCell ref="W96:W99"/>
    <mergeCell ref="P98:P99"/>
    <mergeCell ref="Q98:Q99"/>
    <mergeCell ref="R98:R99"/>
    <mergeCell ref="S98:S99"/>
    <mergeCell ref="T98:T99"/>
    <mergeCell ref="U98:U99"/>
    <mergeCell ref="V98:V99"/>
    <mergeCell ref="K100:K103"/>
    <mergeCell ref="L100:L103"/>
    <mergeCell ref="M100:M103"/>
    <mergeCell ref="N100:N103"/>
    <mergeCell ref="O100:O103"/>
    <mergeCell ref="P100:Q101"/>
    <mergeCell ref="R100:S101"/>
    <mergeCell ref="T100:U101"/>
    <mergeCell ref="V100:V101"/>
    <mergeCell ref="W100:W103"/>
    <mergeCell ref="P102:P103"/>
    <mergeCell ref="Q102:Q103"/>
    <mergeCell ref="R102:R103"/>
    <mergeCell ref="S102:S103"/>
    <mergeCell ref="T102:T103"/>
    <mergeCell ref="U102:U103"/>
    <mergeCell ref="V102:V103"/>
    <mergeCell ref="Q106:Q107"/>
    <mergeCell ref="R106:R107"/>
    <mergeCell ref="S106:S107"/>
    <mergeCell ref="T106:T107"/>
    <mergeCell ref="U106:U107"/>
    <mergeCell ref="V106:V107"/>
    <mergeCell ref="K108:K111"/>
    <mergeCell ref="L108:L111"/>
    <mergeCell ref="M108:M111"/>
    <mergeCell ref="N108:N111"/>
    <mergeCell ref="O108:O111"/>
    <mergeCell ref="P108:Q109"/>
    <mergeCell ref="R108:S109"/>
    <mergeCell ref="T108:U109"/>
    <mergeCell ref="V108:V109"/>
    <mergeCell ref="P110:P111"/>
    <mergeCell ref="Q110:Q111"/>
    <mergeCell ref="R110:R111"/>
    <mergeCell ref="S110:S111"/>
    <mergeCell ref="T110:T111"/>
    <mergeCell ref="U110:U111"/>
    <mergeCell ref="V110:V111"/>
    <mergeCell ref="K104:K107"/>
    <mergeCell ref="L104:L107"/>
    <mergeCell ref="M104:M107"/>
    <mergeCell ref="N104:N107"/>
    <mergeCell ref="O104:O107"/>
    <mergeCell ref="P104:Q105"/>
    <mergeCell ref="R104:S105"/>
    <mergeCell ref="T104:U105"/>
    <mergeCell ref="V104:V105"/>
    <mergeCell ref="P106:P107"/>
    <mergeCell ref="K116:K119"/>
    <mergeCell ref="L116:L119"/>
    <mergeCell ref="M116:M119"/>
    <mergeCell ref="N116:N119"/>
    <mergeCell ref="O116:O119"/>
    <mergeCell ref="P116:Q117"/>
    <mergeCell ref="R116:S117"/>
    <mergeCell ref="T116:U117"/>
    <mergeCell ref="V116:V117"/>
    <mergeCell ref="P118:P119"/>
    <mergeCell ref="Q118:Q119"/>
    <mergeCell ref="R118:R119"/>
    <mergeCell ref="S118:S119"/>
    <mergeCell ref="T118:T119"/>
    <mergeCell ref="U118:U119"/>
    <mergeCell ref="V118:V119"/>
    <mergeCell ref="S122:S123"/>
    <mergeCell ref="T122:T123"/>
    <mergeCell ref="U122:U123"/>
    <mergeCell ref="V122:V123"/>
    <mergeCell ref="O124:O127"/>
    <mergeCell ref="P124:Q125"/>
    <mergeCell ref="R124:S125"/>
    <mergeCell ref="T124:U125"/>
    <mergeCell ref="V124:V125"/>
    <mergeCell ref="P126:P127"/>
    <mergeCell ref="Q126:Q127"/>
    <mergeCell ref="R126:R127"/>
    <mergeCell ref="S126:S127"/>
    <mergeCell ref="T126:T127"/>
    <mergeCell ref="U126:U127"/>
    <mergeCell ref="V126:V127"/>
    <mergeCell ref="K128:K131"/>
    <mergeCell ref="L128:L131"/>
    <mergeCell ref="M128:M131"/>
    <mergeCell ref="N128:N131"/>
    <mergeCell ref="O128:O131"/>
    <mergeCell ref="P128:Q129"/>
    <mergeCell ref="R128:S129"/>
    <mergeCell ref="T128:U129"/>
    <mergeCell ref="V128:V129"/>
    <mergeCell ref="W128:W131"/>
    <mergeCell ref="P130:P131"/>
    <mergeCell ref="Q130:Q131"/>
    <mergeCell ref="R130:R131"/>
    <mergeCell ref="S130:S131"/>
    <mergeCell ref="T130:T131"/>
    <mergeCell ref="U130:U131"/>
    <mergeCell ref="V130:V131"/>
    <mergeCell ref="K132:K135"/>
    <mergeCell ref="L132:L135"/>
    <mergeCell ref="M132:M135"/>
    <mergeCell ref="N132:N135"/>
    <mergeCell ref="O132:O135"/>
    <mergeCell ref="P132:Q133"/>
    <mergeCell ref="R132:S133"/>
    <mergeCell ref="T132:U133"/>
    <mergeCell ref="V132:V133"/>
    <mergeCell ref="W132:W135"/>
    <mergeCell ref="P134:P135"/>
    <mergeCell ref="Q134:Q135"/>
    <mergeCell ref="R134:R135"/>
    <mergeCell ref="S134:S135"/>
    <mergeCell ref="T134:T135"/>
    <mergeCell ref="U134:U135"/>
    <mergeCell ref="V134:V135"/>
    <mergeCell ref="Q138:Q139"/>
    <mergeCell ref="R138:R139"/>
    <mergeCell ref="S138:S139"/>
    <mergeCell ref="T138:T139"/>
    <mergeCell ref="U138:U139"/>
    <mergeCell ref="V138:V139"/>
    <mergeCell ref="K140:K143"/>
    <mergeCell ref="L140:L143"/>
    <mergeCell ref="M140:M143"/>
    <mergeCell ref="N140:N143"/>
    <mergeCell ref="O140:O143"/>
    <mergeCell ref="P140:Q141"/>
    <mergeCell ref="R140:S141"/>
    <mergeCell ref="T140:U141"/>
    <mergeCell ref="V140:V141"/>
    <mergeCell ref="P142:P143"/>
    <mergeCell ref="Q142:Q143"/>
    <mergeCell ref="R142:R143"/>
    <mergeCell ref="S142:S143"/>
    <mergeCell ref="T142:T143"/>
    <mergeCell ref="U142:U143"/>
    <mergeCell ref="V142:V143"/>
    <mergeCell ref="K136:K139"/>
    <mergeCell ref="L136:L139"/>
    <mergeCell ref="M136:M139"/>
    <mergeCell ref="N136:N139"/>
    <mergeCell ref="O136:O139"/>
    <mergeCell ref="P136:Q137"/>
    <mergeCell ref="R136:S137"/>
    <mergeCell ref="T136:U137"/>
    <mergeCell ref="V136:V137"/>
    <mergeCell ref="P138:P139"/>
    <mergeCell ref="K148:K151"/>
    <mergeCell ref="L148:L151"/>
    <mergeCell ref="M148:M151"/>
    <mergeCell ref="N148:N151"/>
    <mergeCell ref="O148:O151"/>
    <mergeCell ref="P148:Q149"/>
    <mergeCell ref="R148:S149"/>
    <mergeCell ref="T148:U149"/>
    <mergeCell ref="V148:V149"/>
    <mergeCell ref="P150:P151"/>
    <mergeCell ref="Q150:Q151"/>
    <mergeCell ref="R150:R151"/>
    <mergeCell ref="S150:S151"/>
    <mergeCell ref="T150:T151"/>
    <mergeCell ref="U150:U151"/>
    <mergeCell ref="V150:V151"/>
    <mergeCell ref="K152:K155"/>
    <mergeCell ref="L152:L155"/>
    <mergeCell ref="M152:M155"/>
    <mergeCell ref="N152:N155"/>
    <mergeCell ref="O152:O155"/>
    <mergeCell ref="P152:Q153"/>
    <mergeCell ref="R152:S153"/>
    <mergeCell ref="T152:U153"/>
    <mergeCell ref="V152:V153"/>
    <mergeCell ref="W152:W155"/>
    <mergeCell ref="P154:P155"/>
    <mergeCell ref="Q154:Q155"/>
    <mergeCell ref="R154:R155"/>
    <mergeCell ref="S154:S155"/>
    <mergeCell ref="T154:T155"/>
    <mergeCell ref="U154:U155"/>
    <mergeCell ref="V154:V155"/>
    <mergeCell ref="K160:K163"/>
    <mergeCell ref="L160:L163"/>
    <mergeCell ref="M160:M163"/>
    <mergeCell ref="N160:N163"/>
    <mergeCell ref="O160:O163"/>
    <mergeCell ref="P160:Q161"/>
    <mergeCell ref="R160:S161"/>
    <mergeCell ref="T160:U161"/>
    <mergeCell ref="V160:V161"/>
    <mergeCell ref="W160:W163"/>
    <mergeCell ref="P162:P163"/>
    <mergeCell ref="Q162:Q163"/>
    <mergeCell ref="R162:R163"/>
    <mergeCell ref="S162:S163"/>
    <mergeCell ref="T162:T163"/>
    <mergeCell ref="U162:U163"/>
    <mergeCell ref="V162:V163"/>
    <mergeCell ref="K164:K167"/>
    <mergeCell ref="L164:L167"/>
    <mergeCell ref="M164:M167"/>
    <mergeCell ref="N164:N167"/>
    <mergeCell ref="O164:O167"/>
    <mergeCell ref="P164:Q165"/>
    <mergeCell ref="R164:S165"/>
    <mergeCell ref="T164:U165"/>
    <mergeCell ref="V164:V165"/>
    <mergeCell ref="W164:W167"/>
    <mergeCell ref="P166:P167"/>
    <mergeCell ref="Q166:Q167"/>
    <mergeCell ref="R166:R167"/>
    <mergeCell ref="S166:S167"/>
    <mergeCell ref="T166:T167"/>
    <mergeCell ref="U166:U167"/>
    <mergeCell ref="V166:V167"/>
    <mergeCell ref="K168:K171"/>
    <mergeCell ref="L168:L171"/>
    <mergeCell ref="M168:M171"/>
    <mergeCell ref="N168:N171"/>
    <mergeCell ref="O168:O171"/>
    <mergeCell ref="P168:Q169"/>
    <mergeCell ref="R168:S169"/>
    <mergeCell ref="T168:U169"/>
    <mergeCell ref="V168:V169"/>
    <mergeCell ref="W168:W171"/>
    <mergeCell ref="P170:P171"/>
    <mergeCell ref="Q170:Q171"/>
    <mergeCell ref="R170:R171"/>
    <mergeCell ref="S170:S171"/>
    <mergeCell ref="T170:T171"/>
    <mergeCell ref="U170:U171"/>
    <mergeCell ref="V170:V171"/>
    <mergeCell ref="K172:K175"/>
    <mergeCell ref="L172:L175"/>
    <mergeCell ref="M172:M175"/>
    <mergeCell ref="N172:N175"/>
    <mergeCell ref="O172:O175"/>
    <mergeCell ref="P172:Q173"/>
    <mergeCell ref="R172:S173"/>
    <mergeCell ref="T172:U173"/>
    <mergeCell ref="V172:V173"/>
    <mergeCell ref="W172:W175"/>
    <mergeCell ref="P174:P175"/>
    <mergeCell ref="Q174:Q175"/>
    <mergeCell ref="R174:R175"/>
    <mergeCell ref="S174:S175"/>
    <mergeCell ref="T174:T175"/>
    <mergeCell ref="U174:U175"/>
    <mergeCell ref="V174:V175"/>
    <mergeCell ref="K176:K179"/>
    <mergeCell ref="L176:L179"/>
    <mergeCell ref="M176:M179"/>
    <mergeCell ref="N176:N179"/>
    <mergeCell ref="O176:O179"/>
    <mergeCell ref="P176:Q177"/>
    <mergeCell ref="R176:S177"/>
    <mergeCell ref="T176:U177"/>
    <mergeCell ref="V176:V177"/>
    <mergeCell ref="W176:W179"/>
    <mergeCell ref="P178:P179"/>
    <mergeCell ref="Q178:Q179"/>
    <mergeCell ref="R178:R179"/>
    <mergeCell ref="S178:S179"/>
    <mergeCell ref="T178:T179"/>
    <mergeCell ref="U178:U179"/>
    <mergeCell ref="V178:V179"/>
    <mergeCell ref="K180:K183"/>
    <mergeCell ref="L180:L183"/>
    <mergeCell ref="M180:M183"/>
    <mergeCell ref="N180:N183"/>
    <mergeCell ref="O180:O183"/>
    <mergeCell ref="P180:Q181"/>
    <mergeCell ref="R180:S181"/>
    <mergeCell ref="T180:U181"/>
    <mergeCell ref="V180:V181"/>
    <mergeCell ref="W180:W183"/>
    <mergeCell ref="P182:P183"/>
    <mergeCell ref="Q182:Q183"/>
    <mergeCell ref="R182:R183"/>
    <mergeCell ref="S182:S183"/>
    <mergeCell ref="T182:T183"/>
    <mergeCell ref="U182:U183"/>
    <mergeCell ref="V182:V183"/>
    <mergeCell ref="K184:K187"/>
    <mergeCell ref="L184:L187"/>
    <mergeCell ref="M184:M187"/>
    <mergeCell ref="N184:N187"/>
    <mergeCell ref="O184:O187"/>
    <mergeCell ref="P184:Q185"/>
    <mergeCell ref="R184:S185"/>
    <mergeCell ref="T184:U185"/>
    <mergeCell ref="V184:V185"/>
    <mergeCell ref="W184:W187"/>
    <mergeCell ref="P186:P187"/>
    <mergeCell ref="Q186:Q187"/>
    <mergeCell ref="R186:R187"/>
    <mergeCell ref="S186:S187"/>
    <mergeCell ref="T186:T187"/>
    <mergeCell ref="U186:U187"/>
    <mergeCell ref="V186:V187"/>
    <mergeCell ref="K188:K191"/>
    <mergeCell ref="L188:L191"/>
    <mergeCell ref="M188:M191"/>
    <mergeCell ref="N188:N191"/>
    <mergeCell ref="O188:O191"/>
    <mergeCell ref="P188:Q189"/>
    <mergeCell ref="R188:S189"/>
    <mergeCell ref="T188:U189"/>
    <mergeCell ref="V188:V189"/>
    <mergeCell ref="W188:W191"/>
    <mergeCell ref="P190:P191"/>
    <mergeCell ref="Q190:Q191"/>
    <mergeCell ref="R190:R191"/>
    <mergeCell ref="S190:S191"/>
    <mergeCell ref="T190:T191"/>
    <mergeCell ref="U190:U191"/>
    <mergeCell ref="V190:V191"/>
    <mergeCell ref="K192:K195"/>
    <mergeCell ref="L192:L195"/>
    <mergeCell ref="M192:M195"/>
    <mergeCell ref="N192:N195"/>
    <mergeCell ref="O192:O195"/>
    <mergeCell ref="P192:Q193"/>
    <mergeCell ref="R192:S193"/>
    <mergeCell ref="T192:U193"/>
    <mergeCell ref="V192:V193"/>
    <mergeCell ref="W192:W195"/>
    <mergeCell ref="P194:P195"/>
    <mergeCell ref="Q194:Q195"/>
    <mergeCell ref="R194:R195"/>
    <mergeCell ref="S194:S195"/>
    <mergeCell ref="T194:T195"/>
    <mergeCell ref="U194:U195"/>
    <mergeCell ref="V194:V195"/>
    <mergeCell ref="K196:K199"/>
    <mergeCell ref="L196:L199"/>
    <mergeCell ref="M196:M199"/>
    <mergeCell ref="N196:N199"/>
    <mergeCell ref="O196:O199"/>
    <mergeCell ref="P196:Q197"/>
    <mergeCell ref="R196:S197"/>
    <mergeCell ref="T196:U197"/>
    <mergeCell ref="V196:V197"/>
    <mergeCell ref="W196:W199"/>
    <mergeCell ref="P198:P199"/>
    <mergeCell ref="Q198:Q199"/>
    <mergeCell ref="R198:R199"/>
    <mergeCell ref="S198:S199"/>
    <mergeCell ref="T198:T199"/>
    <mergeCell ref="U198:U199"/>
    <mergeCell ref="V198:V199"/>
    <mergeCell ref="K200:K203"/>
    <mergeCell ref="L200:L203"/>
    <mergeCell ref="M200:M203"/>
    <mergeCell ref="N200:N203"/>
    <mergeCell ref="O200:O203"/>
    <mergeCell ref="P200:Q201"/>
    <mergeCell ref="R200:S201"/>
    <mergeCell ref="T200:U201"/>
    <mergeCell ref="V200:V201"/>
    <mergeCell ref="W200:W203"/>
    <mergeCell ref="P202:P203"/>
    <mergeCell ref="Q202:Q203"/>
    <mergeCell ref="R202:R203"/>
    <mergeCell ref="S202:S203"/>
    <mergeCell ref="T202:T203"/>
    <mergeCell ref="U202:U203"/>
    <mergeCell ref="V202:V203"/>
    <mergeCell ref="K204:K207"/>
    <mergeCell ref="L204:L207"/>
    <mergeCell ref="M204:M207"/>
    <mergeCell ref="N204:N207"/>
    <mergeCell ref="O204:O207"/>
    <mergeCell ref="P204:Q205"/>
    <mergeCell ref="R204:S205"/>
    <mergeCell ref="T204:U205"/>
    <mergeCell ref="V204:V205"/>
    <mergeCell ref="W204:W207"/>
    <mergeCell ref="P206:P207"/>
    <mergeCell ref="Q206:Q207"/>
    <mergeCell ref="R206:R207"/>
    <mergeCell ref="S206:S207"/>
    <mergeCell ref="T206:T207"/>
    <mergeCell ref="U206:U207"/>
    <mergeCell ref="V206:V207"/>
    <mergeCell ref="K208:K211"/>
    <mergeCell ref="L208:L211"/>
    <mergeCell ref="M208:M211"/>
    <mergeCell ref="N208:N211"/>
    <mergeCell ref="O208:O211"/>
    <mergeCell ref="P208:Q209"/>
    <mergeCell ref="R208:S209"/>
    <mergeCell ref="T208:U209"/>
    <mergeCell ref="V208:V209"/>
    <mergeCell ref="W208:W211"/>
    <mergeCell ref="P210:P211"/>
    <mergeCell ref="Q210:Q211"/>
    <mergeCell ref="R210:R211"/>
    <mergeCell ref="S210:S211"/>
    <mergeCell ref="T210:T211"/>
    <mergeCell ref="U210:U211"/>
    <mergeCell ref="V210:V211"/>
    <mergeCell ref="K212:K215"/>
    <mergeCell ref="L212:L215"/>
    <mergeCell ref="M212:M215"/>
    <mergeCell ref="N212:N215"/>
    <mergeCell ref="O212:O215"/>
    <mergeCell ref="P212:Q213"/>
    <mergeCell ref="R212:S213"/>
    <mergeCell ref="T212:U213"/>
    <mergeCell ref="V212:V213"/>
    <mergeCell ref="W212:W215"/>
    <mergeCell ref="P214:P215"/>
    <mergeCell ref="Q214:Q215"/>
    <mergeCell ref="R214:R215"/>
    <mergeCell ref="S214:S215"/>
    <mergeCell ref="T214:T215"/>
    <mergeCell ref="U214:U215"/>
    <mergeCell ref="V214:V215"/>
    <mergeCell ref="K216:K219"/>
    <mergeCell ref="L216:L219"/>
    <mergeCell ref="M216:M219"/>
    <mergeCell ref="N216:N219"/>
    <mergeCell ref="O216:O219"/>
    <mergeCell ref="P216:Q217"/>
    <mergeCell ref="R216:S217"/>
    <mergeCell ref="T216:U217"/>
    <mergeCell ref="V216:V217"/>
    <mergeCell ref="W216:W219"/>
    <mergeCell ref="P218:P219"/>
    <mergeCell ref="Q218:Q219"/>
    <mergeCell ref="R218:R219"/>
    <mergeCell ref="S218:S219"/>
    <mergeCell ref="T218:T219"/>
    <mergeCell ref="U218:U219"/>
    <mergeCell ref="V218:V219"/>
    <mergeCell ref="K220:K223"/>
    <mergeCell ref="L220:L223"/>
    <mergeCell ref="M220:M223"/>
    <mergeCell ref="N220:N223"/>
    <mergeCell ref="O220:O223"/>
    <mergeCell ref="P220:Q221"/>
    <mergeCell ref="R220:S221"/>
    <mergeCell ref="T220:U221"/>
    <mergeCell ref="V220:V221"/>
    <mergeCell ref="W220:W223"/>
    <mergeCell ref="P222:P223"/>
    <mergeCell ref="Q222:Q223"/>
    <mergeCell ref="R222:R223"/>
    <mergeCell ref="S222:S223"/>
    <mergeCell ref="T222:T223"/>
    <mergeCell ref="U222:U223"/>
    <mergeCell ref="V222:V223"/>
    <mergeCell ref="K224:K227"/>
    <mergeCell ref="L224:L227"/>
    <mergeCell ref="M224:M227"/>
    <mergeCell ref="N224:N227"/>
    <mergeCell ref="O224:O227"/>
    <mergeCell ref="P224:Q225"/>
    <mergeCell ref="R224:S225"/>
    <mergeCell ref="T224:U225"/>
    <mergeCell ref="V224:V225"/>
    <mergeCell ref="W224:W227"/>
    <mergeCell ref="P226:P227"/>
    <mergeCell ref="Q226:Q227"/>
    <mergeCell ref="R226:R227"/>
    <mergeCell ref="S226:S227"/>
    <mergeCell ref="T226:T227"/>
    <mergeCell ref="U226:U227"/>
    <mergeCell ref="V226:V227"/>
    <mergeCell ref="K228:K231"/>
    <mergeCell ref="L228:L231"/>
    <mergeCell ref="M228:M231"/>
    <mergeCell ref="N228:N231"/>
    <mergeCell ref="O228:O231"/>
    <mergeCell ref="P228:Q229"/>
    <mergeCell ref="R228:S229"/>
    <mergeCell ref="T228:U229"/>
    <mergeCell ref="V228:V229"/>
    <mergeCell ref="W228:W231"/>
    <mergeCell ref="P230:P231"/>
    <mergeCell ref="Q230:Q231"/>
    <mergeCell ref="R230:R231"/>
    <mergeCell ref="S230:S231"/>
    <mergeCell ref="T230:T231"/>
    <mergeCell ref="U230:U231"/>
    <mergeCell ref="V230:V231"/>
    <mergeCell ref="K232:K235"/>
    <mergeCell ref="L232:L235"/>
    <mergeCell ref="M232:M235"/>
    <mergeCell ref="N232:N235"/>
    <mergeCell ref="O232:O235"/>
    <mergeCell ref="P232:Q233"/>
    <mergeCell ref="R232:S233"/>
    <mergeCell ref="T232:U233"/>
    <mergeCell ref="V232:V233"/>
    <mergeCell ref="W232:W235"/>
    <mergeCell ref="P234:P235"/>
    <mergeCell ref="Q234:Q235"/>
    <mergeCell ref="R234:R235"/>
    <mergeCell ref="S234:S235"/>
    <mergeCell ref="T234:T235"/>
    <mergeCell ref="U234:U235"/>
    <mergeCell ref="V234:V235"/>
    <mergeCell ref="K240:K243"/>
    <mergeCell ref="L240:L243"/>
    <mergeCell ref="M240:M243"/>
    <mergeCell ref="N240:N243"/>
    <mergeCell ref="O240:O243"/>
    <mergeCell ref="P240:Q241"/>
    <mergeCell ref="R240:S241"/>
    <mergeCell ref="T240:U241"/>
    <mergeCell ref="V240:V241"/>
    <mergeCell ref="W240:W243"/>
    <mergeCell ref="P242:P243"/>
    <mergeCell ref="Q242:Q243"/>
    <mergeCell ref="R242:R243"/>
    <mergeCell ref="S242:S243"/>
    <mergeCell ref="T242:T243"/>
    <mergeCell ref="U242:U243"/>
    <mergeCell ref="V242:V243"/>
    <mergeCell ref="K244:K247"/>
    <mergeCell ref="L244:L247"/>
    <mergeCell ref="M244:M247"/>
    <mergeCell ref="N244:N247"/>
    <mergeCell ref="O244:O247"/>
    <mergeCell ref="P244:Q245"/>
    <mergeCell ref="R244:S245"/>
    <mergeCell ref="T244:U245"/>
    <mergeCell ref="V244:V245"/>
    <mergeCell ref="W244:W247"/>
    <mergeCell ref="P246:P247"/>
    <mergeCell ref="Q246:Q247"/>
    <mergeCell ref="R246:R247"/>
    <mergeCell ref="S246:S247"/>
    <mergeCell ref="T246:T247"/>
    <mergeCell ref="U246:U247"/>
    <mergeCell ref="V246:V247"/>
    <mergeCell ref="K248:K251"/>
    <mergeCell ref="L248:L251"/>
    <mergeCell ref="M248:M251"/>
    <mergeCell ref="N248:N251"/>
    <mergeCell ref="O248:O251"/>
    <mergeCell ref="P248:Q249"/>
    <mergeCell ref="R248:S249"/>
    <mergeCell ref="T248:U249"/>
    <mergeCell ref="V248:V249"/>
    <mergeCell ref="W248:W251"/>
    <mergeCell ref="P250:P251"/>
    <mergeCell ref="Q250:Q251"/>
    <mergeCell ref="R250:R251"/>
    <mergeCell ref="S250:S251"/>
    <mergeCell ref="T250:T251"/>
    <mergeCell ref="U250:U251"/>
    <mergeCell ref="V250:V251"/>
    <mergeCell ref="K252:K255"/>
    <mergeCell ref="L252:L255"/>
    <mergeCell ref="M252:M255"/>
    <mergeCell ref="N252:N255"/>
    <mergeCell ref="O252:O255"/>
    <mergeCell ref="P252:Q253"/>
    <mergeCell ref="R252:S253"/>
    <mergeCell ref="T252:U253"/>
    <mergeCell ref="V252:V253"/>
    <mergeCell ref="W252:W255"/>
    <mergeCell ref="P254:P255"/>
    <mergeCell ref="Q254:Q255"/>
    <mergeCell ref="R254:R255"/>
    <mergeCell ref="S254:S255"/>
    <mergeCell ref="T254:T255"/>
    <mergeCell ref="U254:U255"/>
    <mergeCell ref="V254:V255"/>
    <mergeCell ref="K256:K259"/>
    <mergeCell ref="L256:L259"/>
    <mergeCell ref="M256:M259"/>
    <mergeCell ref="N256:N259"/>
    <mergeCell ref="O256:O259"/>
    <mergeCell ref="P256:Q257"/>
    <mergeCell ref="R256:S257"/>
    <mergeCell ref="T256:U257"/>
    <mergeCell ref="V256:V257"/>
    <mergeCell ref="W256:W259"/>
    <mergeCell ref="P258:P259"/>
    <mergeCell ref="Q258:Q259"/>
    <mergeCell ref="R258:R259"/>
    <mergeCell ref="S258:S259"/>
    <mergeCell ref="T258:T259"/>
    <mergeCell ref="U258:U259"/>
    <mergeCell ref="V258:V259"/>
    <mergeCell ref="K260:K263"/>
    <mergeCell ref="L260:L263"/>
    <mergeCell ref="M260:M263"/>
    <mergeCell ref="N260:N263"/>
    <mergeCell ref="O260:O263"/>
    <mergeCell ref="P260:Q261"/>
    <mergeCell ref="R260:S261"/>
    <mergeCell ref="T260:U261"/>
    <mergeCell ref="V260:V261"/>
    <mergeCell ref="W260:W263"/>
    <mergeCell ref="P262:P263"/>
    <mergeCell ref="Q262:Q263"/>
    <mergeCell ref="R262:R263"/>
    <mergeCell ref="S262:S263"/>
    <mergeCell ref="T262:T263"/>
    <mergeCell ref="U262:U263"/>
    <mergeCell ref="V262:V263"/>
    <mergeCell ref="K264:K267"/>
    <mergeCell ref="L264:L267"/>
    <mergeCell ref="M264:M267"/>
    <mergeCell ref="N264:N267"/>
    <mergeCell ref="O264:O267"/>
    <mergeCell ref="P264:Q265"/>
    <mergeCell ref="R264:S265"/>
    <mergeCell ref="T264:U265"/>
    <mergeCell ref="V264:V265"/>
    <mergeCell ref="W264:W267"/>
    <mergeCell ref="P266:P267"/>
    <mergeCell ref="Q266:Q267"/>
    <mergeCell ref="R266:R267"/>
    <mergeCell ref="S266:S267"/>
    <mergeCell ref="T266:T267"/>
    <mergeCell ref="U266:U267"/>
    <mergeCell ref="V266:V267"/>
    <mergeCell ref="K268:K271"/>
    <mergeCell ref="L268:L271"/>
    <mergeCell ref="M268:M271"/>
    <mergeCell ref="N268:N271"/>
    <mergeCell ref="O268:O271"/>
    <mergeCell ref="P268:Q269"/>
    <mergeCell ref="R268:S269"/>
    <mergeCell ref="T268:U269"/>
    <mergeCell ref="V268:V269"/>
    <mergeCell ref="W268:W271"/>
    <mergeCell ref="P270:P271"/>
    <mergeCell ref="Q270:Q271"/>
    <mergeCell ref="R270:R271"/>
    <mergeCell ref="S270:S271"/>
    <mergeCell ref="T270:T271"/>
    <mergeCell ref="U270:U271"/>
    <mergeCell ref="V270:V271"/>
    <mergeCell ref="K276:K279"/>
    <mergeCell ref="L276:L279"/>
    <mergeCell ref="M276:M279"/>
    <mergeCell ref="N276:N279"/>
    <mergeCell ref="O276:O279"/>
    <mergeCell ref="P276:Q277"/>
    <mergeCell ref="R276:S277"/>
    <mergeCell ref="T276:U277"/>
    <mergeCell ref="V276:V277"/>
    <mergeCell ref="W276:W279"/>
    <mergeCell ref="P278:P279"/>
    <mergeCell ref="Q278:Q279"/>
    <mergeCell ref="R278:R279"/>
    <mergeCell ref="S278:S279"/>
    <mergeCell ref="T278:T279"/>
    <mergeCell ref="U278:U279"/>
    <mergeCell ref="V278:V279"/>
    <mergeCell ref="M280:M283"/>
    <mergeCell ref="N280:N283"/>
    <mergeCell ref="O280:O283"/>
    <mergeCell ref="P280:Q281"/>
    <mergeCell ref="R280:S281"/>
    <mergeCell ref="T280:U281"/>
    <mergeCell ref="V280:V281"/>
    <mergeCell ref="W280:W283"/>
    <mergeCell ref="P282:P283"/>
    <mergeCell ref="Q282:Q283"/>
    <mergeCell ref="R282:R283"/>
    <mergeCell ref="S282:S283"/>
    <mergeCell ref="T282:T283"/>
    <mergeCell ref="U282:U283"/>
    <mergeCell ref="V282:V283"/>
    <mergeCell ref="K284:K287"/>
    <mergeCell ref="L284:L287"/>
    <mergeCell ref="M284:M287"/>
    <mergeCell ref="N284:N287"/>
    <mergeCell ref="O284:O287"/>
    <mergeCell ref="P284:Q285"/>
    <mergeCell ref="R284:S285"/>
    <mergeCell ref="T284:U285"/>
    <mergeCell ref="V284:V285"/>
    <mergeCell ref="W284:W287"/>
    <mergeCell ref="P286:P287"/>
    <mergeCell ref="Q286:Q287"/>
    <mergeCell ref="R286:R287"/>
    <mergeCell ref="S286:S287"/>
    <mergeCell ref="T286:T287"/>
    <mergeCell ref="U286:U287"/>
    <mergeCell ref="V286:V287"/>
    <mergeCell ref="K288:K291"/>
    <mergeCell ref="L288:L291"/>
    <mergeCell ref="M288:M291"/>
    <mergeCell ref="N288:N291"/>
    <mergeCell ref="O288:O291"/>
    <mergeCell ref="P288:Q289"/>
    <mergeCell ref="R288:S289"/>
    <mergeCell ref="T288:U289"/>
    <mergeCell ref="V288:V289"/>
    <mergeCell ref="W288:W291"/>
    <mergeCell ref="P290:P291"/>
    <mergeCell ref="Q290:Q291"/>
    <mergeCell ref="R290:R291"/>
    <mergeCell ref="S290:S291"/>
    <mergeCell ref="T290:T291"/>
    <mergeCell ref="U290:U291"/>
    <mergeCell ref="V290:V291"/>
    <mergeCell ref="R292:S293"/>
    <mergeCell ref="T292:U293"/>
    <mergeCell ref="V292:V293"/>
    <mergeCell ref="P294:P295"/>
    <mergeCell ref="Q294:Q295"/>
    <mergeCell ref="R294:R295"/>
    <mergeCell ref="S294:S295"/>
    <mergeCell ref="T294:T295"/>
    <mergeCell ref="U294:U295"/>
    <mergeCell ref="V294:V295"/>
    <mergeCell ref="K296:K299"/>
    <mergeCell ref="L296:L299"/>
    <mergeCell ref="M296:M299"/>
    <mergeCell ref="N296:N299"/>
    <mergeCell ref="O296:O299"/>
    <mergeCell ref="P296:Q297"/>
    <mergeCell ref="R296:S297"/>
    <mergeCell ref="T296:U297"/>
    <mergeCell ref="V296:V297"/>
    <mergeCell ref="P298:P299"/>
    <mergeCell ref="Q298:Q299"/>
    <mergeCell ref="R298:R299"/>
    <mergeCell ref="S298:S299"/>
    <mergeCell ref="T298:T299"/>
    <mergeCell ref="U298:U299"/>
    <mergeCell ref="V298:V299"/>
    <mergeCell ref="K300:K303"/>
    <mergeCell ref="L300:L303"/>
    <mergeCell ref="M300:M303"/>
    <mergeCell ref="N300:N303"/>
    <mergeCell ref="O300:O303"/>
    <mergeCell ref="P300:Q301"/>
    <mergeCell ref="R300:S301"/>
    <mergeCell ref="T300:U301"/>
    <mergeCell ref="V300:V301"/>
    <mergeCell ref="W300:W303"/>
    <mergeCell ref="P302:P303"/>
    <mergeCell ref="Q302:Q303"/>
    <mergeCell ref="R302:R303"/>
    <mergeCell ref="S302:S303"/>
    <mergeCell ref="T302:T303"/>
    <mergeCell ref="U302:U303"/>
    <mergeCell ref="V302:V303"/>
    <mergeCell ref="K304:K307"/>
    <mergeCell ref="L304:L307"/>
    <mergeCell ref="M304:M307"/>
    <mergeCell ref="N304:N307"/>
    <mergeCell ref="O304:O307"/>
    <mergeCell ref="P304:Q305"/>
    <mergeCell ref="R304:S305"/>
    <mergeCell ref="T304:U305"/>
    <mergeCell ref="V304:V305"/>
    <mergeCell ref="W304:W307"/>
    <mergeCell ref="P306:P307"/>
    <mergeCell ref="Q306:Q307"/>
    <mergeCell ref="R306:R307"/>
    <mergeCell ref="S306:S307"/>
    <mergeCell ref="T306:T307"/>
    <mergeCell ref="U306:U307"/>
    <mergeCell ref="V306:V307"/>
    <mergeCell ref="K308:K311"/>
    <mergeCell ref="L308:L311"/>
    <mergeCell ref="M308:M311"/>
    <mergeCell ref="N308:N311"/>
    <mergeCell ref="O308:O311"/>
    <mergeCell ref="P308:Q309"/>
    <mergeCell ref="R308:S309"/>
    <mergeCell ref="T308:U309"/>
    <mergeCell ref="V308:V309"/>
    <mergeCell ref="W308:W311"/>
    <mergeCell ref="P310:P311"/>
    <mergeCell ref="Q310:Q311"/>
    <mergeCell ref="R310:R311"/>
    <mergeCell ref="S310:S311"/>
    <mergeCell ref="T310:T311"/>
    <mergeCell ref="U310:U311"/>
    <mergeCell ref="V310:V311"/>
    <mergeCell ref="K312:K315"/>
    <mergeCell ref="L312:L315"/>
    <mergeCell ref="M312:M315"/>
    <mergeCell ref="N312:N315"/>
    <mergeCell ref="O312:O315"/>
    <mergeCell ref="P312:Q313"/>
    <mergeCell ref="R312:S313"/>
    <mergeCell ref="T312:U313"/>
    <mergeCell ref="V312:V313"/>
    <mergeCell ref="W312:W315"/>
    <mergeCell ref="P314:P315"/>
    <mergeCell ref="Q314:Q315"/>
    <mergeCell ref="R314:R315"/>
    <mergeCell ref="S314:S315"/>
    <mergeCell ref="T314:T315"/>
    <mergeCell ref="U314:U315"/>
    <mergeCell ref="V314:V315"/>
    <mergeCell ref="K316:K319"/>
    <mergeCell ref="L316:L319"/>
    <mergeCell ref="M316:M319"/>
    <mergeCell ref="N316:N319"/>
    <mergeCell ref="O316:O319"/>
    <mergeCell ref="P316:Q317"/>
    <mergeCell ref="R316:S317"/>
    <mergeCell ref="T316:U317"/>
    <mergeCell ref="V316:V317"/>
    <mergeCell ref="W316:W319"/>
    <mergeCell ref="P318:P319"/>
    <mergeCell ref="Q318:Q319"/>
    <mergeCell ref="R318:R319"/>
    <mergeCell ref="S318:S319"/>
    <mergeCell ref="T318:T319"/>
    <mergeCell ref="U318:U319"/>
    <mergeCell ref="V318:V319"/>
    <mergeCell ref="K320:K323"/>
    <mergeCell ref="L320:L323"/>
    <mergeCell ref="M320:M323"/>
    <mergeCell ref="N320:N323"/>
    <mergeCell ref="O320:O323"/>
    <mergeCell ref="P320:Q321"/>
    <mergeCell ref="R320:S321"/>
    <mergeCell ref="T320:U321"/>
    <mergeCell ref="V320:V321"/>
    <mergeCell ref="W320:W323"/>
    <mergeCell ref="P322:P323"/>
    <mergeCell ref="Q322:Q323"/>
    <mergeCell ref="R322:R323"/>
    <mergeCell ref="S322:S323"/>
    <mergeCell ref="T322:T323"/>
    <mergeCell ref="U322:U323"/>
    <mergeCell ref="V322:V323"/>
    <mergeCell ref="K324:K327"/>
    <mergeCell ref="L324:L327"/>
    <mergeCell ref="M324:M327"/>
    <mergeCell ref="N324:N327"/>
    <mergeCell ref="O324:O327"/>
    <mergeCell ref="P324:Q325"/>
    <mergeCell ref="R324:S325"/>
    <mergeCell ref="T324:U325"/>
    <mergeCell ref="V324:V325"/>
    <mergeCell ref="W324:W327"/>
    <mergeCell ref="P326:P327"/>
    <mergeCell ref="Q326:Q327"/>
    <mergeCell ref="R326:R327"/>
    <mergeCell ref="S326:S327"/>
    <mergeCell ref="T326:T327"/>
    <mergeCell ref="U326:U327"/>
    <mergeCell ref="V326:V327"/>
    <mergeCell ref="K328:K331"/>
    <mergeCell ref="L328:L331"/>
    <mergeCell ref="M328:M331"/>
    <mergeCell ref="N328:N331"/>
    <mergeCell ref="O328:O331"/>
    <mergeCell ref="P328:Q329"/>
    <mergeCell ref="R328:S329"/>
    <mergeCell ref="T328:U329"/>
    <mergeCell ref="V328:V329"/>
    <mergeCell ref="W328:W331"/>
    <mergeCell ref="P330:P331"/>
    <mergeCell ref="Q330:Q331"/>
    <mergeCell ref="R330:R331"/>
    <mergeCell ref="S330:S331"/>
    <mergeCell ref="T330:T331"/>
    <mergeCell ref="U330:U331"/>
    <mergeCell ref="V330:V331"/>
    <mergeCell ref="K332:K335"/>
    <mergeCell ref="L332:L335"/>
    <mergeCell ref="M332:M335"/>
    <mergeCell ref="N332:N335"/>
    <mergeCell ref="O332:O335"/>
    <mergeCell ref="P332:Q333"/>
    <mergeCell ref="R332:S333"/>
    <mergeCell ref="T332:U333"/>
    <mergeCell ref="V332:V333"/>
    <mergeCell ref="W332:W335"/>
    <mergeCell ref="P334:P335"/>
    <mergeCell ref="Q334:Q335"/>
    <mergeCell ref="R334:R335"/>
    <mergeCell ref="S334:S335"/>
    <mergeCell ref="T334:T335"/>
    <mergeCell ref="U334:U335"/>
    <mergeCell ref="V334:V335"/>
    <mergeCell ref="K336:K339"/>
    <mergeCell ref="L336:L339"/>
    <mergeCell ref="M336:M339"/>
    <mergeCell ref="N336:N339"/>
    <mergeCell ref="O336:O339"/>
    <mergeCell ref="P336:Q337"/>
    <mergeCell ref="R336:S337"/>
    <mergeCell ref="T336:U337"/>
    <mergeCell ref="V336:V337"/>
    <mergeCell ref="W336:W339"/>
    <mergeCell ref="P338:P339"/>
    <mergeCell ref="Q338:Q339"/>
    <mergeCell ref="R338:R339"/>
    <mergeCell ref="S338:S339"/>
    <mergeCell ref="T338:T339"/>
    <mergeCell ref="U338:U339"/>
    <mergeCell ref="V338:V339"/>
    <mergeCell ref="L340:L343"/>
    <mergeCell ref="M340:M343"/>
    <mergeCell ref="N340:N343"/>
    <mergeCell ref="O340:O343"/>
    <mergeCell ref="P340:Q341"/>
    <mergeCell ref="R340:S341"/>
    <mergeCell ref="T340:U341"/>
    <mergeCell ref="V340:V341"/>
    <mergeCell ref="W340:W343"/>
    <mergeCell ref="P342:P343"/>
    <mergeCell ref="Q342:Q343"/>
    <mergeCell ref="R342:R343"/>
    <mergeCell ref="S342:S343"/>
    <mergeCell ref="T342:T343"/>
    <mergeCell ref="U342:U343"/>
    <mergeCell ref="V342:V343"/>
    <mergeCell ref="K344:K347"/>
    <mergeCell ref="L344:L347"/>
    <mergeCell ref="M344:M347"/>
    <mergeCell ref="N344:N347"/>
    <mergeCell ref="O344:O347"/>
    <mergeCell ref="P344:Q345"/>
    <mergeCell ref="R344:S345"/>
    <mergeCell ref="T344:U345"/>
    <mergeCell ref="V344:V345"/>
    <mergeCell ref="W344:W347"/>
    <mergeCell ref="P346:P347"/>
    <mergeCell ref="Q346:Q347"/>
    <mergeCell ref="R346:R347"/>
    <mergeCell ref="S346:S347"/>
    <mergeCell ref="T346:T347"/>
    <mergeCell ref="U346:U347"/>
    <mergeCell ref="V346:V347"/>
    <mergeCell ref="Q350:Q351"/>
    <mergeCell ref="R350:R351"/>
    <mergeCell ref="S350:S351"/>
    <mergeCell ref="T350:T351"/>
    <mergeCell ref="U350:U351"/>
    <mergeCell ref="V350:V351"/>
    <mergeCell ref="K352:K355"/>
    <mergeCell ref="L352:L355"/>
    <mergeCell ref="M352:M355"/>
    <mergeCell ref="N352:N355"/>
    <mergeCell ref="O352:O355"/>
    <mergeCell ref="P352:Q353"/>
    <mergeCell ref="R352:S353"/>
    <mergeCell ref="T352:U353"/>
    <mergeCell ref="V352:V353"/>
    <mergeCell ref="P354:P355"/>
    <mergeCell ref="Q354:Q355"/>
    <mergeCell ref="R354:R355"/>
    <mergeCell ref="S354:S355"/>
    <mergeCell ref="T354:T355"/>
    <mergeCell ref="U354:U355"/>
    <mergeCell ref="V354:V355"/>
    <mergeCell ref="K348:K351"/>
    <mergeCell ref="L348:L351"/>
    <mergeCell ref="M348:M351"/>
    <mergeCell ref="N348:N351"/>
    <mergeCell ref="O348:O351"/>
    <mergeCell ref="P348:Q349"/>
    <mergeCell ref="R348:S349"/>
    <mergeCell ref="T348:U349"/>
    <mergeCell ref="V348:V349"/>
    <mergeCell ref="P350:P351"/>
    <mergeCell ref="S358:S359"/>
    <mergeCell ref="T358:T359"/>
    <mergeCell ref="U358:U359"/>
    <mergeCell ref="V358:V359"/>
    <mergeCell ref="K360:K363"/>
    <mergeCell ref="L360:L363"/>
    <mergeCell ref="M360:M363"/>
    <mergeCell ref="N360:N363"/>
    <mergeCell ref="O360:O363"/>
    <mergeCell ref="P360:Q361"/>
    <mergeCell ref="R360:S361"/>
    <mergeCell ref="T360:U361"/>
    <mergeCell ref="V360:V361"/>
    <mergeCell ref="P362:P363"/>
    <mergeCell ref="Q362:Q363"/>
    <mergeCell ref="R362:R363"/>
    <mergeCell ref="S362:S363"/>
    <mergeCell ref="T362:T363"/>
    <mergeCell ref="U362:U363"/>
    <mergeCell ref="V362:V363"/>
    <mergeCell ref="O364:O367"/>
    <mergeCell ref="P364:Q365"/>
    <mergeCell ref="R364:S365"/>
    <mergeCell ref="T364:U365"/>
    <mergeCell ref="V364:V365"/>
    <mergeCell ref="W364:W367"/>
    <mergeCell ref="P366:P367"/>
    <mergeCell ref="Q366:Q367"/>
    <mergeCell ref="R366:R367"/>
    <mergeCell ref="S366:S367"/>
    <mergeCell ref="T366:T367"/>
    <mergeCell ref="U366:U367"/>
    <mergeCell ref="V366:V367"/>
    <mergeCell ref="K368:K371"/>
    <mergeCell ref="L368:L371"/>
    <mergeCell ref="M368:M371"/>
    <mergeCell ref="N368:N371"/>
    <mergeCell ref="O368:O371"/>
    <mergeCell ref="P368:Q369"/>
    <mergeCell ref="R368:S369"/>
    <mergeCell ref="T368:U369"/>
    <mergeCell ref="V368:V369"/>
    <mergeCell ref="W368:W371"/>
    <mergeCell ref="P370:P371"/>
    <mergeCell ref="Q370:Q371"/>
    <mergeCell ref="R370:R371"/>
    <mergeCell ref="S370:S371"/>
    <mergeCell ref="T370:T371"/>
    <mergeCell ref="U370:U371"/>
    <mergeCell ref="V370:V371"/>
    <mergeCell ref="K372:K375"/>
    <mergeCell ref="L372:L375"/>
    <mergeCell ref="M372:M375"/>
    <mergeCell ref="N372:N375"/>
    <mergeCell ref="O372:O375"/>
    <mergeCell ref="P372:Q373"/>
    <mergeCell ref="R372:S373"/>
    <mergeCell ref="T372:U373"/>
    <mergeCell ref="V372:V373"/>
    <mergeCell ref="W372:W375"/>
    <mergeCell ref="P374:P375"/>
    <mergeCell ref="Q374:Q375"/>
    <mergeCell ref="R374:R375"/>
    <mergeCell ref="S374:S375"/>
    <mergeCell ref="T374:T375"/>
    <mergeCell ref="U374:U375"/>
    <mergeCell ref="V374:V375"/>
    <mergeCell ref="K376:K379"/>
    <mergeCell ref="L376:L379"/>
    <mergeCell ref="M376:M379"/>
    <mergeCell ref="N376:N379"/>
    <mergeCell ref="O376:O379"/>
    <mergeCell ref="P376:Q377"/>
    <mergeCell ref="R376:S377"/>
    <mergeCell ref="T376:U377"/>
    <mergeCell ref="V376:V377"/>
    <mergeCell ref="W376:W379"/>
    <mergeCell ref="P378:P379"/>
    <mergeCell ref="Q378:Q379"/>
    <mergeCell ref="R378:R379"/>
    <mergeCell ref="S378:S379"/>
    <mergeCell ref="T378:T379"/>
    <mergeCell ref="U378:U379"/>
    <mergeCell ref="V378:V379"/>
    <mergeCell ref="K380:K383"/>
    <mergeCell ref="L380:L383"/>
    <mergeCell ref="M380:M383"/>
    <mergeCell ref="N380:N383"/>
    <mergeCell ref="O380:O383"/>
    <mergeCell ref="P380:Q381"/>
    <mergeCell ref="R380:S381"/>
    <mergeCell ref="T380:U381"/>
    <mergeCell ref="V380:V381"/>
    <mergeCell ref="W380:W383"/>
    <mergeCell ref="P382:P383"/>
    <mergeCell ref="Q382:Q383"/>
    <mergeCell ref="R382:R383"/>
    <mergeCell ref="S382:S383"/>
    <mergeCell ref="T382:T383"/>
    <mergeCell ref="U382:U383"/>
    <mergeCell ref="V382:V383"/>
    <mergeCell ref="K384:K387"/>
    <mergeCell ref="L384:L387"/>
    <mergeCell ref="M384:M387"/>
    <mergeCell ref="N384:N387"/>
    <mergeCell ref="O384:O387"/>
    <mergeCell ref="P384:Q385"/>
    <mergeCell ref="R384:S385"/>
    <mergeCell ref="T384:U385"/>
    <mergeCell ref="V384:V385"/>
    <mergeCell ref="W384:W387"/>
    <mergeCell ref="P386:P387"/>
    <mergeCell ref="Q386:Q387"/>
    <mergeCell ref="R386:R387"/>
    <mergeCell ref="S386:S387"/>
    <mergeCell ref="T386:T387"/>
    <mergeCell ref="U386:U387"/>
    <mergeCell ref="V386:V387"/>
    <mergeCell ref="K388:K391"/>
    <mergeCell ref="L388:L391"/>
    <mergeCell ref="M388:M391"/>
    <mergeCell ref="N388:N391"/>
    <mergeCell ref="O388:O391"/>
    <mergeCell ref="P388:Q389"/>
    <mergeCell ref="R388:S389"/>
    <mergeCell ref="T388:U389"/>
    <mergeCell ref="V388:V389"/>
    <mergeCell ref="W388:W391"/>
    <mergeCell ref="P390:P391"/>
    <mergeCell ref="Q390:Q391"/>
    <mergeCell ref="R390:R391"/>
    <mergeCell ref="S390:S391"/>
    <mergeCell ref="T390:T391"/>
    <mergeCell ref="U390:U391"/>
    <mergeCell ref="V390:V391"/>
    <mergeCell ref="K392:K395"/>
    <mergeCell ref="L392:L395"/>
    <mergeCell ref="M392:M395"/>
    <mergeCell ref="N392:N395"/>
    <mergeCell ref="O392:O395"/>
    <mergeCell ref="P392:Q393"/>
    <mergeCell ref="R392:S393"/>
    <mergeCell ref="T392:U393"/>
    <mergeCell ref="V392:V393"/>
    <mergeCell ref="W392:W395"/>
    <mergeCell ref="P394:P395"/>
    <mergeCell ref="Q394:Q395"/>
    <mergeCell ref="R394:R395"/>
    <mergeCell ref="S394:S395"/>
    <mergeCell ref="T394:T395"/>
    <mergeCell ref="U394:U395"/>
    <mergeCell ref="V394:V395"/>
    <mergeCell ref="K396:K399"/>
    <mergeCell ref="L396:L399"/>
    <mergeCell ref="M396:M399"/>
    <mergeCell ref="N396:N399"/>
    <mergeCell ref="O396:O399"/>
    <mergeCell ref="P396:Q397"/>
    <mergeCell ref="R396:S397"/>
    <mergeCell ref="T396:U397"/>
    <mergeCell ref="V396:V397"/>
    <mergeCell ref="W396:W399"/>
    <mergeCell ref="P398:P399"/>
    <mergeCell ref="Q398:Q399"/>
    <mergeCell ref="R398:R399"/>
    <mergeCell ref="S398:S399"/>
    <mergeCell ref="T398:T399"/>
    <mergeCell ref="U398:U399"/>
    <mergeCell ref="V398:V399"/>
    <mergeCell ref="K400:K403"/>
    <mergeCell ref="L400:L403"/>
    <mergeCell ref="M400:M403"/>
    <mergeCell ref="N400:N403"/>
    <mergeCell ref="O400:O403"/>
    <mergeCell ref="P400:Q401"/>
    <mergeCell ref="R400:S401"/>
    <mergeCell ref="T400:U401"/>
    <mergeCell ref="V400:V401"/>
    <mergeCell ref="W400:W403"/>
    <mergeCell ref="P402:P403"/>
    <mergeCell ref="Q402:Q403"/>
    <mergeCell ref="R402:R403"/>
    <mergeCell ref="S402:S403"/>
    <mergeCell ref="T402:T403"/>
    <mergeCell ref="U402:U403"/>
    <mergeCell ref="V402:V403"/>
    <mergeCell ref="K404:K407"/>
    <mergeCell ref="L404:L407"/>
    <mergeCell ref="M404:M407"/>
    <mergeCell ref="N404:N407"/>
    <mergeCell ref="O404:O407"/>
    <mergeCell ref="P404:Q405"/>
    <mergeCell ref="R404:S405"/>
    <mergeCell ref="T404:U405"/>
    <mergeCell ref="V404:V405"/>
    <mergeCell ref="W404:W407"/>
    <mergeCell ref="P406:P407"/>
    <mergeCell ref="Q406:Q407"/>
    <mergeCell ref="R406:R407"/>
    <mergeCell ref="S406:S407"/>
    <mergeCell ref="T406:T407"/>
    <mergeCell ref="U406:U407"/>
    <mergeCell ref="V406:V407"/>
    <mergeCell ref="K408:K411"/>
    <mergeCell ref="L408:L411"/>
    <mergeCell ref="M408:M411"/>
    <mergeCell ref="N408:N411"/>
    <mergeCell ref="O408:O411"/>
    <mergeCell ref="P408:Q409"/>
    <mergeCell ref="R408:S409"/>
    <mergeCell ref="T408:U409"/>
    <mergeCell ref="V408:V409"/>
    <mergeCell ref="W408:W411"/>
    <mergeCell ref="P410:P411"/>
    <mergeCell ref="Q410:Q411"/>
    <mergeCell ref="R410:R411"/>
    <mergeCell ref="S410:S411"/>
    <mergeCell ref="T410:T411"/>
    <mergeCell ref="U410:U411"/>
    <mergeCell ref="V410:V411"/>
    <mergeCell ref="K412:K415"/>
    <mergeCell ref="L412:L415"/>
    <mergeCell ref="M412:M415"/>
    <mergeCell ref="N412:N415"/>
    <mergeCell ref="O412:O415"/>
    <mergeCell ref="P412:Q413"/>
    <mergeCell ref="R412:S413"/>
    <mergeCell ref="T412:U413"/>
    <mergeCell ref="V412:V413"/>
    <mergeCell ref="W412:W415"/>
    <mergeCell ref="P414:P415"/>
    <mergeCell ref="Q414:Q415"/>
    <mergeCell ref="R414:R415"/>
    <mergeCell ref="S414:S415"/>
    <mergeCell ref="T414:T415"/>
    <mergeCell ref="U414:U415"/>
    <mergeCell ref="V414:V415"/>
    <mergeCell ref="K416:K419"/>
    <mergeCell ref="L416:L419"/>
    <mergeCell ref="M416:M419"/>
    <mergeCell ref="N416:N419"/>
    <mergeCell ref="O416:O419"/>
    <mergeCell ref="P416:Q417"/>
    <mergeCell ref="R416:S417"/>
    <mergeCell ref="T416:U417"/>
    <mergeCell ref="V416:V417"/>
    <mergeCell ref="W416:W419"/>
    <mergeCell ref="P418:P419"/>
    <mergeCell ref="Q418:Q419"/>
    <mergeCell ref="R418:R419"/>
    <mergeCell ref="S418:S419"/>
    <mergeCell ref="T418:T419"/>
    <mergeCell ref="U418:U419"/>
    <mergeCell ref="V418:V419"/>
    <mergeCell ref="K420:K423"/>
    <mergeCell ref="L420:L423"/>
    <mergeCell ref="M420:M423"/>
    <mergeCell ref="N420:N423"/>
    <mergeCell ref="O420:O423"/>
    <mergeCell ref="P420:Q421"/>
    <mergeCell ref="R420:S421"/>
    <mergeCell ref="T420:U421"/>
    <mergeCell ref="V420:V421"/>
    <mergeCell ref="W420:W423"/>
    <mergeCell ref="P422:P423"/>
    <mergeCell ref="Q422:Q423"/>
    <mergeCell ref="R422:R423"/>
    <mergeCell ref="S422:S423"/>
    <mergeCell ref="T422:T423"/>
    <mergeCell ref="U422:U423"/>
    <mergeCell ref="V422:V423"/>
    <mergeCell ref="K424:K427"/>
    <mergeCell ref="L424:L427"/>
    <mergeCell ref="M424:M427"/>
    <mergeCell ref="N424:N427"/>
    <mergeCell ref="O424:O427"/>
    <mergeCell ref="P424:Q425"/>
    <mergeCell ref="R424:S425"/>
    <mergeCell ref="T424:U425"/>
    <mergeCell ref="V424:V425"/>
    <mergeCell ref="W424:W427"/>
    <mergeCell ref="P426:P427"/>
    <mergeCell ref="Q426:Q427"/>
    <mergeCell ref="R426:R427"/>
    <mergeCell ref="S426:S427"/>
    <mergeCell ref="T426:T427"/>
    <mergeCell ref="U426:U427"/>
    <mergeCell ref="V426:V427"/>
    <mergeCell ref="K428:K431"/>
    <mergeCell ref="L428:L431"/>
    <mergeCell ref="M428:M431"/>
    <mergeCell ref="N428:N431"/>
    <mergeCell ref="O428:O431"/>
    <mergeCell ref="P428:Q429"/>
    <mergeCell ref="R428:S429"/>
    <mergeCell ref="T428:U429"/>
    <mergeCell ref="V428:V429"/>
    <mergeCell ref="W428:W431"/>
    <mergeCell ref="P430:P431"/>
    <mergeCell ref="Q430:Q431"/>
    <mergeCell ref="R430:R431"/>
    <mergeCell ref="S430:S431"/>
    <mergeCell ref="T430:T431"/>
    <mergeCell ref="U430:U431"/>
    <mergeCell ref="V430:V431"/>
    <mergeCell ref="K432:K435"/>
    <mergeCell ref="L432:L435"/>
    <mergeCell ref="M432:M435"/>
    <mergeCell ref="N432:N435"/>
    <mergeCell ref="O432:O435"/>
    <mergeCell ref="P432:Q433"/>
    <mergeCell ref="R432:S433"/>
    <mergeCell ref="T432:U433"/>
    <mergeCell ref="V432:V433"/>
    <mergeCell ref="W432:W435"/>
    <mergeCell ref="P434:P435"/>
    <mergeCell ref="Q434:Q435"/>
    <mergeCell ref="R434:R435"/>
    <mergeCell ref="S434:S435"/>
    <mergeCell ref="T434:T435"/>
    <mergeCell ref="U434:U435"/>
    <mergeCell ref="V434:V435"/>
    <mergeCell ref="K436:K439"/>
    <mergeCell ref="L436:L439"/>
    <mergeCell ref="M436:M439"/>
    <mergeCell ref="N436:N439"/>
    <mergeCell ref="O436:O439"/>
    <mergeCell ref="P436:Q437"/>
    <mergeCell ref="R436:S437"/>
    <mergeCell ref="T436:U437"/>
    <mergeCell ref="V436:V437"/>
    <mergeCell ref="W436:W439"/>
    <mergeCell ref="P438:P439"/>
    <mergeCell ref="Q438:Q439"/>
    <mergeCell ref="R438:R439"/>
    <mergeCell ref="S438:S439"/>
    <mergeCell ref="T438:T439"/>
    <mergeCell ref="U438:U439"/>
    <mergeCell ref="V438:V439"/>
    <mergeCell ref="K440:K443"/>
    <mergeCell ref="L440:L443"/>
    <mergeCell ref="M440:M443"/>
    <mergeCell ref="N440:N443"/>
    <mergeCell ref="O440:O443"/>
    <mergeCell ref="P440:Q441"/>
    <mergeCell ref="R440:S441"/>
    <mergeCell ref="T440:U441"/>
    <mergeCell ref="V440:V441"/>
    <mergeCell ref="W440:W443"/>
    <mergeCell ref="P442:P443"/>
    <mergeCell ref="Q442:Q443"/>
    <mergeCell ref="R442:R443"/>
    <mergeCell ref="S442:S443"/>
    <mergeCell ref="T442:T443"/>
    <mergeCell ref="U442:U443"/>
    <mergeCell ref="V442:V443"/>
    <mergeCell ref="K444:K447"/>
    <mergeCell ref="L444:L447"/>
    <mergeCell ref="M444:M447"/>
    <mergeCell ref="N444:N447"/>
    <mergeCell ref="O444:O447"/>
    <mergeCell ref="P444:Q445"/>
    <mergeCell ref="R444:S445"/>
    <mergeCell ref="T444:U445"/>
    <mergeCell ref="V444:V445"/>
    <mergeCell ref="W444:W447"/>
    <mergeCell ref="P446:P447"/>
    <mergeCell ref="Q446:Q447"/>
    <mergeCell ref="R446:R447"/>
    <mergeCell ref="S446:S447"/>
    <mergeCell ref="T446:T447"/>
    <mergeCell ref="U446:U447"/>
    <mergeCell ref="V446:V447"/>
    <mergeCell ref="K448:K451"/>
    <mergeCell ref="L448:L451"/>
    <mergeCell ref="M448:M451"/>
    <mergeCell ref="N448:N451"/>
    <mergeCell ref="O448:O451"/>
    <mergeCell ref="P448:Q449"/>
    <mergeCell ref="R448:S449"/>
    <mergeCell ref="T448:U449"/>
    <mergeCell ref="V448:V449"/>
    <mergeCell ref="W448:W451"/>
    <mergeCell ref="P450:P451"/>
    <mergeCell ref="Q450:Q451"/>
    <mergeCell ref="R450:R451"/>
    <mergeCell ref="S450:S451"/>
    <mergeCell ref="T450:T451"/>
    <mergeCell ref="U450:U451"/>
    <mergeCell ref="V450:V451"/>
    <mergeCell ref="K452:K455"/>
    <mergeCell ref="L452:L455"/>
    <mergeCell ref="M452:M455"/>
    <mergeCell ref="N452:N455"/>
    <mergeCell ref="O452:O455"/>
    <mergeCell ref="P452:Q453"/>
    <mergeCell ref="R452:S453"/>
    <mergeCell ref="T452:U453"/>
    <mergeCell ref="V452:V453"/>
    <mergeCell ref="W452:W455"/>
    <mergeCell ref="P454:P455"/>
    <mergeCell ref="Q454:Q455"/>
    <mergeCell ref="R454:R455"/>
    <mergeCell ref="S454:S455"/>
    <mergeCell ref="T454:T455"/>
    <mergeCell ref="U454:U455"/>
    <mergeCell ref="V454:V455"/>
    <mergeCell ref="K456:K459"/>
    <mergeCell ref="L456:L459"/>
    <mergeCell ref="M456:M459"/>
    <mergeCell ref="N456:N459"/>
    <mergeCell ref="O456:O459"/>
    <mergeCell ref="P456:Q457"/>
    <mergeCell ref="R456:S457"/>
    <mergeCell ref="T456:U457"/>
    <mergeCell ref="V456:V457"/>
    <mergeCell ref="W456:W459"/>
    <mergeCell ref="P458:P459"/>
    <mergeCell ref="Q458:Q459"/>
    <mergeCell ref="R458:R459"/>
    <mergeCell ref="S458:S459"/>
    <mergeCell ref="T458:T459"/>
    <mergeCell ref="U458:U459"/>
    <mergeCell ref="V458:V459"/>
    <mergeCell ref="K460:K463"/>
    <mergeCell ref="L460:L463"/>
    <mergeCell ref="M460:M463"/>
    <mergeCell ref="N460:N463"/>
    <mergeCell ref="O460:O463"/>
    <mergeCell ref="P460:Q461"/>
    <mergeCell ref="R460:S461"/>
    <mergeCell ref="T460:U461"/>
    <mergeCell ref="V460:V461"/>
    <mergeCell ref="W460:W463"/>
    <mergeCell ref="P462:P463"/>
    <mergeCell ref="Q462:Q463"/>
    <mergeCell ref="R462:R463"/>
    <mergeCell ref="S462:S463"/>
    <mergeCell ref="T462:T463"/>
    <mergeCell ref="U462:U463"/>
    <mergeCell ref="V462:V463"/>
    <mergeCell ref="U470:U471"/>
    <mergeCell ref="V470:V471"/>
    <mergeCell ref="K472:K475"/>
    <mergeCell ref="L472:L475"/>
    <mergeCell ref="M472:M475"/>
    <mergeCell ref="N472:N475"/>
    <mergeCell ref="O472:O475"/>
    <mergeCell ref="P472:Q473"/>
    <mergeCell ref="R472:S473"/>
    <mergeCell ref="T472:U473"/>
    <mergeCell ref="V472:V473"/>
    <mergeCell ref="W472:W475"/>
    <mergeCell ref="P474:P475"/>
    <mergeCell ref="Q474:Q475"/>
    <mergeCell ref="R474:R475"/>
    <mergeCell ref="S474:S475"/>
    <mergeCell ref="T474:T475"/>
    <mergeCell ref="U474:U475"/>
    <mergeCell ref="V474:V475"/>
    <mergeCell ref="P480:Q481"/>
    <mergeCell ref="R480:S481"/>
    <mergeCell ref="T480:U481"/>
    <mergeCell ref="V480:V481"/>
    <mergeCell ref="P482:P483"/>
    <mergeCell ref="Q482:Q483"/>
    <mergeCell ref="R482:R483"/>
    <mergeCell ref="S482:S483"/>
    <mergeCell ref="T482:T483"/>
    <mergeCell ref="U482:U483"/>
    <mergeCell ref="V482:V483"/>
    <mergeCell ref="S486:S487"/>
    <mergeCell ref="T486:T487"/>
    <mergeCell ref="U486:U487"/>
    <mergeCell ref="V486:V487"/>
    <mergeCell ref="K488:K491"/>
    <mergeCell ref="L488:L491"/>
    <mergeCell ref="M488:M491"/>
    <mergeCell ref="N488:N491"/>
    <mergeCell ref="O488:O491"/>
    <mergeCell ref="P488:Q489"/>
    <mergeCell ref="R488:S489"/>
    <mergeCell ref="T488:U489"/>
    <mergeCell ref="V488:V489"/>
    <mergeCell ref="P490:P491"/>
    <mergeCell ref="Q490:Q491"/>
    <mergeCell ref="R490:R491"/>
    <mergeCell ref="S490:S491"/>
    <mergeCell ref="T490:T491"/>
    <mergeCell ref="U490:U491"/>
    <mergeCell ref="V490:V491"/>
    <mergeCell ref="K492:K495"/>
    <mergeCell ref="L492:L495"/>
    <mergeCell ref="M492:M495"/>
    <mergeCell ref="N492:N495"/>
    <mergeCell ref="O492:O495"/>
    <mergeCell ref="P492:Q493"/>
    <mergeCell ref="R492:S493"/>
    <mergeCell ref="T492:U493"/>
    <mergeCell ref="V492:V493"/>
    <mergeCell ref="P494:P495"/>
    <mergeCell ref="Q494:Q495"/>
    <mergeCell ref="R494:R495"/>
    <mergeCell ref="S494:S495"/>
    <mergeCell ref="T494:T495"/>
    <mergeCell ref="U494:U495"/>
    <mergeCell ref="V494:V495"/>
    <mergeCell ref="P496:Q497"/>
    <mergeCell ref="R496:S497"/>
    <mergeCell ref="T496:U497"/>
    <mergeCell ref="V496:V497"/>
    <mergeCell ref="P498:P499"/>
    <mergeCell ref="Q498:Q499"/>
    <mergeCell ref="R498:R499"/>
    <mergeCell ref="S498:S499"/>
    <mergeCell ref="T498:T499"/>
    <mergeCell ref="U498:U499"/>
    <mergeCell ref="V498:V499"/>
    <mergeCell ref="K500:K503"/>
    <mergeCell ref="L500:L503"/>
    <mergeCell ref="M500:M503"/>
    <mergeCell ref="N500:N503"/>
    <mergeCell ref="O500:O503"/>
    <mergeCell ref="P500:Q501"/>
    <mergeCell ref="R500:S501"/>
    <mergeCell ref="T500:U501"/>
    <mergeCell ref="V500:V501"/>
    <mergeCell ref="P502:P503"/>
    <mergeCell ref="Q502:Q503"/>
    <mergeCell ref="R502:R503"/>
    <mergeCell ref="S502:S503"/>
    <mergeCell ref="T502:T503"/>
    <mergeCell ref="U502:U503"/>
    <mergeCell ref="V502:V503"/>
    <mergeCell ref="K464:K467"/>
    <mergeCell ref="L464:L467"/>
    <mergeCell ref="M464:M467"/>
    <mergeCell ref="N464:N467"/>
    <mergeCell ref="O464:O467"/>
    <mergeCell ref="P464:Q465"/>
    <mergeCell ref="R464:S465"/>
    <mergeCell ref="T464:U465"/>
    <mergeCell ref="V464:V465"/>
    <mergeCell ref="P466:P467"/>
    <mergeCell ref="Q466:Q467"/>
    <mergeCell ref="R466:R467"/>
    <mergeCell ref="S466:S467"/>
    <mergeCell ref="T466:T467"/>
    <mergeCell ref="U466:U467"/>
    <mergeCell ref="V466:V467"/>
    <mergeCell ref="K504:K507"/>
    <mergeCell ref="L504:L507"/>
    <mergeCell ref="M504:M507"/>
    <mergeCell ref="N504:N507"/>
    <mergeCell ref="O504:O507"/>
    <mergeCell ref="P504:Q505"/>
    <mergeCell ref="R504:S505"/>
    <mergeCell ref="T504:U505"/>
    <mergeCell ref="V504:V505"/>
    <mergeCell ref="P506:P507"/>
    <mergeCell ref="Q506:Q507"/>
    <mergeCell ref="R506:R507"/>
    <mergeCell ref="S506:S507"/>
    <mergeCell ref="T506:T507"/>
    <mergeCell ref="U506:U507"/>
    <mergeCell ref="V506:V507"/>
    <mergeCell ref="K508:K511"/>
    <mergeCell ref="L508:L511"/>
    <mergeCell ref="M508:M511"/>
    <mergeCell ref="N508:N511"/>
    <mergeCell ref="O508:O511"/>
    <mergeCell ref="P508:Q509"/>
    <mergeCell ref="R508:S509"/>
    <mergeCell ref="T508:U509"/>
    <mergeCell ref="V508:V509"/>
    <mergeCell ref="W508:W511"/>
    <mergeCell ref="P510:P511"/>
    <mergeCell ref="Q510:Q511"/>
    <mergeCell ref="R510:R511"/>
    <mergeCell ref="S510:S511"/>
    <mergeCell ref="T510:T511"/>
    <mergeCell ref="U510:U511"/>
    <mergeCell ref="V510:V511"/>
    <mergeCell ref="K512:K515"/>
    <mergeCell ref="L512:L515"/>
    <mergeCell ref="M512:M515"/>
    <mergeCell ref="N512:N515"/>
    <mergeCell ref="O512:O515"/>
    <mergeCell ref="P512:Q513"/>
    <mergeCell ref="R512:S513"/>
    <mergeCell ref="T512:U513"/>
    <mergeCell ref="V512:V513"/>
    <mergeCell ref="W512:W515"/>
    <mergeCell ref="P514:P515"/>
    <mergeCell ref="Q514:Q515"/>
    <mergeCell ref="R514:R515"/>
    <mergeCell ref="S514:S515"/>
    <mergeCell ref="T514:T515"/>
    <mergeCell ref="U514:U515"/>
    <mergeCell ref="V514:V515"/>
    <mergeCell ref="T518:T519"/>
    <mergeCell ref="U518:U519"/>
    <mergeCell ref="V518:V519"/>
    <mergeCell ref="K520:K523"/>
    <mergeCell ref="L520:L523"/>
    <mergeCell ref="M520:M523"/>
    <mergeCell ref="N520:N523"/>
    <mergeCell ref="O520:O523"/>
    <mergeCell ref="P520:Q521"/>
    <mergeCell ref="R520:S521"/>
    <mergeCell ref="T520:U521"/>
    <mergeCell ref="V520:V521"/>
    <mergeCell ref="P522:P523"/>
    <mergeCell ref="Q522:Q523"/>
    <mergeCell ref="R522:R523"/>
    <mergeCell ref="S522:S523"/>
    <mergeCell ref="T522:T523"/>
    <mergeCell ref="U522:U523"/>
    <mergeCell ref="V522:V523"/>
    <mergeCell ref="K524:K527"/>
    <mergeCell ref="L524:L527"/>
    <mergeCell ref="M524:M527"/>
    <mergeCell ref="N524:N527"/>
    <mergeCell ref="O524:O527"/>
    <mergeCell ref="P524:Q525"/>
    <mergeCell ref="R524:S525"/>
    <mergeCell ref="T524:U525"/>
    <mergeCell ref="V524:V525"/>
    <mergeCell ref="W524:W527"/>
    <mergeCell ref="P526:P527"/>
    <mergeCell ref="Q526:Q527"/>
    <mergeCell ref="R526:R527"/>
    <mergeCell ref="S526:S527"/>
    <mergeCell ref="T526:T527"/>
    <mergeCell ref="U526:U527"/>
    <mergeCell ref="V526:V527"/>
    <mergeCell ref="K528:K531"/>
    <mergeCell ref="L528:L531"/>
    <mergeCell ref="M528:M531"/>
    <mergeCell ref="N528:N531"/>
    <mergeCell ref="O528:O531"/>
    <mergeCell ref="P528:Q529"/>
    <mergeCell ref="R528:S529"/>
    <mergeCell ref="T528:U529"/>
    <mergeCell ref="V528:V529"/>
    <mergeCell ref="W528:W531"/>
    <mergeCell ref="P530:P531"/>
    <mergeCell ref="Q530:Q531"/>
    <mergeCell ref="R530:R531"/>
    <mergeCell ref="S530:S531"/>
    <mergeCell ref="T530:T531"/>
    <mergeCell ref="U530:U531"/>
    <mergeCell ref="V530:V531"/>
    <mergeCell ref="K532:K535"/>
    <mergeCell ref="L532:L535"/>
    <mergeCell ref="M532:M535"/>
    <mergeCell ref="N532:N535"/>
    <mergeCell ref="O532:O535"/>
    <mergeCell ref="P532:Q533"/>
    <mergeCell ref="R532:S533"/>
    <mergeCell ref="T532:U533"/>
    <mergeCell ref="V532:V533"/>
    <mergeCell ref="W532:W535"/>
    <mergeCell ref="P534:P535"/>
    <mergeCell ref="Q534:Q535"/>
    <mergeCell ref="R534:R535"/>
    <mergeCell ref="S534:S535"/>
    <mergeCell ref="T534:T535"/>
    <mergeCell ref="U534:U535"/>
    <mergeCell ref="V534:V535"/>
    <mergeCell ref="K536:K539"/>
    <mergeCell ref="L536:L539"/>
    <mergeCell ref="M536:M539"/>
    <mergeCell ref="N536:N539"/>
    <mergeCell ref="O536:O539"/>
    <mergeCell ref="P536:Q537"/>
    <mergeCell ref="R536:S537"/>
    <mergeCell ref="T536:U537"/>
    <mergeCell ref="V536:V537"/>
    <mergeCell ref="W536:W539"/>
    <mergeCell ref="P538:P539"/>
    <mergeCell ref="Q538:Q539"/>
    <mergeCell ref="R538:R539"/>
    <mergeCell ref="S538:S539"/>
    <mergeCell ref="T538:T539"/>
    <mergeCell ref="U538:U539"/>
    <mergeCell ref="V538:V539"/>
    <mergeCell ref="K564:K567"/>
    <mergeCell ref="L564:L567"/>
    <mergeCell ref="M564:M567"/>
    <mergeCell ref="N564:N567"/>
    <mergeCell ref="O564:O567"/>
    <mergeCell ref="P564:Q565"/>
    <mergeCell ref="R564:S565"/>
    <mergeCell ref="T564:U565"/>
    <mergeCell ref="V564:V565"/>
    <mergeCell ref="W564:W567"/>
    <mergeCell ref="P566:P567"/>
    <mergeCell ref="Q566:Q567"/>
    <mergeCell ref="R566:R567"/>
    <mergeCell ref="S566:S567"/>
    <mergeCell ref="T566:T567"/>
    <mergeCell ref="U566:U567"/>
    <mergeCell ref="V566:V567"/>
    <mergeCell ref="K568:K571"/>
    <mergeCell ref="L568:L571"/>
    <mergeCell ref="M568:M571"/>
    <mergeCell ref="N568:N571"/>
    <mergeCell ref="O568:O571"/>
    <mergeCell ref="P568:Q569"/>
    <mergeCell ref="R568:S569"/>
    <mergeCell ref="T568:U569"/>
    <mergeCell ref="V568:V569"/>
    <mergeCell ref="W568:W571"/>
    <mergeCell ref="P570:P571"/>
    <mergeCell ref="Q570:Q571"/>
    <mergeCell ref="R570:R571"/>
    <mergeCell ref="S570:S571"/>
    <mergeCell ref="T570:T571"/>
    <mergeCell ref="U570:U571"/>
    <mergeCell ref="V570:V571"/>
    <mergeCell ref="K572:K575"/>
    <mergeCell ref="L572:L575"/>
    <mergeCell ref="M572:M575"/>
    <mergeCell ref="N572:N575"/>
    <mergeCell ref="O572:O575"/>
    <mergeCell ref="P572:Q573"/>
    <mergeCell ref="R572:S573"/>
    <mergeCell ref="T572:U573"/>
    <mergeCell ref="V572:V573"/>
    <mergeCell ref="W572:W575"/>
    <mergeCell ref="P574:P575"/>
    <mergeCell ref="Q574:Q575"/>
    <mergeCell ref="R574:R575"/>
    <mergeCell ref="S574:S575"/>
    <mergeCell ref="T574:T575"/>
    <mergeCell ref="U574:U575"/>
    <mergeCell ref="V574:V575"/>
    <mergeCell ref="K576:K579"/>
    <mergeCell ref="L576:L579"/>
    <mergeCell ref="M576:M579"/>
    <mergeCell ref="N576:N579"/>
    <mergeCell ref="O576:O579"/>
    <mergeCell ref="P576:Q577"/>
    <mergeCell ref="R576:S577"/>
    <mergeCell ref="T576:U577"/>
    <mergeCell ref="V576:V577"/>
    <mergeCell ref="W576:W579"/>
    <mergeCell ref="P578:P579"/>
    <mergeCell ref="Q578:Q579"/>
    <mergeCell ref="R578:R579"/>
    <mergeCell ref="S578:S579"/>
    <mergeCell ref="T578:T579"/>
    <mergeCell ref="U578:U579"/>
    <mergeCell ref="V578:V579"/>
    <mergeCell ref="K580:K583"/>
    <mergeCell ref="L580:L583"/>
    <mergeCell ref="M580:M583"/>
    <mergeCell ref="N580:N583"/>
    <mergeCell ref="O580:O583"/>
    <mergeCell ref="P580:Q581"/>
    <mergeCell ref="R580:S581"/>
    <mergeCell ref="T580:U581"/>
    <mergeCell ref="V580:V581"/>
    <mergeCell ref="W580:W583"/>
    <mergeCell ref="P582:P583"/>
    <mergeCell ref="Q582:Q583"/>
    <mergeCell ref="R582:R583"/>
    <mergeCell ref="S582:S583"/>
    <mergeCell ref="T582:T583"/>
    <mergeCell ref="U582:U583"/>
    <mergeCell ref="V582:V583"/>
    <mergeCell ref="K584:K587"/>
    <mergeCell ref="L584:L587"/>
    <mergeCell ref="M584:M587"/>
    <mergeCell ref="N584:N587"/>
    <mergeCell ref="O584:O587"/>
    <mergeCell ref="P584:Q585"/>
    <mergeCell ref="R584:S585"/>
    <mergeCell ref="T584:U585"/>
    <mergeCell ref="V584:V585"/>
    <mergeCell ref="W584:W587"/>
    <mergeCell ref="P586:P587"/>
    <mergeCell ref="Q586:Q587"/>
    <mergeCell ref="R586:R587"/>
    <mergeCell ref="S586:S587"/>
    <mergeCell ref="T586:T587"/>
    <mergeCell ref="U586:U587"/>
    <mergeCell ref="V586:V587"/>
    <mergeCell ref="K588:K591"/>
    <mergeCell ref="L588:L591"/>
    <mergeCell ref="M588:M591"/>
    <mergeCell ref="N588:N591"/>
    <mergeCell ref="O588:O591"/>
    <mergeCell ref="P588:Q589"/>
    <mergeCell ref="R588:S589"/>
    <mergeCell ref="T588:U589"/>
    <mergeCell ref="V588:V589"/>
    <mergeCell ref="W588:W591"/>
    <mergeCell ref="P590:P591"/>
    <mergeCell ref="Q590:Q591"/>
    <mergeCell ref="R590:R591"/>
    <mergeCell ref="S590:S591"/>
    <mergeCell ref="T590:T591"/>
    <mergeCell ref="U590:U591"/>
    <mergeCell ref="V590:V591"/>
    <mergeCell ref="K592:K595"/>
    <mergeCell ref="L592:L595"/>
    <mergeCell ref="M592:M595"/>
    <mergeCell ref="N592:N595"/>
    <mergeCell ref="O592:O595"/>
    <mergeCell ref="P592:Q593"/>
    <mergeCell ref="R592:S593"/>
    <mergeCell ref="T592:U593"/>
    <mergeCell ref="V592:V593"/>
    <mergeCell ref="W592:W595"/>
    <mergeCell ref="P594:P595"/>
    <mergeCell ref="Q594:Q595"/>
    <mergeCell ref="R594:R595"/>
    <mergeCell ref="S594:S595"/>
    <mergeCell ref="T594:T595"/>
    <mergeCell ref="U594:U595"/>
    <mergeCell ref="V594:V595"/>
    <mergeCell ref="K596:K599"/>
    <mergeCell ref="L596:L599"/>
    <mergeCell ref="M596:M599"/>
    <mergeCell ref="N596:N599"/>
    <mergeCell ref="O596:O599"/>
    <mergeCell ref="P596:Q597"/>
    <mergeCell ref="R596:S597"/>
    <mergeCell ref="T596:U597"/>
    <mergeCell ref="V596:V597"/>
    <mergeCell ref="W596:W599"/>
    <mergeCell ref="P598:P599"/>
    <mergeCell ref="Q598:Q599"/>
    <mergeCell ref="R598:R599"/>
    <mergeCell ref="S598:S599"/>
    <mergeCell ref="T598:T599"/>
    <mergeCell ref="U598:U599"/>
    <mergeCell ref="V598:V599"/>
    <mergeCell ref="K600:K603"/>
    <mergeCell ref="L600:L603"/>
    <mergeCell ref="M600:M603"/>
    <mergeCell ref="N600:N603"/>
    <mergeCell ref="O600:O603"/>
    <mergeCell ref="P600:Q601"/>
    <mergeCell ref="R600:S601"/>
    <mergeCell ref="T600:U601"/>
    <mergeCell ref="V600:V601"/>
    <mergeCell ref="W600:W603"/>
    <mergeCell ref="P602:P603"/>
    <mergeCell ref="Q602:Q603"/>
    <mergeCell ref="R602:R603"/>
    <mergeCell ref="S602:S603"/>
    <mergeCell ref="T602:T603"/>
    <mergeCell ref="U602:U603"/>
    <mergeCell ref="V602:V603"/>
    <mergeCell ref="K604:K607"/>
    <mergeCell ref="L604:L607"/>
    <mergeCell ref="M604:M607"/>
    <mergeCell ref="N604:N607"/>
    <mergeCell ref="O604:O607"/>
    <mergeCell ref="P604:Q605"/>
    <mergeCell ref="R604:S605"/>
    <mergeCell ref="T604:U605"/>
    <mergeCell ref="V604:V605"/>
    <mergeCell ref="W604:W607"/>
    <mergeCell ref="P606:P607"/>
    <mergeCell ref="Q606:Q607"/>
    <mergeCell ref="R606:R607"/>
    <mergeCell ref="S606:S607"/>
    <mergeCell ref="T606:T607"/>
    <mergeCell ref="U606:U607"/>
    <mergeCell ref="V606:V607"/>
    <mergeCell ref="K608:K611"/>
    <mergeCell ref="L608:L611"/>
    <mergeCell ref="M608:M611"/>
    <mergeCell ref="N608:N611"/>
    <mergeCell ref="O608:O611"/>
    <mergeCell ref="P608:Q609"/>
    <mergeCell ref="R608:S609"/>
    <mergeCell ref="T608:U609"/>
    <mergeCell ref="V608:V609"/>
    <mergeCell ref="W608:W611"/>
    <mergeCell ref="P610:P611"/>
    <mergeCell ref="Q610:Q611"/>
    <mergeCell ref="R610:R611"/>
    <mergeCell ref="S610:S611"/>
    <mergeCell ref="T610:T611"/>
    <mergeCell ref="U610:U611"/>
    <mergeCell ref="V610:V611"/>
    <mergeCell ref="K616:K619"/>
    <mergeCell ref="L616:L619"/>
    <mergeCell ref="M616:M619"/>
    <mergeCell ref="N616:N619"/>
    <mergeCell ref="O616:O619"/>
    <mergeCell ref="P616:Q617"/>
    <mergeCell ref="R616:S617"/>
    <mergeCell ref="T616:U617"/>
    <mergeCell ref="V616:V617"/>
    <mergeCell ref="P618:P619"/>
    <mergeCell ref="Q618:Q619"/>
    <mergeCell ref="R618:R619"/>
    <mergeCell ref="S618:S619"/>
    <mergeCell ref="T618:T619"/>
    <mergeCell ref="U618:U619"/>
    <mergeCell ref="V618:V619"/>
    <mergeCell ref="L612:L615"/>
    <mergeCell ref="M612:M615"/>
    <mergeCell ref="N612:N615"/>
    <mergeCell ref="O612:O615"/>
    <mergeCell ref="P612:Q613"/>
    <mergeCell ref="R612:S613"/>
    <mergeCell ref="T612:U613"/>
    <mergeCell ref="V612:V613"/>
    <mergeCell ref="P614:P615"/>
    <mergeCell ref="Q614:Q615"/>
    <mergeCell ref="R614:R615"/>
    <mergeCell ref="S614:S615"/>
    <mergeCell ref="T614:T615"/>
    <mergeCell ref="U614:U615"/>
    <mergeCell ref="V614:V615"/>
    <mergeCell ref="F640:F641"/>
    <mergeCell ref="G640:G643"/>
    <mergeCell ref="H640:H643"/>
    <mergeCell ref="I640:I643"/>
    <mergeCell ref="J640:J643"/>
    <mergeCell ref="K640:K643"/>
    <mergeCell ref="L640:L643"/>
    <mergeCell ref="P624:Q625"/>
    <mergeCell ref="R624:S625"/>
    <mergeCell ref="T624:U625"/>
    <mergeCell ref="V624:V625"/>
    <mergeCell ref="P626:P627"/>
    <mergeCell ref="Q626:Q627"/>
    <mergeCell ref="R626:R627"/>
    <mergeCell ref="S626:S627"/>
    <mergeCell ref="T626:T627"/>
    <mergeCell ref="U626:U627"/>
    <mergeCell ref="V626:V627"/>
    <mergeCell ref="N640:N643"/>
    <mergeCell ref="O640:O643"/>
    <mergeCell ref="P640:Q641"/>
    <mergeCell ref="R640:S641"/>
    <mergeCell ref="T640:U641"/>
    <mergeCell ref="V640:V641"/>
    <mergeCell ref="F642:F643"/>
    <mergeCell ref="P642:P643"/>
    <mergeCell ref="Q642:Q643"/>
    <mergeCell ref="R642:R643"/>
    <mergeCell ref="S642:S643"/>
    <mergeCell ref="T642:T643"/>
    <mergeCell ref="U642:U643"/>
    <mergeCell ref="V642:V643"/>
    <mergeCell ref="C636:C639"/>
    <mergeCell ref="F636:F637"/>
    <mergeCell ref="G636:G639"/>
    <mergeCell ref="H636:H639"/>
    <mergeCell ref="I636:I639"/>
    <mergeCell ref="J636:J639"/>
    <mergeCell ref="K636:K639"/>
    <mergeCell ref="L636:L639"/>
    <mergeCell ref="M636:M639"/>
    <mergeCell ref="N636:N639"/>
    <mergeCell ref="O636:O639"/>
    <mergeCell ref="P636:Q637"/>
    <mergeCell ref="R636:S637"/>
    <mergeCell ref="T636:U637"/>
    <mergeCell ref="V636:V637"/>
    <mergeCell ref="F638:F639"/>
    <mergeCell ref="P638:P639"/>
    <mergeCell ref="Q638:Q639"/>
    <mergeCell ref="R638:R639"/>
    <mergeCell ref="S638:S639"/>
    <mergeCell ref="T638:T639"/>
    <mergeCell ref="U638:U639"/>
    <mergeCell ref="V638:V639"/>
    <mergeCell ref="U650:U651"/>
    <mergeCell ref="V650:V651"/>
    <mergeCell ref="C644:C647"/>
    <mergeCell ref="F644:F645"/>
    <mergeCell ref="G644:G647"/>
    <mergeCell ref="H644:H647"/>
    <mergeCell ref="I644:I647"/>
    <mergeCell ref="J644:J647"/>
    <mergeCell ref="K644:K647"/>
    <mergeCell ref="L644:L647"/>
    <mergeCell ref="M644:M647"/>
    <mergeCell ref="N644:N647"/>
    <mergeCell ref="O644:O647"/>
    <mergeCell ref="P644:Q645"/>
    <mergeCell ref="R644:S645"/>
    <mergeCell ref="T644:U645"/>
    <mergeCell ref="V644:V645"/>
    <mergeCell ref="F646:F647"/>
    <mergeCell ref="P646:P647"/>
    <mergeCell ref="B620:B623"/>
    <mergeCell ref="M640:M643"/>
    <mergeCell ref="C640:C643"/>
    <mergeCell ref="B636:B639"/>
    <mergeCell ref="B648:B651"/>
    <mergeCell ref="Q646:Q647"/>
    <mergeCell ref="R646:R647"/>
    <mergeCell ref="S646:S647"/>
    <mergeCell ref="T646:T647"/>
    <mergeCell ref="U646:U647"/>
    <mergeCell ref="V646:V647"/>
    <mergeCell ref="C648:C651"/>
    <mergeCell ref="F648:F649"/>
    <mergeCell ref="G648:G651"/>
    <mergeCell ref="H648:H651"/>
    <mergeCell ref="I648:I651"/>
    <mergeCell ref="J648:J651"/>
    <mergeCell ref="K648:K651"/>
    <mergeCell ref="L648:L651"/>
    <mergeCell ref="M648:M651"/>
    <mergeCell ref="N648:N651"/>
    <mergeCell ref="O648:O651"/>
    <mergeCell ref="P648:Q649"/>
    <mergeCell ref="R648:S649"/>
    <mergeCell ref="T648:U649"/>
    <mergeCell ref="V648:V649"/>
    <mergeCell ref="F650:F651"/>
    <mergeCell ref="P650:P651"/>
    <mergeCell ref="Q650:Q651"/>
    <mergeCell ref="R650:R651"/>
    <mergeCell ref="S650:S651"/>
    <mergeCell ref="T650:T651"/>
  </mergeCells>
  <phoneticPr fontId="8"/>
  <hyperlinks>
    <hyperlink ref="F26" r:id="rId2"/>
    <hyperlink ref="F12" r:id="rId3" display="http://www.city.kure.lg.jp/soshiki/１０４/"/>
    <hyperlink ref="F16" r:id="rId4"/>
    <hyperlink ref="F20" r:id="rId5"/>
    <hyperlink ref="F24" r:id="rId6"/>
    <hyperlink ref="F28" r:id="rId7"/>
    <hyperlink ref="F32" r:id="rId8"/>
    <hyperlink ref="F36" r:id="rId9"/>
    <hyperlink ref="F40" r:id="rId10"/>
    <hyperlink ref="F14" r:id="rId11"/>
    <hyperlink ref="F44" r:id="rId12"/>
    <hyperlink ref="F48" r:id="rId13"/>
    <hyperlink ref="F52" r:id="rId14"/>
    <hyperlink ref="F56" r:id="rId15"/>
    <hyperlink ref="F60" r:id="rId16"/>
    <hyperlink ref="F68" r:id="rId17"/>
    <hyperlink ref="F76" r:id="rId18"/>
    <hyperlink ref="F80" r:id="rId19"/>
    <hyperlink ref="F96" r:id="rId20"/>
    <hyperlink ref="F100" r:id="rId21"/>
    <hyperlink ref="F46" r:id="rId22"/>
    <hyperlink ref="F50" r:id="rId23"/>
    <hyperlink ref="F72" r:id="rId24"/>
    <hyperlink ref="F84" r:id="rId25"/>
    <hyperlink ref="F88" r:id="rId26"/>
    <hyperlink ref="F92" r:id="rId27"/>
    <hyperlink ref="F64" r:id="rId28"/>
    <hyperlink ref="F120" r:id="rId29"/>
    <hyperlink ref="F124" r:id="rId30"/>
    <hyperlink ref="F128" r:id="rId31"/>
    <hyperlink ref="F136" r:id="rId32"/>
    <hyperlink ref="F144" r:id="rId33"/>
    <hyperlink ref="F140" r:id="rId34"/>
    <hyperlink ref="F152" r:id="rId35"/>
    <hyperlink ref="F148" r:id="rId36"/>
    <hyperlink ref="F132" r:id="rId37"/>
    <hyperlink ref="F338" r:id="rId38"/>
    <hyperlink ref="F350" r:id="rId39"/>
    <hyperlink ref="F108" r:id="rId40"/>
    <hyperlink ref="F112" r:id="rId41"/>
    <hyperlink ref="F116" r:id="rId42"/>
    <hyperlink ref="F104" r:id="rId43"/>
  </hyperlinks>
  <printOptions horizontalCentered="1"/>
  <pageMargins left="0.59055118110236227" right="0.59055118110236227" top="0.59055118110236227" bottom="0.59055118110236227" header="0.39370078740157483" footer="0.39370078740157483"/>
  <pageSetup paperSize="9" firstPageNumber="2" orientation="portrait" r:id="rId44"/>
  <headerFooter>
    <oddFooter>&amp;C&amp;P</oddFooter>
  </headerFooter>
  <drawing r:id="rId4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110"/>
  <sheetViews>
    <sheetView view="pageBreakPreview" zoomScale="115" zoomScaleNormal="100" zoomScaleSheetLayoutView="115" workbookViewId="0">
      <pane ySplit="7" topLeftCell="A92" activePane="bottomLeft" state="frozen"/>
      <selection activeCell="M31" sqref="M31"/>
      <selection pane="bottomLeft" activeCell="X12" sqref="X12"/>
    </sheetView>
  </sheetViews>
  <sheetFormatPr defaultRowHeight="11.25" x14ac:dyDescent="0.15"/>
  <cols>
    <col min="1" max="1" width="1.625" style="281" customWidth="1"/>
    <col min="2" max="2" width="2.375" style="281" customWidth="1"/>
    <col min="3" max="3" width="5.5" style="281" customWidth="1"/>
    <col min="4" max="4" width="3.25" style="281" customWidth="1"/>
    <col min="5" max="5" width="15.625" style="192" customWidth="1"/>
    <col min="6" max="6" width="13.75" style="281" customWidth="1"/>
    <col min="7" max="14" width="2.125" style="191" customWidth="1"/>
    <col min="15" max="15" width="2.125" style="383" customWidth="1"/>
    <col min="16" max="16" width="2" style="191" customWidth="1"/>
    <col min="17" max="19" width="4.375" style="191" customWidth="1"/>
    <col min="20" max="20" width="5.375" style="191" customWidth="1"/>
    <col min="21" max="22" width="4.125" style="191" customWidth="1"/>
    <col min="23" max="23" width="1.625" style="281" customWidth="1"/>
    <col min="24" max="16384" width="9" style="281"/>
  </cols>
  <sheetData>
    <row r="1" spans="1:27" s="179" customFormat="1" ht="12" x14ac:dyDescent="0.15">
      <c r="A1" s="177"/>
      <c r="B1" s="178"/>
      <c r="I1" s="178"/>
      <c r="O1" s="380"/>
    </row>
    <row r="2" spans="1:27" s="179" customFormat="1" ht="45" customHeight="1" x14ac:dyDescent="0.15">
      <c r="A2" s="154"/>
      <c r="B2" s="170"/>
      <c r="C2" s="154"/>
      <c r="D2" s="154"/>
      <c r="E2" s="154"/>
      <c r="F2" s="154"/>
      <c r="G2" s="154"/>
      <c r="H2" s="154"/>
      <c r="I2" s="170"/>
      <c r="J2" s="154"/>
      <c r="K2" s="154"/>
      <c r="L2" s="154"/>
      <c r="M2" s="154"/>
      <c r="N2" s="154"/>
      <c r="O2" s="381"/>
      <c r="P2" s="154"/>
      <c r="Q2" s="154"/>
      <c r="R2" s="154"/>
      <c r="S2" s="154"/>
      <c r="T2" s="154"/>
      <c r="U2" s="154"/>
      <c r="V2" s="154"/>
    </row>
    <row r="3" spans="1:27" s="179" customFormat="1" ht="12" customHeight="1" thickBot="1" x14ac:dyDescent="0.2">
      <c r="A3" s="154"/>
      <c r="B3" s="170"/>
      <c r="C3" s="154"/>
      <c r="D3" s="154"/>
      <c r="E3" s="154"/>
      <c r="F3" s="154"/>
      <c r="G3" s="154"/>
      <c r="H3" s="154"/>
      <c r="I3" s="170"/>
      <c r="J3" s="154"/>
      <c r="K3" s="154"/>
      <c r="L3" s="154"/>
      <c r="M3" s="154"/>
      <c r="N3" s="154"/>
      <c r="O3" s="381"/>
      <c r="P3" s="154"/>
      <c r="Q3" s="154"/>
      <c r="R3" s="154"/>
      <c r="S3" s="154"/>
      <c r="T3" s="154"/>
      <c r="U3" s="154"/>
      <c r="V3" s="154"/>
    </row>
    <row r="4" spans="1:27" ht="13.5" customHeight="1" x14ac:dyDescent="0.15">
      <c r="A4" s="256"/>
      <c r="B4" s="4277" t="s">
        <v>19</v>
      </c>
      <c r="C4" s="4280" t="s">
        <v>2391</v>
      </c>
      <c r="D4" s="4283" t="s">
        <v>2392</v>
      </c>
      <c r="E4" s="4284"/>
      <c r="F4" s="4289" t="s">
        <v>2516</v>
      </c>
      <c r="G4" s="338" t="s">
        <v>2383</v>
      </c>
      <c r="H4" s="338"/>
      <c r="I4" s="338"/>
      <c r="J4" s="338"/>
      <c r="K4" s="338"/>
      <c r="L4" s="338"/>
      <c r="M4" s="338"/>
      <c r="N4" s="338"/>
      <c r="O4" s="3477" t="s">
        <v>3203</v>
      </c>
      <c r="P4" s="3506" t="s">
        <v>3206</v>
      </c>
      <c r="Q4" s="3507"/>
      <c r="R4" s="3506" t="s">
        <v>4095</v>
      </c>
      <c r="S4" s="3507"/>
      <c r="T4" s="3506" t="s">
        <v>3200</v>
      </c>
      <c r="U4" s="3510"/>
      <c r="V4" s="3504" t="s">
        <v>3205</v>
      </c>
      <c r="W4" s="19"/>
    </row>
    <row r="5" spans="1:27" ht="11.25" customHeight="1" x14ac:dyDescent="0.15">
      <c r="A5" s="256"/>
      <c r="B5" s="4278"/>
      <c r="C5" s="4281"/>
      <c r="D5" s="4285"/>
      <c r="E5" s="4286"/>
      <c r="F5" s="4290"/>
      <c r="G5" s="3480" t="s">
        <v>2384</v>
      </c>
      <c r="H5" s="547" t="s">
        <v>2385</v>
      </c>
      <c r="I5" s="548"/>
      <c r="J5" s="548"/>
      <c r="K5" s="548"/>
      <c r="L5" s="548"/>
      <c r="M5" s="548"/>
      <c r="N5" s="548"/>
      <c r="O5" s="3854"/>
      <c r="P5" s="3508"/>
      <c r="Q5" s="3509"/>
      <c r="R5" s="3508"/>
      <c r="S5" s="3509"/>
      <c r="T5" s="3511"/>
      <c r="U5" s="3512"/>
      <c r="V5" s="3505"/>
      <c r="W5" s="19"/>
    </row>
    <row r="6" spans="1:27" ht="25.5" customHeight="1" x14ac:dyDescent="0.15">
      <c r="A6" s="256"/>
      <c r="B6" s="4278"/>
      <c r="C6" s="4281"/>
      <c r="D6" s="4285"/>
      <c r="E6" s="4286"/>
      <c r="F6" s="4290"/>
      <c r="G6" s="3480"/>
      <c r="H6" s="549" t="s">
        <v>2386</v>
      </c>
      <c r="I6" s="550"/>
      <c r="J6" s="3482" t="s">
        <v>3194</v>
      </c>
      <c r="K6" s="551" t="s">
        <v>3197</v>
      </c>
      <c r="L6" s="552"/>
      <c r="M6" s="553"/>
      <c r="N6" s="3484" t="s">
        <v>3173</v>
      </c>
      <c r="O6" s="3854"/>
      <c r="P6" s="344" t="s">
        <v>4531</v>
      </c>
      <c r="Q6" s="341"/>
      <c r="R6" s="554" t="s">
        <v>3190</v>
      </c>
      <c r="S6" s="555"/>
      <c r="T6" s="556" t="s">
        <v>5899</v>
      </c>
      <c r="U6" s="557"/>
      <c r="V6" s="558" t="s">
        <v>3204</v>
      </c>
      <c r="W6" s="19"/>
    </row>
    <row r="7" spans="1:27" ht="46.5" customHeight="1" thickBot="1" x14ac:dyDescent="0.2">
      <c r="A7" s="256"/>
      <c r="B7" s="4279"/>
      <c r="C7" s="4282"/>
      <c r="D7" s="4287"/>
      <c r="E7" s="4288"/>
      <c r="F7" s="4291"/>
      <c r="G7" s="3481"/>
      <c r="H7" s="559" t="s">
        <v>3192</v>
      </c>
      <c r="I7" s="560" t="s">
        <v>3193</v>
      </c>
      <c r="J7" s="3483"/>
      <c r="K7" s="561" t="s">
        <v>3170</v>
      </c>
      <c r="L7" s="562" t="s">
        <v>3171</v>
      </c>
      <c r="M7" s="563" t="s">
        <v>3172</v>
      </c>
      <c r="N7" s="3485"/>
      <c r="O7" s="3855"/>
      <c r="P7" s="342"/>
      <c r="Q7" s="343" t="s">
        <v>3202</v>
      </c>
      <c r="R7" s="564" t="s">
        <v>3191</v>
      </c>
      <c r="S7" s="565" t="s">
        <v>3196</v>
      </c>
      <c r="T7" s="564" t="s">
        <v>3195</v>
      </c>
      <c r="U7" s="345" t="s">
        <v>5900</v>
      </c>
      <c r="V7" s="566" t="s">
        <v>3414</v>
      </c>
      <c r="W7" s="19"/>
    </row>
    <row r="8" spans="1:27" ht="12" customHeight="1" thickBot="1" x14ac:dyDescent="0.2">
      <c r="A8" s="256"/>
      <c r="B8" s="150" t="s">
        <v>2495</v>
      </c>
      <c r="C8" s="151"/>
      <c r="D8" s="151"/>
      <c r="E8" s="151"/>
      <c r="F8" s="161"/>
      <c r="G8" s="152"/>
      <c r="H8" s="152"/>
      <c r="I8" s="152"/>
      <c r="J8" s="152"/>
      <c r="K8" s="152"/>
      <c r="L8" s="152"/>
      <c r="M8" s="152"/>
      <c r="N8" s="152"/>
      <c r="O8" s="382"/>
      <c r="P8" s="152"/>
      <c r="Q8" s="152"/>
      <c r="R8" s="152"/>
      <c r="S8" s="152"/>
      <c r="T8" s="152"/>
      <c r="U8" s="152"/>
      <c r="V8" s="589"/>
      <c r="W8" s="19"/>
    </row>
    <row r="9" spans="1:27" ht="12" customHeight="1" x14ac:dyDescent="0.15">
      <c r="A9" s="256"/>
      <c r="B9" s="4232" t="s">
        <v>68</v>
      </c>
      <c r="C9" s="4227" t="s">
        <v>4475</v>
      </c>
      <c r="D9" s="464" t="s">
        <v>72</v>
      </c>
      <c r="E9" s="325" t="s">
        <v>2029</v>
      </c>
      <c r="F9" s="4300" t="s">
        <v>2030</v>
      </c>
      <c r="G9" s="4265">
        <v>16</v>
      </c>
      <c r="H9" s="3486">
        <v>9</v>
      </c>
      <c r="I9" s="3488">
        <v>0</v>
      </c>
      <c r="J9" s="3490">
        <v>1</v>
      </c>
      <c r="K9" s="3486">
        <v>1</v>
      </c>
      <c r="L9" s="3488">
        <v>1</v>
      </c>
      <c r="M9" s="3490">
        <v>8</v>
      </c>
      <c r="N9" s="3492">
        <v>7</v>
      </c>
      <c r="O9" s="3351">
        <v>24</v>
      </c>
      <c r="P9" s="3352" t="s">
        <v>4092</v>
      </c>
      <c r="Q9" s="3353"/>
      <c r="R9" s="4241" t="s">
        <v>4091</v>
      </c>
      <c r="S9" s="4242"/>
      <c r="T9" s="4245" t="s">
        <v>4088</v>
      </c>
      <c r="U9" s="4246"/>
      <c r="V9" s="4249" t="s">
        <v>4090</v>
      </c>
      <c r="W9" s="19"/>
      <c r="Y9" s="1440">
        <f>SUM(H9:J12)</f>
        <v>10</v>
      </c>
      <c r="Z9" s="1440">
        <f>SUM(K9:M12)</f>
        <v>10</v>
      </c>
      <c r="AA9" s="196" t="str">
        <f>IF(Y9=Z9,"","不一致")</f>
        <v/>
      </c>
    </row>
    <row r="10" spans="1:27" ht="12" customHeight="1" x14ac:dyDescent="0.15">
      <c r="A10" s="256"/>
      <c r="B10" s="4232"/>
      <c r="C10" s="4227"/>
      <c r="D10" s="325"/>
      <c r="E10" s="20" t="s">
        <v>2031</v>
      </c>
      <c r="F10" s="4301"/>
      <c r="G10" s="3892"/>
      <c r="H10" s="3487"/>
      <c r="I10" s="3489"/>
      <c r="J10" s="3491"/>
      <c r="K10" s="3487"/>
      <c r="L10" s="3489"/>
      <c r="M10" s="3491"/>
      <c r="N10" s="3493"/>
      <c r="O10" s="3326"/>
      <c r="P10" s="3330"/>
      <c r="Q10" s="3331"/>
      <c r="R10" s="4243"/>
      <c r="S10" s="4244"/>
      <c r="T10" s="4247"/>
      <c r="U10" s="4248"/>
      <c r="V10" s="4250"/>
      <c r="W10" s="19"/>
    </row>
    <row r="11" spans="1:27" ht="12" customHeight="1" x14ac:dyDescent="0.15">
      <c r="A11" s="256"/>
      <c r="B11" s="4232"/>
      <c r="C11" s="4227"/>
      <c r="D11" s="464" t="s">
        <v>70</v>
      </c>
      <c r="E11" s="326" t="s">
        <v>2032</v>
      </c>
      <c r="F11" s="4292" t="s">
        <v>2033</v>
      </c>
      <c r="G11" s="3892"/>
      <c r="H11" s="3487"/>
      <c r="I11" s="3489"/>
      <c r="J11" s="3491"/>
      <c r="K11" s="3487"/>
      <c r="L11" s="3489"/>
      <c r="M11" s="3491"/>
      <c r="N11" s="3493"/>
      <c r="O11" s="3326"/>
      <c r="P11" s="3340"/>
      <c r="Q11" s="3342">
        <v>1134</v>
      </c>
      <c r="R11" s="3344">
        <v>1229754</v>
      </c>
      <c r="S11" s="4251">
        <v>2830069</v>
      </c>
      <c r="T11" s="4253" t="s">
        <v>4089</v>
      </c>
      <c r="U11" s="4255">
        <f>20+20+22+20+22+20+21+20+20+19+19+21</f>
        <v>244</v>
      </c>
      <c r="V11" s="4257"/>
      <c r="W11" s="19"/>
    </row>
    <row r="12" spans="1:27" ht="12" customHeight="1" thickBot="1" x14ac:dyDescent="0.2">
      <c r="A12" s="256"/>
      <c r="B12" s="4232"/>
      <c r="C12" s="4227"/>
      <c r="D12" s="464" t="s">
        <v>71</v>
      </c>
      <c r="E12" s="326" t="s">
        <v>2034</v>
      </c>
      <c r="F12" s="4293"/>
      <c r="G12" s="4266"/>
      <c r="H12" s="3487"/>
      <c r="I12" s="3489"/>
      <c r="J12" s="3491"/>
      <c r="K12" s="3487"/>
      <c r="L12" s="3489"/>
      <c r="M12" s="3491"/>
      <c r="N12" s="3493"/>
      <c r="O12" s="3326"/>
      <c r="P12" s="3340"/>
      <c r="Q12" s="3366"/>
      <c r="R12" s="3737"/>
      <c r="S12" s="4252"/>
      <c r="T12" s="4254"/>
      <c r="U12" s="4256"/>
      <c r="V12" s="4258"/>
      <c r="W12" s="19"/>
    </row>
    <row r="13" spans="1:27" ht="12" customHeight="1" thickBot="1" x14ac:dyDescent="0.2">
      <c r="A13" s="256"/>
      <c r="B13" s="150" t="s">
        <v>2496</v>
      </c>
      <c r="C13" s="546"/>
      <c r="D13" s="151"/>
      <c r="E13" s="151"/>
      <c r="F13" s="162"/>
      <c r="G13" s="152"/>
      <c r="H13" s="152"/>
      <c r="I13" s="152"/>
      <c r="J13" s="152"/>
      <c r="K13" s="152"/>
      <c r="L13" s="152"/>
      <c r="M13" s="152"/>
      <c r="N13" s="152"/>
      <c r="O13" s="382"/>
      <c r="P13" s="152"/>
      <c r="Q13" s="152"/>
      <c r="R13" s="152"/>
      <c r="S13" s="152"/>
      <c r="T13" s="152"/>
      <c r="U13" s="152"/>
      <c r="V13" s="590"/>
      <c r="W13" s="19"/>
    </row>
    <row r="14" spans="1:27" ht="12" customHeight="1" x14ac:dyDescent="0.15">
      <c r="A14" s="256"/>
      <c r="B14" s="4267" t="s">
        <v>2035</v>
      </c>
      <c r="C14" s="4270" t="s">
        <v>4474</v>
      </c>
      <c r="D14" s="1115" t="s">
        <v>72</v>
      </c>
      <c r="E14" s="1116" t="s">
        <v>4805</v>
      </c>
      <c r="F14" s="4273" t="s">
        <v>4806</v>
      </c>
      <c r="G14" s="4275">
        <v>8</v>
      </c>
      <c r="H14" s="3486">
        <v>4</v>
      </c>
      <c r="I14" s="3488">
        <v>0</v>
      </c>
      <c r="J14" s="3490">
        <v>4</v>
      </c>
      <c r="K14" s="3486">
        <v>1</v>
      </c>
      <c r="L14" s="3488">
        <v>3</v>
      </c>
      <c r="M14" s="3490">
        <v>4</v>
      </c>
      <c r="N14" s="3492">
        <v>1</v>
      </c>
      <c r="O14" s="3351">
        <v>60</v>
      </c>
      <c r="P14" s="3352">
        <v>102972</v>
      </c>
      <c r="Q14" s="3353"/>
      <c r="R14" s="3354" t="s">
        <v>3821</v>
      </c>
      <c r="S14" s="3355"/>
      <c r="T14" s="3352" t="s">
        <v>4772</v>
      </c>
      <c r="U14" s="3353"/>
      <c r="V14" s="3356" t="s">
        <v>3420</v>
      </c>
      <c r="W14" s="19"/>
      <c r="Y14" s="1440">
        <f>SUM(H14:J17)</f>
        <v>8</v>
      </c>
      <c r="Z14" s="1440">
        <f>SUM(K14:M17)</f>
        <v>8</v>
      </c>
      <c r="AA14" s="196" t="str">
        <f>IF(Y14=Z14,"","不一致")</f>
        <v/>
      </c>
    </row>
    <row r="15" spans="1:27" ht="12" customHeight="1" x14ac:dyDescent="0.15">
      <c r="A15" s="256"/>
      <c r="B15" s="4268"/>
      <c r="C15" s="4271"/>
      <c r="D15" s="20"/>
      <c r="E15" s="326" t="s">
        <v>2036</v>
      </c>
      <c r="F15" s="4274"/>
      <c r="G15" s="4207"/>
      <c r="H15" s="3487"/>
      <c r="I15" s="3489"/>
      <c r="J15" s="3491"/>
      <c r="K15" s="3487"/>
      <c r="L15" s="3489"/>
      <c r="M15" s="3491"/>
      <c r="N15" s="3493"/>
      <c r="O15" s="3326"/>
      <c r="P15" s="3330"/>
      <c r="Q15" s="3331"/>
      <c r="R15" s="3334"/>
      <c r="S15" s="3335"/>
      <c r="T15" s="3336"/>
      <c r="U15" s="3337"/>
      <c r="V15" s="3339"/>
      <c r="W15" s="19"/>
    </row>
    <row r="16" spans="1:27" ht="12" customHeight="1" x14ac:dyDescent="0.15">
      <c r="A16" s="256"/>
      <c r="B16" s="4268"/>
      <c r="C16" s="4271"/>
      <c r="D16" s="1117" t="s">
        <v>70</v>
      </c>
      <c r="E16" s="1118" t="s">
        <v>4807</v>
      </c>
      <c r="F16" s="4239" t="s">
        <v>2037</v>
      </c>
      <c r="G16" s="4207"/>
      <c r="H16" s="3487"/>
      <c r="I16" s="3489"/>
      <c r="J16" s="3491"/>
      <c r="K16" s="3487"/>
      <c r="L16" s="3489"/>
      <c r="M16" s="3491"/>
      <c r="N16" s="3493"/>
      <c r="O16" s="3326"/>
      <c r="P16" s="3340"/>
      <c r="Q16" s="3342">
        <v>11296</v>
      </c>
      <c r="R16" s="3344">
        <v>27369</v>
      </c>
      <c r="S16" s="3345">
        <v>50315</v>
      </c>
      <c r="T16" s="3344" t="s">
        <v>3343</v>
      </c>
      <c r="U16" s="3347">
        <v>359</v>
      </c>
      <c r="V16" s="3397" t="s">
        <v>3426</v>
      </c>
      <c r="W16" s="19"/>
    </row>
    <row r="17" spans="1:27" ht="12" customHeight="1" thickBot="1" x14ac:dyDescent="0.2">
      <c r="A17" s="256"/>
      <c r="B17" s="4269"/>
      <c r="C17" s="4272"/>
      <c r="D17" s="1119" t="s">
        <v>71</v>
      </c>
      <c r="E17" s="1120" t="s">
        <v>2038</v>
      </c>
      <c r="F17" s="4240"/>
      <c r="G17" s="4276"/>
      <c r="H17" s="3487"/>
      <c r="I17" s="3489"/>
      <c r="J17" s="3491"/>
      <c r="K17" s="3487"/>
      <c r="L17" s="3489"/>
      <c r="M17" s="3491"/>
      <c r="N17" s="3493"/>
      <c r="O17" s="3326"/>
      <c r="P17" s="3340"/>
      <c r="Q17" s="3366"/>
      <c r="R17" s="3340"/>
      <c r="S17" s="3367"/>
      <c r="T17" s="3340"/>
      <c r="U17" s="3370"/>
      <c r="V17" s="3400"/>
      <c r="W17" s="19"/>
    </row>
    <row r="18" spans="1:27" ht="12" customHeight="1" x14ac:dyDescent="0.15">
      <c r="A18" s="256"/>
      <c r="B18" s="4233" t="s">
        <v>458</v>
      </c>
      <c r="C18" s="4227" t="s">
        <v>4874</v>
      </c>
      <c r="D18" s="464" t="s">
        <v>72</v>
      </c>
      <c r="E18" s="325" t="s">
        <v>1522</v>
      </c>
      <c r="F18" s="2815" t="s">
        <v>1523</v>
      </c>
      <c r="G18" s="3552">
        <v>4</v>
      </c>
      <c r="H18" s="3486">
        <v>2</v>
      </c>
      <c r="I18" s="3488">
        <v>0</v>
      </c>
      <c r="J18" s="3490">
        <v>2</v>
      </c>
      <c r="K18" s="3486">
        <v>0</v>
      </c>
      <c r="L18" s="3488">
        <v>2</v>
      </c>
      <c r="M18" s="3490">
        <v>2</v>
      </c>
      <c r="N18" s="3492">
        <v>0</v>
      </c>
      <c r="O18" s="3351">
        <v>20</v>
      </c>
      <c r="P18" s="3352">
        <v>77134</v>
      </c>
      <c r="Q18" s="3353"/>
      <c r="R18" s="3354" t="s">
        <v>3459</v>
      </c>
      <c r="S18" s="3355"/>
      <c r="T18" s="3352" t="s">
        <v>4853</v>
      </c>
      <c r="U18" s="3353"/>
      <c r="V18" s="4230" t="s">
        <v>4875</v>
      </c>
      <c r="W18" s="19"/>
      <c r="Y18" s="1440">
        <f>SUM(H18:J21)</f>
        <v>4</v>
      </c>
      <c r="Z18" s="1440">
        <f>SUM(K18:M21)</f>
        <v>4</v>
      </c>
      <c r="AA18" s="196" t="str">
        <f>IF(Y18=Z18,"","不一致")</f>
        <v/>
      </c>
    </row>
    <row r="19" spans="1:27" ht="12" customHeight="1" x14ac:dyDescent="0.15">
      <c r="A19" s="256"/>
      <c r="B19" s="4234"/>
      <c r="C19" s="4227"/>
      <c r="D19" s="325"/>
      <c r="E19" s="20" t="s">
        <v>1524</v>
      </c>
      <c r="F19" s="4237"/>
      <c r="G19" s="3553"/>
      <c r="H19" s="3487"/>
      <c r="I19" s="3489"/>
      <c r="J19" s="3491"/>
      <c r="K19" s="3487"/>
      <c r="L19" s="3489"/>
      <c r="M19" s="3491"/>
      <c r="N19" s="3493"/>
      <c r="O19" s="3326"/>
      <c r="P19" s="3330"/>
      <c r="Q19" s="3331"/>
      <c r="R19" s="3334"/>
      <c r="S19" s="3335"/>
      <c r="T19" s="3336"/>
      <c r="U19" s="3337"/>
      <c r="V19" s="3836"/>
      <c r="W19" s="19"/>
    </row>
    <row r="20" spans="1:27" ht="12" customHeight="1" x14ac:dyDescent="0.15">
      <c r="A20" s="256"/>
      <c r="B20" s="4234"/>
      <c r="C20" s="4227"/>
      <c r="D20" s="464" t="s">
        <v>70</v>
      </c>
      <c r="E20" s="20" t="s">
        <v>2039</v>
      </c>
      <c r="F20" s="3142" t="s">
        <v>4742</v>
      </c>
      <c r="G20" s="3553"/>
      <c r="H20" s="3487"/>
      <c r="I20" s="3489"/>
      <c r="J20" s="3491"/>
      <c r="K20" s="3487"/>
      <c r="L20" s="3489"/>
      <c r="M20" s="3491"/>
      <c r="N20" s="3493"/>
      <c r="O20" s="3326"/>
      <c r="P20" s="3340"/>
      <c r="Q20" s="3342">
        <v>4409</v>
      </c>
      <c r="R20" s="3344">
        <v>4804</v>
      </c>
      <c r="S20" s="3345">
        <v>11094</v>
      </c>
      <c r="T20" s="3344" t="s">
        <v>3446</v>
      </c>
      <c r="U20" s="3347">
        <v>357</v>
      </c>
      <c r="V20" s="3741" t="s">
        <v>3345</v>
      </c>
      <c r="W20" s="19"/>
    </row>
    <row r="21" spans="1:27" ht="12" customHeight="1" thickBot="1" x14ac:dyDescent="0.2">
      <c r="A21" s="256"/>
      <c r="B21" s="4235"/>
      <c r="C21" s="4236"/>
      <c r="D21" s="1121" t="s">
        <v>4876</v>
      </c>
      <c r="E21" s="1122" t="s">
        <v>2040</v>
      </c>
      <c r="F21" s="3146"/>
      <c r="G21" s="4238"/>
      <c r="H21" s="3487"/>
      <c r="I21" s="3489"/>
      <c r="J21" s="3491"/>
      <c r="K21" s="3487"/>
      <c r="L21" s="3489"/>
      <c r="M21" s="3491"/>
      <c r="N21" s="3493"/>
      <c r="O21" s="3326"/>
      <c r="P21" s="3340"/>
      <c r="Q21" s="3366"/>
      <c r="R21" s="3340"/>
      <c r="S21" s="3367"/>
      <c r="T21" s="3340"/>
      <c r="U21" s="3370"/>
      <c r="V21" s="3841"/>
      <c r="W21" s="19"/>
    </row>
    <row r="22" spans="1:27" ht="12" customHeight="1" x14ac:dyDescent="0.15">
      <c r="A22" s="19"/>
      <c r="B22" s="4259" t="s">
        <v>4909</v>
      </c>
      <c r="C22" s="4261" t="s">
        <v>4993</v>
      </c>
      <c r="D22" s="1123" t="s">
        <v>72</v>
      </c>
      <c r="E22" s="1124" t="s">
        <v>86</v>
      </c>
      <c r="F22" s="2943" t="s">
        <v>4994</v>
      </c>
      <c r="G22" s="4263">
        <v>2</v>
      </c>
      <c r="H22" s="3486">
        <v>0</v>
      </c>
      <c r="I22" s="3488">
        <v>0</v>
      </c>
      <c r="J22" s="3490">
        <v>0</v>
      </c>
      <c r="K22" s="3486">
        <v>0</v>
      </c>
      <c r="L22" s="3488">
        <v>0</v>
      </c>
      <c r="M22" s="3490">
        <v>0</v>
      </c>
      <c r="N22" s="3492">
        <v>0</v>
      </c>
      <c r="O22" s="3351">
        <v>0</v>
      </c>
      <c r="P22" s="3352">
        <v>17470</v>
      </c>
      <c r="Q22" s="3353"/>
      <c r="R22" s="3354" t="s">
        <v>3822</v>
      </c>
      <c r="S22" s="3355"/>
      <c r="T22" s="3352" t="s">
        <v>4840</v>
      </c>
      <c r="U22" s="3353"/>
      <c r="V22" s="3356" t="s">
        <v>3420</v>
      </c>
      <c r="W22" s="19"/>
      <c r="Y22" s="1440">
        <f>SUM(H22:J25)</f>
        <v>0</v>
      </c>
      <c r="Z22" s="1440">
        <f>SUM(K22:M25)</f>
        <v>0</v>
      </c>
      <c r="AA22" s="196" t="str">
        <f>IF(Y22=Z22,"","不一致")</f>
        <v/>
      </c>
    </row>
    <row r="23" spans="1:27" ht="12" customHeight="1" x14ac:dyDescent="0.15">
      <c r="A23" s="19"/>
      <c r="B23" s="4234"/>
      <c r="C23" s="4227"/>
      <c r="D23" s="325"/>
      <c r="E23" s="20" t="s">
        <v>2041</v>
      </c>
      <c r="F23" s="2875"/>
      <c r="G23" s="4219"/>
      <c r="H23" s="3487"/>
      <c r="I23" s="3489"/>
      <c r="J23" s="3491"/>
      <c r="K23" s="3487"/>
      <c r="L23" s="3489"/>
      <c r="M23" s="3491"/>
      <c r="N23" s="3493"/>
      <c r="O23" s="3326"/>
      <c r="P23" s="3330"/>
      <c r="Q23" s="3331"/>
      <c r="R23" s="3334"/>
      <c r="S23" s="3335"/>
      <c r="T23" s="3336"/>
      <c r="U23" s="3337"/>
      <c r="V23" s="3339"/>
      <c r="W23" s="19"/>
    </row>
    <row r="24" spans="1:27" ht="12" customHeight="1" x14ac:dyDescent="0.15">
      <c r="A24" s="19"/>
      <c r="B24" s="4234"/>
      <c r="C24" s="4227"/>
      <c r="D24" s="464" t="s">
        <v>70</v>
      </c>
      <c r="E24" s="20" t="s">
        <v>2042</v>
      </c>
      <c r="F24" s="3142" t="s">
        <v>4809</v>
      </c>
      <c r="G24" s="4219"/>
      <c r="H24" s="3487"/>
      <c r="I24" s="3489"/>
      <c r="J24" s="3491"/>
      <c r="K24" s="3487"/>
      <c r="L24" s="3489"/>
      <c r="M24" s="3491"/>
      <c r="N24" s="3493"/>
      <c r="O24" s="3326"/>
      <c r="P24" s="3340"/>
      <c r="Q24" s="3342">
        <v>0</v>
      </c>
      <c r="R24" s="3344">
        <v>64978</v>
      </c>
      <c r="S24" s="3345">
        <v>140408</v>
      </c>
      <c r="T24" s="3344" t="s">
        <v>3823</v>
      </c>
      <c r="U24" s="3347">
        <v>306</v>
      </c>
      <c r="V24" s="3397" t="s">
        <v>3426</v>
      </c>
      <c r="W24" s="19"/>
    </row>
    <row r="25" spans="1:27" ht="12" customHeight="1" thickBot="1" x14ac:dyDescent="0.2">
      <c r="A25" s="19"/>
      <c r="B25" s="4260"/>
      <c r="C25" s="4262"/>
      <c r="D25" s="1125" t="s">
        <v>71</v>
      </c>
      <c r="E25" s="1126" t="s">
        <v>2042</v>
      </c>
      <c r="F25" s="4262"/>
      <c r="G25" s="4264"/>
      <c r="H25" s="3773"/>
      <c r="I25" s="3775"/>
      <c r="J25" s="3777"/>
      <c r="K25" s="3515"/>
      <c r="L25" s="3513"/>
      <c r="M25" s="3514"/>
      <c r="N25" s="3516"/>
      <c r="O25" s="3327"/>
      <c r="P25" s="3341"/>
      <c r="Q25" s="3343"/>
      <c r="R25" s="3341"/>
      <c r="S25" s="3383"/>
      <c r="T25" s="3341"/>
      <c r="U25" s="3348"/>
      <c r="V25" s="3399"/>
      <c r="W25" s="19"/>
    </row>
    <row r="26" spans="1:27" ht="12" customHeight="1" x14ac:dyDescent="0.15">
      <c r="A26" s="19"/>
      <c r="B26" s="4234" t="s">
        <v>459</v>
      </c>
      <c r="C26" s="4227" t="s">
        <v>4473</v>
      </c>
      <c r="D26" s="464" t="s">
        <v>4911</v>
      </c>
      <c r="E26" s="1127" t="s">
        <v>5109</v>
      </c>
      <c r="F26" s="4309" t="s">
        <v>4809</v>
      </c>
      <c r="G26" s="4305">
        <v>14</v>
      </c>
      <c r="H26" s="4306">
        <v>12</v>
      </c>
      <c r="I26" s="4313">
        <v>0</v>
      </c>
      <c r="J26" s="4312">
        <v>2</v>
      </c>
      <c r="K26" s="4221">
        <v>1</v>
      </c>
      <c r="L26" s="4222">
        <v>1</v>
      </c>
      <c r="M26" s="4223">
        <v>12</v>
      </c>
      <c r="N26" s="4224">
        <v>3</v>
      </c>
      <c r="O26" s="3351">
        <v>16</v>
      </c>
      <c r="P26" s="3352">
        <v>92065</v>
      </c>
      <c r="Q26" s="3353"/>
      <c r="R26" s="3354" t="s">
        <v>3824</v>
      </c>
      <c r="S26" s="3355"/>
      <c r="T26" s="3352" t="s">
        <v>5110</v>
      </c>
      <c r="U26" s="3353"/>
      <c r="V26" s="3356" t="s">
        <v>3420</v>
      </c>
      <c r="W26" s="19"/>
      <c r="X26" s="1441">
        <f>SUM(O26:O55)</f>
        <v>123</v>
      </c>
      <c r="Y26" s="1440">
        <f>SUM(H26:J29)</f>
        <v>14</v>
      </c>
      <c r="Z26" s="1440">
        <f>SUM(K26:M29)</f>
        <v>14</v>
      </c>
      <c r="AA26" s="196" t="str">
        <f>IF(Y26=Z26,"","不一致")</f>
        <v/>
      </c>
    </row>
    <row r="27" spans="1:27" ht="12" customHeight="1" x14ac:dyDescent="0.15">
      <c r="A27" s="19"/>
      <c r="B27" s="4234"/>
      <c r="C27" s="4227"/>
      <c r="D27" s="464"/>
      <c r="E27" s="1128" t="s">
        <v>5111</v>
      </c>
      <c r="F27" s="3145"/>
      <c r="G27" s="4198"/>
      <c r="H27" s="4201"/>
      <c r="I27" s="4204"/>
      <c r="J27" s="4210"/>
      <c r="K27" s="4213"/>
      <c r="L27" s="4216"/>
      <c r="M27" s="4210"/>
      <c r="N27" s="4225"/>
      <c r="O27" s="3326"/>
      <c r="P27" s="3330"/>
      <c r="Q27" s="3331"/>
      <c r="R27" s="3334"/>
      <c r="S27" s="3335"/>
      <c r="T27" s="3336"/>
      <c r="U27" s="3337"/>
      <c r="V27" s="3339"/>
      <c r="W27" s="19"/>
    </row>
    <row r="28" spans="1:27" ht="12" customHeight="1" x14ac:dyDescent="0.15">
      <c r="A28" s="19"/>
      <c r="B28" s="4234"/>
      <c r="C28" s="4227"/>
      <c r="D28" s="1129"/>
      <c r="E28" s="1130" t="s">
        <v>5112</v>
      </c>
      <c r="F28" s="3149" t="s">
        <v>2043</v>
      </c>
      <c r="G28" s="4198"/>
      <c r="H28" s="4201"/>
      <c r="I28" s="4204"/>
      <c r="J28" s="4210"/>
      <c r="K28" s="4213"/>
      <c r="L28" s="4216"/>
      <c r="M28" s="4210"/>
      <c r="N28" s="4225"/>
      <c r="O28" s="3326"/>
      <c r="P28" s="3340"/>
      <c r="Q28" s="3342">
        <v>496</v>
      </c>
      <c r="R28" s="3344">
        <v>64353</v>
      </c>
      <c r="S28" s="3345">
        <v>136540</v>
      </c>
      <c r="T28" s="3344" t="s">
        <v>3686</v>
      </c>
      <c r="U28" s="3347">
        <v>359</v>
      </c>
      <c r="V28" s="3397" t="s">
        <v>3426</v>
      </c>
      <c r="W28" s="19"/>
    </row>
    <row r="29" spans="1:27" ht="12" customHeight="1" x14ac:dyDescent="0.15">
      <c r="A29" s="19"/>
      <c r="B29" s="4234"/>
      <c r="C29" s="4227"/>
      <c r="D29" s="464" t="s">
        <v>70</v>
      </c>
      <c r="E29" s="1128" t="s">
        <v>5113</v>
      </c>
      <c r="F29" s="3148"/>
      <c r="G29" s="4198"/>
      <c r="H29" s="4201"/>
      <c r="I29" s="4204"/>
      <c r="J29" s="4210"/>
      <c r="K29" s="4213"/>
      <c r="L29" s="4216"/>
      <c r="M29" s="4210"/>
      <c r="N29" s="4225"/>
      <c r="O29" s="3326"/>
      <c r="P29" s="3340"/>
      <c r="Q29" s="3366"/>
      <c r="R29" s="3340"/>
      <c r="S29" s="3367"/>
      <c r="T29" s="3340"/>
      <c r="U29" s="3370"/>
      <c r="V29" s="3400"/>
      <c r="W29" s="19"/>
    </row>
    <row r="30" spans="1:27" ht="12" customHeight="1" x14ac:dyDescent="0.15">
      <c r="A30" s="19"/>
      <c r="B30" s="4234"/>
      <c r="C30" s="4227"/>
      <c r="D30" s="464" t="s">
        <v>71</v>
      </c>
      <c r="E30" s="1128" t="s">
        <v>5114</v>
      </c>
      <c r="F30" s="3150"/>
      <c r="G30" s="4199"/>
      <c r="H30" s="4202"/>
      <c r="I30" s="4205"/>
      <c r="J30" s="4211"/>
      <c r="K30" s="4214"/>
      <c r="L30" s="4217"/>
      <c r="M30" s="4211"/>
      <c r="N30" s="4226"/>
      <c r="O30" s="1131"/>
      <c r="P30" s="1132"/>
      <c r="Q30" s="1133"/>
      <c r="R30" s="1132"/>
      <c r="S30" s="1133"/>
      <c r="T30" s="1132"/>
      <c r="U30" s="1133"/>
      <c r="V30" s="1449"/>
      <c r="W30" s="19"/>
    </row>
    <row r="31" spans="1:27" ht="12" customHeight="1" x14ac:dyDescent="0.15">
      <c r="A31" s="19"/>
      <c r="B31" s="681"/>
      <c r="C31" s="3144" t="s">
        <v>4472</v>
      </c>
      <c r="D31" s="1134" t="s">
        <v>5115</v>
      </c>
      <c r="E31" s="1135" t="s">
        <v>5116</v>
      </c>
      <c r="F31" s="3144" t="s">
        <v>5117</v>
      </c>
      <c r="G31" s="4197">
        <v>13</v>
      </c>
      <c r="H31" s="4200">
        <v>13</v>
      </c>
      <c r="I31" s="4203">
        <v>0</v>
      </c>
      <c r="J31" s="4209">
        <v>0</v>
      </c>
      <c r="K31" s="4212">
        <v>1</v>
      </c>
      <c r="L31" s="4215">
        <v>1</v>
      </c>
      <c r="M31" s="4209">
        <v>11</v>
      </c>
      <c r="N31" s="4209">
        <v>4</v>
      </c>
      <c r="O31" s="3326">
        <v>12</v>
      </c>
      <c r="P31" s="3330" t="s">
        <v>5887</v>
      </c>
      <c r="Q31" s="3331"/>
      <c r="R31" s="3363" t="s">
        <v>3825</v>
      </c>
      <c r="S31" s="3364"/>
      <c r="T31" s="3330" t="s">
        <v>5118</v>
      </c>
      <c r="U31" s="3331"/>
      <c r="V31" s="3365" t="s">
        <v>3420</v>
      </c>
      <c r="W31" s="19"/>
      <c r="Y31" s="1440">
        <f>SUM(H31:J34)</f>
        <v>13</v>
      </c>
      <c r="Z31" s="1440">
        <f>SUM(K31:M34)</f>
        <v>13</v>
      </c>
      <c r="AA31" s="196" t="str">
        <f>IF(Y31=Z31,"","不一致")</f>
        <v/>
      </c>
    </row>
    <row r="32" spans="1:27" ht="12" customHeight="1" x14ac:dyDescent="0.15">
      <c r="A32" s="19"/>
      <c r="B32" s="681"/>
      <c r="C32" s="4227"/>
      <c r="D32" s="1129"/>
      <c r="E32" s="1128" t="s">
        <v>2044</v>
      </c>
      <c r="F32" s="4227"/>
      <c r="G32" s="4198"/>
      <c r="H32" s="4201"/>
      <c r="I32" s="4204"/>
      <c r="J32" s="4210"/>
      <c r="K32" s="4213"/>
      <c r="L32" s="4216"/>
      <c r="M32" s="4210"/>
      <c r="N32" s="4210"/>
      <c r="O32" s="3326"/>
      <c r="P32" s="3330"/>
      <c r="Q32" s="3331"/>
      <c r="R32" s="3334"/>
      <c r="S32" s="3335"/>
      <c r="T32" s="3336"/>
      <c r="U32" s="3337"/>
      <c r="V32" s="3339"/>
      <c r="W32" s="19"/>
    </row>
    <row r="33" spans="1:27" ht="12" customHeight="1" x14ac:dyDescent="0.15">
      <c r="A33" s="19"/>
      <c r="B33" s="681"/>
      <c r="C33" s="4227"/>
      <c r="D33" s="1129"/>
      <c r="E33" s="1127" t="s">
        <v>3111</v>
      </c>
      <c r="F33" s="3148" t="s">
        <v>5119</v>
      </c>
      <c r="G33" s="4198"/>
      <c r="H33" s="4201"/>
      <c r="I33" s="4204"/>
      <c r="J33" s="4210"/>
      <c r="K33" s="4213"/>
      <c r="L33" s="4216"/>
      <c r="M33" s="4210"/>
      <c r="N33" s="4210"/>
      <c r="O33" s="3326"/>
      <c r="P33" s="3340"/>
      <c r="Q33" s="3342">
        <v>662</v>
      </c>
      <c r="R33" s="3344">
        <v>29536</v>
      </c>
      <c r="S33" s="3345">
        <v>67917</v>
      </c>
      <c r="T33" s="3344" t="s">
        <v>3686</v>
      </c>
      <c r="U33" s="3347">
        <v>359</v>
      </c>
      <c r="V33" s="3397" t="s">
        <v>3426</v>
      </c>
      <c r="W33" s="19"/>
    </row>
    <row r="34" spans="1:27" ht="12" customHeight="1" x14ac:dyDescent="0.15">
      <c r="A34" s="19"/>
      <c r="B34" s="681"/>
      <c r="C34" s="4227"/>
      <c r="D34" s="464" t="s">
        <v>70</v>
      </c>
      <c r="E34" s="1128" t="s">
        <v>5120</v>
      </c>
      <c r="F34" s="3148"/>
      <c r="G34" s="4198"/>
      <c r="H34" s="4201"/>
      <c r="I34" s="4204"/>
      <c r="J34" s="4210"/>
      <c r="K34" s="4213"/>
      <c r="L34" s="4216"/>
      <c r="M34" s="4210"/>
      <c r="N34" s="4210"/>
      <c r="O34" s="3326"/>
      <c r="P34" s="3340"/>
      <c r="Q34" s="3366"/>
      <c r="R34" s="3340"/>
      <c r="S34" s="3367"/>
      <c r="T34" s="3340"/>
      <c r="U34" s="3370"/>
      <c r="V34" s="3400"/>
      <c r="W34" s="19"/>
    </row>
    <row r="35" spans="1:27" ht="12" customHeight="1" x14ac:dyDescent="0.15">
      <c r="A35" s="19"/>
      <c r="B35" s="681"/>
      <c r="C35" s="3143"/>
      <c r="D35" s="1136" t="s">
        <v>71</v>
      </c>
      <c r="E35" s="1137" t="s">
        <v>5121</v>
      </c>
      <c r="F35" s="3150"/>
      <c r="G35" s="4199"/>
      <c r="H35" s="4202"/>
      <c r="I35" s="4205"/>
      <c r="J35" s="4211"/>
      <c r="K35" s="4214"/>
      <c r="L35" s="4217"/>
      <c r="M35" s="4211"/>
      <c r="N35" s="4210"/>
      <c r="O35" s="1131"/>
      <c r="P35" s="1132"/>
      <c r="Q35" s="1133"/>
      <c r="R35" s="1132"/>
      <c r="S35" s="1133"/>
      <c r="T35" s="1132"/>
      <c r="U35" s="1133"/>
      <c r="V35" s="1449"/>
      <c r="W35" s="19"/>
    </row>
    <row r="36" spans="1:27" ht="12" customHeight="1" x14ac:dyDescent="0.15">
      <c r="A36" s="19"/>
      <c r="B36" s="681"/>
      <c r="C36" s="4227" t="s">
        <v>4471</v>
      </c>
      <c r="D36" s="464" t="s">
        <v>5122</v>
      </c>
      <c r="E36" s="20" t="s">
        <v>5123</v>
      </c>
      <c r="F36" s="3144" t="s">
        <v>4948</v>
      </c>
      <c r="G36" s="4197">
        <v>10</v>
      </c>
      <c r="H36" s="4200">
        <v>8</v>
      </c>
      <c r="I36" s="4203">
        <v>2</v>
      </c>
      <c r="J36" s="4209">
        <v>0</v>
      </c>
      <c r="K36" s="4212">
        <v>1</v>
      </c>
      <c r="L36" s="4215">
        <v>3</v>
      </c>
      <c r="M36" s="4209">
        <v>6</v>
      </c>
      <c r="N36" s="4209">
        <v>4</v>
      </c>
      <c r="O36" s="3326">
        <v>37</v>
      </c>
      <c r="P36" s="3330">
        <v>74049</v>
      </c>
      <c r="Q36" s="3331"/>
      <c r="R36" s="3363" t="s">
        <v>3826</v>
      </c>
      <c r="S36" s="3364"/>
      <c r="T36" s="3330" t="s">
        <v>5124</v>
      </c>
      <c r="U36" s="3331"/>
      <c r="V36" s="3365" t="s">
        <v>3420</v>
      </c>
      <c r="W36" s="19"/>
      <c r="Y36" s="1440">
        <f>SUM(H36:J39)</f>
        <v>10</v>
      </c>
      <c r="Z36" s="1440">
        <f>SUM(K36:M39)</f>
        <v>10</v>
      </c>
      <c r="AA36" s="196" t="str">
        <f>IF(Y36=Z36,"","不一致")</f>
        <v/>
      </c>
    </row>
    <row r="37" spans="1:27" ht="12" customHeight="1" x14ac:dyDescent="0.15">
      <c r="A37" s="19"/>
      <c r="B37" s="681"/>
      <c r="C37" s="4227"/>
      <c r="D37" s="1129"/>
      <c r="E37" s="1128" t="s">
        <v>5125</v>
      </c>
      <c r="F37" s="4227"/>
      <c r="G37" s="4198"/>
      <c r="H37" s="4201"/>
      <c r="I37" s="4204"/>
      <c r="J37" s="4210"/>
      <c r="K37" s="4213"/>
      <c r="L37" s="4216"/>
      <c r="M37" s="4210"/>
      <c r="N37" s="4210"/>
      <c r="O37" s="3326"/>
      <c r="P37" s="3330"/>
      <c r="Q37" s="3331"/>
      <c r="R37" s="3334"/>
      <c r="S37" s="3335"/>
      <c r="T37" s="3336"/>
      <c r="U37" s="3337"/>
      <c r="V37" s="3339"/>
      <c r="W37" s="19"/>
    </row>
    <row r="38" spans="1:27" ht="12" customHeight="1" x14ac:dyDescent="0.15">
      <c r="A38" s="19"/>
      <c r="B38" s="681"/>
      <c r="C38" s="4227"/>
      <c r="D38" s="1129"/>
      <c r="E38" s="1128" t="s">
        <v>3112</v>
      </c>
      <c r="F38" s="3148" t="s">
        <v>2045</v>
      </c>
      <c r="G38" s="4198"/>
      <c r="H38" s="4201"/>
      <c r="I38" s="4204"/>
      <c r="J38" s="4210"/>
      <c r="K38" s="4213"/>
      <c r="L38" s="4216"/>
      <c r="M38" s="4210"/>
      <c r="N38" s="4210"/>
      <c r="O38" s="3326"/>
      <c r="P38" s="3340"/>
      <c r="Q38" s="3342">
        <v>2016</v>
      </c>
      <c r="R38" s="3344">
        <v>17825</v>
      </c>
      <c r="S38" s="3345">
        <v>39268</v>
      </c>
      <c r="T38" s="3344" t="s">
        <v>3686</v>
      </c>
      <c r="U38" s="3347">
        <v>359</v>
      </c>
      <c r="V38" s="3397" t="s">
        <v>3426</v>
      </c>
      <c r="W38" s="19"/>
    </row>
    <row r="39" spans="1:27" ht="12" customHeight="1" x14ac:dyDescent="0.15">
      <c r="A39" s="19"/>
      <c r="B39" s="681"/>
      <c r="C39" s="4227"/>
      <c r="D39" s="464" t="s">
        <v>70</v>
      </c>
      <c r="E39" s="1128" t="s">
        <v>5126</v>
      </c>
      <c r="F39" s="3148"/>
      <c r="G39" s="4198"/>
      <c r="H39" s="4201"/>
      <c r="I39" s="4204"/>
      <c r="J39" s="4210"/>
      <c r="K39" s="4213"/>
      <c r="L39" s="4216"/>
      <c r="M39" s="4210"/>
      <c r="N39" s="4210"/>
      <c r="O39" s="3326"/>
      <c r="P39" s="3340"/>
      <c r="Q39" s="3366"/>
      <c r="R39" s="3340"/>
      <c r="S39" s="3367"/>
      <c r="T39" s="3340"/>
      <c r="U39" s="3370"/>
      <c r="V39" s="3400"/>
      <c r="W39" s="19"/>
    </row>
    <row r="40" spans="1:27" ht="12" customHeight="1" x14ac:dyDescent="0.15">
      <c r="A40" s="19"/>
      <c r="B40" s="681"/>
      <c r="C40" s="4227"/>
      <c r="D40" s="464" t="s">
        <v>71</v>
      </c>
      <c r="E40" s="1128" t="s">
        <v>5127</v>
      </c>
      <c r="F40" s="3150"/>
      <c r="G40" s="4199"/>
      <c r="H40" s="4202"/>
      <c r="I40" s="4205"/>
      <c r="J40" s="4211"/>
      <c r="K40" s="4214"/>
      <c r="L40" s="4217"/>
      <c r="M40" s="4211"/>
      <c r="N40" s="4210"/>
      <c r="O40" s="1131"/>
      <c r="P40" s="1132"/>
      <c r="Q40" s="1133"/>
      <c r="R40" s="1132"/>
      <c r="S40" s="1133"/>
      <c r="T40" s="1132"/>
      <c r="U40" s="1133"/>
      <c r="V40" s="1449"/>
      <c r="W40" s="19"/>
    </row>
    <row r="41" spans="1:27" ht="12" customHeight="1" x14ac:dyDescent="0.15">
      <c r="A41" s="19"/>
      <c r="B41" s="681"/>
      <c r="C41" s="3144" t="s">
        <v>4470</v>
      </c>
      <c r="D41" s="1134" t="s">
        <v>5122</v>
      </c>
      <c r="E41" s="1135" t="s">
        <v>5128</v>
      </c>
      <c r="F41" s="3144" t="s">
        <v>4948</v>
      </c>
      <c r="G41" s="4197">
        <v>12</v>
      </c>
      <c r="H41" s="4200">
        <v>10</v>
      </c>
      <c r="I41" s="4203">
        <v>1</v>
      </c>
      <c r="J41" s="4209">
        <v>1</v>
      </c>
      <c r="K41" s="4212">
        <v>3</v>
      </c>
      <c r="L41" s="4215">
        <v>1</v>
      </c>
      <c r="M41" s="4209">
        <v>8</v>
      </c>
      <c r="N41" s="4209">
        <v>3</v>
      </c>
      <c r="O41" s="3326">
        <v>18</v>
      </c>
      <c r="P41" s="3330">
        <v>53826</v>
      </c>
      <c r="Q41" s="3331"/>
      <c r="R41" s="3363" t="s">
        <v>3827</v>
      </c>
      <c r="S41" s="3364"/>
      <c r="T41" s="3330" t="s">
        <v>5124</v>
      </c>
      <c r="U41" s="3331"/>
      <c r="V41" s="3365" t="s">
        <v>3420</v>
      </c>
      <c r="W41" s="19"/>
      <c r="Y41" s="1440">
        <f>SUM(H41:J44)</f>
        <v>12</v>
      </c>
      <c r="Z41" s="1440">
        <f>SUM(K41:M44)</f>
        <v>12</v>
      </c>
      <c r="AA41" s="196" t="str">
        <f>IF(Y41=Z41,"","不一致")</f>
        <v/>
      </c>
    </row>
    <row r="42" spans="1:27" ht="12" customHeight="1" x14ac:dyDescent="0.15">
      <c r="A42" s="19"/>
      <c r="B42" s="681"/>
      <c r="C42" s="4227"/>
      <c r="D42" s="1129"/>
      <c r="E42" s="1128" t="s">
        <v>5129</v>
      </c>
      <c r="F42" s="4227"/>
      <c r="G42" s="4198"/>
      <c r="H42" s="4201"/>
      <c r="I42" s="4204"/>
      <c r="J42" s="4210"/>
      <c r="K42" s="4213"/>
      <c r="L42" s="4216"/>
      <c r="M42" s="4210"/>
      <c r="N42" s="4210"/>
      <c r="O42" s="3326"/>
      <c r="P42" s="3330"/>
      <c r="Q42" s="3331"/>
      <c r="R42" s="3334"/>
      <c r="S42" s="3335"/>
      <c r="T42" s="3336"/>
      <c r="U42" s="3337"/>
      <c r="V42" s="3339"/>
      <c r="W42" s="19"/>
    </row>
    <row r="43" spans="1:27" ht="12" customHeight="1" x14ac:dyDescent="0.15">
      <c r="A43" s="19"/>
      <c r="B43" s="681"/>
      <c r="C43" s="4227"/>
      <c r="D43" s="1129"/>
      <c r="E43" s="1130" t="s">
        <v>5130</v>
      </c>
      <c r="F43" s="3149" t="s">
        <v>2046</v>
      </c>
      <c r="G43" s="4198"/>
      <c r="H43" s="4201"/>
      <c r="I43" s="4204"/>
      <c r="J43" s="4210"/>
      <c r="K43" s="4213"/>
      <c r="L43" s="4216"/>
      <c r="M43" s="4210"/>
      <c r="N43" s="4210"/>
      <c r="O43" s="3326"/>
      <c r="P43" s="3340"/>
      <c r="Q43" s="3342">
        <v>4652</v>
      </c>
      <c r="R43" s="3344">
        <v>28671</v>
      </c>
      <c r="S43" s="3345">
        <v>69698</v>
      </c>
      <c r="T43" s="3344" t="s">
        <v>3686</v>
      </c>
      <c r="U43" s="3347">
        <v>359</v>
      </c>
      <c r="V43" s="3397" t="s">
        <v>3426</v>
      </c>
      <c r="W43" s="19"/>
    </row>
    <row r="44" spans="1:27" ht="12" customHeight="1" x14ac:dyDescent="0.15">
      <c r="A44" s="19"/>
      <c r="B44" s="681"/>
      <c r="C44" s="4227"/>
      <c r="D44" s="464" t="s">
        <v>70</v>
      </c>
      <c r="E44" s="1128" t="s">
        <v>5131</v>
      </c>
      <c r="F44" s="3148"/>
      <c r="G44" s="4198"/>
      <c r="H44" s="4201"/>
      <c r="I44" s="4204"/>
      <c r="J44" s="4210"/>
      <c r="K44" s="4213"/>
      <c r="L44" s="4216"/>
      <c r="M44" s="4210"/>
      <c r="N44" s="4210"/>
      <c r="O44" s="3326"/>
      <c r="P44" s="3340"/>
      <c r="Q44" s="3366"/>
      <c r="R44" s="3340"/>
      <c r="S44" s="3367"/>
      <c r="T44" s="3340"/>
      <c r="U44" s="3370"/>
      <c r="V44" s="3400"/>
      <c r="W44" s="19"/>
    </row>
    <row r="45" spans="1:27" ht="12" customHeight="1" x14ac:dyDescent="0.15">
      <c r="A45" s="19"/>
      <c r="B45" s="681"/>
      <c r="C45" s="3143"/>
      <c r="D45" s="1136" t="s">
        <v>71</v>
      </c>
      <c r="E45" s="1137" t="s">
        <v>5132</v>
      </c>
      <c r="F45" s="3150"/>
      <c r="G45" s="4199"/>
      <c r="H45" s="4202"/>
      <c r="I45" s="4205"/>
      <c r="J45" s="4211"/>
      <c r="K45" s="4214"/>
      <c r="L45" s="4217"/>
      <c r="M45" s="4211"/>
      <c r="N45" s="4210"/>
      <c r="O45" s="1131"/>
      <c r="P45" s="1132"/>
      <c r="Q45" s="1133"/>
      <c r="R45" s="1132"/>
      <c r="S45" s="1133"/>
      <c r="T45" s="1132"/>
      <c r="U45" s="1133"/>
      <c r="V45" s="1449"/>
      <c r="W45" s="19"/>
    </row>
    <row r="46" spans="1:27" ht="12" customHeight="1" x14ac:dyDescent="0.15">
      <c r="A46" s="19"/>
      <c r="B46" s="681"/>
      <c r="C46" s="3144" t="s">
        <v>4469</v>
      </c>
      <c r="D46" s="1134" t="s">
        <v>5122</v>
      </c>
      <c r="E46" s="1138" t="s">
        <v>5133</v>
      </c>
      <c r="F46" s="3144" t="s">
        <v>4948</v>
      </c>
      <c r="G46" s="4197">
        <v>10</v>
      </c>
      <c r="H46" s="4200">
        <v>9</v>
      </c>
      <c r="I46" s="4203">
        <v>1</v>
      </c>
      <c r="J46" s="4209">
        <v>0</v>
      </c>
      <c r="K46" s="4212">
        <v>1</v>
      </c>
      <c r="L46" s="4215">
        <v>3</v>
      </c>
      <c r="M46" s="4209">
        <v>6</v>
      </c>
      <c r="N46" s="4209">
        <v>4</v>
      </c>
      <c r="O46" s="3326">
        <v>24</v>
      </c>
      <c r="P46" s="3330">
        <v>64252</v>
      </c>
      <c r="Q46" s="3331"/>
      <c r="R46" s="3363" t="s">
        <v>3828</v>
      </c>
      <c r="S46" s="3364"/>
      <c r="T46" s="3330" t="s">
        <v>5124</v>
      </c>
      <c r="U46" s="3331"/>
      <c r="V46" s="3365" t="s">
        <v>3420</v>
      </c>
      <c r="W46" s="19"/>
      <c r="Y46" s="1440">
        <f>SUM(H46:J49)</f>
        <v>10</v>
      </c>
      <c r="Z46" s="1440">
        <f>SUM(K46:M49)</f>
        <v>10</v>
      </c>
      <c r="AA46" s="196" t="str">
        <f>IF(Y46=Z46,"","不一致")</f>
        <v/>
      </c>
    </row>
    <row r="47" spans="1:27" ht="12" customHeight="1" x14ac:dyDescent="0.15">
      <c r="A47" s="19"/>
      <c r="B47" s="681"/>
      <c r="C47" s="4227"/>
      <c r="D47" s="1129"/>
      <c r="E47" s="1128" t="s">
        <v>5134</v>
      </c>
      <c r="F47" s="4227"/>
      <c r="G47" s="4198"/>
      <c r="H47" s="4201"/>
      <c r="I47" s="4204"/>
      <c r="J47" s="4210"/>
      <c r="K47" s="4213"/>
      <c r="L47" s="4216"/>
      <c r="M47" s="4210"/>
      <c r="N47" s="4210"/>
      <c r="O47" s="3326"/>
      <c r="P47" s="3330"/>
      <c r="Q47" s="3331"/>
      <c r="R47" s="3334"/>
      <c r="S47" s="3335"/>
      <c r="T47" s="3336"/>
      <c r="U47" s="3337"/>
      <c r="V47" s="3339"/>
      <c r="W47" s="19"/>
    </row>
    <row r="48" spans="1:27" ht="12" customHeight="1" x14ac:dyDescent="0.15">
      <c r="A48" s="19"/>
      <c r="B48" s="681"/>
      <c r="C48" s="4227"/>
      <c r="D48" s="1129"/>
      <c r="E48" s="1130" t="s">
        <v>5135</v>
      </c>
      <c r="F48" s="3149" t="s">
        <v>2047</v>
      </c>
      <c r="G48" s="4198"/>
      <c r="H48" s="4201"/>
      <c r="I48" s="4204"/>
      <c r="J48" s="4210"/>
      <c r="K48" s="4213"/>
      <c r="L48" s="4216"/>
      <c r="M48" s="4210"/>
      <c r="N48" s="4210"/>
      <c r="O48" s="3326"/>
      <c r="P48" s="3340"/>
      <c r="Q48" s="3342">
        <v>1290</v>
      </c>
      <c r="R48" s="3344">
        <v>48380</v>
      </c>
      <c r="S48" s="3345">
        <v>111359</v>
      </c>
      <c r="T48" s="3344" t="s">
        <v>3686</v>
      </c>
      <c r="U48" s="3347">
        <v>359</v>
      </c>
      <c r="V48" s="3397" t="s">
        <v>3426</v>
      </c>
      <c r="W48" s="19"/>
    </row>
    <row r="49" spans="1:27" ht="12" customHeight="1" x14ac:dyDescent="0.15">
      <c r="A49" s="19"/>
      <c r="B49" s="681"/>
      <c r="C49" s="4227"/>
      <c r="D49" s="464" t="s">
        <v>70</v>
      </c>
      <c r="E49" s="1129" t="s">
        <v>5136</v>
      </c>
      <c r="F49" s="3148"/>
      <c r="G49" s="4198"/>
      <c r="H49" s="4201"/>
      <c r="I49" s="4204"/>
      <c r="J49" s="4210"/>
      <c r="K49" s="4213"/>
      <c r="L49" s="4216"/>
      <c r="M49" s="4210"/>
      <c r="N49" s="4210"/>
      <c r="O49" s="3326"/>
      <c r="P49" s="3340"/>
      <c r="Q49" s="3366"/>
      <c r="R49" s="3340"/>
      <c r="S49" s="3367"/>
      <c r="T49" s="3340"/>
      <c r="U49" s="3370"/>
      <c r="V49" s="3400"/>
      <c r="W49" s="19"/>
    </row>
    <row r="50" spans="1:27" ht="12" customHeight="1" x14ac:dyDescent="0.15">
      <c r="A50" s="19"/>
      <c r="B50" s="681"/>
      <c r="C50" s="3143"/>
      <c r="D50" s="1136" t="s">
        <v>71</v>
      </c>
      <c r="E50" s="1139" t="s">
        <v>5137</v>
      </c>
      <c r="F50" s="3150"/>
      <c r="G50" s="4199"/>
      <c r="H50" s="4202"/>
      <c r="I50" s="4205"/>
      <c r="J50" s="4211"/>
      <c r="K50" s="4214"/>
      <c r="L50" s="4217"/>
      <c r="M50" s="4211"/>
      <c r="N50" s="4210"/>
      <c r="O50" s="1131"/>
      <c r="P50" s="1132"/>
      <c r="Q50" s="1133"/>
      <c r="R50" s="1132"/>
      <c r="S50" s="1133"/>
      <c r="T50" s="1132"/>
      <c r="U50" s="1133"/>
      <c r="V50" s="1449"/>
      <c r="W50" s="19"/>
    </row>
    <row r="51" spans="1:27" ht="12" customHeight="1" x14ac:dyDescent="0.15">
      <c r="A51" s="19"/>
      <c r="B51" s="681"/>
      <c r="C51" s="4227" t="s">
        <v>4468</v>
      </c>
      <c r="D51" s="464" t="s">
        <v>5138</v>
      </c>
      <c r="E51" s="20" t="s">
        <v>5139</v>
      </c>
      <c r="F51" s="4302" t="s">
        <v>4950</v>
      </c>
      <c r="G51" s="4197">
        <v>8</v>
      </c>
      <c r="H51" s="4200">
        <v>7</v>
      </c>
      <c r="I51" s="4203">
        <v>1</v>
      </c>
      <c r="J51" s="4209">
        <v>0</v>
      </c>
      <c r="K51" s="4212">
        <v>2</v>
      </c>
      <c r="L51" s="4215">
        <v>0</v>
      </c>
      <c r="M51" s="4209">
        <v>6</v>
      </c>
      <c r="N51" s="4209">
        <v>3</v>
      </c>
      <c r="O51" s="3326">
        <v>16</v>
      </c>
      <c r="P51" s="3330">
        <v>21432</v>
      </c>
      <c r="Q51" s="3331"/>
      <c r="R51" s="3363" t="s">
        <v>3829</v>
      </c>
      <c r="S51" s="3364"/>
      <c r="T51" s="3330" t="s">
        <v>5140</v>
      </c>
      <c r="U51" s="3331"/>
      <c r="V51" s="3365" t="s">
        <v>3420</v>
      </c>
      <c r="W51" s="19"/>
      <c r="Y51" s="1440">
        <f>SUM(H51:J54)</f>
        <v>8</v>
      </c>
      <c r="Z51" s="1440">
        <f>SUM(K51:M54)</f>
        <v>8</v>
      </c>
      <c r="AA51" s="196" t="str">
        <f>IF(Y51=Z51,"","不一致")</f>
        <v/>
      </c>
    </row>
    <row r="52" spans="1:27" ht="12" customHeight="1" x14ac:dyDescent="0.15">
      <c r="A52" s="19"/>
      <c r="B52" s="681"/>
      <c r="C52" s="4227"/>
      <c r="D52" s="1129"/>
      <c r="E52" s="1129" t="s">
        <v>5141</v>
      </c>
      <c r="F52" s="4303"/>
      <c r="G52" s="4198"/>
      <c r="H52" s="4201"/>
      <c r="I52" s="4204"/>
      <c r="J52" s="4210"/>
      <c r="K52" s="4213"/>
      <c r="L52" s="4216"/>
      <c r="M52" s="4210"/>
      <c r="N52" s="4210"/>
      <c r="O52" s="3326"/>
      <c r="P52" s="3330"/>
      <c r="Q52" s="3331"/>
      <c r="R52" s="3334"/>
      <c r="S52" s="3335"/>
      <c r="T52" s="3336"/>
      <c r="U52" s="3337"/>
      <c r="V52" s="3339"/>
      <c r="W52" s="19"/>
    </row>
    <row r="53" spans="1:27" ht="12" customHeight="1" x14ac:dyDescent="0.15">
      <c r="A53" s="19"/>
      <c r="B53" s="681"/>
      <c r="C53" s="4227"/>
      <c r="D53" s="1129"/>
      <c r="E53" s="1129" t="s">
        <v>3920</v>
      </c>
      <c r="F53" s="4237" t="s">
        <v>2048</v>
      </c>
      <c r="G53" s="4198"/>
      <c r="H53" s="4201"/>
      <c r="I53" s="4204"/>
      <c r="J53" s="4210"/>
      <c r="K53" s="4213"/>
      <c r="L53" s="4216"/>
      <c r="M53" s="4210"/>
      <c r="N53" s="4210"/>
      <c r="O53" s="3326"/>
      <c r="P53" s="3340"/>
      <c r="Q53" s="3342">
        <v>550</v>
      </c>
      <c r="R53" s="3344">
        <v>18338</v>
      </c>
      <c r="S53" s="3345">
        <v>44599</v>
      </c>
      <c r="T53" s="3344" t="s">
        <v>3686</v>
      </c>
      <c r="U53" s="3347">
        <v>359</v>
      </c>
      <c r="V53" s="3397" t="s">
        <v>3426</v>
      </c>
      <c r="W53" s="19"/>
    </row>
    <row r="54" spans="1:27" ht="12" customHeight="1" x14ac:dyDescent="0.15">
      <c r="A54" s="19"/>
      <c r="B54" s="681"/>
      <c r="C54" s="4227"/>
      <c r="D54" s="464" t="s">
        <v>70</v>
      </c>
      <c r="E54" s="1129" t="s">
        <v>5142</v>
      </c>
      <c r="F54" s="4237"/>
      <c r="G54" s="4198"/>
      <c r="H54" s="4201"/>
      <c r="I54" s="4204"/>
      <c r="J54" s="4210"/>
      <c r="K54" s="4213"/>
      <c r="L54" s="4216"/>
      <c r="M54" s="4210"/>
      <c r="N54" s="4210"/>
      <c r="O54" s="3326"/>
      <c r="P54" s="3340"/>
      <c r="Q54" s="3366"/>
      <c r="R54" s="3340"/>
      <c r="S54" s="3367"/>
      <c r="T54" s="3340"/>
      <c r="U54" s="3370"/>
      <c r="V54" s="3400"/>
      <c r="W54" s="19"/>
    </row>
    <row r="55" spans="1:27" ht="12" customHeight="1" thickBot="1" x14ac:dyDescent="0.2">
      <c r="A55" s="19"/>
      <c r="B55" s="1140"/>
      <c r="C55" s="4262"/>
      <c r="D55" s="1125" t="s">
        <v>71</v>
      </c>
      <c r="E55" s="1141" t="s">
        <v>5143</v>
      </c>
      <c r="F55" s="4308"/>
      <c r="G55" s="4304"/>
      <c r="H55" s="4202"/>
      <c r="I55" s="4205"/>
      <c r="J55" s="4211"/>
      <c r="K55" s="4214"/>
      <c r="L55" s="4217"/>
      <c r="M55" s="4211"/>
      <c r="N55" s="4210"/>
      <c r="O55" s="1142"/>
      <c r="P55" s="336"/>
      <c r="Q55" s="1143"/>
      <c r="R55" s="336"/>
      <c r="S55" s="1143"/>
      <c r="T55" s="336"/>
      <c r="U55" s="1143"/>
      <c r="V55" s="1450"/>
      <c r="W55" s="19"/>
    </row>
    <row r="56" spans="1:27" ht="12" customHeight="1" x14ac:dyDescent="0.15">
      <c r="A56" s="19"/>
      <c r="B56" s="4294" t="s">
        <v>23</v>
      </c>
      <c r="C56" s="4261" t="s">
        <v>5169</v>
      </c>
      <c r="D56" s="1123" t="s">
        <v>72</v>
      </c>
      <c r="E56" s="1124" t="s">
        <v>5170</v>
      </c>
      <c r="F56" s="4310" t="s">
        <v>2049</v>
      </c>
      <c r="G56" s="4311">
        <v>7</v>
      </c>
      <c r="H56" s="3486">
        <v>0</v>
      </c>
      <c r="I56" s="3488">
        <v>7</v>
      </c>
      <c r="J56" s="3490">
        <v>0</v>
      </c>
      <c r="K56" s="3486">
        <v>2</v>
      </c>
      <c r="L56" s="3488">
        <v>2</v>
      </c>
      <c r="M56" s="3490">
        <v>3</v>
      </c>
      <c r="N56" s="3492">
        <v>1</v>
      </c>
      <c r="O56" s="3351">
        <v>8</v>
      </c>
      <c r="P56" s="3352">
        <v>40945</v>
      </c>
      <c r="Q56" s="3353"/>
      <c r="R56" s="3354" t="s">
        <v>3992</v>
      </c>
      <c r="S56" s="3355"/>
      <c r="T56" s="3352" t="s">
        <v>5171</v>
      </c>
      <c r="U56" s="3353"/>
      <c r="V56" s="4230" t="s">
        <v>5915</v>
      </c>
      <c r="W56" s="19"/>
      <c r="Y56" s="1440">
        <f>SUM(H56:J59)</f>
        <v>7</v>
      </c>
      <c r="Z56" s="1440">
        <f>SUM(K56:M59)</f>
        <v>7</v>
      </c>
      <c r="AA56" s="196" t="str">
        <f>IF(Y56=Z56,"","不一致")</f>
        <v/>
      </c>
    </row>
    <row r="57" spans="1:27" ht="12" customHeight="1" x14ac:dyDescent="0.15">
      <c r="A57" s="19"/>
      <c r="B57" s="4295"/>
      <c r="C57" s="4227"/>
      <c r="D57" s="325"/>
      <c r="E57" s="20" t="s">
        <v>1177</v>
      </c>
      <c r="F57" s="4237"/>
      <c r="G57" s="4207"/>
      <c r="H57" s="3487"/>
      <c r="I57" s="3489"/>
      <c r="J57" s="3491"/>
      <c r="K57" s="3487"/>
      <c r="L57" s="3489"/>
      <c r="M57" s="3491"/>
      <c r="N57" s="3493"/>
      <c r="O57" s="3326"/>
      <c r="P57" s="3330"/>
      <c r="Q57" s="3331"/>
      <c r="R57" s="3334"/>
      <c r="S57" s="3335"/>
      <c r="T57" s="3336"/>
      <c r="U57" s="3337"/>
      <c r="V57" s="3836"/>
      <c r="W57" s="19"/>
    </row>
    <row r="58" spans="1:27" ht="12" customHeight="1" x14ac:dyDescent="0.15">
      <c r="A58" s="19"/>
      <c r="B58" s="4295"/>
      <c r="C58" s="4227"/>
      <c r="D58" s="464" t="s">
        <v>5172</v>
      </c>
      <c r="E58" s="20" t="s">
        <v>5173</v>
      </c>
      <c r="F58" s="4237" t="s">
        <v>2050</v>
      </c>
      <c r="G58" s="4207"/>
      <c r="H58" s="3487"/>
      <c r="I58" s="3489"/>
      <c r="J58" s="3491"/>
      <c r="K58" s="3487"/>
      <c r="L58" s="3489"/>
      <c r="M58" s="3491"/>
      <c r="N58" s="3493"/>
      <c r="O58" s="3326"/>
      <c r="P58" s="3340"/>
      <c r="Q58" s="3342">
        <v>15296</v>
      </c>
      <c r="R58" s="3344">
        <v>17485</v>
      </c>
      <c r="S58" s="3345">
        <v>39939</v>
      </c>
      <c r="T58" s="3344" t="s">
        <v>3760</v>
      </c>
      <c r="U58" s="3347">
        <v>347</v>
      </c>
      <c r="V58" s="3683" t="s">
        <v>5174</v>
      </c>
      <c r="W58" s="19"/>
    </row>
    <row r="59" spans="1:27" ht="12" customHeight="1" thickBot="1" x14ac:dyDescent="0.2">
      <c r="A59" s="19"/>
      <c r="B59" s="4299"/>
      <c r="C59" s="3146"/>
      <c r="D59" s="1144" t="s">
        <v>4876</v>
      </c>
      <c r="E59" s="1145" t="s">
        <v>1178</v>
      </c>
      <c r="F59" s="4308"/>
      <c r="G59" s="4276"/>
      <c r="H59" s="3487"/>
      <c r="I59" s="3489"/>
      <c r="J59" s="3491"/>
      <c r="K59" s="3487"/>
      <c r="L59" s="3489"/>
      <c r="M59" s="3491"/>
      <c r="N59" s="3493"/>
      <c r="O59" s="3326"/>
      <c r="P59" s="3340"/>
      <c r="Q59" s="3366"/>
      <c r="R59" s="3340"/>
      <c r="S59" s="3367"/>
      <c r="T59" s="3340"/>
      <c r="U59" s="3370"/>
      <c r="V59" s="3691"/>
      <c r="W59" s="19"/>
    </row>
    <row r="60" spans="1:27" ht="12" customHeight="1" x14ac:dyDescent="0.15">
      <c r="A60" s="19"/>
      <c r="B60" s="4294" t="s">
        <v>2051</v>
      </c>
      <c r="C60" s="4261" t="s">
        <v>5241</v>
      </c>
      <c r="D60" s="1123" t="s">
        <v>72</v>
      </c>
      <c r="E60" s="1146" t="s">
        <v>5242</v>
      </c>
      <c r="F60" s="4297" t="s">
        <v>6</v>
      </c>
      <c r="G60" s="4206">
        <v>0</v>
      </c>
      <c r="H60" s="3486">
        <v>0</v>
      </c>
      <c r="I60" s="3488">
        <v>0</v>
      </c>
      <c r="J60" s="3490">
        <v>0</v>
      </c>
      <c r="K60" s="3486">
        <v>0</v>
      </c>
      <c r="L60" s="3488">
        <v>0</v>
      </c>
      <c r="M60" s="3490">
        <v>0</v>
      </c>
      <c r="N60" s="3492">
        <v>0</v>
      </c>
      <c r="O60" s="3351">
        <v>0</v>
      </c>
      <c r="P60" s="3352">
        <v>25282</v>
      </c>
      <c r="Q60" s="3353"/>
      <c r="R60" s="3354" t="s">
        <v>3310</v>
      </c>
      <c r="S60" s="3355"/>
      <c r="T60" s="3352" t="s">
        <v>5243</v>
      </c>
      <c r="U60" s="3353"/>
      <c r="V60" s="4230" t="s">
        <v>5916</v>
      </c>
      <c r="W60" s="19"/>
      <c r="X60" s="1441">
        <f>SUM(O60:O75)</f>
        <v>43</v>
      </c>
      <c r="Y60" s="1440">
        <f>SUM(H60:J63)</f>
        <v>0</v>
      </c>
      <c r="Z60" s="1440">
        <f>SUM(K60:M63)</f>
        <v>0</v>
      </c>
      <c r="AA60" s="196" t="str">
        <f>IF(Y60=Z60,"","不一致")</f>
        <v/>
      </c>
    </row>
    <row r="61" spans="1:27" ht="12" customHeight="1" x14ac:dyDescent="0.15">
      <c r="A61" s="19"/>
      <c r="B61" s="4295"/>
      <c r="C61" s="4227"/>
      <c r="D61" s="325"/>
      <c r="E61" s="20" t="s">
        <v>2052</v>
      </c>
      <c r="F61" s="4298"/>
      <c r="G61" s="4207"/>
      <c r="H61" s="3487"/>
      <c r="I61" s="3489"/>
      <c r="J61" s="3491"/>
      <c r="K61" s="3487"/>
      <c r="L61" s="3489"/>
      <c r="M61" s="3491"/>
      <c r="N61" s="3493"/>
      <c r="O61" s="3326"/>
      <c r="P61" s="3330"/>
      <c r="Q61" s="3331"/>
      <c r="R61" s="3334"/>
      <c r="S61" s="3335"/>
      <c r="T61" s="3336"/>
      <c r="U61" s="3337"/>
      <c r="V61" s="4231"/>
      <c r="W61" s="19"/>
    </row>
    <row r="62" spans="1:27" ht="12" customHeight="1" x14ac:dyDescent="0.15">
      <c r="A62" s="19"/>
      <c r="B62" s="4295"/>
      <c r="C62" s="4227"/>
      <c r="D62" s="464" t="s">
        <v>5244</v>
      </c>
      <c r="E62" s="20" t="s">
        <v>2053</v>
      </c>
      <c r="F62" s="4237"/>
      <c r="G62" s="4207"/>
      <c r="H62" s="3487"/>
      <c r="I62" s="3489"/>
      <c r="J62" s="3491"/>
      <c r="K62" s="3487"/>
      <c r="L62" s="3489"/>
      <c r="M62" s="3491"/>
      <c r="N62" s="3493"/>
      <c r="O62" s="3326"/>
      <c r="P62" s="3340"/>
      <c r="Q62" s="3342" t="s">
        <v>5888</v>
      </c>
      <c r="R62" s="3344">
        <v>23508</v>
      </c>
      <c r="S62" s="3345">
        <v>52832</v>
      </c>
      <c r="T62" s="3344" t="s">
        <v>3830</v>
      </c>
      <c r="U62" s="3342" t="s">
        <v>5888</v>
      </c>
      <c r="V62" s="3683" t="s">
        <v>3311</v>
      </c>
      <c r="W62" s="19"/>
    </row>
    <row r="63" spans="1:27" ht="12" customHeight="1" thickBot="1" x14ac:dyDescent="0.2">
      <c r="A63" s="19"/>
      <c r="B63" s="4296"/>
      <c r="C63" s="4262"/>
      <c r="D63" s="1125" t="s">
        <v>5245</v>
      </c>
      <c r="E63" s="1126" t="s">
        <v>2054</v>
      </c>
      <c r="F63" s="4307"/>
      <c r="G63" s="4208"/>
      <c r="H63" s="3773"/>
      <c r="I63" s="3775"/>
      <c r="J63" s="3777"/>
      <c r="K63" s="3773"/>
      <c r="L63" s="3775"/>
      <c r="M63" s="3777"/>
      <c r="N63" s="3735"/>
      <c r="O63" s="3736"/>
      <c r="P63" s="3737"/>
      <c r="Q63" s="3738"/>
      <c r="R63" s="3737"/>
      <c r="S63" s="3766"/>
      <c r="T63" s="3737"/>
      <c r="U63" s="3738"/>
      <c r="V63" s="3767"/>
      <c r="W63" s="19"/>
    </row>
    <row r="64" spans="1:27" ht="12" customHeight="1" x14ac:dyDescent="0.15">
      <c r="A64" s="19"/>
      <c r="B64" s="4232" t="s">
        <v>2051</v>
      </c>
      <c r="C64" s="4227" t="s">
        <v>5246</v>
      </c>
      <c r="D64" s="464" t="s">
        <v>5247</v>
      </c>
      <c r="E64" s="20" t="s">
        <v>5248</v>
      </c>
      <c r="F64" s="4314" t="s">
        <v>6</v>
      </c>
      <c r="G64" s="3890">
        <v>2</v>
      </c>
      <c r="H64" s="3487">
        <v>2</v>
      </c>
      <c r="I64" s="3489">
        <v>0</v>
      </c>
      <c r="J64" s="3491">
        <v>0</v>
      </c>
      <c r="K64" s="3487">
        <v>0</v>
      </c>
      <c r="L64" s="3489">
        <v>0</v>
      </c>
      <c r="M64" s="3491">
        <v>2</v>
      </c>
      <c r="N64" s="3493">
        <v>0</v>
      </c>
      <c r="O64" s="3326">
        <v>4</v>
      </c>
      <c r="P64" s="3330">
        <v>8924</v>
      </c>
      <c r="Q64" s="3331"/>
      <c r="R64" s="3363" t="s">
        <v>3312</v>
      </c>
      <c r="S64" s="3364"/>
      <c r="T64" s="3330" t="s">
        <v>5243</v>
      </c>
      <c r="U64" s="3331"/>
      <c r="V64" s="3365" t="s">
        <v>3309</v>
      </c>
      <c r="W64" s="19"/>
      <c r="X64" s="1441"/>
      <c r="Y64" s="1440">
        <f>SUM(H64:J67)</f>
        <v>2</v>
      </c>
      <c r="Z64" s="1440">
        <f>SUM(K64:M67)</f>
        <v>2</v>
      </c>
      <c r="AA64" s="196" t="str">
        <f>IF(Y64=Z64,"","不一致")</f>
        <v/>
      </c>
    </row>
    <row r="65" spans="1:27" ht="12" customHeight="1" x14ac:dyDescent="0.15">
      <c r="A65" s="19"/>
      <c r="B65" s="4295"/>
      <c r="C65" s="4227"/>
      <c r="D65" s="464"/>
      <c r="E65" s="20" t="s">
        <v>5249</v>
      </c>
      <c r="F65" s="4315"/>
      <c r="G65" s="3553"/>
      <c r="H65" s="3487"/>
      <c r="I65" s="3489"/>
      <c r="J65" s="3491"/>
      <c r="K65" s="3487"/>
      <c r="L65" s="3489"/>
      <c r="M65" s="3491"/>
      <c r="N65" s="3493"/>
      <c r="O65" s="3326"/>
      <c r="P65" s="3330"/>
      <c r="Q65" s="3331"/>
      <c r="R65" s="3334"/>
      <c r="S65" s="3335"/>
      <c r="T65" s="3336"/>
      <c r="U65" s="3337"/>
      <c r="V65" s="3339"/>
      <c r="W65" s="19"/>
    </row>
    <row r="66" spans="1:27" ht="12" customHeight="1" x14ac:dyDescent="0.15">
      <c r="A66" s="19"/>
      <c r="B66" s="4295"/>
      <c r="C66" s="4227"/>
      <c r="D66" s="464" t="s">
        <v>5244</v>
      </c>
      <c r="E66" s="20" t="s">
        <v>2055</v>
      </c>
      <c r="F66" s="4316" t="s">
        <v>2056</v>
      </c>
      <c r="G66" s="3553"/>
      <c r="H66" s="3487"/>
      <c r="I66" s="3489"/>
      <c r="J66" s="3491"/>
      <c r="K66" s="3487"/>
      <c r="L66" s="3489"/>
      <c r="M66" s="3491"/>
      <c r="N66" s="3493"/>
      <c r="O66" s="3326"/>
      <c r="P66" s="3340"/>
      <c r="Q66" s="3342" t="s">
        <v>5889</v>
      </c>
      <c r="R66" s="3344">
        <v>648</v>
      </c>
      <c r="S66" s="3345">
        <v>1531</v>
      </c>
      <c r="T66" s="3344" t="s">
        <v>3830</v>
      </c>
      <c r="U66" s="3347">
        <v>359</v>
      </c>
      <c r="V66" s="3397" t="s">
        <v>3313</v>
      </c>
      <c r="W66" s="19"/>
    </row>
    <row r="67" spans="1:27" ht="12" customHeight="1" x14ac:dyDescent="0.15">
      <c r="A67" s="19"/>
      <c r="B67" s="4295"/>
      <c r="C67" s="3143"/>
      <c r="D67" s="1136" t="s">
        <v>5245</v>
      </c>
      <c r="E67" s="1147" t="s">
        <v>2057</v>
      </c>
      <c r="F67" s="4317"/>
      <c r="G67" s="3821"/>
      <c r="H67" s="3487"/>
      <c r="I67" s="3489"/>
      <c r="J67" s="3491"/>
      <c r="K67" s="3487"/>
      <c r="L67" s="3489"/>
      <c r="M67" s="3491"/>
      <c r="N67" s="3493"/>
      <c r="O67" s="3326"/>
      <c r="P67" s="3340"/>
      <c r="Q67" s="3366"/>
      <c r="R67" s="3340"/>
      <c r="S67" s="3367"/>
      <c r="T67" s="3340"/>
      <c r="U67" s="3370"/>
      <c r="V67" s="3400"/>
      <c r="W67" s="19"/>
    </row>
    <row r="68" spans="1:27" ht="12" customHeight="1" x14ac:dyDescent="0.15">
      <c r="A68" s="19"/>
      <c r="B68" s="4232"/>
      <c r="C68" s="4227" t="s">
        <v>5250</v>
      </c>
      <c r="D68" s="464" t="s">
        <v>5247</v>
      </c>
      <c r="E68" s="20" t="s">
        <v>5251</v>
      </c>
      <c r="F68" s="4314" t="s">
        <v>4844</v>
      </c>
      <c r="G68" s="4330">
        <v>2</v>
      </c>
      <c r="H68" s="3498">
        <v>0</v>
      </c>
      <c r="I68" s="3500">
        <v>2</v>
      </c>
      <c r="J68" s="3496">
        <v>0</v>
      </c>
      <c r="K68" s="3498">
        <v>0</v>
      </c>
      <c r="L68" s="3500">
        <v>0</v>
      </c>
      <c r="M68" s="3496">
        <v>2</v>
      </c>
      <c r="N68" s="3502">
        <v>0</v>
      </c>
      <c r="O68" s="3325">
        <v>5</v>
      </c>
      <c r="P68" s="3328">
        <v>6902</v>
      </c>
      <c r="Q68" s="3329"/>
      <c r="R68" s="3332" t="s">
        <v>3315</v>
      </c>
      <c r="S68" s="3333"/>
      <c r="T68" s="3328" t="s">
        <v>5252</v>
      </c>
      <c r="U68" s="3329"/>
      <c r="V68" s="3338" t="s">
        <v>3309</v>
      </c>
      <c r="W68" s="19"/>
      <c r="Y68" s="1440">
        <f>SUM(H68:J71)</f>
        <v>2</v>
      </c>
      <c r="Z68" s="1440">
        <f>SUM(K68:M71)</f>
        <v>2</v>
      </c>
      <c r="AA68" s="196" t="str">
        <f>IF(Y68=Z68,"","不一致")</f>
        <v/>
      </c>
    </row>
    <row r="69" spans="1:27" ht="12" customHeight="1" x14ac:dyDescent="0.15">
      <c r="A69" s="19"/>
      <c r="B69" s="4295"/>
      <c r="C69" s="4227"/>
      <c r="D69" s="464"/>
      <c r="E69" s="20" t="s">
        <v>2058</v>
      </c>
      <c r="F69" s="4315"/>
      <c r="G69" s="4207"/>
      <c r="H69" s="3487"/>
      <c r="I69" s="3489"/>
      <c r="J69" s="3491"/>
      <c r="K69" s="3487"/>
      <c r="L69" s="3489"/>
      <c r="M69" s="3491"/>
      <c r="N69" s="3493"/>
      <c r="O69" s="3326"/>
      <c r="P69" s="3330"/>
      <c r="Q69" s="3331"/>
      <c r="R69" s="3334"/>
      <c r="S69" s="3335"/>
      <c r="T69" s="3336"/>
      <c r="U69" s="3337"/>
      <c r="V69" s="3339"/>
      <c r="W69" s="19"/>
    </row>
    <row r="70" spans="1:27" ht="12" customHeight="1" x14ac:dyDescent="0.15">
      <c r="A70" s="19"/>
      <c r="B70" s="4295"/>
      <c r="C70" s="4227"/>
      <c r="D70" s="464" t="s">
        <v>5244</v>
      </c>
      <c r="E70" s="20" t="s">
        <v>2059</v>
      </c>
      <c r="F70" s="4316" t="s">
        <v>2060</v>
      </c>
      <c r="G70" s="4207"/>
      <c r="H70" s="3487"/>
      <c r="I70" s="3489"/>
      <c r="J70" s="3491"/>
      <c r="K70" s="3487"/>
      <c r="L70" s="3489"/>
      <c r="M70" s="3491"/>
      <c r="N70" s="3493"/>
      <c r="O70" s="3326"/>
      <c r="P70" s="3340"/>
      <c r="Q70" s="3342" t="s">
        <v>5889</v>
      </c>
      <c r="R70" s="3344">
        <v>598</v>
      </c>
      <c r="S70" s="3345">
        <v>1502</v>
      </c>
      <c r="T70" s="3344" t="s">
        <v>3314</v>
      </c>
      <c r="U70" s="3342" t="s">
        <v>5889</v>
      </c>
      <c r="V70" s="3683" t="s">
        <v>3316</v>
      </c>
      <c r="W70" s="19"/>
    </row>
    <row r="71" spans="1:27" ht="12" customHeight="1" x14ac:dyDescent="0.15">
      <c r="A71" s="19"/>
      <c r="B71" s="4295"/>
      <c r="C71" s="3143"/>
      <c r="D71" s="1136" t="s">
        <v>5245</v>
      </c>
      <c r="E71" s="1147" t="s">
        <v>2061</v>
      </c>
      <c r="F71" s="4317"/>
      <c r="G71" s="4331"/>
      <c r="H71" s="3499"/>
      <c r="I71" s="3501"/>
      <c r="J71" s="3497"/>
      <c r="K71" s="3499"/>
      <c r="L71" s="3501"/>
      <c r="M71" s="3497"/>
      <c r="N71" s="3503"/>
      <c r="O71" s="3358"/>
      <c r="P71" s="3359"/>
      <c r="Q71" s="3360"/>
      <c r="R71" s="3359"/>
      <c r="S71" s="3361"/>
      <c r="T71" s="3359"/>
      <c r="U71" s="3360"/>
      <c r="V71" s="3684"/>
      <c r="W71" s="19"/>
    </row>
    <row r="72" spans="1:27" ht="12" customHeight="1" x14ac:dyDescent="0.15">
      <c r="A72" s="19"/>
      <c r="B72" s="4325"/>
      <c r="C72" s="4227" t="s">
        <v>5253</v>
      </c>
      <c r="D72" s="1148" t="s">
        <v>5247</v>
      </c>
      <c r="E72" s="1130" t="s">
        <v>5254</v>
      </c>
      <c r="F72" s="4314" t="s">
        <v>4844</v>
      </c>
      <c r="G72" s="4311">
        <v>2</v>
      </c>
      <c r="H72" s="3487">
        <v>2</v>
      </c>
      <c r="I72" s="3489">
        <v>0</v>
      </c>
      <c r="J72" s="3491">
        <v>0</v>
      </c>
      <c r="K72" s="3487">
        <v>0</v>
      </c>
      <c r="L72" s="3489">
        <v>0</v>
      </c>
      <c r="M72" s="3491">
        <v>2</v>
      </c>
      <c r="N72" s="3493">
        <v>0</v>
      </c>
      <c r="O72" s="3326">
        <v>34</v>
      </c>
      <c r="P72" s="3330">
        <v>9405</v>
      </c>
      <c r="Q72" s="3331"/>
      <c r="R72" s="3363" t="s">
        <v>3317</v>
      </c>
      <c r="S72" s="3364"/>
      <c r="T72" s="3330" t="s">
        <v>5243</v>
      </c>
      <c r="U72" s="3331"/>
      <c r="V72" s="3365" t="s">
        <v>3309</v>
      </c>
      <c r="W72" s="19"/>
      <c r="Y72" s="1440">
        <f>SUM(H72:J75)</f>
        <v>2</v>
      </c>
      <c r="Z72" s="1440">
        <f>SUM(K72:M75)</f>
        <v>2</v>
      </c>
      <c r="AA72" s="196" t="str">
        <f>IF(Y72=Z72,"","不一致")</f>
        <v/>
      </c>
    </row>
    <row r="73" spans="1:27" ht="12" customHeight="1" x14ac:dyDescent="0.15">
      <c r="A73" s="19"/>
      <c r="B73" s="4325"/>
      <c r="C73" s="4227"/>
      <c r="D73" s="464"/>
      <c r="E73" s="20" t="s">
        <v>2062</v>
      </c>
      <c r="F73" s="4315"/>
      <c r="G73" s="4207"/>
      <c r="H73" s="3487"/>
      <c r="I73" s="3489"/>
      <c r="J73" s="3491"/>
      <c r="K73" s="3487"/>
      <c r="L73" s="3489"/>
      <c r="M73" s="3491"/>
      <c r="N73" s="3493"/>
      <c r="O73" s="3326"/>
      <c r="P73" s="3330"/>
      <c r="Q73" s="3331"/>
      <c r="R73" s="3334"/>
      <c r="S73" s="3335"/>
      <c r="T73" s="3336"/>
      <c r="U73" s="3337"/>
      <c r="V73" s="3339"/>
      <c r="W73" s="19"/>
    </row>
    <row r="74" spans="1:27" ht="12" customHeight="1" thickBot="1" x14ac:dyDescent="0.2">
      <c r="A74" s="19"/>
      <c r="B74" s="4325"/>
      <c r="C74" s="4227"/>
      <c r="D74" s="464" t="s">
        <v>5244</v>
      </c>
      <c r="E74" s="20" t="s">
        <v>2063</v>
      </c>
      <c r="F74" s="4316" t="s">
        <v>2064</v>
      </c>
      <c r="G74" s="4207"/>
      <c r="H74" s="3487"/>
      <c r="I74" s="3489"/>
      <c r="J74" s="3491"/>
      <c r="K74" s="3487"/>
      <c r="L74" s="3489"/>
      <c r="M74" s="3491"/>
      <c r="N74" s="3493"/>
      <c r="O74" s="3326"/>
      <c r="P74" s="3340"/>
      <c r="Q74" s="3342" t="s">
        <v>5890</v>
      </c>
      <c r="R74" s="3344">
        <v>1723</v>
      </c>
      <c r="S74" s="3345">
        <v>3793</v>
      </c>
      <c r="T74" s="3344" t="s">
        <v>3308</v>
      </c>
      <c r="U74" s="3342" t="s">
        <v>5890</v>
      </c>
      <c r="V74" s="4228" t="s">
        <v>3318</v>
      </c>
      <c r="W74" s="19"/>
    </row>
    <row r="75" spans="1:27" ht="12" customHeight="1" thickBot="1" x14ac:dyDescent="0.2">
      <c r="A75" s="19"/>
      <c r="B75" s="4326"/>
      <c r="C75" s="4262"/>
      <c r="D75" s="1125" t="s">
        <v>5245</v>
      </c>
      <c r="E75" s="1126" t="s">
        <v>5255</v>
      </c>
      <c r="F75" s="4327"/>
      <c r="G75" s="4276"/>
      <c r="H75" s="3487"/>
      <c r="I75" s="3489"/>
      <c r="J75" s="3491"/>
      <c r="K75" s="3487"/>
      <c r="L75" s="3489"/>
      <c r="M75" s="3491"/>
      <c r="N75" s="3493"/>
      <c r="O75" s="3326"/>
      <c r="P75" s="3340"/>
      <c r="Q75" s="3366"/>
      <c r="R75" s="3340"/>
      <c r="S75" s="3367"/>
      <c r="T75" s="3340"/>
      <c r="U75" s="3366"/>
      <c r="V75" s="4229"/>
      <c r="W75" s="19"/>
    </row>
    <row r="76" spans="1:27" ht="12" customHeight="1" x14ac:dyDescent="0.15">
      <c r="A76" s="19"/>
      <c r="B76" s="4318" t="s">
        <v>2065</v>
      </c>
      <c r="C76" s="4320" t="s">
        <v>4467</v>
      </c>
      <c r="D76" s="1115" t="s">
        <v>72</v>
      </c>
      <c r="E76" s="1149" t="s">
        <v>2066</v>
      </c>
      <c r="F76" s="4323" t="s">
        <v>5390</v>
      </c>
      <c r="G76" s="4263" t="s">
        <v>5890</v>
      </c>
      <c r="H76" s="3486" t="s">
        <v>5890</v>
      </c>
      <c r="I76" s="3488" t="s">
        <v>5890</v>
      </c>
      <c r="J76" s="3490" t="s">
        <v>5890</v>
      </c>
      <c r="K76" s="3486" t="s">
        <v>5392</v>
      </c>
      <c r="L76" s="3488" t="s">
        <v>5393</v>
      </c>
      <c r="M76" s="3490" t="s">
        <v>5393</v>
      </c>
      <c r="N76" s="3492" t="s">
        <v>5393</v>
      </c>
      <c r="O76" s="3351">
        <v>56</v>
      </c>
      <c r="P76" s="3352">
        <v>72705</v>
      </c>
      <c r="Q76" s="3353"/>
      <c r="R76" s="3354" t="s">
        <v>3822</v>
      </c>
      <c r="S76" s="3355"/>
      <c r="T76" s="3352" t="s">
        <v>5394</v>
      </c>
      <c r="U76" s="3353"/>
      <c r="V76" s="4230" t="s">
        <v>5891</v>
      </c>
      <c r="W76" s="19"/>
      <c r="X76" s="1441">
        <f>SUM(O76:O103)</f>
        <v>161</v>
      </c>
      <c r="Y76" s="1440">
        <f>SUM(H76:J79)</f>
        <v>0</v>
      </c>
      <c r="Z76" s="1440">
        <f>SUM(K76:M79)</f>
        <v>0</v>
      </c>
      <c r="AA76" s="196" t="str">
        <f>IF(Y76=Z76,"","不一致")</f>
        <v/>
      </c>
    </row>
    <row r="77" spans="1:27" ht="12" customHeight="1" x14ac:dyDescent="0.15">
      <c r="A77" s="19"/>
      <c r="B77" s="4319"/>
      <c r="C77" s="4321"/>
      <c r="D77" s="20"/>
      <c r="E77" s="20" t="s">
        <v>5395</v>
      </c>
      <c r="F77" s="4324"/>
      <c r="G77" s="4219"/>
      <c r="H77" s="3487"/>
      <c r="I77" s="3489"/>
      <c r="J77" s="3491"/>
      <c r="K77" s="3487"/>
      <c r="L77" s="3489"/>
      <c r="M77" s="3491"/>
      <c r="N77" s="3493"/>
      <c r="O77" s="3326"/>
      <c r="P77" s="3330"/>
      <c r="Q77" s="3331"/>
      <c r="R77" s="3334"/>
      <c r="S77" s="3335"/>
      <c r="T77" s="3336"/>
      <c r="U77" s="3337"/>
      <c r="V77" s="4231"/>
      <c r="W77" s="19"/>
    </row>
    <row r="78" spans="1:27" ht="12" customHeight="1" x14ac:dyDescent="0.15">
      <c r="A78" s="19"/>
      <c r="B78" s="4319"/>
      <c r="C78" s="4321"/>
      <c r="D78" s="1117" t="s">
        <v>70</v>
      </c>
      <c r="E78" s="1150" t="s">
        <v>5396</v>
      </c>
      <c r="F78" s="4328" t="s">
        <v>5391</v>
      </c>
      <c r="G78" s="4219"/>
      <c r="H78" s="3487"/>
      <c r="I78" s="3489"/>
      <c r="J78" s="3491"/>
      <c r="K78" s="3487"/>
      <c r="L78" s="3489"/>
      <c r="M78" s="3491"/>
      <c r="N78" s="3493"/>
      <c r="O78" s="3326"/>
      <c r="P78" s="3340"/>
      <c r="Q78" s="3342">
        <v>3723</v>
      </c>
      <c r="R78" s="3344">
        <v>83855</v>
      </c>
      <c r="S78" s="3345">
        <v>186495</v>
      </c>
      <c r="T78" s="3344" t="s">
        <v>3343</v>
      </c>
      <c r="U78" s="3347">
        <v>357</v>
      </c>
      <c r="V78" s="3741" t="s">
        <v>5892</v>
      </c>
      <c r="W78" s="19"/>
    </row>
    <row r="79" spans="1:27" ht="12" customHeight="1" x14ac:dyDescent="0.15">
      <c r="A79" s="19"/>
      <c r="B79" s="4319"/>
      <c r="C79" s="4322"/>
      <c r="D79" s="1117" t="s">
        <v>71</v>
      </c>
      <c r="E79" s="1150" t="s">
        <v>5397</v>
      </c>
      <c r="F79" s="4329"/>
      <c r="G79" s="4220"/>
      <c r="H79" s="3499"/>
      <c r="I79" s="3501"/>
      <c r="J79" s="3497"/>
      <c r="K79" s="3499"/>
      <c r="L79" s="3501"/>
      <c r="M79" s="3497"/>
      <c r="N79" s="3503"/>
      <c r="O79" s="3358"/>
      <c r="P79" s="3359"/>
      <c r="Q79" s="3360"/>
      <c r="R79" s="3359"/>
      <c r="S79" s="3375"/>
      <c r="T79" s="3359"/>
      <c r="U79" s="3362"/>
      <c r="V79" s="3743"/>
      <c r="W79" s="19"/>
    </row>
    <row r="80" spans="1:27" ht="12" customHeight="1" x14ac:dyDescent="0.15">
      <c r="A80" s="19"/>
      <c r="B80" s="1151"/>
      <c r="C80" s="4332" t="s">
        <v>4466</v>
      </c>
      <c r="D80" s="1152" t="s">
        <v>72</v>
      </c>
      <c r="E80" s="1153" t="s">
        <v>1792</v>
      </c>
      <c r="F80" s="4333" t="s">
        <v>5391</v>
      </c>
      <c r="G80" s="4218">
        <v>2</v>
      </c>
      <c r="H80" s="3498">
        <v>0</v>
      </c>
      <c r="I80" s="3500">
        <v>0</v>
      </c>
      <c r="J80" s="3496">
        <v>2</v>
      </c>
      <c r="K80" s="3498">
        <v>0</v>
      </c>
      <c r="L80" s="3500">
        <v>0</v>
      </c>
      <c r="M80" s="3496">
        <v>2</v>
      </c>
      <c r="N80" s="3502">
        <v>2</v>
      </c>
      <c r="O80" s="3325">
        <v>41</v>
      </c>
      <c r="P80" s="3328">
        <v>11103</v>
      </c>
      <c r="Q80" s="3329"/>
      <c r="R80" s="3332" t="s">
        <v>3831</v>
      </c>
      <c r="S80" s="3333"/>
      <c r="T80" s="3328" t="s">
        <v>3958</v>
      </c>
      <c r="U80" s="3329"/>
      <c r="V80" s="3338" t="s">
        <v>3420</v>
      </c>
      <c r="W80" s="19"/>
      <c r="Y80" s="1440">
        <f>SUM(H80:J83)</f>
        <v>2</v>
      </c>
      <c r="Z80" s="1440">
        <f>SUM(K80:M83)</f>
        <v>2</v>
      </c>
      <c r="AA80" s="196" t="str">
        <f>IF(Y80=Z80,"","不一致")</f>
        <v/>
      </c>
    </row>
    <row r="81" spans="1:27" ht="12" customHeight="1" x14ac:dyDescent="0.15">
      <c r="A81" s="19"/>
      <c r="B81" s="1151"/>
      <c r="C81" s="4321"/>
      <c r="D81" s="20"/>
      <c r="E81" s="20" t="s">
        <v>2067</v>
      </c>
      <c r="F81" s="4324"/>
      <c r="G81" s="4219"/>
      <c r="H81" s="3487"/>
      <c r="I81" s="3489"/>
      <c r="J81" s="3491"/>
      <c r="K81" s="3487"/>
      <c r="L81" s="3489"/>
      <c r="M81" s="3491"/>
      <c r="N81" s="3493"/>
      <c r="O81" s="3326"/>
      <c r="P81" s="3330"/>
      <c r="Q81" s="3331"/>
      <c r="R81" s="3334"/>
      <c r="S81" s="3335"/>
      <c r="T81" s="3336"/>
      <c r="U81" s="3337"/>
      <c r="V81" s="3339"/>
      <c r="W81" s="19"/>
    </row>
    <row r="82" spans="1:27" ht="12" customHeight="1" x14ac:dyDescent="0.15">
      <c r="A82" s="19"/>
      <c r="B82" s="1151"/>
      <c r="C82" s="4321"/>
      <c r="D82" s="1117" t="s">
        <v>70</v>
      </c>
      <c r="E82" s="1150" t="s">
        <v>2068</v>
      </c>
      <c r="F82" s="3149" t="s">
        <v>5398</v>
      </c>
      <c r="G82" s="4219"/>
      <c r="H82" s="3487"/>
      <c r="I82" s="3489"/>
      <c r="J82" s="3491"/>
      <c r="K82" s="3487"/>
      <c r="L82" s="3489"/>
      <c r="M82" s="3491"/>
      <c r="N82" s="3493"/>
      <c r="O82" s="3326"/>
      <c r="P82" s="3340"/>
      <c r="Q82" s="3342">
        <v>1842</v>
      </c>
      <c r="R82" s="3344">
        <v>3119</v>
      </c>
      <c r="S82" s="3345">
        <v>6726</v>
      </c>
      <c r="T82" s="3344" t="s">
        <v>3343</v>
      </c>
      <c r="U82" s="3347">
        <v>357</v>
      </c>
      <c r="V82" s="3397" t="s">
        <v>3426</v>
      </c>
      <c r="W82" s="19"/>
    </row>
    <row r="83" spans="1:27" ht="12" customHeight="1" x14ac:dyDescent="0.15">
      <c r="A83" s="19"/>
      <c r="B83" s="1151"/>
      <c r="C83" s="4322"/>
      <c r="D83" s="1154" t="s">
        <v>71</v>
      </c>
      <c r="E83" s="1155" t="s">
        <v>2068</v>
      </c>
      <c r="F83" s="3150"/>
      <c r="G83" s="4220"/>
      <c r="H83" s="3499"/>
      <c r="I83" s="3501"/>
      <c r="J83" s="3497"/>
      <c r="K83" s="3499"/>
      <c r="L83" s="3501"/>
      <c r="M83" s="3497"/>
      <c r="N83" s="3503"/>
      <c r="O83" s="3358"/>
      <c r="P83" s="3359"/>
      <c r="Q83" s="3360"/>
      <c r="R83" s="3359"/>
      <c r="S83" s="3375"/>
      <c r="T83" s="3359"/>
      <c r="U83" s="3362"/>
      <c r="V83" s="3398"/>
      <c r="W83" s="19"/>
    </row>
    <row r="84" spans="1:27" ht="12" customHeight="1" x14ac:dyDescent="0.15">
      <c r="A84" s="19"/>
      <c r="B84" s="1151"/>
      <c r="C84" s="4332" t="s">
        <v>4465</v>
      </c>
      <c r="D84" s="897" t="s">
        <v>72</v>
      </c>
      <c r="E84" s="1138" t="s">
        <v>5399</v>
      </c>
      <c r="F84" s="4333" t="s">
        <v>5391</v>
      </c>
      <c r="G84" s="4218">
        <v>5</v>
      </c>
      <c r="H84" s="3498">
        <v>1</v>
      </c>
      <c r="I84" s="3500">
        <v>1</v>
      </c>
      <c r="J84" s="3496">
        <v>3</v>
      </c>
      <c r="K84" s="3498">
        <v>3</v>
      </c>
      <c r="L84" s="3500">
        <v>1</v>
      </c>
      <c r="M84" s="3496">
        <v>1</v>
      </c>
      <c r="N84" s="3502">
        <v>1</v>
      </c>
      <c r="O84" s="3325">
        <v>21</v>
      </c>
      <c r="P84" s="3328">
        <v>68329</v>
      </c>
      <c r="Q84" s="3329"/>
      <c r="R84" s="3332" t="s">
        <v>3832</v>
      </c>
      <c r="S84" s="3333"/>
      <c r="T84" s="3328" t="s">
        <v>3958</v>
      </c>
      <c r="U84" s="3329"/>
      <c r="V84" s="3338" t="s">
        <v>3420</v>
      </c>
      <c r="W84" s="19"/>
      <c r="Y84" s="1440">
        <f>SUM(H84:J87)</f>
        <v>5</v>
      </c>
      <c r="Z84" s="1440">
        <f>SUM(K84:M87)</f>
        <v>5</v>
      </c>
      <c r="AA84" s="196" t="str">
        <f>IF(Y84=Z84,"","不一致")</f>
        <v/>
      </c>
    </row>
    <row r="85" spans="1:27" ht="12" customHeight="1" x14ac:dyDescent="0.15">
      <c r="A85" s="19"/>
      <c r="B85" s="1151"/>
      <c r="C85" s="4321"/>
      <c r="D85" s="1156"/>
      <c r="E85" s="1128" t="s">
        <v>2069</v>
      </c>
      <c r="F85" s="4324"/>
      <c r="G85" s="4219"/>
      <c r="H85" s="3487"/>
      <c r="I85" s="3489"/>
      <c r="J85" s="3491"/>
      <c r="K85" s="3487"/>
      <c r="L85" s="3489"/>
      <c r="M85" s="3491"/>
      <c r="N85" s="3493"/>
      <c r="O85" s="3326"/>
      <c r="P85" s="3330"/>
      <c r="Q85" s="3331"/>
      <c r="R85" s="3334"/>
      <c r="S85" s="3335"/>
      <c r="T85" s="3336"/>
      <c r="U85" s="3337"/>
      <c r="V85" s="3339"/>
      <c r="W85" s="19"/>
    </row>
    <row r="86" spans="1:27" ht="12" customHeight="1" x14ac:dyDescent="0.15">
      <c r="A86" s="19"/>
      <c r="B86" s="1151"/>
      <c r="C86" s="4321"/>
      <c r="D86" s="1117" t="s">
        <v>70</v>
      </c>
      <c r="E86" s="1157" t="s">
        <v>5400</v>
      </c>
      <c r="F86" s="3149" t="s">
        <v>5875</v>
      </c>
      <c r="G86" s="4219"/>
      <c r="H86" s="3487"/>
      <c r="I86" s="3489"/>
      <c r="J86" s="3491"/>
      <c r="K86" s="3487"/>
      <c r="L86" s="3489"/>
      <c r="M86" s="3491"/>
      <c r="N86" s="3493"/>
      <c r="O86" s="3326"/>
      <c r="P86" s="3340"/>
      <c r="Q86" s="3342">
        <v>1121</v>
      </c>
      <c r="R86" s="3344">
        <v>10135</v>
      </c>
      <c r="S86" s="3345">
        <v>22625</v>
      </c>
      <c r="T86" s="3344" t="s">
        <v>3343</v>
      </c>
      <c r="U86" s="3347">
        <v>357</v>
      </c>
      <c r="V86" s="3397" t="s">
        <v>3426</v>
      </c>
      <c r="W86" s="19"/>
    </row>
    <row r="87" spans="1:27" ht="12" customHeight="1" x14ac:dyDescent="0.15">
      <c r="B87" s="1151"/>
      <c r="C87" s="4322"/>
      <c r="D87" s="1154" t="s">
        <v>5401</v>
      </c>
      <c r="E87" s="1158" t="s">
        <v>5402</v>
      </c>
      <c r="F87" s="3150"/>
      <c r="G87" s="4220"/>
      <c r="H87" s="3499"/>
      <c r="I87" s="3501"/>
      <c r="J87" s="3497"/>
      <c r="K87" s="3499"/>
      <c r="L87" s="3501"/>
      <c r="M87" s="3497"/>
      <c r="N87" s="3503"/>
      <c r="O87" s="3358"/>
      <c r="P87" s="3359"/>
      <c r="Q87" s="3360"/>
      <c r="R87" s="3359"/>
      <c r="S87" s="3375"/>
      <c r="T87" s="3359"/>
      <c r="U87" s="3362"/>
      <c r="V87" s="3398"/>
    </row>
    <row r="88" spans="1:27" ht="12" customHeight="1" x14ac:dyDescent="0.15">
      <c r="B88" s="1151"/>
      <c r="C88" s="4332" t="s">
        <v>4464</v>
      </c>
      <c r="D88" s="897" t="s">
        <v>72</v>
      </c>
      <c r="E88" s="1138" t="s">
        <v>5403</v>
      </c>
      <c r="F88" s="4333" t="s">
        <v>5404</v>
      </c>
      <c r="G88" s="4218">
        <v>2</v>
      </c>
      <c r="H88" s="3498">
        <v>0</v>
      </c>
      <c r="I88" s="3500">
        <v>1</v>
      </c>
      <c r="J88" s="3496">
        <v>1</v>
      </c>
      <c r="K88" s="3498">
        <v>1</v>
      </c>
      <c r="L88" s="3500">
        <v>0</v>
      </c>
      <c r="M88" s="3496">
        <v>1</v>
      </c>
      <c r="N88" s="3502">
        <v>1</v>
      </c>
      <c r="O88" s="3325">
        <v>14</v>
      </c>
      <c r="P88" s="3328" t="s">
        <v>5889</v>
      </c>
      <c r="Q88" s="3329"/>
      <c r="R88" s="3332" t="s">
        <v>3833</v>
      </c>
      <c r="S88" s="3333"/>
      <c r="T88" s="3328" t="s">
        <v>5405</v>
      </c>
      <c r="U88" s="3329"/>
      <c r="V88" s="3338" t="s">
        <v>3420</v>
      </c>
      <c r="Y88" s="1440">
        <f>SUM(H88:J91)</f>
        <v>2</v>
      </c>
      <c r="Z88" s="1440">
        <f>SUM(K88:M91)</f>
        <v>2</v>
      </c>
      <c r="AA88" s="196" t="str">
        <f>IF(Y88=Z88,"","不一致")</f>
        <v/>
      </c>
    </row>
    <row r="89" spans="1:27" ht="12" customHeight="1" x14ac:dyDescent="0.15">
      <c r="B89" s="1151"/>
      <c r="C89" s="4321"/>
      <c r="D89" s="1156"/>
      <c r="E89" s="1128" t="s">
        <v>2070</v>
      </c>
      <c r="F89" s="4324"/>
      <c r="G89" s="4219"/>
      <c r="H89" s="3487"/>
      <c r="I89" s="3489"/>
      <c r="J89" s="3491"/>
      <c r="K89" s="3487"/>
      <c r="L89" s="3489"/>
      <c r="M89" s="3491"/>
      <c r="N89" s="3493"/>
      <c r="O89" s="3326"/>
      <c r="P89" s="3330"/>
      <c r="Q89" s="3331"/>
      <c r="R89" s="3334"/>
      <c r="S89" s="3335"/>
      <c r="T89" s="3336"/>
      <c r="U89" s="3337"/>
      <c r="V89" s="3339"/>
    </row>
    <row r="90" spans="1:27" ht="12" customHeight="1" x14ac:dyDescent="0.15">
      <c r="B90" s="1151"/>
      <c r="C90" s="4321"/>
      <c r="D90" s="1117" t="s">
        <v>70</v>
      </c>
      <c r="E90" s="1157" t="s">
        <v>5406</v>
      </c>
      <c r="F90" s="3149" t="s">
        <v>5872</v>
      </c>
      <c r="G90" s="4219"/>
      <c r="H90" s="3487"/>
      <c r="I90" s="3489"/>
      <c r="J90" s="3491"/>
      <c r="K90" s="3487"/>
      <c r="L90" s="3489"/>
      <c r="M90" s="3491"/>
      <c r="N90" s="3493"/>
      <c r="O90" s="3326"/>
      <c r="P90" s="3340"/>
      <c r="Q90" s="3342" t="s">
        <v>5889</v>
      </c>
      <c r="R90" s="3344">
        <v>1055</v>
      </c>
      <c r="S90" s="3345">
        <v>2422</v>
      </c>
      <c r="T90" s="3344" t="s">
        <v>3834</v>
      </c>
      <c r="U90" s="3342" t="s">
        <v>5889</v>
      </c>
      <c r="V90" s="3397" t="s">
        <v>3426</v>
      </c>
    </row>
    <row r="91" spans="1:27" ht="12" customHeight="1" x14ac:dyDescent="0.15">
      <c r="B91" s="1151"/>
      <c r="C91" s="4322"/>
      <c r="D91" s="1154" t="s">
        <v>71</v>
      </c>
      <c r="E91" s="1158" t="s">
        <v>5407</v>
      </c>
      <c r="F91" s="3150"/>
      <c r="G91" s="4220"/>
      <c r="H91" s="3499"/>
      <c r="I91" s="3501"/>
      <c r="J91" s="3497"/>
      <c r="K91" s="3499"/>
      <c r="L91" s="3501"/>
      <c r="M91" s="3497"/>
      <c r="N91" s="3503"/>
      <c r="O91" s="3358"/>
      <c r="P91" s="3359"/>
      <c r="Q91" s="3360"/>
      <c r="R91" s="3359"/>
      <c r="S91" s="3375"/>
      <c r="T91" s="3359"/>
      <c r="U91" s="3360"/>
      <c r="V91" s="3398"/>
    </row>
    <row r="92" spans="1:27" ht="12" customHeight="1" x14ac:dyDescent="0.15">
      <c r="B92" s="1151"/>
      <c r="C92" s="4332" t="s">
        <v>4463</v>
      </c>
      <c r="D92" s="894" t="s">
        <v>72</v>
      </c>
      <c r="E92" s="1128" t="s">
        <v>5408</v>
      </c>
      <c r="F92" s="4333" t="s">
        <v>5404</v>
      </c>
      <c r="G92" s="4218">
        <v>4</v>
      </c>
      <c r="H92" s="3498">
        <v>0</v>
      </c>
      <c r="I92" s="3500">
        <v>1</v>
      </c>
      <c r="J92" s="3496">
        <v>3</v>
      </c>
      <c r="K92" s="3498">
        <v>1</v>
      </c>
      <c r="L92" s="3500">
        <v>1</v>
      </c>
      <c r="M92" s="3496">
        <v>2</v>
      </c>
      <c r="N92" s="3502">
        <v>1</v>
      </c>
      <c r="O92" s="3325">
        <v>10</v>
      </c>
      <c r="P92" s="3328">
        <v>6146</v>
      </c>
      <c r="Q92" s="3329"/>
      <c r="R92" s="3332" t="s">
        <v>3835</v>
      </c>
      <c r="S92" s="3333"/>
      <c r="T92" s="3328" t="s">
        <v>5409</v>
      </c>
      <c r="U92" s="3329"/>
      <c r="V92" s="3338" t="s">
        <v>3420</v>
      </c>
      <c r="Y92" s="1440">
        <f>SUM(H92:J95)</f>
        <v>4</v>
      </c>
      <c r="Z92" s="1440">
        <f>SUM(K92:M95)</f>
        <v>4</v>
      </c>
      <c r="AA92" s="196" t="str">
        <f>IF(Y92=Z92,"","不一致")</f>
        <v/>
      </c>
    </row>
    <row r="93" spans="1:27" ht="12" customHeight="1" x14ac:dyDescent="0.15">
      <c r="B93" s="1151"/>
      <c r="C93" s="4321"/>
      <c r="D93" s="1156"/>
      <c r="E93" s="1128" t="s">
        <v>2071</v>
      </c>
      <c r="F93" s="4324"/>
      <c r="G93" s="4219"/>
      <c r="H93" s="3487"/>
      <c r="I93" s="3489"/>
      <c r="J93" s="3491"/>
      <c r="K93" s="3487"/>
      <c r="L93" s="3489"/>
      <c r="M93" s="3491"/>
      <c r="N93" s="3493"/>
      <c r="O93" s="3326"/>
      <c r="P93" s="3330"/>
      <c r="Q93" s="3331"/>
      <c r="R93" s="3334"/>
      <c r="S93" s="3335"/>
      <c r="T93" s="3336"/>
      <c r="U93" s="3337"/>
      <c r="V93" s="3339"/>
    </row>
    <row r="94" spans="1:27" ht="12" customHeight="1" x14ac:dyDescent="0.15">
      <c r="B94" s="1151"/>
      <c r="C94" s="4321"/>
      <c r="D94" s="1117" t="s">
        <v>70</v>
      </c>
      <c r="E94" s="1157" t="s">
        <v>5410</v>
      </c>
      <c r="F94" s="3149" t="s">
        <v>5876</v>
      </c>
      <c r="G94" s="4219"/>
      <c r="H94" s="3487"/>
      <c r="I94" s="3489"/>
      <c r="J94" s="3491"/>
      <c r="K94" s="3487"/>
      <c r="L94" s="3489"/>
      <c r="M94" s="3491"/>
      <c r="N94" s="3493"/>
      <c r="O94" s="3326"/>
      <c r="P94" s="3340"/>
      <c r="Q94" s="3342">
        <v>91</v>
      </c>
      <c r="R94" s="3344">
        <v>1555</v>
      </c>
      <c r="S94" s="3345">
        <v>3295</v>
      </c>
      <c r="T94" s="3344" t="s">
        <v>3343</v>
      </c>
      <c r="U94" s="3347">
        <v>357</v>
      </c>
      <c r="V94" s="3397" t="s">
        <v>3426</v>
      </c>
    </row>
    <row r="95" spans="1:27" ht="12" customHeight="1" x14ac:dyDescent="0.15">
      <c r="B95" s="1151"/>
      <c r="C95" s="4322"/>
      <c r="D95" s="1117" t="s">
        <v>71</v>
      </c>
      <c r="E95" s="1157" t="s">
        <v>5411</v>
      </c>
      <c r="F95" s="3150"/>
      <c r="G95" s="4220"/>
      <c r="H95" s="3499"/>
      <c r="I95" s="3501"/>
      <c r="J95" s="3497"/>
      <c r="K95" s="3499"/>
      <c r="L95" s="3501"/>
      <c r="M95" s="3497"/>
      <c r="N95" s="3503"/>
      <c r="O95" s="3358"/>
      <c r="P95" s="3359"/>
      <c r="Q95" s="3360"/>
      <c r="R95" s="3359"/>
      <c r="S95" s="3375"/>
      <c r="T95" s="3359"/>
      <c r="U95" s="3362"/>
      <c r="V95" s="3398"/>
    </row>
    <row r="96" spans="1:27" ht="12" customHeight="1" x14ac:dyDescent="0.15">
      <c r="B96" s="1151"/>
      <c r="C96" s="4332" t="s">
        <v>4462</v>
      </c>
      <c r="D96" s="897" t="s">
        <v>72</v>
      </c>
      <c r="E96" s="1138" t="s">
        <v>5412</v>
      </c>
      <c r="F96" s="4333" t="s">
        <v>5404</v>
      </c>
      <c r="G96" s="4218">
        <v>2</v>
      </c>
      <c r="H96" s="3498">
        <v>0</v>
      </c>
      <c r="I96" s="3500">
        <v>1</v>
      </c>
      <c r="J96" s="3496">
        <v>1</v>
      </c>
      <c r="K96" s="3498">
        <v>1</v>
      </c>
      <c r="L96" s="3500">
        <v>1</v>
      </c>
      <c r="M96" s="3496">
        <v>0</v>
      </c>
      <c r="N96" s="3502">
        <v>1</v>
      </c>
      <c r="O96" s="3325">
        <v>5</v>
      </c>
      <c r="P96" s="3328" t="s">
        <v>5889</v>
      </c>
      <c r="Q96" s="3329"/>
      <c r="R96" s="3332" t="s">
        <v>3836</v>
      </c>
      <c r="S96" s="3333"/>
      <c r="T96" s="3328" t="s">
        <v>5413</v>
      </c>
      <c r="U96" s="3329"/>
      <c r="V96" s="3338" t="s">
        <v>3420</v>
      </c>
      <c r="Y96" s="1440">
        <f>SUM(H96:J99)</f>
        <v>2</v>
      </c>
      <c r="Z96" s="1440">
        <f>SUM(K96:M99)</f>
        <v>2</v>
      </c>
      <c r="AA96" s="196" t="str">
        <f>IF(Y96=Z96,"","不一致")</f>
        <v/>
      </c>
    </row>
    <row r="97" spans="2:27" ht="12" customHeight="1" x14ac:dyDescent="0.15">
      <c r="B97" s="1151"/>
      <c r="C97" s="4321"/>
      <c r="D97" s="1156"/>
      <c r="E97" s="1128" t="s">
        <v>2072</v>
      </c>
      <c r="F97" s="4324"/>
      <c r="G97" s="4219"/>
      <c r="H97" s="3487"/>
      <c r="I97" s="3489"/>
      <c r="J97" s="3491"/>
      <c r="K97" s="3487"/>
      <c r="L97" s="3489"/>
      <c r="M97" s="3491"/>
      <c r="N97" s="3493"/>
      <c r="O97" s="3326"/>
      <c r="P97" s="3330"/>
      <c r="Q97" s="3331"/>
      <c r="R97" s="3334"/>
      <c r="S97" s="3335"/>
      <c r="T97" s="3336"/>
      <c r="U97" s="3337"/>
      <c r="V97" s="3339"/>
    </row>
    <row r="98" spans="2:27" ht="12" customHeight="1" x14ac:dyDescent="0.15">
      <c r="B98" s="1151"/>
      <c r="C98" s="4321"/>
      <c r="D98" s="1117" t="s">
        <v>70</v>
      </c>
      <c r="E98" s="1157" t="s">
        <v>5414</v>
      </c>
      <c r="F98" s="3149" t="s">
        <v>5873</v>
      </c>
      <c r="G98" s="4219"/>
      <c r="H98" s="3487"/>
      <c r="I98" s="3489"/>
      <c r="J98" s="3491"/>
      <c r="K98" s="3487"/>
      <c r="L98" s="3489"/>
      <c r="M98" s="3491"/>
      <c r="N98" s="3493"/>
      <c r="O98" s="3326"/>
      <c r="P98" s="3340"/>
      <c r="Q98" s="3342" t="s">
        <v>5889</v>
      </c>
      <c r="R98" s="3344">
        <v>2600</v>
      </c>
      <c r="S98" s="3345">
        <v>5934</v>
      </c>
      <c r="T98" s="3344" t="s">
        <v>3834</v>
      </c>
      <c r="U98" s="3342" t="s">
        <v>5889</v>
      </c>
      <c r="V98" s="3397" t="s">
        <v>3426</v>
      </c>
    </row>
    <row r="99" spans="2:27" ht="12" customHeight="1" x14ac:dyDescent="0.15">
      <c r="B99" s="1151"/>
      <c r="C99" s="4322"/>
      <c r="D99" s="1154" t="s">
        <v>71</v>
      </c>
      <c r="E99" s="1158" t="s">
        <v>5415</v>
      </c>
      <c r="F99" s="3150"/>
      <c r="G99" s="4220"/>
      <c r="H99" s="3499"/>
      <c r="I99" s="3501"/>
      <c r="J99" s="3497"/>
      <c r="K99" s="3499"/>
      <c r="L99" s="3501"/>
      <c r="M99" s="3497"/>
      <c r="N99" s="3503"/>
      <c r="O99" s="3358"/>
      <c r="P99" s="3359"/>
      <c r="Q99" s="3360"/>
      <c r="R99" s="3359"/>
      <c r="S99" s="3375"/>
      <c r="T99" s="3359"/>
      <c r="U99" s="3360"/>
      <c r="V99" s="3398"/>
    </row>
    <row r="100" spans="2:27" ht="12" customHeight="1" x14ac:dyDescent="0.15">
      <c r="B100" s="1151"/>
      <c r="C100" s="4332" t="s">
        <v>4461</v>
      </c>
      <c r="D100" s="1152" t="s">
        <v>72</v>
      </c>
      <c r="E100" s="1153" t="s">
        <v>5416</v>
      </c>
      <c r="F100" s="4333" t="s">
        <v>5404</v>
      </c>
      <c r="G100" s="4218">
        <v>5</v>
      </c>
      <c r="H100" s="3498">
        <v>1</v>
      </c>
      <c r="I100" s="3500">
        <v>1</v>
      </c>
      <c r="J100" s="3496">
        <v>3</v>
      </c>
      <c r="K100" s="3498">
        <v>1</v>
      </c>
      <c r="L100" s="3500">
        <v>1</v>
      </c>
      <c r="M100" s="3496">
        <v>3</v>
      </c>
      <c r="N100" s="3502">
        <v>3</v>
      </c>
      <c r="O100" s="3325">
        <v>14</v>
      </c>
      <c r="P100" s="3328">
        <v>30291</v>
      </c>
      <c r="Q100" s="3329"/>
      <c r="R100" s="3332" t="s">
        <v>3837</v>
      </c>
      <c r="S100" s="3333"/>
      <c r="T100" s="3328" t="s">
        <v>5409</v>
      </c>
      <c r="U100" s="3329"/>
      <c r="V100" s="3338" t="s">
        <v>3420</v>
      </c>
      <c r="Y100" s="1440">
        <f>SUM(H100:J103)</f>
        <v>5</v>
      </c>
      <c r="Z100" s="1440">
        <f>SUM(K100:M103)</f>
        <v>5</v>
      </c>
      <c r="AA100" s="196" t="str">
        <f>IF(Y100=Z100,"","不一致")</f>
        <v/>
      </c>
    </row>
    <row r="101" spans="2:27" ht="12" customHeight="1" x14ac:dyDescent="0.15">
      <c r="B101" s="1151"/>
      <c r="C101" s="4321"/>
      <c r="D101" s="20"/>
      <c r="E101" s="20" t="s">
        <v>5417</v>
      </c>
      <c r="F101" s="4324"/>
      <c r="G101" s="4219"/>
      <c r="H101" s="3487"/>
      <c r="I101" s="3489"/>
      <c r="J101" s="3491"/>
      <c r="K101" s="3487"/>
      <c r="L101" s="3489"/>
      <c r="M101" s="3491"/>
      <c r="N101" s="3493"/>
      <c r="O101" s="3326"/>
      <c r="P101" s="3330"/>
      <c r="Q101" s="3331"/>
      <c r="R101" s="3334"/>
      <c r="S101" s="3335"/>
      <c r="T101" s="3336"/>
      <c r="U101" s="3337"/>
      <c r="V101" s="3339"/>
    </row>
    <row r="102" spans="2:27" ht="12" customHeight="1" x14ac:dyDescent="0.15">
      <c r="B102" s="1151"/>
      <c r="C102" s="4321"/>
      <c r="D102" s="1117" t="s">
        <v>70</v>
      </c>
      <c r="E102" s="1150" t="s">
        <v>328</v>
      </c>
      <c r="F102" s="3149" t="s">
        <v>5874</v>
      </c>
      <c r="G102" s="4219"/>
      <c r="H102" s="3487"/>
      <c r="I102" s="3489"/>
      <c r="J102" s="3491"/>
      <c r="K102" s="3487"/>
      <c r="L102" s="3489"/>
      <c r="M102" s="3491"/>
      <c r="N102" s="3493"/>
      <c r="O102" s="3326"/>
      <c r="P102" s="3340"/>
      <c r="Q102" s="3342">
        <v>652</v>
      </c>
      <c r="R102" s="3344">
        <v>4410</v>
      </c>
      <c r="S102" s="3345">
        <v>9757</v>
      </c>
      <c r="T102" s="3344" t="s">
        <v>3343</v>
      </c>
      <c r="U102" s="3347">
        <v>357</v>
      </c>
      <c r="V102" s="3397" t="s">
        <v>3426</v>
      </c>
    </row>
    <row r="103" spans="2:27" ht="12" customHeight="1" thickBot="1" x14ac:dyDescent="0.2">
      <c r="B103" s="1159"/>
      <c r="C103" s="4341"/>
      <c r="D103" s="1160" t="s">
        <v>71</v>
      </c>
      <c r="E103" s="1161" t="s">
        <v>5418</v>
      </c>
      <c r="F103" s="3150"/>
      <c r="G103" s="4342"/>
      <c r="H103" s="3515"/>
      <c r="I103" s="3513"/>
      <c r="J103" s="3514"/>
      <c r="K103" s="3515"/>
      <c r="L103" s="3513"/>
      <c r="M103" s="3514"/>
      <c r="N103" s="3516"/>
      <c r="O103" s="3327"/>
      <c r="P103" s="3341"/>
      <c r="Q103" s="3343"/>
      <c r="R103" s="3341"/>
      <c r="S103" s="3383"/>
      <c r="T103" s="3341"/>
      <c r="U103" s="3348"/>
      <c r="V103" s="3399"/>
    </row>
    <row r="104" spans="2:27" ht="18" customHeight="1" x14ac:dyDescent="0.15">
      <c r="B104" s="4232" t="s">
        <v>31</v>
      </c>
      <c r="C104" s="4227" t="s">
        <v>5527</v>
      </c>
      <c r="D104" s="464" t="s">
        <v>72</v>
      </c>
      <c r="E104" s="325" t="s">
        <v>350</v>
      </c>
      <c r="F104" s="4339" t="s">
        <v>5528</v>
      </c>
      <c r="G104" s="4335">
        <v>10</v>
      </c>
      <c r="H104" s="3486">
        <v>0</v>
      </c>
      <c r="I104" s="3488">
        <v>0</v>
      </c>
      <c r="J104" s="3490">
        <v>0</v>
      </c>
      <c r="K104" s="3486">
        <v>0</v>
      </c>
      <c r="L104" s="3488">
        <v>0</v>
      </c>
      <c r="M104" s="3490">
        <v>0</v>
      </c>
      <c r="N104" s="3492">
        <v>1</v>
      </c>
      <c r="O104" s="3351">
        <v>6</v>
      </c>
      <c r="P104" s="3352">
        <v>64782</v>
      </c>
      <c r="Q104" s="3353"/>
      <c r="R104" s="3354" t="s">
        <v>4476</v>
      </c>
      <c r="S104" s="3355"/>
      <c r="T104" s="3352" t="s">
        <v>4676</v>
      </c>
      <c r="U104" s="3353"/>
      <c r="V104" s="3356" t="s">
        <v>3420</v>
      </c>
      <c r="Y104" s="1440">
        <f>SUM(H104:J107)</f>
        <v>0</v>
      </c>
      <c r="Z104" s="1440">
        <f>SUM(K104:M107)</f>
        <v>0</v>
      </c>
      <c r="AA104" s="196" t="str">
        <f>IF(Y104=Z104,"","不一致")</f>
        <v/>
      </c>
    </row>
    <row r="105" spans="2:27" ht="18" customHeight="1" x14ac:dyDescent="0.15">
      <c r="B105" s="4295"/>
      <c r="C105" s="4227"/>
      <c r="D105" s="325"/>
      <c r="E105" s="20" t="s">
        <v>2073</v>
      </c>
      <c r="F105" s="4340"/>
      <c r="G105" s="4336"/>
      <c r="H105" s="3487"/>
      <c r="I105" s="3489"/>
      <c r="J105" s="3491"/>
      <c r="K105" s="3487"/>
      <c r="L105" s="3489"/>
      <c r="M105" s="3491"/>
      <c r="N105" s="3493"/>
      <c r="O105" s="3326"/>
      <c r="P105" s="3330"/>
      <c r="Q105" s="3331"/>
      <c r="R105" s="3334"/>
      <c r="S105" s="3335"/>
      <c r="T105" s="3336"/>
      <c r="U105" s="3337"/>
      <c r="V105" s="3339"/>
    </row>
    <row r="106" spans="2:27" ht="12" customHeight="1" x14ac:dyDescent="0.15">
      <c r="B106" s="4295"/>
      <c r="C106" s="4227"/>
      <c r="D106" s="464" t="s">
        <v>70</v>
      </c>
      <c r="E106" s="20" t="s">
        <v>2074</v>
      </c>
      <c r="F106" s="4301" t="s">
        <v>5529</v>
      </c>
      <c r="G106" s="4336"/>
      <c r="H106" s="3487"/>
      <c r="I106" s="3489"/>
      <c r="J106" s="3491"/>
      <c r="K106" s="3487"/>
      <c r="L106" s="3489"/>
      <c r="M106" s="3491"/>
      <c r="N106" s="3493"/>
      <c r="O106" s="3326"/>
      <c r="P106" s="3340"/>
      <c r="Q106" s="3342">
        <v>2449</v>
      </c>
      <c r="R106" s="3344">
        <v>22794</v>
      </c>
      <c r="S106" s="3345">
        <v>52231</v>
      </c>
      <c r="T106" s="3344" t="s">
        <v>3838</v>
      </c>
      <c r="U106" s="3347">
        <v>300</v>
      </c>
      <c r="V106" s="3397" t="s">
        <v>3426</v>
      </c>
    </row>
    <row r="107" spans="2:27" ht="12" customHeight="1" thickBot="1" x14ac:dyDescent="0.2">
      <c r="B107" s="4296"/>
      <c r="C107" s="4262"/>
      <c r="D107" s="1125" t="s">
        <v>71</v>
      </c>
      <c r="E107" s="1126" t="s">
        <v>2075</v>
      </c>
      <c r="F107" s="4338"/>
      <c r="G107" s="4337"/>
      <c r="H107" s="3515"/>
      <c r="I107" s="3513"/>
      <c r="J107" s="3514"/>
      <c r="K107" s="3515"/>
      <c r="L107" s="3513"/>
      <c r="M107" s="3514"/>
      <c r="N107" s="3516"/>
      <c r="O107" s="3327"/>
      <c r="P107" s="3341"/>
      <c r="Q107" s="3343"/>
      <c r="R107" s="3341"/>
      <c r="S107" s="3346"/>
      <c r="T107" s="3341"/>
      <c r="U107" s="3348"/>
      <c r="V107" s="3399"/>
    </row>
    <row r="108" spans="2:27" ht="12" customHeight="1" x14ac:dyDescent="0.15">
      <c r="B108" s="147"/>
      <c r="C108" s="22"/>
      <c r="D108" s="21"/>
      <c r="E108" s="20"/>
      <c r="F108" s="157"/>
      <c r="G108" s="282"/>
      <c r="H108" s="282"/>
      <c r="I108" s="282"/>
      <c r="J108" s="282"/>
      <c r="K108" s="336"/>
      <c r="L108" s="336"/>
      <c r="M108" s="336"/>
      <c r="N108" s="336"/>
      <c r="O108" s="336"/>
      <c r="P108" s="336"/>
      <c r="Q108" s="336"/>
      <c r="R108" s="336"/>
      <c r="S108" s="336"/>
      <c r="T108" s="336"/>
      <c r="U108" s="336"/>
      <c r="V108" s="336"/>
    </row>
    <row r="109" spans="2:27" ht="12" customHeight="1" x14ac:dyDescent="0.15">
      <c r="B109" s="43" t="s">
        <v>2324</v>
      </c>
      <c r="C109" s="22"/>
      <c r="D109" s="21"/>
      <c r="E109" s="20"/>
      <c r="F109" s="157"/>
      <c r="G109" s="282"/>
      <c r="H109" s="282"/>
      <c r="I109" s="282"/>
      <c r="J109" s="282"/>
      <c r="K109" s="336"/>
      <c r="L109" s="336"/>
      <c r="M109" s="336"/>
      <c r="N109" s="336"/>
      <c r="O109" s="336"/>
      <c r="P109" s="336"/>
      <c r="Q109" s="336"/>
      <c r="R109" s="336"/>
      <c r="S109" s="336"/>
      <c r="T109" s="336"/>
      <c r="U109" s="336"/>
      <c r="V109" s="336"/>
    </row>
    <row r="110" spans="2:27" ht="13.15" customHeight="1" x14ac:dyDescent="0.15">
      <c r="B110" s="4334"/>
      <c r="C110" s="4334"/>
      <c r="D110" s="4334"/>
      <c r="E110" s="4334"/>
    </row>
  </sheetData>
  <autoFilter ref="A7:AA107">
    <filterColumn colId="3" showButton="0"/>
  </autoFilter>
  <customSheetViews>
    <customSheetView guid="{A3025FDB-FC68-4AF5-80A0-72FC3BDF5B5E}" showPageBreaks="1" printArea="1" view="pageBreakPreview">
      <selection sqref="A1:XFD7"/>
      <pageMargins left="0.59055118110236227" right="0.59055118110236227" top="0.59055118110236227" bottom="0.59055118110236227" header="0.39370078740157483" footer="0.39370078740157483"/>
      <pageSetup paperSize="9" orientation="portrait" r:id="rId1"/>
      <headerFooter alignWithMargins="0">
        <oddFooter>&amp;C&amp;P</oddFooter>
      </headerFooter>
    </customSheetView>
  </customSheetViews>
  <mergeCells count="554">
    <mergeCell ref="O51:O54"/>
    <mergeCell ref="P51:Q52"/>
    <mergeCell ref="R51:S52"/>
    <mergeCell ref="T51:U52"/>
    <mergeCell ref="V51:V52"/>
    <mergeCell ref="P53:P54"/>
    <mergeCell ref="Q53:Q54"/>
    <mergeCell ref="R53:R54"/>
    <mergeCell ref="S53:S54"/>
    <mergeCell ref="T53:T54"/>
    <mergeCell ref="U53:U54"/>
    <mergeCell ref="V53:V54"/>
    <mergeCell ref="T46:U47"/>
    <mergeCell ref="V46:V47"/>
    <mergeCell ref="P48:P49"/>
    <mergeCell ref="Q48:Q49"/>
    <mergeCell ref="R48:R49"/>
    <mergeCell ref="S48:S49"/>
    <mergeCell ref="T48:T49"/>
    <mergeCell ref="U48:U49"/>
    <mergeCell ref="V48:V49"/>
    <mergeCell ref="V36:V37"/>
    <mergeCell ref="P38:P39"/>
    <mergeCell ref="Q38:Q39"/>
    <mergeCell ref="R38:R39"/>
    <mergeCell ref="S38:S39"/>
    <mergeCell ref="T38:T39"/>
    <mergeCell ref="U38:U39"/>
    <mergeCell ref="V38:V39"/>
    <mergeCell ref="O41:O44"/>
    <mergeCell ref="P41:Q42"/>
    <mergeCell ref="R41:S42"/>
    <mergeCell ref="T41:U42"/>
    <mergeCell ref="V41:V42"/>
    <mergeCell ref="P43:P44"/>
    <mergeCell ref="Q43:Q44"/>
    <mergeCell ref="R43:R44"/>
    <mergeCell ref="S43:S44"/>
    <mergeCell ref="T43:T44"/>
    <mergeCell ref="U43:U44"/>
    <mergeCell ref="V43:V44"/>
    <mergeCell ref="O36:O39"/>
    <mergeCell ref="P36:Q37"/>
    <mergeCell ref="R36:S37"/>
    <mergeCell ref="T36:U37"/>
    <mergeCell ref="S28:S29"/>
    <mergeCell ref="T28:T29"/>
    <mergeCell ref="U28:U29"/>
    <mergeCell ref="V28:V29"/>
    <mergeCell ref="O31:O34"/>
    <mergeCell ref="P31:Q32"/>
    <mergeCell ref="R31:S32"/>
    <mergeCell ref="T31:U32"/>
    <mergeCell ref="V31:V32"/>
    <mergeCell ref="P33:P34"/>
    <mergeCell ref="Q33:Q34"/>
    <mergeCell ref="R33:R34"/>
    <mergeCell ref="S33:S34"/>
    <mergeCell ref="T33:T34"/>
    <mergeCell ref="U33:U34"/>
    <mergeCell ref="V33:V34"/>
    <mergeCell ref="J100:J103"/>
    <mergeCell ref="B110:E110"/>
    <mergeCell ref="F102:F103"/>
    <mergeCell ref="B104:B107"/>
    <mergeCell ref="C104:C107"/>
    <mergeCell ref="G104:G107"/>
    <mergeCell ref="H104:H107"/>
    <mergeCell ref="I104:I107"/>
    <mergeCell ref="J104:J107"/>
    <mergeCell ref="F106:F107"/>
    <mergeCell ref="F104:F105"/>
    <mergeCell ref="C100:C103"/>
    <mergeCell ref="F100:F101"/>
    <mergeCell ref="G100:G103"/>
    <mergeCell ref="H100:H103"/>
    <mergeCell ref="I100:I103"/>
    <mergeCell ref="C92:C95"/>
    <mergeCell ref="F92:F93"/>
    <mergeCell ref="G92:G95"/>
    <mergeCell ref="H92:H95"/>
    <mergeCell ref="I92:I95"/>
    <mergeCell ref="J92:J95"/>
    <mergeCell ref="C80:C83"/>
    <mergeCell ref="F80:F81"/>
    <mergeCell ref="G80:G83"/>
    <mergeCell ref="H80:H83"/>
    <mergeCell ref="I80:I83"/>
    <mergeCell ref="J80:J83"/>
    <mergeCell ref="J88:J91"/>
    <mergeCell ref="F94:F95"/>
    <mergeCell ref="I84:I87"/>
    <mergeCell ref="J84:J87"/>
    <mergeCell ref="I88:I91"/>
    <mergeCell ref="F82:F83"/>
    <mergeCell ref="C88:C91"/>
    <mergeCell ref="F88:F89"/>
    <mergeCell ref="G88:G91"/>
    <mergeCell ref="H88:H91"/>
    <mergeCell ref="C84:C87"/>
    <mergeCell ref="F84:F85"/>
    <mergeCell ref="C96:C99"/>
    <mergeCell ref="F96:F97"/>
    <mergeCell ref="G96:G99"/>
    <mergeCell ref="H96:H99"/>
    <mergeCell ref="I96:I99"/>
    <mergeCell ref="J96:J99"/>
    <mergeCell ref="F98:F99"/>
    <mergeCell ref="V92:V93"/>
    <mergeCell ref="T94:T95"/>
    <mergeCell ref="U94:U95"/>
    <mergeCell ref="V94:V95"/>
    <mergeCell ref="V96:V97"/>
    <mergeCell ref="P96:Q97"/>
    <mergeCell ref="R96:S97"/>
    <mergeCell ref="T96:U97"/>
    <mergeCell ref="K92:K95"/>
    <mergeCell ref="L92:L95"/>
    <mergeCell ref="M92:M95"/>
    <mergeCell ref="N92:N95"/>
    <mergeCell ref="O92:O95"/>
    <mergeCell ref="P92:Q93"/>
    <mergeCell ref="R92:S93"/>
    <mergeCell ref="T92:U93"/>
    <mergeCell ref="P94:P95"/>
    <mergeCell ref="V84:V85"/>
    <mergeCell ref="V86:V87"/>
    <mergeCell ref="N80:N83"/>
    <mergeCell ref="O80:O83"/>
    <mergeCell ref="L88:L91"/>
    <mergeCell ref="M88:M91"/>
    <mergeCell ref="N88:N91"/>
    <mergeCell ref="O88:O91"/>
    <mergeCell ref="V82:V83"/>
    <mergeCell ref="P88:Q89"/>
    <mergeCell ref="R88:S89"/>
    <mergeCell ref="T88:U89"/>
    <mergeCell ref="P90:P91"/>
    <mergeCell ref="Q90:Q91"/>
    <mergeCell ref="R90:R91"/>
    <mergeCell ref="S90:S91"/>
    <mergeCell ref="U86:U87"/>
    <mergeCell ref="M80:M83"/>
    <mergeCell ref="U90:U91"/>
    <mergeCell ref="L80:L83"/>
    <mergeCell ref="R86:R87"/>
    <mergeCell ref="S86:S87"/>
    <mergeCell ref="T86:T87"/>
    <mergeCell ref="K88:K91"/>
    <mergeCell ref="K80:K83"/>
    <mergeCell ref="C68:C71"/>
    <mergeCell ref="F68:F69"/>
    <mergeCell ref="F78:F79"/>
    <mergeCell ref="G68:G71"/>
    <mergeCell ref="H68:H71"/>
    <mergeCell ref="I68:I71"/>
    <mergeCell ref="J76:J79"/>
    <mergeCell ref="C72:C75"/>
    <mergeCell ref="F72:F73"/>
    <mergeCell ref="G72:G75"/>
    <mergeCell ref="H72:H75"/>
    <mergeCell ref="I72:I75"/>
    <mergeCell ref="J72:J75"/>
    <mergeCell ref="C64:C67"/>
    <mergeCell ref="F64:F65"/>
    <mergeCell ref="G64:G67"/>
    <mergeCell ref="H64:H67"/>
    <mergeCell ref="I64:I67"/>
    <mergeCell ref="J64:J67"/>
    <mergeCell ref="F66:F67"/>
    <mergeCell ref="F90:F91"/>
    <mergeCell ref="B68:B71"/>
    <mergeCell ref="B64:B67"/>
    <mergeCell ref="B76:B79"/>
    <mergeCell ref="C76:C79"/>
    <mergeCell ref="F76:F77"/>
    <mergeCell ref="G76:G79"/>
    <mergeCell ref="H76:H79"/>
    <mergeCell ref="B72:B75"/>
    <mergeCell ref="F86:F87"/>
    <mergeCell ref="F74:F75"/>
    <mergeCell ref="F70:F71"/>
    <mergeCell ref="J56:J59"/>
    <mergeCell ref="F58:F59"/>
    <mergeCell ref="F26:F27"/>
    <mergeCell ref="F28:F30"/>
    <mergeCell ref="F56:F57"/>
    <mergeCell ref="G56:G59"/>
    <mergeCell ref="H56:H59"/>
    <mergeCell ref="I56:I59"/>
    <mergeCell ref="F46:F47"/>
    <mergeCell ref="F48:F50"/>
    <mergeCell ref="J26:J30"/>
    <mergeCell ref="J36:J40"/>
    <mergeCell ref="I46:I50"/>
    <mergeCell ref="J46:J50"/>
    <mergeCell ref="H51:H55"/>
    <mergeCell ref="I51:I55"/>
    <mergeCell ref="J51:J55"/>
    <mergeCell ref="F36:F37"/>
    <mergeCell ref="F38:F40"/>
    <mergeCell ref="G41:G45"/>
    <mergeCell ref="I26:I30"/>
    <mergeCell ref="H60:H63"/>
    <mergeCell ref="C46:C50"/>
    <mergeCell ref="C51:C55"/>
    <mergeCell ref="B26:B30"/>
    <mergeCell ref="C26:C30"/>
    <mergeCell ref="C31:C35"/>
    <mergeCell ref="C36:C40"/>
    <mergeCell ref="G46:G50"/>
    <mergeCell ref="H46:H50"/>
    <mergeCell ref="F51:F52"/>
    <mergeCell ref="G51:G55"/>
    <mergeCell ref="G26:G30"/>
    <mergeCell ref="H26:H30"/>
    <mergeCell ref="C41:C45"/>
    <mergeCell ref="F41:F42"/>
    <mergeCell ref="F43:F45"/>
    <mergeCell ref="F62:F63"/>
    <mergeCell ref="F53:F55"/>
    <mergeCell ref="B4:B7"/>
    <mergeCell ref="C4:C7"/>
    <mergeCell ref="D4:E7"/>
    <mergeCell ref="F4:F7"/>
    <mergeCell ref="F11:F12"/>
    <mergeCell ref="B60:B63"/>
    <mergeCell ref="C60:C63"/>
    <mergeCell ref="F60:F61"/>
    <mergeCell ref="B56:B59"/>
    <mergeCell ref="C56:C59"/>
    <mergeCell ref="F9:F10"/>
    <mergeCell ref="R11:R12"/>
    <mergeCell ref="N6:N7"/>
    <mergeCell ref="O4:O7"/>
    <mergeCell ref="P4:Q5"/>
    <mergeCell ref="S11:S12"/>
    <mergeCell ref="T11:T12"/>
    <mergeCell ref="U11:U12"/>
    <mergeCell ref="V11:V12"/>
    <mergeCell ref="B22:B25"/>
    <mergeCell ref="C22:C25"/>
    <mergeCell ref="F22:F23"/>
    <mergeCell ref="G22:G25"/>
    <mergeCell ref="H22:H25"/>
    <mergeCell ref="G5:G7"/>
    <mergeCell ref="J6:J7"/>
    <mergeCell ref="G9:G12"/>
    <mergeCell ref="H9:H12"/>
    <mergeCell ref="J22:J25"/>
    <mergeCell ref="I22:I25"/>
    <mergeCell ref="F24:F25"/>
    <mergeCell ref="B14:B17"/>
    <mergeCell ref="C14:C17"/>
    <mergeCell ref="F14:F15"/>
    <mergeCell ref="G14:G17"/>
    <mergeCell ref="R14:S15"/>
    <mergeCell ref="T14:U15"/>
    <mergeCell ref="V14:V15"/>
    <mergeCell ref="P16:P17"/>
    <mergeCell ref="Q16:Q17"/>
    <mergeCell ref="R4:S5"/>
    <mergeCell ref="J14:J17"/>
    <mergeCell ref="R16:R17"/>
    <mergeCell ref="S16:S17"/>
    <mergeCell ref="L14:L17"/>
    <mergeCell ref="M14:M17"/>
    <mergeCell ref="T4:U5"/>
    <mergeCell ref="V4:V5"/>
    <mergeCell ref="K9:K12"/>
    <mergeCell ref="L9:L12"/>
    <mergeCell ref="M9:M12"/>
    <mergeCell ref="N9:N12"/>
    <mergeCell ref="O9:O12"/>
    <mergeCell ref="P9:Q10"/>
    <mergeCell ref="R9:S10"/>
    <mergeCell ref="T9:U10"/>
    <mergeCell ref="V9:V10"/>
    <mergeCell ref="P11:P12"/>
    <mergeCell ref="Q11:Q12"/>
    <mergeCell ref="I9:I12"/>
    <mergeCell ref="J9:J12"/>
    <mergeCell ref="B9:B12"/>
    <mergeCell ref="C9:C12"/>
    <mergeCell ref="K18:K21"/>
    <mergeCell ref="L18:L21"/>
    <mergeCell ref="M18:M21"/>
    <mergeCell ref="B18:B21"/>
    <mergeCell ref="C18:C21"/>
    <mergeCell ref="F18:F19"/>
    <mergeCell ref="G18:G21"/>
    <mergeCell ref="H18:H21"/>
    <mergeCell ref="I18:I21"/>
    <mergeCell ref="J18:J21"/>
    <mergeCell ref="F20:F21"/>
    <mergeCell ref="K14:K17"/>
    <mergeCell ref="H14:H17"/>
    <mergeCell ref="I14:I17"/>
    <mergeCell ref="F16:F17"/>
    <mergeCell ref="N18:N21"/>
    <mergeCell ref="O18:O21"/>
    <mergeCell ref="P18:Q19"/>
    <mergeCell ref="R18:S19"/>
    <mergeCell ref="T18:U19"/>
    <mergeCell ref="V18:V19"/>
    <mergeCell ref="P20:P21"/>
    <mergeCell ref="Q20:Q21"/>
    <mergeCell ref="R20:R21"/>
    <mergeCell ref="S20:S21"/>
    <mergeCell ref="T20:T21"/>
    <mergeCell ref="U20:U21"/>
    <mergeCell ref="V20:V21"/>
    <mergeCell ref="K22:K25"/>
    <mergeCell ref="L22:L25"/>
    <mergeCell ref="M22:M25"/>
    <mergeCell ref="N22:N25"/>
    <mergeCell ref="O22:O25"/>
    <mergeCell ref="P22:Q23"/>
    <mergeCell ref="R22:S23"/>
    <mergeCell ref="T22:U23"/>
    <mergeCell ref="R24:R25"/>
    <mergeCell ref="S24:S25"/>
    <mergeCell ref="T24:T25"/>
    <mergeCell ref="U24:U25"/>
    <mergeCell ref="P24:P25"/>
    <mergeCell ref="Q24:Q25"/>
    <mergeCell ref="O60:O63"/>
    <mergeCell ref="P60:Q61"/>
    <mergeCell ref="P66:P67"/>
    <mergeCell ref="N14:N17"/>
    <mergeCell ref="O14:O17"/>
    <mergeCell ref="P14:Q15"/>
    <mergeCell ref="V58:V59"/>
    <mergeCell ref="V60:V61"/>
    <mergeCell ref="R60:S61"/>
    <mergeCell ref="T60:U61"/>
    <mergeCell ref="V56:V57"/>
    <mergeCell ref="V24:V25"/>
    <mergeCell ref="V22:V23"/>
    <mergeCell ref="T16:T17"/>
    <mergeCell ref="U16:U17"/>
    <mergeCell ref="V16:V17"/>
    <mergeCell ref="O26:O29"/>
    <mergeCell ref="P26:Q27"/>
    <mergeCell ref="R26:S27"/>
    <mergeCell ref="T26:U27"/>
    <mergeCell ref="V26:V27"/>
    <mergeCell ref="P28:P29"/>
    <mergeCell ref="Q28:Q29"/>
    <mergeCell ref="R28:R29"/>
    <mergeCell ref="T66:T67"/>
    <mergeCell ref="V62:V63"/>
    <mergeCell ref="V64:V65"/>
    <mergeCell ref="P62:P63"/>
    <mergeCell ref="Q62:Q63"/>
    <mergeCell ref="R62:R63"/>
    <mergeCell ref="S62:S63"/>
    <mergeCell ref="T62:T63"/>
    <mergeCell ref="U62:U63"/>
    <mergeCell ref="P64:Q65"/>
    <mergeCell ref="R64:S65"/>
    <mergeCell ref="T64:U65"/>
    <mergeCell ref="V66:V67"/>
    <mergeCell ref="V74:V75"/>
    <mergeCell ref="V68:V69"/>
    <mergeCell ref="V76:V77"/>
    <mergeCell ref="P74:P75"/>
    <mergeCell ref="Q74:Q75"/>
    <mergeCell ref="R74:R75"/>
    <mergeCell ref="S74:S75"/>
    <mergeCell ref="T74:T75"/>
    <mergeCell ref="U74:U75"/>
    <mergeCell ref="P76:Q77"/>
    <mergeCell ref="R76:S77"/>
    <mergeCell ref="T76:U77"/>
    <mergeCell ref="V70:V71"/>
    <mergeCell ref="V72:V73"/>
    <mergeCell ref="P70:P71"/>
    <mergeCell ref="Q70:Q71"/>
    <mergeCell ref="R70:R71"/>
    <mergeCell ref="S70:S71"/>
    <mergeCell ref="T70:T71"/>
    <mergeCell ref="U70:U71"/>
    <mergeCell ref="P72:Q73"/>
    <mergeCell ref="R72:S73"/>
    <mergeCell ref="T72:U73"/>
    <mergeCell ref="P68:Q69"/>
    <mergeCell ref="M96:M99"/>
    <mergeCell ref="N96:N99"/>
    <mergeCell ref="O96:O99"/>
    <mergeCell ref="V78:V79"/>
    <mergeCell ref="V80:V81"/>
    <mergeCell ref="P78:P79"/>
    <mergeCell ref="Q78:Q79"/>
    <mergeCell ref="R78:R79"/>
    <mergeCell ref="S78:S79"/>
    <mergeCell ref="T78:T79"/>
    <mergeCell ref="U78:U79"/>
    <mergeCell ref="P80:Q81"/>
    <mergeCell ref="R80:S81"/>
    <mergeCell ref="T80:U81"/>
    <mergeCell ref="V88:V89"/>
    <mergeCell ref="V90:V91"/>
    <mergeCell ref="T90:T91"/>
    <mergeCell ref="U82:U83"/>
    <mergeCell ref="O84:O87"/>
    <mergeCell ref="P84:Q85"/>
    <mergeCell ref="R84:S85"/>
    <mergeCell ref="T84:U85"/>
    <mergeCell ref="P86:P87"/>
    <mergeCell ref="Q86:Q87"/>
    <mergeCell ref="V106:V107"/>
    <mergeCell ref="P106:P107"/>
    <mergeCell ref="Q106:Q107"/>
    <mergeCell ref="R106:R107"/>
    <mergeCell ref="S106:S107"/>
    <mergeCell ref="T106:T107"/>
    <mergeCell ref="U106:U107"/>
    <mergeCell ref="V98:V99"/>
    <mergeCell ref="V100:V101"/>
    <mergeCell ref="P98:P99"/>
    <mergeCell ref="Q98:Q99"/>
    <mergeCell ref="R98:R99"/>
    <mergeCell ref="S98:S99"/>
    <mergeCell ref="T98:T99"/>
    <mergeCell ref="U98:U99"/>
    <mergeCell ref="P100:Q101"/>
    <mergeCell ref="R100:S101"/>
    <mergeCell ref="T100:U101"/>
    <mergeCell ref="V102:V103"/>
    <mergeCell ref="V104:V105"/>
    <mergeCell ref="P102:P103"/>
    <mergeCell ref="Q102:Q103"/>
    <mergeCell ref="R102:R103"/>
    <mergeCell ref="S102:S103"/>
    <mergeCell ref="U102:U103"/>
    <mergeCell ref="P104:Q105"/>
    <mergeCell ref="R104:S105"/>
    <mergeCell ref="T104:U105"/>
    <mergeCell ref="K56:K59"/>
    <mergeCell ref="L56:L59"/>
    <mergeCell ref="M56:M59"/>
    <mergeCell ref="N56:N59"/>
    <mergeCell ref="O56:O59"/>
    <mergeCell ref="P56:Q57"/>
    <mergeCell ref="R56:S57"/>
    <mergeCell ref="T56:U57"/>
    <mergeCell ref="P58:P59"/>
    <mergeCell ref="Q58:Q59"/>
    <mergeCell ref="R58:R59"/>
    <mergeCell ref="S58:S59"/>
    <mergeCell ref="T58:T59"/>
    <mergeCell ref="U58:U59"/>
    <mergeCell ref="K76:K79"/>
    <mergeCell ref="L76:L79"/>
    <mergeCell ref="M76:M79"/>
    <mergeCell ref="N76:N79"/>
    <mergeCell ref="O76:O79"/>
    <mergeCell ref="Q94:Q95"/>
    <mergeCell ref="K104:K107"/>
    <mergeCell ref="L104:L107"/>
    <mergeCell ref="M104:M107"/>
    <mergeCell ref="P82:P83"/>
    <mergeCell ref="Q82:Q83"/>
    <mergeCell ref="R82:R83"/>
    <mergeCell ref="S82:S83"/>
    <mergeCell ref="T82:T83"/>
    <mergeCell ref="N104:N107"/>
    <mergeCell ref="O104:O107"/>
    <mergeCell ref="T102:T103"/>
    <mergeCell ref="R94:R95"/>
    <mergeCell ref="S94:S95"/>
    <mergeCell ref="K100:K103"/>
    <mergeCell ref="L100:L103"/>
    <mergeCell ref="M100:M103"/>
    <mergeCell ref="N100:N103"/>
    <mergeCell ref="O100:O103"/>
    <mergeCell ref="K96:K99"/>
    <mergeCell ref="L96:L99"/>
    <mergeCell ref="K84:K87"/>
    <mergeCell ref="L84:L87"/>
    <mergeCell ref="M84:M87"/>
    <mergeCell ref="N84:N87"/>
    <mergeCell ref="K26:K30"/>
    <mergeCell ref="L26:L30"/>
    <mergeCell ref="M26:M30"/>
    <mergeCell ref="N26:N30"/>
    <mergeCell ref="F31:F32"/>
    <mergeCell ref="G31:G35"/>
    <mergeCell ref="H31:H35"/>
    <mergeCell ref="I31:I35"/>
    <mergeCell ref="J31:J35"/>
    <mergeCell ref="K31:K35"/>
    <mergeCell ref="L31:L35"/>
    <mergeCell ref="M31:M35"/>
    <mergeCell ref="N31:N35"/>
    <mergeCell ref="F33:F35"/>
    <mergeCell ref="N51:N55"/>
    <mergeCell ref="K41:K45"/>
    <mergeCell ref="L41:L45"/>
    <mergeCell ref="M41:M45"/>
    <mergeCell ref="N41:N45"/>
    <mergeCell ref="K46:K50"/>
    <mergeCell ref="L46:L50"/>
    <mergeCell ref="M46:M50"/>
    <mergeCell ref="N46:N50"/>
    <mergeCell ref="O46:O49"/>
    <mergeCell ref="P46:Q47"/>
    <mergeCell ref="R46:S47"/>
    <mergeCell ref="U66:U67"/>
    <mergeCell ref="R68:S69"/>
    <mergeCell ref="T68:U69"/>
    <mergeCell ref="K72:K75"/>
    <mergeCell ref="I76:I79"/>
    <mergeCell ref="G84:G87"/>
    <mergeCell ref="H84:H87"/>
    <mergeCell ref="O72:O75"/>
    <mergeCell ref="K68:K71"/>
    <mergeCell ref="L68:L71"/>
    <mergeCell ref="M68:M71"/>
    <mergeCell ref="N68:N71"/>
    <mergeCell ref="O68:O71"/>
    <mergeCell ref="K64:K67"/>
    <mergeCell ref="L64:L67"/>
    <mergeCell ref="M64:M67"/>
    <mergeCell ref="N64:N67"/>
    <mergeCell ref="O64:O67"/>
    <mergeCell ref="Q66:Q67"/>
    <mergeCell ref="R66:R67"/>
    <mergeCell ref="S66:S67"/>
    <mergeCell ref="L72:L75"/>
    <mergeCell ref="M72:M75"/>
    <mergeCell ref="N72:N75"/>
    <mergeCell ref="K60:K63"/>
    <mergeCell ref="L60:L63"/>
    <mergeCell ref="M60:M63"/>
    <mergeCell ref="N60:N63"/>
    <mergeCell ref="G36:G40"/>
    <mergeCell ref="H36:H40"/>
    <mergeCell ref="I36:I40"/>
    <mergeCell ref="G60:G63"/>
    <mergeCell ref="I60:I63"/>
    <mergeCell ref="J68:J71"/>
    <mergeCell ref="H41:H45"/>
    <mergeCell ref="I41:I45"/>
    <mergeCell ref="J41:J45"/>
    <mergeCell ref="J60:J63"/>
    <mergeCell ref="K36:K40"/>
    <mergeCell ref="L36:L40"/>
    <mergeCell ref="M36:M40"/>
    <mergeCell ref="N36:N40"/>
    <mergeCell ref="K51:K55"/>
    <mergeCell ref="L51:L55"/>
    <mergeCell ref="M51:M55"/>
  </mergeCells>
  <phoneticPr fontId="19"/>
  <hyperlinks>
    <hyperlink ref="F14" r:id="rId2"/>
    <hyperlink ref="F22" r:id="rId3"/>
    <hyperlink ref="F104" r:id="rId4"/>
    <hyperlink ref="F104:F105" r:id="rId5" display="http://www2.town.fuchu.hiroshima.jp/www/contents/1181639311437/index.html"/>
    <hyperlink ref="F106" r:id="rId6" display="syakaikyouikuka@town.fuchu.hiroshima.jp"/>
    <hyperlink ref="F86" r:id="rId7"/>
    <hyperlink ref="F90" r:id="rId8"/>
    <hyperlink ref="F94" r:id="rId9"/>
    <hyperlink ref="F98" r:id="rId10"/>
    <hyperlink ref="F102" r:id="rId11"/>
  </hyperlinks>
  <printOptions horizontalCentered="1"/>
  <pageMargins left="0.59055118110236227" right="0.59055118110236227" top="0.59055118110236227" bottom="0.59055118110236227" header="0.39370078740157483" footer="0.39370078740157483"/>
  <pageSetup paperSize="9" firstPageNumber="2" orientation="portrait" r:id="rId12"/>
  <headerFooter>
    <oddFooter>&amp;C&amp;P</oddFooter>
  </headerFooter>
  <rowBreaks count="1" manualBreakCount="1">
    <brk id="63" max="12" man="1"/>
  </rowBreaks>
  <drawing r:id="rId1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F0"/>
  </sheetPr>
  <dimension ref="A1:M82"/>
  <sheetViews>
    <sheetView view="pageBreakPreview" zoomScale="115" zoomScaleNormal="75" zoomScaleSheetLayoutView="115" workbookViewId="0">
      <pane ySplit="7" topLeftCell="A64" activePane="bottomLeft" state="frozen"/>
      <selection activeCell="M31" sqref="M31"/>
      <selection pane="bottomLeft" activeCell="M31" sqref="M31:M32"/>
    </sheetView>
  </sheetViews>
  <sheetFormatPr defaultRowHeight="10.5" x14ac:dyDescent="0.15"/>
  <cols>
    <col min="1" max="1" width="1.625" style="18" customWidth="1"/>
    <col min="2" max="2" width="2.375" style="18" customWidth="1"/>
    <col min="3" max="3" width="9.625" style="18" customWidth="1"/>
    <col min="4" max="4" width="3.25" style="17" customWidth="1"/>
    <col min="5" max="5" width="15.75" style="17" customWidth="1"/>
    <col min="6" max="6" width="13.875" style="18" customWidth="1"/>
    <col min="7" max="7" width="2.125" style="18" customWidth="1"/>
    <col min="8" max="8" width="5.125" style="18" customWidth="1"/>
    <col min="9" max="10" width="4.875" style="18" customWidth="1"/>
    <col min="11" max="11" width="13.25" style="193" customWidth="1"/>
    <col min="12" max="12" width="4.125" style="194" customWidth="1"/>
    <col min="13" max="13" width="4.125" style="379" customWidth="1"/>
    <col min="14" max="14" width="1.625" style="18" customWidth="1"/>
    <col min="15" max="16384" width="9" style="18"/>
  </cols>
  <sheetData>
    <row r="1" spans="1:13" s="154" customFormat="1" ht="12" x14ac:dyDescent="0.15">
      <c r="B1" s="170"/>
      <c r="M1" s="209"/>
    </row>
    <row r="2" spans="1:13" s="154" customFormat="1" ht="45" customHeight="1" x14ac:dyDescent="0.15">
      <c r="B2" s="170"/>
      <c r="M2" s="209"/>
    </row>
    <row r="3" spans="1:13" s="154" customFormat="1" ht="12" customHeight="1" thickBot="1" x14ac:dyDescent="0.2">
      <c r="B3" s="170"/>
      <c r="M3" s="209"/>
    </row>
    <row r="4" spans="1:13" ht="15" customHeight="1" x14ac:dyDescent="0.15">
      <c r="A4" s="254"/>
      <c r="B4" s="4374" t="s">
        <v>137</v>
      </c>
      <c r="C4" s="4377" t="s">
        <v>464</v>
      </c>
      <c r="D4" s="4426" t="s">
        <v>2387</v>
      </c>
      <c r="E4" s="4427"/>
      <c r="F4" s="4432" t="s">
        <v>2388</v>
      </c>
      <c r="G4" s="4374" t="s">
        <v>67</v>
      </c>
      <c r="H4" s="4435" t="s">
        <v>4532</v>
      </c>
      <c r="I4" s="4436"/>
      <c r="J4" s="4437"/>
      <c r="K4" s="4441" t="s">
        <v>1977</v>
      </c>
      <c r="L4" s="4444" t="s">
        <v>2389</v>
      </c>
      <c r="M4" s="3504" t="s">
        <v>3205</v>
      </c>
    </row>
    <row r="5" spans="1:13" ht="15" customHeight="1" x14ac:dyDescent="0.15">
      <c r="A5" s="254"/>
      <c r="B5" s="4375"/>
      <c r="C5" s="4378"/>
      <c r="D5" s="4428"/>
      <c r="E5" s="4429"/>
      <c r="F5" s="4433"/>
      <c r="G5" s="4375"/>
      <c r="H5" s="4438"/>
      <c r="I5" s="4439"/>
      <c r="J5" s="4440"/>
      <c r="K5" s="4442"/>
      <c r="L5" s="4445"/>
      <c r="M5" s="3505"/>
    </row>
    <row r="6" spans="1:13" ht="20.25" customHeight="1" x14ac:dyDescent="0.15">
      <c r="A6" s="254"/>
      <c r="B6" s="4375"/>
      <c r="C6" s="4378"/>
      <c r="D6" s="4428"/>
      <c r="E6" s="4429"/>
      <c r="F6" s="4433"/>
      <c r="G6" s="4375"/>
      <c r="H6" s="4447" t="s">
        <v>452</v>
      </c>
      <c r="I6" s="4449" t="s">
        <v>2390</v>
      </c>
      <c r="J6" s="4451" t="s">
        <v>1978</v>
      </c>
      <c r="K6" s="4442"/>
      <c r="L6" s="4445"/>
      <c r="M6" s="585" t="s">
        <v>3204</v>
      </c>
    </row>
    <row r="7" spans="1:13" ht="38.25" customHeight="1" thickBot="1" x14ac:dyDescent="0.2">
      <c r="A7" s="254"/>
      <c r="B7" s="4376"/>
      <c r="C7" s="4379"/>
      <c r="D7" s="4430"/>
      <c r="E7" s="4431"/>
      <c r="F7" s="4434"/>
      <c r="G7" s="4376"/>
      <c r="H7" s="4448"/>
      <c r="I7" s="4450"/>
      <c r="J7" s="4452"/>
      <c r="K7" s="4443"/>
      <c r="L7" s="4446"/>
      <c r="M7" s="586" t="s">
        <v>3414</v>
      </c>
    </row>
    <row r="8" spans="1:13" ht="11.25" thickBot="1" x14ac:dyDescent="0.2">
      <c r="A8" s="254"/>
      <c r="B8" s="128" t="s">
        <v>2491</v>
      </c>
      <c r="C8" s="126"/>
      <c r="D8" s="124"/>
      <c r="E8" s="124"/>
      <c r="F8" s="125"/>
      <c r="G8" s="127"/>
      <c r="H8" s="126"/>
      <c r="I8" s="126"/>
      <c r="J8" s="126"/>
      <c r="K8" s="125"/>
      <c r="L8" s="378"/>
      <c r="M8" s="591"/>
    </row>
    <row r="9" spans="1:13" ht="11.25" customHeight="1" x14ac:dyDescent="0.15">
      <c r="A9" s="254"/>
      <c r="B9" s="4344" t="s">
        <v>3095</v>
      </c>
      <c r="C9" s="4481" t="s">
        <v>1979</v>
      </c>
      <c r="D9" s="1162" t="s">
        <v>72</v>
      </c>
      <c r="E9" s="1163" t="s">
        <v>3096</v>
      </c>
      <c r="F9" s="4483" t="s">
        <v>5650</v>
      </c>
      <c r="G9" s="4484">
        <v>50</v>
      </c>
      <c r="H9" s="2817">
        <v>128387</v>
      </c>
      <c r="I9" s="4472">
        <v>95088</v>
      </c>
      <c r="J9" s="4474">
        <v>33299</v>
      </c>
      <c r="K9" s="4479" t="s">
        <v>1980</v>
      </c>
      <c r="L9" s="4385">
        <v>357</v>
      </c>
      <c r="M9" s="4345" t="s">
        <v>5651</v>
      </c>
    </row>
    <row r="10" spans="1:13" ht="11.25" customHeight="1" x14ac:dyDescent="0.15">
      <c r="A10" s="254"/>
      <c r="B10" s="4344"/>
      <c r="C10" s="4481"/>
      <c r="D10" s="1162"/>
      <c r="E10" s="17" t="s">
        <v>1981</v>
      </c>
      <c r="F10" s="2885"/>
      <c r="G10" s="4484"/>
      <c r="H10" s="2817"/>
      <c r="I10" s="4472"/>
      <c r="J10" s="4474"/>
      <c r="K10" s="4479"/>
      <c r="L10" s="4385"/>
      <c r="M10" s="4346"/>
    </row>
    <row r="11" spans="1:13" ht="11.25" customHeight="1" x14ac:dyDescent="0.15">
      <c r="A11" s="254"/>
      <c r="B11" s="4344"/>
      <c r="C11" s="4481"/>
      <c r="D11" s="1162" t="s">
        <v>70</v>
      </c>
      <c r="E11" s="1163" t="s">
        <v>3097</v>
      </c>
      <c r="F11" s="4372" t="s">
        <v>5652</v>
      </c>
      <c r="G11" s="4484"/>
      <c r="H11" s="2817"/>
      <c r="I11" s="4472"/>
      <c r="J11" s="4474"/>
      <c r="K11" s="4479"/>
      <c r="L11" s="4385"/>
      <c r="M11" s="4347"/>
    </row>
    <row r="12" spans="1:13" ht="11.25" customHeight="1" thickBot="1" x14ac:dyDescent="0.2">
      <c r="A12" s="254"/>
      <c r="B12" s="4454"/>
      <c r="C12" s="4482"/>
      <c r="D12" s="1164" t="s">
        <v>71</v>
      </c>
      <c r="E12" s="1165" t="s">
        <v>3098</v>
      </c>
      <c r="F12" s="4373"/>
      <c r="G12" s="4485"/>
      <c r="H12" s="2818"/>
      <c r="I12" s="4473"/>
      <c r="J12" s="4475"/>
      <c r="K12" s="4480"/>
      <c r="L12" s="4391"/>
      <c r="M12" s="4348"/>
    </row>
    <row r="13" spans="1:13" ht="11.25" thickBot="1" x14ac:dyDescent="0.2">
      <c r="A13" s="254"/>
      <c r="B13" s="128" t="s">
        <v>2484</v>
      </c>
      <c r="C13" s="126"/>
      <c r="D13" s="124"/>
      <c r="E13" s="124"/>
      <c r="F13" s="125"/>
      <c r="G13" s="127"/>
      <c r="H13" s="126"/>
      <c r="I13" s="126"/>
      <c r="J13" s="126"/>
      <c r="K13" s="125"/>
      <c r="L13" s="378"/>
      <c r="M13" s="591"/>
    </row>
    <row r="14" spans="1:13" ht="17.25" customHeight="1" x14ac:dyDescent="0.15">
      <c r="A14" s="254"/>
      <c r="B14" s="4457" t="s">
        <v>3100</v>
      </c>
      <c r="C14" s="4460" t="s">
        <v>5748</v>
      </c>
      <c r="D14" s="1166" t="s">
        <v>72</v>
      </c>
      <c r="E14" s="1167" t="s">
        <v>1108</v>
      </c>
      <c r="F14" s="4363" t="s">
        <v>3101</v>
      </c>
      <c r="G14" s="4365">
        <v>6</v>
      </c>
      <c r="H14" s="4463">
        <v>29790</v>
      </c>
      <c r="I14" s="4466">
        <v>20862</v>
      </c>
      <c r="J14" s="4476">
        <v>8928</v>
      </c>
      <c r="K14" s="4469" t="s">
        <v>1982</v>
      </c>
      <c r="L14" s="4360">
        <v>322</v>
      </c>
      <c r="M14" s="4349" t="s">
        <v>3344</v>
      </c>
    </row>
    <row r="15" spans="1:13" ht="17.25" customHeight="1" x14ac:dyDescent="0.15">
      <c r="A15" s="254"/>
      <c r="B15" s="4458"/>
      <c r="C15" s="4461"/>
      <c r="D15" s="1168"/>
      <c r="E15" s="1169" t="s">
        <v>1983</v>
      </c>
      <c r="F15" s="4364"/>
      <c r="G15" s="4366"/>
      <c r="H15" s="4464"/>
      <c r="I15" s="4467"/>
      <c r="J15" s="4477"/>
      <c r="K15" s="4470"/>
      <c r="L15" s="4361"/>
      <c r="M15" s="4350"/>
    </row>
    <row r="16" spans="1:13" ht="11.25" customHeight="1" x14ac:dyDescent="0.15">
      <c r="A16" s="254"/>
      <c r="B16" s="4458"/>
      <c r="C16" s="4461"/>
      <c r="D16" s="1170" t="s">
        <v>70</v>
      </c>
      <c r="E16" s="1171" t="s">
        <v>3102</v>
      </c>
      <c r="F16" s="4455" t="s">
        <v>3103</v>
      </c>
      <c r="G16" s="4366"/>
      <c r="H16" s="4464"/>
      <c r="I16" s="4467"/>
      <c r="J16" s="4477"/>
      <c r="K16" s="4470"/>
      <c r="L16" s="4361"/>
      <c r="M16" s="4347"/>
    </row>
    <row r="17" spans="1:13" ht="11.25" customHeight="1" thickBot="1" x14ac:dyDescent="0.2">
      <c r="A17" s="254"/>
      <c r="B17" s="4459"/>
      <c r="C17" s="4462"/>
      <c r="D17" s="1172" t="s">
        <v>71</v>
      </c>
      <c r="E17" s="1173" t="s">
        <v>3104</v>
      </c>
      <c r="F17" s="4456"/>
      <c r="G17" s="4367"/>
      <c r="H17" s="4465"/>
      <c r="I17" s="4468"/>
      <c r="J17" s="4478"/>
      <c r="K17" s="4471"/>
      <c r="L17" s="4362"/>
      <c r="M17" s="4348"/>
    </row>
    <row r="18" spans="1:13" ht="11.25" thickBot="1" x14ac:dyDescent="0.2">
      <c r="A18" s="254"/>
      <c r="B18" s="128" t="s">
        <v>2485</v>
      </c>
      <c r="C18" s="126"/>
      <c r="D18" s="124"/>
      <c r="E18" s="124"/>
      <c r="F18" s="125"/>
      <c r="G18" s="127"/>
      <c r="H18" s="126"/>
      <c r="I18" s="126"/>
      <c r="J18" s="126"/>
      <c r="K18" s="125"/>
      <c r="L18" s="378"/>
      <c r="M18" s="591"/>
    </row>
    <row r="19" spans="1:13" ht="11.25" customHeight="1" x14ac:dyDescent="0.15">
      <c r="A19" s="41"/>
      <c r="B19" s="4343" t="s">
        <v>4649</v>
      </c>
      <c r="C19" s="4343" t="s">
        <v>4721</v>
      </c>
      <c r="D19" s="1162" t="s">
        <v>72</v>
      </c>
      <c r="E19" s="17" t="s">
        <v>73</v>
      </c>
      <c r="F19" s="4422" t="s">
        <v>4722</v>
      </c>
      <c r="G19" s="2816">
        <v>5</v>
      </c>
      <c r="H19" s="2816">
        <v>26185</v>
      </c>
      <c r="I19" s="4492">
        <v>16549</v>
      </c>
      <c r="J19" s="4495">
        <v>9636</v>
      </c>
      <c r="K19" s="4368" t="s">
        <v>4723</v>
      </c>
      <c r="L19" s="4371">
        <v>359</v>
      </c>
      <c r="M19" s="4356" t="s">
        <v>3342</v>
      </c>
    </row>
    <row r="20" spans="1:13" ht="11.25" customHeight="1" x14ac:dyDescent="0.15">
      <c r="A20" s="41"/>
      <c r="B20" s="4344"/>
      <c r="C20" s="4344"/>
      <c r="E20" s="17" t="s">
        <v>1984</v>
      </c>
      <c r="F20" s="4364"/>
      <c r="G20" s="2817"/>
      <c r="H20" s="2817"/>
      <c r="I20" s="4493"/>
      <c r="J20" s="4381"/>
      <c r="K20" s="4369"/>
      <c r="L20" s="4352"/>
      <c r="M20" s="4357"/>
    </row>
    <row r="21" spans="1:13" ht="11.25" customHeight="1" x14ac:dyDescent="0.15">
      <c r="A21" s="41"/>
      <c r="B21" s="4344"/>
      <c r="C21" s="4344"/>
      <c r="D21" s="1162" t="s">
        <v>70</v>
      </c>
      <c r="E21" s="17" t="s">
        <v>1985</v>
      </c>
      <c r="F21" s="4499" t="s">
        <v>4724</v>
      </c>
      <c r="G21" s="2817"/>
      <c r="H21" s="2817"/>
      <c r="I21" s="4493"/>
      <c r="J21" s="4381"/>
      <c r="K21" s="4369"/>
      <c r="L21" s="4352"/>
      <c r="M21" s="4354" t="s">
        <v>4725</v>
      </c>
    </row>
    <row r="22" spans="1:13" ht="11.25" customHeight="1" x14ac:dyDescent="0.15">
      <c r="A22" s="41"/>
      <c r="B22" s="4344"/>
      <c r="C22" s="4487"/>
      <c r="D22" s="1162" t="s">
        <v>4653</v>
      </c>
      <c r="E22" s="17" t="s">
        <v>1986</v>
      </c>
      <c r="F22" s="4500"/>
      <c r="G22" s="2850"/>
      <c r="H22" s="2850"/>
      <c r="I22" s="4494"/>
      <c r="J22" s="4382"/>
      <c r="K22" s="4370"/>
      <c r="L22" s="4353"/>
      <c r="M22" s="4355"/>
    </row>
    <row r="23" spans="1:13" ht="11.25" customHeight="1" x14ac:dyDescent="0.15">
      <c r="A23" s="41"/>
      <c r="B23" s="1174"/>
      <c r="C23" s="4486" t="s">
        <v>4726</v>
      </c>
      <c r="D23" s="1175" t="s">
        <v>72</v>
      </c>
      <c r="E23" s="1176" t="s">
        <v>69</v>
      </c>
      <c r="F23" s="4488" t="s">
        <v>4727</v>
      </c>
      <c r="G23" s="4489">
        <v>8</v>
      </c>
      <c r="H23" s="2849">
        <v>238020</v>
      </c>
      <c r="I23" s="4496">
        <v>0</v>
      </c>
      <c r="J23" s="4380">
        <v>238020</v>
      </c>
      <c r="K23" s="4383" t="s">
        <v>2588</v>
      </c>
      <c r="L23" s="4351">
        <v>292</v>
      </c>
      <c r="M23" s="4358" t="s">
        <v>3342</v>
      </c>
    </row>
    <row r="24" spans="1:13" ht="11.25" customHeight="1" x14ac:dyDescent="0.15">
      <c r="A24" s="41"/>
      <c r="B24" s="1174"/>
      <c r="C24" s="4344"/>
      <c r="D24" s="18"/>
      <c r="E24" s="17" t="s">
        <v>1987</v>
      </c>
      <c r="F24" s="2886"/>
      <c r="G24" s="4490"/>
      <c r="H24" s="2817"/>
      <c r="I24" s="4493"/>
      <c r="J24" s="4381"/>
      <c r="K24" s="4453"/>
      <c r="L24" s="4352"/>
      <c r="M24" s="4357"/>
    </row>
    <row r="25" spans="1:13" ht="11.25" customHeight="1" x14ac:dyDescent="0.15">
      <c r="A25" s="41"/>
      <c r="B25" s="1174"/>
      <c r="C25" s="4344"/>
      <c r="D25" s="1162" t="s">
        <v>70</v>
      </c>
      <c r="E25" s="1177" t="s">
        <v>1988</v>
      </c>
      <c r="F25" s="4497" t="s">
        <v>4728</v>
      </c>
      <c r="G25" s="4490"/>
      <c r="H25" s="2817"/>
      <c r="I25" s="4493"/>
      <c r="J25" s="4381"/>
      <c r="K25" s="4369"/>
      <c r="L25" s="4352"/>
      <c r="M25" s="4354" t="s">
        <v>3341</v>
      </c>
    </row>
    <row r="26" spans="1:13" ht="11.25" customHeight="1" x14ac:dyDescent="0.15">
      <c r="A26" s="41"/>
      <c r="B26" s="1174"/>
      <c r="C26" s="4487"/>
      <c r="D26" s="1178" t="s">
        <v>4729</v>
      </c>
      <c r="E26" s="1179" t="s">
        <v>4730</v>
      </c>
      <c r="F26" s="4498"/>
      <c r="G26" s="4491"/>
      <c r="H26" s="2850"/>
      <c r="I26" s="4494"/>
      <c r="J26" s="4382"/>
      <c r="K26" s="4370"/>
      <c r="L26" s="4353"/>
      <c r="M26" s="4359"/>
    </row>
    <row r="27" spans="1:13" ht="11.25" customHeight="1" x14ac:dyDescent="0.15">
      <c r="A27" s="41"/>
      <c r="B27" s="1174"/>
      <c r="C27" s="4344" t="s">
        <v>4731</v>
      </c>
      <c r="D27" s="1162" t="s">
        <v>72</v>
      </c>
      <c r="E27" s="17" t="s">
        <v>1989</v>
      </c>
      <c r="F27" s="4388" t="s">
        <v>4732</v>
      </c>
      <c r="G27" s="4489">
        <v>8</v>
      </c>
      <c r="H27" s="2849">
        <v>58023</v>
      </c>
      <c r="I27" s="4496">
        <v>13474</v>
      </c>
      <c r="J27" s="4380">
        <v>44549</v>
      </c>
      <c r="K27" s="4383" t="s">
        <v>3846</v>
      </c>
      <c r="L27" s="4351">
        <v>311</v>
      </c>
      <c r="M27" s="4358" t="s">
        <v>3342</v>
      </c>
    </row>
    <row r="28" spans="1:13" ht="11.25" customHeight="1" x14ac:dyDescent="0.15">
      <c r="A28" s="41"/>
      <c r="B28" s="1174"/>
      <c r="C28" s="4344"/>
      <c r="D28" s="18"/>
      <c r="E28" s="17" t="s">
        <v>1990</v>
      </c>
      <c r="F28" s="4364"/>
      <c r="G28" s="4490"/>
      <c r="H28" s="2817"/>
      <c r="I28" s="4493"/>
      <c r="J28" s="4381"/>
      <c r="K28" s="4369"/>
      <c r="L28" s="4352"/>
      <c r="M28" s="4357"/>
    </row>
    <row r="29" spans="1:13" ht="11.25" customHeight="1" x14ac:dyDescent="0.15">
      <c r="A29" s="41"/>
      <c r="B29" s="1174"/>
      <c r="C29" s="4344"/>
      <c r="D29" s="1162" t="s">
        <v>70</v>
      </c>
      <c r="E29" s="17" t="s">
        <v>1991</v>
      </c>
      <c r="F29" s="4507" t="s">
        <v>4733</v>
      </c>
      <c r="G29" s="4490"/>
      <c r="H29" s="2817"/>
      <c r="I29" s="4493"/>
      <c r="J29" s="4381"/>
      <c r="K29" s="4369"/>
      <c r="L29" s="4352"/>
      <c r="M29" s="4354" t="s">
        <v>3341</v>
      </c>
    </row>
    <row r="30" spans="1:13" ht="11.25" customHeight="1" x14ac:dyDescent="0.15">
      <c r="A30" s="41"/>
      <c r="B30" s="1174"/>
      <c r="C30" s="4487"/>
      <c r="D30" s="1162" t="s">
        <v>71</v>
      </c>
      <c r="E30" s="17" t="s">
        <v>1992</v>
      </c>
      <c r="F30" s="4508"/>
      <c r="G30" s="4491"/>
      <c r="H30" s="2850"/>
      <c r="I30" s="4494"/>
      <c r="J30" s="4382"/>
      <c r="K30" s="4370"/>
      <c r="L30" s="4353"/>
      <c r="M30" s="4359"/>
    </row>
    <row r="31" spans="1:13" ht="11.25" customHeight="1" x14ac:dyDescent="0.15">
      <c r="A31" s="41"/>
      <c r="B31" s="1174"/>
      <c r="C31" s="4486" t="s">
        <v>4734</v>
      </c>
      <c r="D31" s="1175" t="s">
        <v>72</v>
      </c>
      <c r="E31" s="1176" t="s">
        <v>1989</v>
      </c>
      <c r="F31" s="4509" t="s">
        <v>4732</v>
      </c>
      <c r="G31" s="4489">
        <v>3</v>
      </c>
      <c r="H31" s="2849">
        <v>63242</v>
      </c>
      <c r="I31" s="4496">
        <v>80</v>
      </c>
      <c r="J31" s="4380">
        <v>63162</v>
      </c>
      <c r="K31" s="4383" t="s">
        <v>3847</v>
      </c>
      <c r="L31" s="4351">
        <v>311</v>
      </c>
      <c r="M31" s="4358" t="s">
        <v>3342</v>
      </c>
    </row>
    <row r="32" spans="1:13" ht="11.25" customHeight="1" x14ac:dyDescent="0.15">
      <c r="A32" s="41"/>
      <c r="B32" s="1174"/>
      <c r="C32" s="4344"/>
      <c r="D32" s="18"/>
      <c r="E32" s="17" t="s">
        <v>1993</v>
      </c>
      <c r="F32" s="4510"/>
      <c r="G32" s="4490"/>
      <c r="H32" s="2817"/>
      <c r="I32" s="4493"/>
      <c r="J32" s="4381"/>
      <c r="K32" s="4369"/>
      <c r="L32" s="4352"/>
      <c r="M32" s="4357"/>
    </row>
    <row r="33" spans="1:13" ht="11.25" customHeight="1" x14ac:dyDescent="0.15">
      <c r="A33" s="41"/>
      <c r="B33" s="1174"/>
      <c r="C33" s="4344"/>
      <c r="D33" s="1162" t="s">
        <v>70</v>
      </c>
      <c r="E33" s="17" t="s">
        <v>1991</v>
      </c>
      <c r="F33" s="4507" t="s">
        <v>4733</v>
      </c>
      <c r="G33" s="4490"/>
      <c r="H33" s="2817"/>
      <c r="I33" s="4493"/>
      <c r="J33" s="4381"/>
      <c r="K33" s="4369"/>
      <c r="L33" s="4352"/>
      <c r="M33" s="4354" t="s">
        <v>3341</v>
      </c>
    </row>
    <row r="34" spans="1:13" ht="11.25" customHeight="1" x14ac:dyDescent="0.15">
      <c r="A34" s="41"/>
      <c r="B34" s="1174"/>
      <c r="C34" s="4487"/>
      <c r="D34" s="1178" t="s">
        <v>71</v>
      </c>
      <c r="E34" s="1180" t="s">
        <v>1992</v>
      </c>
      <c r="F34" s="4508"/>
      <c r="G34" s="4491"/>
      <c r="H34" s="2850"/>
      <c r="I34" s="4494"/>
      <c r="J34" s="4382"/>
      <c r="K34" s="4370"/>
      <c r="L34" s="4353"/>
      <c r="M34" s="4359"/>
    </row>
    <row r="35" spans="1:13" ht="11.25" customHeight="1" x14ac:dyDescent="0.15">
      <c r="A35" s="41"/>
      <c r="B35" s="1174"/>
      <c r="C35" s="4344" t="s">
        <v>4735</v>
      </c>
      <c r="D35" s="1162" t="s">
        <v>72</v>
      </c>
      <c r="E35" s="17" t="s">
        <v>549</v>
      </c>
      <c r="F35" s="4387" t="s">
        <v>1994</v>
      </c>
      <c r="G35" s="4490">
        <v>10</v>
      </c>
      <c r="H35" s="2817">
        <v>46380</v>
      </c>
      <c r="I35" s="4503">
        <v>21961</v>
      </c>
      <c r="J35" s="4402">
        <v>24419</v>
      </c>
      <c r="K35" s="4369" t="s">
        <v>2589</v>
      </c>
      <c r="L35" s="4351">
        <v>301</v>
      </c>
      <c r="M35" s="4392" t="s">
        <v>3342</v>
      </c>
    </row>
    <row r="36" spans="1:13" ht="11.25" customHeight="1" x14ac:dyDescent="0.15">
      <c r="A36" s="41"/>
      <c r="B36" s="1174"/>
      <c r="C36" s="4344"/>
      <c r="D36" s="18"/>
      <c r="E36" s="17" t="s">
        <v>1995</v>
      </c>
      <c r="F36" s="4364"/>
      <c r="G36" s="4490"/>
      <c r="H36" s="2817"/>
      <c r="I36" s="4503"/>
      <c r="J36" s="4402"/>
      <c r="K36" s="4369"/>
      <c r="L36" s="4352"/>
      <c r="M36" s="4357"/>
    </row>
    <row r="37" spans="1:13" ht="11.25" customHeight="1" x14ac:dyDescent="0.15">
      <c r="A37" s="41"/>
      <c r="B37" s="1174"/>
      <c r="C37" s="4344"/>
      <c r="D37" s="1162" t="s">
        <v>70</v>
      </c>
      <c r="E37" s="17" t="s">
        <v>1996</v>
      </c>
      <c r="F37" s="4505" t="s">
        <v>1997</v>
      </c>
      <c r="G37" s="4490"/>
      <c r="H37" s="2817"/>
      <c r="I37" s="4503"/>
      <c r="J37" s="4402"/>
      <c r="K37" s="4369"/>
      <c r="L37" s="4352"/>
      <c r="M37" s="4354" t="s">
        <v>3341</v>
      </c>
    </row>
    <row r="38" spans="1:13" ht="11.25" customHeight="1" thickBot="1" x14ac:dyDescent="0.2">
      <c r="A38" s="41"/>
      <c r="B38" s="1181"/>
      <c r="C38" s="4454"/>
      <c r="D38" s="1164" t="s">
        <v>71</v>
      </c>
      <c r="E38" s="1182" t="s">
        <v>1998</v>
      </c>
      <c r="F38" s="4506"/>
      <c r="G38" s="4501"/>
      <c r="H38" s="2818"/>
      <c r="I38" s="4511"/>
      <c r="J38" s="4403"/>
      <c r="K38" s="4424"/>
      <c r="L38" s="4425"/>
      <c r="M38" s="4393"/>
    </row>
    <row r="39" spans="1:13" ht="11.25" customHeight="1" x14ac:dyDescent="0.15">
      <c r="A39" s="255"/>
      <c r="B39" s="4343" t="s">
        <v>1999</v>
      </c>
      <c r="C39" s="4522" t="s">
        <v>4808</v>
      </c>
      <c r="D39" s="1183" t="s">
        <v>72</v>
      </c>
      <c r="E39" s="1184" t="s">
        <v>2000</v>
      </c>
      <c r="F39" s="4524" t="s">
        <v>4809</v>
      </c>
      <c r="G39" s="4525">
        <v>3</v>
      </c>
      <c r="H39" s="2816">
        <v>2228</v>
      </c>
      <c r="I39" s="4502">
        <v>1961</v>
      </c>
      <c r="J39" s="4404">
        <v>267</v>
      </c>
      <c r="K39" s="4411" t="s">
        <v>2001</v>
      </c>
      <c r="L39" s="4414">
        <v>308</v>
      </c>
      <c r="M39" s="4394" t="s">
        <v>3344</v>
      </c>
    </row>
    <row r="40" spans="1:13" ht="11.25" customHeight="1" x14ac:dyDescent="0.15">
      <c r="A40" s="255"/>
      <c r="B40" s="4521"/>
      <c r="C40" s="4513"/>
      <c r="D40" s="18"/>
      <c r="E40" s="17" t="s">
        <v>2002</v>
      </c>
      <c r="F40" s="4516"/>
      <c r="G40" s="4517"/>
      <c r="H40" s="2817"/>
      <c r="I40" s="4503"/>
      <c r="J40" s="4405"/>
      <c r="K40" s="4412"/>
      <c r="L40" s="4415"/>
      <c r="M40" s="4395"/>
    </row>
    <row r="41" spans="1:13" ht="11.25" customHeight="1" x14ac:dyDescent="0.15">
      <c r="A41" s="255"/>
      <c r="B41" s="4521"/>
      <c r="C41" s="4513"/>
      <c r="D41" s="1162" t="s">
        <v>70</v>
      </c>
      <c r="E41" s="17" t="s">
        <v>2003</v>
      </c>
      <c r="F41" s="4519" t="s">
        <v>4809</v>
      </c>
      <c r="G41" s="4517"/>
      <c r="H41" s="2817"/>
      <c r="I41" s="4503"/>
      <c r="J41" s="4405"/>
      <c r="K41" s="4412"/>
      <c r="L41" s="4415"/>
      <c r="M41" s="4395"/>
    </row>
    <row r="42" spans="1:13" ht="11.25" customHeight="1" x14ac:dyDescent="0.15">
      <c r="A42" s="255"/>
      <c r="B42" s="4521"/>
      <c r="C42" s="4523"/>
      <c r="D42" s="1178" t="s">
        <v>71</v>
      </c>
      <c r="E42" s="1179" t="s">
        <v>6</v>
      </c>
      <c r="F42" s="4526"/>
      <c r="G42" s="4517"/>
      <c r="H42" s="2850"/>
      <c r="I42" s="4504"/>
      <c r="J42" s="4406"/>
      <c r="K42" s="4413"/>
      <c r="L42" s="4415"/>
      <c r="M42" s="4396"/>
    </row>
    <row r="43" spans="1:13" ht="11.25" customHeight="1" x14ac:dyDescent="0.15">
      <c r="A43" s="255"/>
      <c r="B43" s="1174"/>
      <c r="C43" s="4528" t="s">
        <v>2004</v>
      </c>
      <c r="D43" s="1162" t="s">
        <v>72</v>
      </c>
      <c r="E43" s="17" t="s">
        <v>249</v>
      </c>
      <c r="F43" s="4530" t="s">
        <v>4809</v>
      </c>
      <c r="G43" s="4517">
        <v>1</v>
      </c>
      <c r="H43" s="2817">
        <v>201</v>
      </c>
      <c r="I43" s="4503">
        <v>201</v>
      </c>
      <c r="J43" s="4405">
        <v>0</v>
      </c>
      <c r="K43" s="4416" t="s">
        <v>2005</v>
      </c>
      <c r="L43" s="4415">
        <v>308</v>
      </c>
      <c r="M43" s="4397" t="s">
        <v>3344</v>
      </c>
    </row>
    <row r="44" spans="1:13" ht="11.25" customHeight="1" x14ac:dyDescent="0.15">
      <c r="A44" s="255"/>
      <c r="B44" s="1174"/>
      <c r="C44" s="4513"/>
      <c r="D44" s="18"/>
      <c r="E44" s="17" t="s">
        <v>2006</v>
      </c>
      <c r="F44" s="4516"/>
      <c r="G44" s="4517"/>
      <c r="H44" s="2817"/>
      <c r="I44" s="4503"/>
      <c r="J44" s="4405"/>
      <c r="K44" s="4416"/>
      <c r="L44" s="4415"/>
      <c r="M44" s="4395"/>
    </row>
    <row r="45" spans="1:13" ht="11.25" customHeight="1" x14ac:dyDescent="0.15">
      <c r="A45" s="255"/>
      <c r="B45" s="1174"/>
      <c r="C45" s="4513"/>
      <c r="D45" s="1162" t="s">
        <v>70</v>
      </c>
      <c r="E45" s="17" t="s">
        <v>2007</v>
      </c>
      <c r="F45" s="4519" t="s">
        <v>4809</v>
      </c>
      <c r="G45" s="4517"/>
      <c r="H45" s="2817"/>
      <c r="I45" s="4503"/>
      <c r="J45" s="4405"/>
      <c r="K45" s="4416"/>
      <c r="L45" s="4415"/>
      <c r="M45" s="4395"/>
    </row>
    <row r="46" spans="1:13" ht="11.25" customHeight="1" x14ac:dyDescent="0.15">
      <c r="A46" s="255"/>
      <c r="B46" s="1174"/>
      <c r="C46" s="4529"/>
      <c r="D46" s="1162" t="s">
        <v>71</v>
      </c>
      <c r="E46" s="17" t="s">
        <v>6</v>
      </c>
      <c r="F46" s="4527"/>
      <c r="G46" s="4517"/>
      <c r="H46" s="2850"/>
      <c r="I46" s="4504"/>
      <c r="J46" s="4405"/>
      <c r="K46" s="4416"/>
      <c r="L46" s="4415"/>
      <c r="M46" s="4396"/>
    </row>
    <row r="47" spans="1:13" ht="11.25" customHeight="1" x14ac:dyDescent="0.15">
      <c r="A47" s="255"/>
      <c r="B47" s="1174"/>
      <c r="C47" s="4512" t="s">
        <v>4810</v>
      </c>
      <c r="D47" s="1175" t="s">
        <v>72</v>
      </c>
      <c r="E47" s="1176" t="s">
        <v>2008</v>
      </c>
      <c r="F47" s="4515" t="s">
        <v>4809</v>
      </c>
      <c r="G47" s="4517">
        <v>1</v>
      </c>
      <c r="H47" s="2849">
        <v>56</v>
      </c>
      <c r="I47" s="4496">
        <v>56</v>
      </c>
      <c r="J47" s="4407">
        <v>0</v>
      </c>
      <c r="K47" s="4417" t="s">
        <v>2009</v>
      </c>
      <c r="L47" s="4415">
        <v>308</v>
      </c>
      <c r="M47" s="4397" t="s">
        <v>3344</v>
      </c>
    </row>
    <row r="48" spans="1:13" ht="11.25" customHeight="1" x14ac:dyDescent="0.15">
      <c r="A48" s="255"/>
      <c r="B48" s="1174"/>
      <c r="C48" s="4513"/>
      <c r="D48" s="18"/>
      <c r="E48" s="17" t="s">
        <v>2010</v>
      </c>
      <c r="F48" s="4516"/>
      <c r="G48" s="4517"/>
      <c r="H48" s="2817"/>
      <c r="I48" s="4493"/>
      <c r="J48" s="4405"/>
      <c r="K48" s="4416"/>
      <c r="L48" s="4415"/>
      <c r="M48" s="4395"/>
    </row>
    <row r="49" spans="1:13" ht="11.25" customHeight="1" x14ac:dyDescent="0.15">
      <c r="A49" s="255"/>
      <c r="B49" s="1174"/>
      <c r="C49" s="4513"/>
      <c r="D49" s="1162" t="s">
        <v>70</v>
      </c>
      <c r="E49" s="17" t="s">
        <v>2011</v>
      </c>
      <c r="F49" s="4519" t="s">
        <v>4809</v>
      </c>
      <c r="G49" s="4517"/>
      <c r="H49" s="2817"/>
      <c r="I49" s="4493"/>
      <c r="J49" s="4405"/>
      <c r="K49" s="4416"/>
      <c r="L49" s="4415"/>
      <c r="M49" s="4395"/>
    </row>
    <row r="50" spans="1:13" ht="11.25" customHeight="1" thickBot="1" x14ac:dyDescent="0.2">
      <c r="B50" s="1181"/>
      <c r="C50" s="4514"/>
      <c r="D50" s="1164" t="s">
        <v>71</v>
      </c>
      <c r="E50" s="1182" t="s">
        <v>2012</v>
      </c>
      <c r="F50" s="4520"/>
      <c r="G50" s="4518"/>
      <c r="H50" s="2818"/>
      <c r="I50" s="4531"/>
      <c r="J50" s="4408"/>
      <c r="K50" s="4418"/>
      <c r="L50" s="4419"/>
      <c r="M50" s="4398"/>
    </row>
    <row r="51" spans="1:13" s="42" customFormat="1" ht="12" customHeight="1" x14ac:dyDescent="0.15">
      <c r="B51" s="4343" t="s">
        <v>4877</v>
      </c>
      <c r="C51" s="4343" t="s">
        <v>4878</v>
      </c>
      <c r="D51" s="1183" t="s">
        <v>72</v>
      </c>
      <c r="E51" s="1184" t="s">
        <v>1514</v>
      </c>
      <c r="F51" s="4422" t="s">
        <v>4879</v>
      </c>
      <c r="G51" s="2816">
        <v>0</v>
      </c>
      <c r="H51" s="2816">
        <v>1177</v>
      </c>
      <c r="I51" s="4492">
        <v>0</v>
      </c>
      <c r="J51" s="4420">
        <v>1177</v>
      </c>
      <c r="K51" s="4422" t="s">
        <v>4880</v>
      </c>
      <c r="L51" s="4384">
        <v>358</v>
      </c>
      <c r="M51" s="4399" t="s">
        <v>4861</v>
      </c>
    </row>
    <row r="52" spans="1:13" s="42" customFormat="1" ht="12" customHeight="1" x14ac:dyDescent="0.15">
      <c r="B52" s="4344"/>
      <c r="C52" s="4344"/>
      <c r="D52" s="1185"/>
      <c r="E52" s="17" t="s">
        <v>2013</v>
      </c>
      <c r="F52" s="4364"/>
      <c r="G52" s="2817"/>
      <c r="H52" s="2817"/>
      <c r="I52" s="4493"/>
      <c r="J52" s="4410"/>
      <c r="K52" s="4388"/>
      <c r="L52" s="4385"/>
      <c r="M52" s="4354"/>
    </row>
    <row r="53" spans="1:13" ht="12" customHeight="1" x14ac:dyDescent="0.15">
      <c r="B53" s="4344"/>
      <c r="C53" s="4344"/>
      <c r="D53" s="1162" t="s">
        <v>70</v>
      </c>
      <c r="E53" s="17" t="s">
        <v>2014</v>
      </c>
      <c r="F53" s="4499" t="s">
        <v>4742</v>
      </c>
      <c r="G53" s="2817"/>
      <c r="H53" s="2817"/>
      <c r="I53" s="4493"/>
      <c r="J53" s="4410"/>
      <c r="K53" s="4388"/>
      <c r="L53" s="4385"/>
      <c r="M53" s="4354" t="s">
        <v>4881</v>
      </c>
    </row>
    <row r="54" spans="1:13" ht="23.25" customHeight="1" thickBot="1" x14ac:dyDescent="0.2">
      <c r="B54" s="4344"/>
      <c r="C54" s="4487"/>
      <c r="D54" s="1162" t="s">
        <v>71</v>
      </c>
      <c r="E54" s="17" t="s">
        <v>2014</v>
      </c>
      <c r="F54" s="4500"/>
      <c r="G54" s="2850"/>
      <c r="H54" s="2850"/>
      <c r="I54" s="4494"/>
      <c r="J54" s="4421"/>
      <c r="K54" s="4423"/>
      <c r="L54" s="4386"/>
      <c r="M54" s="4393"/>
    </row>
    <row r="55" spans="1:13" ht="17.25" customHeight="1" x14ac:dyDescent="0.15">
      <c r="B55" s="1186"/>
      <c r="C55" s="4486" t="s">
        <v>4882</v>
      </c>
      <c r="D55" s="1175" t="s">
        <v>72</v>
      </c>
      <c r="E55" s="1176" t="s">
        <v>261</v>
      </c>
      <c r="F55" s="4387" t="s">
        <v>4883</v>
      </c>
      <c r="G55" s="2849">
        <v>0</v>
      </c>
      <c r="H55" s="2849">
        <v>296</v>
      </c>
      <c r="I55" s="4496">
        <v>192</v>
      </c>
      <c r="J55" s="4409">
        <v>104</v>
      </c>
      <c r="K55" s="4387" t="s">
        <v>4884</v>
      </c>
      <c r="L55" s="4390">
        <v>86</v>
      </c>
      <c r="M55" s="4400" t="s">
        <v>4861</v>
      </c>
    </row>
    <row r="56" spans="1:13" ht="17.25" customHeight="1" x14ac:dyDescent="0.15">
      <c r="B56" s="1186"/>
      <c r="C56" s="4344"/>
      <c r="D56" s="18"/>
      <c r="E56" s="17" t="s">
        <v>2015</v>
      </c>
      <c r="F56" s="4364"/>
      <c r="G56" s="2817"/>
      <c r="H56" s="2817"/>
      <c r="I56" s="4493"/>
      <c r="J56" s="4410"/>
      <c r="K56" s="4388"/>
      <c r="L56" s="4385"/>
      <c r="M56" s="4401"/>
    </row>
    <row r="57" spans="1:13" ht="11.25" customHeight="1" x14ac:dyDescent="0.15">
      <c r="B57" s="1186"/>
      <c r="C57" s="4344"/>
      <c r="D57" s="1162" t="s">
        <v>70</v>
      </c>
      <c r="E57" s="17" t="s">
        <v>2016</v>
      </c>
      <c r="F57" s="4499" t="s">
        <v>4742</v>
      </c>
      <c r="G57" s="2817"/>
      <c r="H57" s="2817"/>
      <c r="I57" s="4493"/>
      <c r="J57" s="4410"/>
      <c r="K57" s="4388"/>
      <c r="L57" s="4385"/>
      <c r="M57" s="4354" t="s">
        <v>3345</v>
      </c>
    </row>
    <row r="58" spans="1:13" ht="11.25" customHeight="1" x14ac:dyDescent="0.15">
      <c r="B58" s="1186"/>
      <c r="C58" s="4344"/>
      <c r="D58" s="1162" t="s">
        <v>71</v>
      </c>
      <c r="E58" s="17" t="s">
        <v>2017</v>
      </c>
      <c r="F58" s="4534"/>
      <c r="G58" s="2817"/>
      <c r="H58" s="2817"/>
      <c r="I58" s="4493"/>
      <c r="J58" s="4410"/>
      <c r="K58" s="4388"/>
      <c r="L58" s="4385"/>
      <c r="M58" s="4359"/>
    </row>
    <row r="59" spans="1:13" ht="17.25" customHeight="1" x14ac:dyDescent="0.15">
      <c r="B59" s="4344"/>
      <c r="C59" s="4486" t="s">
        <v>4885</v>
      </c>
      <c r="D59" s="1175" t="s">
        <v>72</v>
      </c>
      <c r="E59" s="1176" t="s">
        <v>261</v>
      </c>
      <c r="F59" s="4387" t="s">
        <v>4886</v>
      </c>
      <c r="G59" s="2849">
        <v>0</v>
      </c>
      <c r="H59" s="2849">
        <v>1491</v>
      </c>
      <c r="I59" s="4496">
        <v>1082</v>
      </c>
      <c r="J59" s="4409">
        <v>409</v>
      </c>
      <c r="K59" s="4387" t="s">
        <v>4887</v>
      </c>
      <c r="L59" s="4390">
        <v>86</v>
      </c>
      <c r="M59" s="4401" t="s">
        <v>4861</v>
      </c>
    </row>
    <row r="60" spans="1:13" ht="17.25" customHeight="1" x14ac:dyDescent="0.15">
      <c r="B60" s="4344"/>
      <c r="C60" s="4344"/>
      <c r="D60" s="18"/>
      <c r="E60" s="17" t="s">
        <v>2018</v>
      </c>
      <c r="F60" s="4364"/>
      <c r="G60" s="2817"/>
      <c r="H60" s="2817"/>
      <c r="I60" s="4493"/>
      <c r="J60" s="4410"/>
      <c r="K60" s="4388"/>
      <c r="L60" s="4385"/>
      <c r="M60" s="4354"/>
    </row>
    <row r="61" spans="1:13" ht="11.25" customHeight="1" x14ac:dyDescent="0.15">
      <c r="B61" s="4344"/>
      <c r="C61" s="4344"/>
      <c r="D61" s="1162" t="s">
        <v>70</v>
      </c>
      <c r="E61" s="17" t="s">
        <v>2017</v>
      </c>
      <c r="F61" s="4499" t="s">
        <v>4742</v>
      </c>
      <c r="G61" s="2817"/>
      <c r="H61" s="2817"/>
      <c r="I61" s="4493"/>
      <c r="J61" s="4410"/>
      <c r="K61" s="4388"/>
      <c r="L61" s="4385"/>
      <c r="M61" s="4354" t="s">
        <v>3345</v>
      </c>
    </row>
    <row r="62" spans="1:13" ht="11.25" customHeight="1" thickBot="1" x14ac:dyDescent="0.2">
      <c r="B62" s="4454"/>
      <c r="C62" s="4454"/>
      <c r="D62" s="1164" t="s">
        <v>71</v>
      </c>
      <c r="E62" s="1182" t="s">
        <v>2017</v>
      </c>
      <c r="F62" s="4533"/>
      <c r="G62" s="2818"/>
      <c r="H62" s="2818"/>
      <c r="I62" s="4531"/>
      <c r="J62" s="4532"/>
      <c r="K62" s="4389"/>
      <c r="L62" s="4391"/>
      <c r="M62" s="4393"/>
    </row>
    <row r="63" spans="1:13" ht="12" customHeight="1" x14ac:dyDescent="0.15">
      <c r="B63" s="4343" t="s">
        <v>4877</v>
      </c>
      <c r="C63" s="4344" t="s">
        <v>4888</v>
      </c>
      <c r="D63" s="1162" t="s">
        <v>72</v>
      </c>
      <c r="E63" s="17" t="s">
        <v>4889</v>
      </c>
      <c r="F63" s="4388" t="s">
        <v>4890</v>
      </c>
      <c r="G63" s="2817">
        <v>0</v>
      </c>
      <c r="H63" s="2817">
        <v>3868</v>
      </c>
      <c r="I63" s="4493">
        <v>3670</v>
      </c>
      <c r="J63" s="4410">
        <v>198</v>
      </c>
      <c r="K63" s="4388" t="s">
        <v>2593</v>
      </c>
      <c r="L63" s="4385">
        <v>358</v>
      </c>
      <c r="M63" s="4400" t="s">
        <v>4891</v>
      </c>
    </row>
    <row r="64" spans="1:13" ht="12" customHeight="1" x14ac:dyDescent="0.15">
      <c r="B64" s="4344"/>
      <c r="C64" s="4344"/>
      <c r="D64" s="18"/>
      <c r="E64" s="17" t="s">
        <v>3110</v>
      </c>
      <c r="F64" s="4364"/>
      <c r="G64" s="2817"/>
      <c r="H64" s="2817"/>
      <c r="I64" s="4493"/>
      <c r="J64" s="4410"/>
      <c r="K64" s="4388"/>
      <c r="L64" s="4385"/>
      <c r="M64" s="4401"/>
    </row>
    <row r="65" spans="2:13" ht="12" customHeight="1" x14ac:dyDescent="0.15">
      <c r="B65" s="4344"/>
      <c r="C65" s="4344"/>
      <c r="D65" s="1162" t="s">
        <v>70</v>
      </c>
      <c r="E65" s="17" t="s">
        <v>4892</v>
      </c>
      <c r="F65" s="4499" t="s">
        <v>4893</v>
      </c>
      <c r="G65" s="2817"/>
      <c r="H65" s="2817"/>
      <c r="I65" s="4493"/>
      <c r="J65" s="4410"/>
      <c r="K65" s="4388"/>
      <c r="L65" s="4385"/>
      <c r="M65" s="4354" t="s">
        <v>4881</v>
      </c>
    </row>
    <row r="66" spans="2:13" ht="21" customHeight="1" thickBot="1" x14ac:dyDescent="0.2">
      <c r="B66" s="4454"/>
      <c r="C66" s="4454"/>
      <c r="D66" s="1164" t="s">
        <v>71</v>
      </c>
      <c r="E66" s="1182" t="s">
        <v>4894</v>
      </c>
      <c r="F66" s="4533"/>
      <c r="G66" s="2818"/>
      <c r="H66" s="2818"/>
      <c r="I66" s="4531"/>
      <c r="J66" s="4532"/>
      <c r="K66" s="4389"/>
      <c r="L66" s="4391"/>
      <c r="M66" s="4393"/>
    </row>
    <row r="67" spans="2:13" ht="13.15" customHeight="1" x14ac:dyDescent="0.15">
      <c r="B67" s="4344" t="s">
        <v>5325</v>
      </c>
      <c r="C67" s="4344" t="s">
        <v>5328</v>
      </c>
      <c r="D67" s="1162" t="s">
        <v>72</v>
      </c>
      <c r="E67" s="17" t="s">
        <v>2019</v>
      </c>
      <c r="F67" s="4481" t="s">
        <v>4809</v>
      </c>
      <c r="G67" s="4546">
        <v>0</v>
      </c>
      <c r="H67" s="2817">
        <v>1144</v>
      </c>
      <c r="I67" s="4493">
        <v>915</v>
      </c>
      <c r="J67" s="4405">
        <v>229</v>
      </c>
      <c r="K67" s="4388" t="s">
        <v>3935</v>
      </c>
      <c r="L67" s="4385">
        <v>48</v>
      </c>
      <c r="M67" s="4400" t="s">
        <v>5329</v>
      </c>
    </row>
    <row r="68" spans="2:13" ht="13.15" customHeight="1" x14ac:dyDescent="0.15">
      <c r="B68" s="4521"/>
      <c r="C68" s="4344"/>
      <c r="D68" s="18"/>
      <c r="E68" s="17" t="s">
        <v>2020</v>
      </c>
      <c r="F68" s="4530"/>
      <c r="G68" s="4517"/>
      <c r="H68" s="2817"/>
      <c r="I68" s="4493"/>
      <c r="J68" s="4405"/>
      <c r="K68" s="4388"/>
      <c r="L68" s="4385"/>
      <c r="M68" s="4401"/>
    </row>
    <row r="69" spans="2:13" ht="13.15" customHeight="1" x14ac:dyDescent="0.15">
      <c r="B69" s="4521"/>
      <c r="C69" s="4344"/>
      <c r="D69" s="1162" t="s">
        <v>70</v>
      </c>
      <c r="E69" s="17" t="s">
        <v>2021</v>
      </c>
      <c r="F69" s="4519" t="s">
        <v>4809</v>
      </c>
      <c r="G69" s="4517"/>
      <c r="H69" s="2817"/>
      <c r="I69" s="4493"/>
      <c r="J69" s="4405"/>
      <c r="K69" s="4388"/>
      <c r="L69" s="4385"/>
      <c r="M69" s="4354" t="s">
        <v>3421</v>
      </c>
    </row>
    <row r="70" spans="2:13" ht="13.15" customHeight="1" thickBot="1" x14ac:dyDescent="0.2">
      <c r="B70" s="4521"/>
      <c r="C70" s="4344"/>
      <c r="D70" s="1162" t="s">
        <v>71</v>
      </c>
      <c r="E70" s="17" t="s">
        <v>2021</v>
      </c>
      <c r="F70" s="4527"/>
      <c r="G70" s="4517"/>
      <c r="H70" s="2817"/>
      <c r="I70" s="4493"/>
      <c r="J70" s="4405"/>
      <c r="K70" s="4423"/>
      <c r="L70" s="4385"/>
      <c r="M70" s="4359"/>
    </row>
    <row r="71" spans="2:13" ht="11.25" customHeight="1" x14ac:dyDescent="0.15">
      <c r="B71" s="4549" t="s">
        <v>27</v>
      </c>
      <c r="C71" s="4343" t="s">
        <v>3941</v>
      </c>
      <c r="D71" s="1183" t="s">
        <v>72</v>
      </c>
      <c r="E71" s="1184" t="s">
        <v>109</v>
      </c>
      <c r="F71" s="4552" t="s">
        <v>6</v>
      </c>
      <c r="G71" s="4525">
        <v>9</v>
      </c>
      <c r="H71" s="2816">
        <v>46043</v>
      </c>
      <c r="I71" s="4492">
        <v>0</v>
      </c>
      <c r="J71" s="4404">
        <v>46043</v>
      </c>
      <c r="K71" s="4539" t="s">
        <v>3942</v>
      </c>
      <c r="L71" s="4384">
        <v>293</v>
      </c>
      <c r="M71" s="4400" t="s">
        <v>5419</v>
      </c>
    </row>
    <row r="72" spans="2:13" ht="15.4" customHeight="1" x14ac:dyDescent="0.15">
      <c r="B72" s="4550"/>
      <c r="C72" s="4344"/>
      <c r="D72" s="1162"/>
      <c r="E72" s="1187" t="s">
        <v>2025</v>
      </c>
      <c r="F72" s="4553"/>
      <c r="G72" s="4517"/>
      <c r="H72" s="2817"/>
      <c r="I72" s="4493"/>
      <c r="J72" s="4405"/>
      <c r="K72" s="4540"/>
      <c r="L72" s="4385"/>
      <c r="M72" s="4401"/>
    </row>
    <row r="73" spans="2:13" ht="11.25" customHeight="1" x14ac:dyDescent="0.15">
      <c r="B73" s="4550"/>
      <c r="C73" s="4344"/>
      <c r="D73" s="1162" t="s">
        <v>70</v>
      </c>
      <c r="E73" s="1188" t="s">
        <v>2026</v>
      </c>
      <c r="F73" s="4537" t="s">
        <v>3943</v>
      </c>
      <c r="G73" s="4517"/>
      <c r="H73" s="2817"/>
      <c r="I73" s="4493"/>
      <c r="J73" s="4405"/>
      <c r="K73" s="4540"/>
      <c r="L73" s="4385"/>
      <c r="M73" s="4354" t="s">
        <v>3422</v>
      </c>
    </row>
    <row r="74" spans="2:13" ht="11.25" customHeight="1" x14ac:dyDescent="0.15">
      <c r="B74" s="4550"/>
      <c r="C74" s="4344"/>
      <c r="D74" s="1162" t="s">
        <v>71</v>
      </c>
      <c r="E74" s="1188" t="s">
        <v>2026</v>
      </c>
      <c r="F74" s="4538"/>
      <c r="G74" s="4554"/>
      <c r="H74" s="2817"/>
      <c r="I74" s="4493"/>
      <c r="J74" s="4405"/>
      <c r="K74" s="4540"/>
      <c r="L74" s="4385"/>
      <c r="M74" s="4359"/>
    </row>
    <row r="75" spans="2:13" ht="14.85" customHeight="1" x14ac:dyDescent="0.15">
      <c r="B75" s="4550"/>
      <c r="C75" s="4543" t="s">
        <v>3062</v>
      </c>
      <c r="D75" s="1175" t="s">
        <v>72</v>
      </c>
      <c r="E75" s="1176" t="s">
        <v>1802</v>
      </c>
      <c r="F75" s="4544" t="s">
        <v>6</v>
      </c>
      <c r="G75" s="4517">
        <v>2</v>
      </c>
      <c r="H75" s="2849">
        <v>3037</v>
      </c>
      <c r="I75" s="4496">
        <v>0</v>
      </c>
      <c r="J75" s="4407">
        <v>3037</v>
      </c>
      <c r="K75" s="4541" t="s">
        <v>2437</v>
      </c>
      <c r="L75" s="4390">
        <v>243</v>
      </c>
      <c r="M75" s="4397" t="s">
        <v>3344</v>
      </c>
    </row>
    <row r="76" spans="2:13" ht="18.2" customHeight="1" x14ac:dyDescent="0.15">
      <c r="B76" s="4550"/>
      <c r="C76" s="4481"/>
      <c r="D76" s="1162"/>
      <c r="E76" s="1187" t="s">
        <v>2597</v>
      </c>
      <c r="F76" s="4545"/>
      <c r="G76" s="4517"/>
      <c r="H76" s="2817"/>
      <c r="I76" s="4493"/>
      <c r="J76" s="4405"/>
      <c r="K76" s="4540"/>
      <c r="L76" s="4385"/>
      <c r="M76" s="4395"/>
    </row>
    <row r="77" spans="2:13" ht="11.65" customHeight="1" x14ac:dyDescent="0.15">
      <c r="B77" s="4550"/>
      <c r="C77" s="4481"/>
      <c r="D77" s="1162" t="s">
        <v>70</v>
      </c>
      <c r="E77" s="1188" t="s">
        <v>3944</v>
      </c>
      <c r="F77" s="4535" t="s">
        <v>6</v>
      </c>
      <c r="G77" s="4517"/>
      <c r="H77" s="2817"/>
      <c r="I77" s="4493"/>
      <c r="J77" s="4405"/>
      <c r="K77" s="4540"/>
      <c r="L77" s="4385"/>
      <c r="M77" s="4395"/>
    </row>
    <row r="78" spans="2:13" ht="14.85" customHeight="1" thickBot="1" x14ac:dyDescent="0.2">
      <c r="B78" s="4551"/>
      <c r="C78" s="4482"/>
      <c r="D78" s="1164" t="s">
        <v>71</v>
      </c>
      <c r="E78" s="1189" t="s">
        <v>3944</v>
      </c>
      <c r="F78" s="4536"/>
      <c r="G78" s="4518"/>
      <c r="H78" s="2818"/>
      <c r="I78" s="4531"/>
      <c r="J78" s="4408"/>
      <c r="K78" s="4542"/>
      <c r="L78" s="4391"/>
      <c r="M78" s="4398"/>
    </row>
    <row r="79" spans="2:13" ht="11.25" customHeight="1" x14ac:dyDescent="0.15">
      <c r="B79" s="4547" t="s">
        <v>5608</v>
      </c>
      <c r="C79" s="4344" t="s">
        <v>5609</v>
      </c>
      <c r="D79" s="1162" t="s">
        <v>72</v>
      </c>
      <c r="E79" s="1190" t="s">
        <v>1369</v>
      </c>
      <c r="F79" s="4481" t="s">
        <v>2675</v>
      </c>
      <c r="G79" s="2817">
        <v>0</v>
      </c>
      <c r="H79" s="2817">
        <v>15</v>
      </c>
      <c r="I79" s="4493" t="s">
        <v>5883</v>
      </c>
      <c r="J79" s="4410" t="s">
        <v>5883</v>
      </c>
      <c r="K79" s="4388" t="s">
        <v>2028</v>
      </c>
      <c r="L79" s="4385">
        <v>2</v>
      </c>
      <c r="M79" s="4394" t="s">
        <v>3344</v>
      </c>
    </row>
    <row r="80" spans="2:13" ht="11.25" customHeight="1" x14ac:dyDescent="0.15">
      <c r="B80" s="4547"/>
      <c r="C80" s="4344"/>
      <c r="D80" s="18"/>
      <c r="E80" s="17" t="s">
        <v>1370</v>
      </c>
      <c r="F80" s="4530"/>
      <c r="G80" s="2817"/>
      <c r="H80" s="2817"/>
      <c r="I80" s="4493"/>
      <c r="J80" s="4410"/>
      <c r="K80" s="4388"/>
      <c r="L80" s="4385"/>
      <c r="M80" s="4395"/>
    </row>
    <row r="81" spans="2:13" ht="11.25" customHeight="1" x14ac:dyDescent="0.15">
      <c r="B81" s="4547"/>
      <c r="C81" s="4344"/>
      <c r="D81" s="1162" t="s">
        <v>70</v>
      </c>
      <c r="E81" s="17" t="s">
        <v>6</v>
      </c>
      <c r="F81" s="4499" t="s">
        <v>4809</v>
      </c>
      <c r="G81" s="2817"/>
      <c r="H81" s="2817"/>
      <c r="I81" s="4493"/>
      <c r="J81" s="4410"/>
      <c r="K81" s="4388"/>
      <c r="L81" s="4385"/>
      <c r="M81" s="4395"/>
    </row>
    <row r="82" spans="2:13" ht="10.15" customHeight="1" thickBot="1" x14ac:dyDescent="0.2">
      <c r="B82" s="4548"/>
      <c r="C82" s="4454"/>
      <c r="D82" s="1164" t="s">
        <v>71</v>
      </c>
      <c r="E82" s="1182" t="s">
        <v>6</v>
      </c>
      <c r="F82" s="4533"/>
      <c r="G82" s="2818"/>
      <c r="H82" s="2818"/>
      <c r="I82" s="4531"/>
      <c r="J82" s="4532"/>
      <c r="K82" s="4389"/>
      <c r="L82" s="4391"/>
      <c r="M82" s="4398"/>
    </row>
  </sheetData>
  <customSheetViews>
    <customSheetView guid="{A3025FDB-FC68-4AF5-80A0-72FC3BDF5B5E}" showPageBreaks="1" printArea="1" view="pageBreakPreview">
      <selection activeCell="R6" sqref="R6"/>
      <rowBreaks count="1" manualBreakCount="1">
        <brk id="63" max="15" man="1"/>
      </rowBreaks>
      <pageMargins left="0.59055118110236227" right="0.59055118110236227" top="0.59055118110236227" bottom="0.59055118110236227" header="0.39370078740157483" footer="0.39370078740157483"/>
      <pageSetup paperSize="9" firstPageNumber="57" orientation="portrait" r:id="rId1"/>
      <headerFooter alignWithMargins="0">
        <oddFooter>&amp;C&amp;P</oddFooter>
      </headerFooter>
    </customSheetView>
  </customSheetViews>
  <mergeCells count="220">
    <mergeCell ref="M63:M64"/>
    <mergeCell ref="M65:M66"/>
    <mergeCell ref="M79:M80"/>
    <mergeCell ref="M81:M82"/>
    <mergeCell ref="M67:M68"/>
    <mergeCell ref="M69:M70"/>
    <mergeCell ref="M71:M72"/>
    <mergeCell ref="M73:M74"/>
    <mergeCell ref="M75:M76"/>
    <mergeCell ref="M77:M78"/>
    <mergeCell ref="B79:B82"/>
    <mergeCell ref="C79:C82"/>
    <mergeCell ref="F79:F80"/>
    <mergeCell ref="G79:G82"/>
    <mergeCell ref="F81:F82"/>
    <mergeCell ref="H79:H82"/>
    <mergeCell ref="I79:I82"/>
    <mergeCell ref="J79:J82"/>
    <mergeCell ref="B71:B78"/>
    <mergeCell ref="C71:C74"/>
    <mergeCell ref="F71:F72"/>
    <mergeCell ref="G71:G74"/>
    <mergeCell ref="B63:B66"/>
    <mergeCell ref="B67:B70"/>
    <mergeCell ref="K75:K78"/>
    <mergeCell ref="H63:H66"/>
    <mergeCell ref="I63:I66"/>
    <mergeCell ref="J63:J66"/>
    <mergeCell ref="I71:I74"/>
    <mergeCell ref="J71:J74"/>
    <mergeCell ref="C75:C78"/>
    <mergeCell ref="F75:F76"/>
    <mergeCell ref="F65:F66"/>
    <mergeCell ref="K67:K70"/>
    <mergeCell ref="I75:I78"/>
    <mergeCell ref="J75:J78"/>
    <mergeCell ref="C67:C70"/>
    <mergeCell ref="F67:F68"/>
    <mergeCell ref="G67:G70"/>
    <mergeCell ref="C63:C66"/>
    <mergeCell ref="F63:F64"/>
    <mergeCell ref="G63:G66"/>
    <mergeCell ref="H67:H70"/>
    <mergeCell ref="I67:I70"/>
    <mergeCell ref="J67:J70"/>
    <mergeCell ref="K79:K82"/>
    <mergeCell ref="L79:L82"/>
    <mergeCell ref="G75:G78"/>
    <mergeCell ref="F77:F78"/>
    <mergeCell ref="H71:H74"/>
    <mergeCell ref="H75:H78"/>
    <mergeCell ref="F73:F74"/>
    <mergeCell ref="L75:L78"/>
    <mergeCell ref="L67:L70"/>
    <mergeCell ref="F69:F70"/>
    <mergeCell ref="K71:K74"/>
    <mergeCell ref="L71:L74"/>
    <mergeCell ref="B59:B62"/>
    <mergeCell ref="B51:B54"/>
    <mergeCell ref="C51:C54"/>
    <mergeCell ref="F51:F52"/>
    <mergeCell ref="G51:G54"/>
    <mergeCell ref="F53:F54"/>
    <mergeCell ref="K55:K58"/>
    <mergeCell ref="I59:I62"/>
    <mergeCell ref="J59:J62"/>
    <mergeCell ref="C59:C62"/>
    <mergeCell ref="F59:F60"/>
    <mergeCell ref="G59:G62"/>
    <mergeCell ref="F61:F62"/>
    <mergeCell ref="H59:H62"/>
    <mergeCell ref="C55:C58"/>
    <mergeCell ref="F55:F56"/>
    <mergeCell ref="G55:G58"/>
    <mergeCell ref="F57:F58"/>
    <mergeCell ref="H55:H58"/>
    <mergeCell ref="I55:I58"/>
    <mergeCell ref="C47:C50"/>
    <mergeCell ref="F47:F48"/>
    <mergeCell ref="G47:G50"/>
    <mergeCell ref="H51:H54"/>
    <mergeCell ref="I51:I54"/>
    <mergeCell ref="F49:F50"/>
    <mergeCell ref="B39:B42"/>
    <mergeCell ref="C39:C42"/>
    <mergeCell ref="F39:F40"/>
    <mergeCell ref="G39:G42"/>
    <mergeCell ref="F41:F42"/>
    <mergeCell ref="H43:H46"/>
    <mergeCell ref="I43:I46"/>
    <mergeCell ref="F45:F46"/>
    <mergeCell ref="C43:C46"/>
    <mergeCell ref="F43:F44"/>
    <mergeCell ref="G43:G46"/>
    <mergeCell ref="H47:H50"/>
    <mergeCell ref="I47:I50"/>
    <mergeCell ref="C35:C38"/>
    <mergeCell ref="F35:F36"/>
    <mergeCell ref="G35:G38"/>
    <mergeCell ref="H39:H42"/>
    <mergeCell ref="I39:I42"/>
    <mergeCell ref="F37:F38"/>
    <mergeCell ref="C27:C30"/>
    <mergeCell ref="F27:F28"/>
    <mergeCell ref="G27:G30"/>
    <mergeCell ref="H31:H34"/>
    <mergeCell ref="I31:I34"/>
    <mergeCell ref="I27:I30"/>
    <mergeCell ref="F33:F34"/>
    <mergeCell ref="C31:C34"/>
    <mergeCell ref="F31:F32"/>
    <mergeCell ref="G31:G34"/>
    <mergeCell ref="F29:F30"/>
    <mergeCell ref="H27:H30"/>
    <mergeCell ref="H35:H38"/>
    <mergeCell ref="I35:I38"/>
    <mergeCell ref="C23:C26"/>
    <mergeCell ref="F23:F24"/>
    <mergeCell ref="G23:G26"/>
    <mergeCell ref="H19:H22"/>
    <mergeCell ref="I19:I22"/>
    <mergeCell ref="J19:J22"/>
    <mergeCell ref="H23:H26"/>
    <mergeCell ref="I23:I26"/>
    <mergeCell ref="J23:J26"/>
    <mergeCell ref="F25:F26"/>
    <mergeCell ref="C19:C22"/>
    <mergeCell ref="F19:F20"/>
    <mergeCell ref="G19:G22"/>
    <mergeCell ref="F21:F22"/>
    <mergeCell ref="B9:B12"/>
    <mergeCell ref="F16:F17"/>
    <mergeCell ref="L9:L12"/>
    <mergeCell ref="B14:B17"/>
    <mergeCell ref="C14:C17"/>
    <mergeCell ref="H14:H17"/>
    <mergeCell ref="I14:I17"/>
    <mergeCell ref="K14:K17"/>
    <mergeCell ref="H9:H12"/>
    <mergeCell ref="I9:I12"/>
    <mergeCell ref="J9:J12"/>
    <mergeCell ref="J14:J17"/>
    <mergeCell ref="K9:K12"/>
    <mergeCell ref="C9:C12"/>
    <mergeCell ref="F9:F10"/>
    <mergeCell ref="G9:G12"/>
    <mergeCell ref="K35:K38"/>
    <mergeCell ref="L35:L38"/>
    <mergeCell ref="D4:E7"/>
    <mergeCell ref="F4:F7"/>
    <mergeCell ref="H4:J5"/>
    <mergeCell ref="K4:K7"/>
    <mergeCell ref="L4:L7"/>
    <mergeCell ref="H6:H7"/>
    <mergeCell ref="I6:I7"/>
    <mergeCell ref="J6:J7"/>
    <mergeCell ref="G4:G7"/>
    <mergeCell ref="L27:L30"/>
    <mergeCell ref="L23:L26"/>
    <mergeCell ref="K23:K26"/>
    <mergeCell ref="L55:L58"/>
    <mergeCell ref="J55:J58"/>
    <mergeCell ref="L63:L66"/>
    <mergeCell ref="K39:K42"/>
    <mergeCell ref="L39:L42"/>
    <mergeCell ref="K43:K46"/>
    <mergeCell ref="L43:L46"/>
    <mergeCell ref="K47:K50"/>
    <mergeCell ref="L47:L50"/>
    <mergeCell ref="J51:J54"/>
    <mergeCell ref="K51:K54"/>
    <mergeCell ref="K63:K66"/>
    <mergeCell ref="M31:M32"/>
    <mergeCell ref="M33:M34"/>
    <mergeCell ref="J31:J34"/>
    <mergeCell ref="L51:L54"/>
    <mergeCell ref="K59:K62"/>
    <mergeCell ref="L59:L62"/>
    <mergeCell ref="M35:M36"/>
    <mergeCell ref="M37:M38"/>
    <mergeCell ref="M39:M40"/>
    <mergeCell ref="M41:M42"/>
    <mergeCell ref="M43:M44"/>
    <mergeCell ref="M45:M46"/>
    <mergeCell ref="M47:M48"/>
    <mergeCell ref="M49:M50"/>
    <mergeCell ref="M51:M52"/>
    <mergeCell ref="M53:M54"/>
    <mergeCell ref="M55:M56"/>
    <mergeCell ref="M57:M58"/>
    <mergeCell ref="M59:M60"/>
    <mergeCell ref="M61:M62"/>
    <mergeCell ref="J35:J38"/>
    <mergeCell ref="J39:J42"/>
    <mergeCell ref="J43:J46"/>
    <mergeCell ref="J47:J50"/>
    <mergeCell ref="B19:B22"/>
    <mergeCell ref="M9:M10"/>
    <mergeCell ref="M11:M12"/>
    <mergeCell ref="M14:M15"/>
    <mergeCell ref="M16:M17"/>
    <mergeCell ref="M4:M5"/>
    <mergeCell ref="L31:L34"/>
    <mergeCell ref="M21:M22"/>
    <mergeCell ref="M19:M20"/>
    <mergeCell ref="M23:M24"/>
    <mergeCell ref="M25:M26"/>
    <mergeCell ref="M27:M28"/>
    <mergeCell ref="M29:M30"/>
    <mergeCell ref="L14:L17"/>
    <mergeCell ref="F14:F15"/>
    <mergeCell ref="G14:G17"/>
    <mergeCell ref="K19:K22"/>
    <mergeCell ref="L19:L22"/>
    <mergeCell ref="F11:F12"/>
    <mergeCell ref="B4:B7"/>
    <mergeCell ref="C4:C7"/>
    <mergeCell ref="J27:J30"/>
    <mergeCell ref="K31:K34"/>
    <mergeCell ref="K27:K30"/>
  </mergeCells>
  <phoneticPr fontId="8"/>
  <hyperlinks>
    <hyperlink ref="F51" r:id="rId2"/>
    <hyperlink ref="F55" r:id="rId3"/>
    <hyperlink ref="F63" r:id="rId4"/>
    <hyperlink ref="F59" r:id="rId5"/>
    <hyperlink ref="F73" r:id="rId6"/>
  </hyperlinks>
  <printOptions horizontalCentered="1"/>
  <pageMargins left="0.59055118110236227" right="0.59055118110236227" top="0.59055118110236227" bottom="0.59055118110236227" header="0.39370078740157483" footer="0.39370078740157483"/>
  <pageSetup paperSize="9" firstPageNumber="2" orientation="portrait" r:id="rId7"/>
  <headerFooter>
    <oddFooter>&amp;C&amp;P</oddFooter>
  </headerFooter>
  <rowBreaks count="1" manualBreakCount="1">
    <brk id="62" max="15" man="1"/>
  </rowBreaks>
  <drawing r:id="rId8"/>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P64"/>
  <sheetViews>
    <sheetView view="pageBreakPreview" zoomScale="115" zoomScaleNormal="85" zoomScaleSheetLayoutView="115" workbookViewId="0">
      <pane ySplit="7" topLeftCell="A8" activePane="bottomLeft" state="frozen"/>
      <selection activeCell="M31" sqref="M31"/>
      <selection pane="bottomLeft" activeCell="M31" sqref="M31"/>
    </sheetView>
  </sheetViews>
  <sheetFormatPr defaultRowHeight="11.25" x14ac:dyDescent="0.15"/>
  <cols>
    <col min="1" max="1" width="1.625" style="189" customWidth="1"/>
    <col min="2" max="2" width="2.375" style="189" customWidth="1"/>
    <col min="3" max="3" width="11.375" style="189" customWidth="1"/>
    <col min="4" max="4" width="3.25" style="190" customWidth="1"/>
    <col min="5" max="5" width="15.75" style="190" customWidth="1"/>
    <col min="6" max="6" width="13.875" style="189" customWidth="1"/>
    <col min="7" max="7" width="3" style="189" customWidth="1"/>
    <col min="8" max="8" width="7.625" style="189" customWidth="1"/>
    <col min="9" max="9" width="12.5" style="189" customWidth="1"/>
    <col min="10" max="10" width="4.125" style="189" customWidth="1"/>
    <col min="11" max="11" width="4.125" style="377" customWidth="1"/>
    <col min="12" max="12" width="1.625" style="189" customWidth="1"/>
    <col min="13" max="16384" width="9" style="189"/>
  </cols>
  <sheetData>
    <row r="1" spans="2:11" s="154" customFormat="1" ht="12" x14ac:dyDescent="0.15">
      <c r="B1" s="170"/>
      <c r="I1" s="170"/>
      <c r="J1" s="170"/>
      <c r="K1" s="376"/>
    </row>
    <row r="2" spans="2:11" s="154" customFormat="1" ht="45" customHeight="1" x14ac:dyDescent="0.15">
      <c r="B2" s="170"/>
      <c r="I2" s="170"/>
      <c r="J2" s="170"/>
      <c r="K2" s="376"/>
    </row>
    <row r="3" spans="2:11" s="154" customFormat="1" ht="12" customHeight="1" thickBot="1" x14ac:dyDescent="0.2">
      <c r="B3" s="170"/>
      <c r="I3" s="170"/>
      <c r="J3" s="170"/>
      <c r="K3" s="376"/>
    </row>
    <row r="4" spans="2:11" ht="15" customHeight="1" x14ac:dyDescent="0.15">
      <c r="B4" s="4555" t="s">
        <v>137</v>
      </c>
      <c r="C4" s="4558" t="s">
        <v>464</v>
      </c>
      <c r="D4" s="4561" t="s">
        <v>2393</v>
      </c>
      <c r="E4" s="4562"/>
      <c r="F4" s="4563" t="s">
        <v>2517</v>
      </c>
      <c r="G4" s="4564" t="s">
        <v>466</v>
      </c>
      <c r="H4" s="4561" t="s">
        <v>4533</v>
      </c>
      <c r="I4" s="4563" t="s">
        <v>2394</v>
      </c>
      <c r="J4" s="4444" t="s">
        <v>2367</v>
      </c>
      <c r="K4" s="3504" t="s">
        <v>3205</v>
      </c>
    </row>
    <row r="5" spans="2:11" ht="15" customHeight="1" x14ac:dyDescent="0.15">
      <c r="B5" s="4556"/>
      <c r="C5" s="4559"/>
      <c r="D5" s="4559"/>
      <c r="E5" s="4559"/>
      <c r="F5" s="4559"/>
      <c r="G5" s="4559"/>
      <c r="H5" s="4559"/>
      <c r="I5" s="4559"/>
      <c r="J5" s="4445"/>
      <c r="K5" s="3505"/>
    </row>
    <row r="6" spans="2:11" ht="20.25" customHeight="1" x14ac:dyDescent="0.15">
      <c r="B6" s="4556"/>
      <c r="C6" s="4559"/>
      <c r="D6" s="4559"/>
      <c r="E6" s="4559"/>
      <c r="F6" s="4559"/>
      <c r="G6" s="4559"/>
      <c r="H6" s="4559"/>
      <c r="I6" s="4559"/>
      <c r="J6" s="4445"/>
      <c r="K6" s="585" t="s">
        <v>3204</v>
      </c>
    </row>
    <row r="7" spans="2:11" ht="38.25" customHeight="1" thickBot="1" x14ac:dyDescent="0.2">
      <c r="B7" s="4557"/>
      <c r="C7" s="4560"/>
      <c r="D7" s="4560"/>
      <c r="E7" s="4560"/>
      <c r="F7" s="4560"/>
      <c r="G7" s="4560"/>
      <c r="H7" s="4560"/>
      <c r="I7" s="4560"/>
      <c r="J7" s="4446"/>
      <c r="K7" s="587" t="s">
        <v>3414</v>
      </c>
    </row>
    <row r="8" spans="2:11" ht="12" customHeight="1" thickBot="1" x14ac:dyDescent="0.2">
      <c r="B8" s="153" t="s">
        <v>2485</v>
      </c>
      <c r="C8" s="129"/>
      <c r="D8" s="130"/>
      <c r="E8" s="131"/>
      <c r="F8" s="132"/>
      <c r="G8" s="133"/>
      <c r="H8" s="130"/>
      <c r="I8" s="132"/>
      <c r="J8" s="132"/>
      <c r="K8" s="592"/>
    </row>
    <row r="9" spans="2:11" ht="12" customHeight="1" x14ac:dyDescent="0.15">
      <c r="B9" s="4571" t="s">
        <v>1</v>
      </c>
      <c r="C9" s="4574" t="s">
        <v>2076</v>
      </c>
      <c r="D9" s="1191" t="s">
        <v>72</v>
      </c>
      <c r="E9" s="1192" t="s">
        <v>2077</v>
      </c>
      <c r="F9" s="4577" t="s">
        <v>3848</v>
      </c>
      <c r="G9" s="3492">
        <v>9</v>
      </c>
      <c r="H9" s="4584">
        <v>268290</v>
      </c>
      <c r="I9" s="4579" t="s">
        <v>2590</v>
      </c>
      <c r="J9" s="4607">
        <v>296</v>
      </c>
      <c r="K9" s="4605" t="s">
        <v>4736</v>
      </c>
    </row>
    <row r="10" spans="2:11" ht="12" customHeight="1" x14ac:dyDescent="0.15">
      <c r="B10" s="4572"/>
      <c r="C10" s="4575"/>
      <c r="D10" s="1193"/>
      <c r="E10" s="1194" t="s">
        <v>2404</v>
      </c>
      <c r="F10" s="4578"/>
      <c r="G10" s="3493"/>
      <c r="H10" s="4585"/>
      <c r="I10" s="4580"/>
      <c r="J10" s="4608"/>
      <c r="K10" s="4603"/>
    </row>
    <row r="11" spans="2:11" ht="12" customHeight="1" x14ac:dyDescent="0.15">
      <c r="B11" s="4572"/>
      <c r="C11" s="4575"/>
      <c r="D11" s="1195" t="s">
        <v>70</v>
      </c>
      <c r="E11" s="1196" t="s">
        <v>3849</v>
      </c>
      <c r="F11" s="4582" t="s">
        <v>3850</v>
      </c>
      <c r="G11" s="3493"/>
      <c r="H11" s="4585"/>
      <c r="I11" s="4580"/>
      <c r="J11" s="4608"/>
      <c r="K11" s="4603" t="s">
        <v>3851</v>
      </c>
    </row>
    <row r="12" spans="2:11" ht="82.5" customHeight="1" thickBot="1" x14ac:dyDescent="0.2">
      <c r="B12" s="4573"/>
      <c r="C12" s="4576"/>
      <c r="D12" s="1197" t="s">
        <v>71</v>
      </c>
      <c r="E12" s="1198" t="s">
        <v>2078</v>
      </c>
      <c r="F12" s="4583"/>
      <c r="G12" s="3516"/>
      <c r="H12" s="4586"/>
      <c r="I12" s="4581"/>
      <c r="J12" s="4609"/>
      <c r="K12" s="4604"/>
    </row>
    <row r="13" spans="2:11" ht="12" customHeight="1" thickBot="1" x14ac:dyDescent="0.2">
      <c r="B13" s="4587" t="s">
        <v>1145</v>
      </c>
      <c r="C13" s="4588" t="s">
        <v>2079</v>
      </c>
      <c r="D13" s="1199" t="s">
        <v>72</v>
      </c>
      <c r="E13" s="1200" t="s">
        <v>5144</v>
      </c>
      <c r="F13" s="4569" t="s">
        <v>5145</v>
      </c>
      <c r="G13" s="3524">
        <v>20</v>
      </c>
      <c r="H13" s="3524">
        <v>13099</v>
      </c>
      <c r="I13" s="4565" t="s">
        <v>4483</v>
      </c>
      <c r="J13" s="4606">
        <v>357</v>
      </c>
      <c r="K13" s="4601" t="s">
        <v>3346</v>
      </c>
    </row>
    <row r="14" spans="2:11" ht="12" customHeight="1" thickBot="1" x14ac:dyDescent="0.2">
      <c r="B14" s="4587"/>
      <c r="C14" s="4588"/>
      <c r="D14" s="1195"/>
      <c r="E14" s="1201" t="s">
        <v>2080</v>
      </c>
      <c r="F14" s="4570"/>
      <c r="G14" s="3524"/>
      <c r="H14" s="3524"/>
      <c r="I14" s="4565"/>
      <c r="J14" s="4606"/>
      <c r="K14" s="4602"/>
    </row>
    <row r="15" spans="2:11" ht="12" customHeight="1" thickBot="1" x14ac:dyDescent="0.2">
      <c r="B15" s="4587"/>
      <c r="C15" s="4588"/>
      <c r="D15" s="1193"/>
      <c r="E15" s="1202" t="s">
        <v>5146</v>
      </c>
      <c r="F15" s="4566" t="s">
        <v>5147</v>
      </c>
      <c r="G15" s="3524"/>
      <c r="H15" s="3524"/>
      <c r="I15" s="4565"/>
      <c r="J15" s="4606"/>
      <c r="K15" s="4604"/>
    </row>
    <row r="16" spans="2:11" ht="12" customHeight="1" thickBot="1" x14ac:dyDescent="0.2">
      <c r="B16" s="4587"/>
      <c r="C16" s="4588"/>
      <c r="D16" s="1195" t="s">
        <v>70</v>
      </c>
      <c r="E16" s="1196" t="s">
        <v>2081</v>
      </c>
      <c r="F16" s="4567"/>
      <c r="G16" s="3524"/>
      <c r="H16" s="3524"/>
      <c r="I16" s="4565"/>
      <c r="J16" s="4606"/>
      <c r="K16" s="4610"/>
    </row>
    <row r="17" spans="2:16" ht="12" customHeight="1" thickBot="1" x14ac:dyDescent="0.2">
      <c r="B17" s="4587"/>
      <c r="C17" s="4588"/>
      <c r="D17" s="1197" t="s">
        <v>71</v>
      </c>
      <c r="E17" s="1198" t="s">
        <v>2082</v>
      </c>
      <c r="F17" s="4568"/>
      <c r="G17" s="3524"/>
      <c r="H17" s="3524"/>
      <c r="I17" s="4565"/>
      <c r="J17" s="4606"/>
      <c r="K17" s="4610"/>
    </row>
    <row r="18" spans="2:16" ht="12" customHeight="1" thickBot="1" x14ac:dyDescent="0.2">
      <c r="B18" s="4595" t="s">
        <v>2083</v>
      </c>
      <c r="C18" s="4588" t="s">
        <v>2084</v>
      </c>
      <c r="D18" s="1191" t="s">
        <v>72</v>
      </c>
      <c r="E18" s="1192" t="s">
        <v>2085</v>
      </c>
      <c r="F18" s="4596" t="s">
        <v>2027</v>
      </c>
      <c r="G18" s="3524">
        <v>1</v>
      </c>
      <c r="H18" s="3524">
        <v>1513</v>
      </c>
      <c r="I18" s="4565" t="s">
        <v>2086</v>
      </c>
      <c r="J18" s="4606">
        <v>243</v>
      </c>
      <c r="K18" s="4610" t="s">
        <v>3346</v>
      </c>
    </row>
    <row r="19" spans="2:16" ht="12" customHeight="1" thickBot="1" x14ac:dyDescent="0.2">
      <c r="B19" s="4595"/>
      <c r="C19" s="4588"/>
      <c r="D19" s="1195"/>
      <c r="E19" s="1194" t="s">
        <v>2087</v>
      </c>
      <c r="F19" s="4597"/>
      <c r="G19" s="3524"/>
      <c r="H19" s="3524"/>
      <c r="I19" s="4565"/>
      <c r="J19" s="4606"/>
      <c r="K19" s="4605"/>
    </row>
    <row r="20" spans="2:16" ht="12" customHeight="1" thickBot="1" x14ac:dyDescent="0.2">
      <c r="B20" s="4595"/>
      <c r="C20" s="4588"/>
      <c r="D20" s="1193"/>
      <c r="E20" s="1202" t="s">
        <v>5420</v>
      </c>
      <c r="F20" s="4598" t="s">
        <v>3945</v>
      </c>
      <c r="G20" s="3524"/>
      <c r="H20" s="3524"/>
      <c r="I20" s="4565"/>
      <c r="J20" s="4606"/>
      <c r="K20" s="4603"/>
    </row>
    <row r="21" spans="2:16" ht="12" customHeight="1" thickBot="1" x14ac:dyDescent="0.2">
      <c r="B21" s="4595"/>
      <c r="C21" s="4588"/>
      <c r="D21" s="1195" t="s">
        <v>70</v>
      </c>
      <c r="E21" s="1196" t="s">
        <v>3946</v>
      </c>
      <c r="F21" s="4598"/>
      <c r="G21" s="3524"/>
      <c r="H21" s="3524"/>
      <c r="I21" s="4565"/>
      <c r="J21" s="4606"/>
      <c r="K21" s="4603"/>
    </row>
    <row r="22" spans="2:16" ht="12" customHeight="1" thickBot="1" x14ac:dyDescent="0.2">
      <c r="B22" s="4595"/>
      <c r="C22" s="4588"/>
      <c r="D22" s="1203" t="s">
        <v>71</v>
      </c>
      <c r="E22" s="1204" t="s">
        <v>3946</v>
      </c>
      <c r="F22" s="4599"/>
      <c r="G22" s="3524"/>
      <c r="H22" s="3524"/>
      <c r="I22" s="4565"/>
      <c r="J22" s="4606"/>
      <c r="K22" s="4604"/>
    </row>
    <row r="23" spans="2:16" ht="12" customHeight="1" thickBot="1" x14ac:dyDescent="0.2">
      <c r="B23" s="153" t="s">
        <v>2492</v>
      </c>
      <c r="C23" s="129"/>
      <c r="D23" s="130"/>
      <c r="E23" s="131"/>
      <c r="F23" s="132"/>
      <c r="G23" s="133"/>
      <c r="H23" s="130"/>
      <c r="I23" s="132"/>
      <c r="J23" s="132"/>
      <c r="K23" s="592"/>
    </row>
    <row r="24" spans="2:16" ht="13.5" customHeight="1" thickBot="1" x14ac:dyDescent="0.2">
      <c r="B24" s="4589" t="s">
        <v>4093</v>
      </c>
      <c r="C24" s="4592" t="s">
        <v>2088</v>
      </c>
      <c r="D24" s="1199" t="s">
        <v>72</v>
      </c>
      <c r="E24" s="1200" t="s">
        <v>5694</v>
      </c>
      <c r="F24" s="4593" t="s">
        <v>5695</v>
      </c>
      <c r="G24" s="4594">
        <v>16</v>
      </c>
      <c r="H24" s="4594">
        <v>71500</v>
      </c>
      <c r="I24" s="4600" t="s">
        <v>5696</v>
      </c>
      <c r="J24" s="4606">
        <v>359</v>
      </c>
      <c r="K24" s="4602" t="s">
        <v>3346</v>
      </c>
    </row>
    <row r="25" spans="2:16" ht="13.5" customHeight="1" thickBot="1" x14ac:dyDescent="0.2">
      <c r="B25" s="4590"/>
      <c r="C25" s="4575"/>
      <c r="D25" s="1193"/>
      <c r="E25" s="1194" t="s">
        <v>2089</v>
      </c>
      <c r="F25" s="4578"/>
      <c r="G25" s="4585"/>
      <c r="H25" s="4585"/>
      <c r="I25" s="4580"/>
      <c r="J25" s="4606"/>
      <c r="K25" s="4603"/>
    </row>
    <row r="26" spans="2:16" ht="13.5" customHeight="1" thickBot="1" x14ac:dyDescent="0.2">
      <c r="B26" s="4590"/>
      <c r="C26" s="4575"/>
      <c r="D26" s="1195" t="s">
        <v>70</v>
      </c>
      <c r="E26" s="1196" t="s">
        <v>5697</v>
      </c>
      <c r="F26" s="4566" t="s">
        <v>5698</v>
      </c>
      <c r="G26" s="4585"/>
      <c r="H26" s="4585"/>
      <c r="I26" s="4580"/>
      <c r="J26" s="4606"/>
      <c r="K26" s="4603"/>
    </row>
    <row r="27" spans="2:16" ht="13.5" customHeight="1" thickBot="1" x14ac:dyDescent="0.2">
      <c r="B27" s="4591"/>
      <c r="C27" s="4576"/>
      <c r="D27" s="1197" t="s">
        <v>71</v>
      </c>
      <c r="E27" s="1198" t="s">
        <v>5699</v>
      </c>
      <c r="F27" s="4568"/>
      <c r="G27" s="4586"/>
      <c r="H27" s="4586"/>
      <c r="I27" s="4581"/>
      <c r="J27" s="4606"/>
      <c r="K27" s="4604"/>
      <c r="P27" s="236"/>
    </row>
    <row r="28" spans="2:16" ht="12" customHeight="1" x14ac:dyDescent="0.15"/>
    <row r="64" spans="6:6" ht="13.5" x14ac:dyDescent="0.15">
      <c r="F64" s="285"/>
    </row>
  </sheetData>
  <customSheetViews>
    <customSheetView guid="{A3025FDB-FC68-4AF5-80A0-72FC3BDF5B5E}" showPageBreaks="1" printArea="1" view="pageBreakPreview">
      <selection sqref="A1:XFD4"/>
      <pageMargins left="0.59055118110236227" right="0.59055118110236227" top="0.59055118110236227" bottom="0.59055118110236227" header="0.39370078740157483" footer="0.39370078740157483"/>
      <pageSetup paperSize="9" firstPageNumber="61" orientation="portrait" r:id="rId1"/>
      <headerFooter alignWithMargins="0">
        <oddFooter>&amp;C&amp;P</oddFooter>
      </headerFooter>
    </customSheetView>
  </customSheetViews>
  <mergeCells count="49">
    <mergeCell ref="K13:K14"/>
    <mergeCell ref="K11:K12"/>
    <mergeCell ref="K9:K10"/>
    <mergeCell ref="J24:J27"/>
    <mergeCell ref="J18:J22"/>
    <mergeCell ref="J13:J17"/>
    <mergeCell ref="J9:J12"/>
    <mergeCell ref="K15:K17"/>
    <mergeCell ref="K26:K27"/>
    <mergeCell ref="K24:K25"/>
    <mergeCell ref="K20:K22"/>
    <mergeCell ref="K18:K19"/>
    <mergeCell ref="H24:H27"/>
    <mergeCell ref="I24:I27"/>
    <mergeCell ref="F26:F27"/>
    <mergeCell ref="I18:I22"/>
    <mergeCell ref="H18:H22"/>
    <mergeCell ref="B24:B27"/>
    <mergeCell ref="C24:C27"/>
    <mergeCell ref="F24:F25"/>
    <mergeCell ref="G24:G27"/>
    <mergeCell ref="B18:B22"/>
    <mergeCell ref="C18:C22"/>
    <mergeCell ref="F18:F19"/>
    <mergeCell ref="G18:G22"/>
    <mergeCell ref="F20:F22"/>
    <mergeCell ref="I13:I17"/>
    <mergeCell ref="F15:F17"/>
    <mergeCell ref="F13:F14"/>
    <mergeCell ref="B9:B12"/>
    <mergeCell ref="C9:C12"/>
    <mergeCell ref="F9:F10"/>
    <mergeCell ref="G9:G12"/>
    <mergeCell ref="I9:I12"/>
    <mergeCell ref="F11:F12"/>
    <mergeCell ref="H9:H12"/>
    <mergeCell ref="B13:B17"/>
    <mergeCell ref="C13:C17"/>
    <mergeCell ref="G13:G17"/>
    <mergeCell ref="H13:H17"/>
    <mergeCell ref="J4:J7"/>
    <mergeCell ref="K4:K5"/>
    <mergeCell ref="B4:B7"/>
    <mergeCell ref="C4:C7"/>
    <mergeCell ref="D4:E7"/>
    <mergeCell ref="F4:F7"/>
    <mergeCell ref="G4:G7"/>
    <mergeCell ref="H4:H7"/>
    <mergeCell ref="I4:I7"/>
  </mergeCells>
  <phoneticPr fontId="19"/>
  <hyperlinks>
    <hyperlink ref="F11" r:id="rId2"/>
    <hyperlink ref="F15" r:id="rId3"/>
  </hyperlinks>
  <printOptions horizontalCentered="1"/>
  <pageMargins left="0.59055118110236227" right="0.59055118110236227" top="0.59055118110236227" bottom="0.59055118110236227" header="0.39370078740157483" footer="0.39370078740157483"/>
  <pageSetup paperSize="9" firstPageNumber="2" orientation="portrait" r:id="rId4"/>
  <headerFooter>
    <oddFooter>&amp;C&amp;P</oddFooter>
  </headerFooter>
  <drawing r:id="rId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96"/>
  <sheetViews>
    <sheetView view="pageBreakPreview" zoomScaleNormal="75" zoomScaleSheetLayoutView="100" workbookViewId="0">
      <pane ySplit="7" topLeftCell="A8" activePane="bottomLeft" state="frozen"/>
      <selection activeCell="M31" sqref="M31"/>
      <selection pane="bottomLeft" activeCell="M30" sqref="M30:M33"/>
    </sheetView>
  </sheetViews>
  <sheetFormatPr defaultRowHeight="11.25" x14ac:dyDescent="0.15"/>
  <cols>
    <col min="1" max="1" width="1.625" style="44" customWidth="1"/>
    <col min="2" max="2" width="2.375" style="44" customWidth="1"/>
    <col min="3" max="3" width="11.375" style="44" customWidth="1"/>
    <col min="4" max="4" width="3.25" style="186" customWidth="1"/>
    <col min="5" max="5" width="15.75" style="187" customWidth="1"/>
    <col min="6" max="6" width="15.125" style="188" customWidth="1"/>
    <col min="7" max="7" width="3" style="44" customWidth="1"/>
    <col min="8" max="8" width="6.875" style="44" customWidth="1"/>
    <col min="9" max="9" width="3" style="44" customWidth="1"/>
    <col min="10" max="11" width="6.875" style="44" customWidth="1"/>
    <col min="12" max="12" width="6" style="44" customWidth="1"/>
    <col min="13" max="13" width="4.125" style="44" customWidth="1"/>
    <col min="14" max="14" width="4.125" style="375" customWidth="1"/>
    <col min="15" max="15" width="1.625" style="44" customWidth="1"/>
    <col min="16" max="255" width="9" style="44"/>
    <col min="256" max="256" width="1.25" style="44" customWidth="1"/>
    <col min="257" max="257" width="13.375" style="44" customWidth="1"/>
    <col min="258" max="258" width="5.625" style="44" customWidth="1"/>
    <col min="259" max="259" width="17" style="44" customWidth="1"/>
    <col min="260" max="260" width="19.625" style="44" customWidth="1"/>
    <col min="261" max="261" width="2.5" style="44" customWidth="1"/>
    <col min="262" max="262" width="6.875" style="44" customWidth="1"/>
    <col min="263" max="263" width="4.25" style="44" customWidth="1"/>
    <col min="264" max="266" width="6.875" style="44" customWidth="1"/>
    <col min="267" max="267" width="1.625" style="44" customWidth="1"/>
    <col min="268" max="268" width="1.5" style="44" customWidth="1"/>
    <col min="269" max="511" width="9" style="44"/>
    <col min="512" max="512" width="1.25" style="44" customWidth="1"/>
    <col min="513" max="513" width="13.375" style="44" customWidth="1"/>
    <col min="514" max="514" width="5.625" style="44" customWidth="1"/>
    <col min="515" max="515" width="17" style="44" customWidth="1"/>
    <col min="516" max="516" width="19.625" style="44" customWidth="1"/>
    <col min="517" max="517" width="2.5" style="44" customWidth="1"/>
    <col min="518" max="518" width="6.875" style="44" customWidth="1"/>
    <col min="519" max="519" width="4.25" style="44" customWidth="1"/>
    <col min="520" max="522" width="6.875" style="44" customWidth="1"/>
    <col min="523" max="523" width="1.625" style="44" customWidth="1"/>
    <col min="524" max="524" width="1.5" style="44" customWidth="1"/>
    <col min="525" max="767" width="9" style="44"/>
    <col min="768" max="768" width="1.25" style="44" customWidth="1"/>
    <col min="769" max="769" width="13.375" style="44" customWidth="1"/>
    <col min="770" max="770" width="5.625" style="44" customWidth="1"/>
    <col min="771" max="771" width="17" style="44" customWidth="1"/>
    <col min="772" max="772" width="19.625" style="44" customWidth="1"/>
    <col min="773" max="773" width="2.5" style="44" customWidth="1"/>
    <col min="774" max="774" width="6.875" style="44" customWidth="1"/>
    <col min="775" max="775" width="4.25" style="44" customWidth="1"/>
    <col min="776" max="778" width="6.875" style="44" customWidth="1"/>
    <col min="779" max="779" width="1.625" style="44" customWidth="1"/>
    <col min="780" max="780" width="1.5" style="44" customWidth="1"/>
    <col min="781" max="1023" width="9" style="44"/>
    <col min="1024" max="1024" width="1.25" style="44" customWidth="1"/>
    <col min="1025" max="1025" width="13.375" style="44" customWidth="1"/>
    <col min="1026" max="1026" width="5.625" style="44" customWidth="1"/>
    <col min="1027" max="1027" width="17" style="44" customWidth="1"/>
    <col min="1028" max="1028" width="19.625" style="44" customWidth="1"/>
    <col min="1029" max="1029" width="2.5" style="44" customWidth="1"/>
    <col min="1030" max="1030" width="6.875" style="44" customWidth="1"/>
    <col min="1031" max="1031" width="4.25" style="44" customWidth="1"/>
    <col min="1032" max="1034" width="6.875" style="44" customWidth="1"/>
    <col min="1035" max="1035" width="1.625" style="44" customWidth="1"/>
    <col min="1036" max="1036" width="1.5" style="44" customWidth="1"/>
    <col min="1037" max="1279" width="9" style="44"/>
    <col min="1280" max="1280" width="1.25" style="44" customWidth="1"/>
    <col min="1281" max="1281" width="13.375" style="44" customWidth="1"/>
    <col min="1282" max="1282" width="5.625" style="44" customWidth="1"/>
    <col min="1283" max="1283" width="17" style="44" customWidth="1"/>
    <col min="1284" max="1284" width="19.625" style="44" customWidth="1"/>
    <col min="1285" max="1285" width="2.5" style="44" customWidth="1"/>
    <col min="1286" max="1286" width="6.875" style="44" customWidth="1"/>
    <col min="1287" max="1287" width="4.25" style="44" customWidth="1"/>
    <col min="1288" max="1290" width="6.875" style="44" customWidth="1"/>
    <col min="1291" max="1291" width="1.625" style="44" customWidth="1"/>
    <col min="1292" max="1292" width="1.5" style="44" customWidth="1"/>
    <col min="1293" max="1535" width="9" style="44"/>
    <col min="1536" max="1536" width="1.25" style="44" customWidth="1"/>
    <col min="1537" max="1537" width="13.375" style="44" customWidth="1"/>
    <col min="1538" max="1538" width="5.625" style="44" customWidth="1"/>
    <col min="1539" max="1539" width="17" style="44" customWidth="1"/>
    <col min="1540" max="1540" width="19.625" style="44" customWidth="1"/>
    <col min="1541" max="1541" width="2.5" style="44" customWidth="1"/>
    <col min="1542" max="1542" width="6.875" style="44" customWidth="1"/>
    <col min="1543" max="1543" width="4.25" style="44" customWidth="1"/>
    <col min="1544" max="1546" width="6.875" style="44" customWidth="1"/>
    <col min="1547" max="1547" width="1.625" style="44" customWidth="1"/>
    <col min="1548" max="1548" width="1.5" style="44" customWidth="1"/>
    <col min="1549" max="1791" width="9" style="44"/>
    <col min="1792" max="1792" width="1.25" style="44" customWidth="1"/>
    <col min="1793" max="1793" width="13.375" style="44" customWidth="1"/>
    <col min="1794" max="1794" width="5.625" style="44" customWidth="1"/>
    <col min="1795" max="1795" width="17" style="44" customWidth="1"/>
    <col min="1796" max="1796" width="19.625" style="44" customWidth="1"/>
    <col min="1797" max="1797" width="2.5" style="44" customWidth="1"/>
    <col min="1798" max="1798" width="6.875" style="44" customWidth="1"/>
    <col min="1799" max="1799" width="4.25" style="44" customWidth="1"/>
    <col min="1800" max="1802" width="6.875" style="44" customWidth="1"/>
    <col min="1803" max="1803" width="1.625" style="44" customWidth="1"/>
    <col min="1804" max="1804" width="1.5" style="44" customWidth="1"/>
    <col min="1805" max="2047" width="9" style="44"/>
    <col min="2048" max="2048" width="1.25" style="44" customWidth="1"/>
    <col min="2049" max="2049" width="13.375" style="44" customWidth="1"/>
    <col min="2050" max="2050" width="5.625" style="44" customWidth="1"/>
    <col min="2051" max="2051" width="17" style="44" customWidth="1"/>
    <col min="2052" max="2052" width="19.625" style="44" customWidth="1"/>
    <col min="2053" max="2053" width="2.5" style="44" customWidth="1"/>
    <col min="2054" max="2054" width="6.875" style="44" customWidth="1"/>
    <col min="2055" max="2055" width="4.25" style="44" customWidth="1"/>
    <col min="2056" max="2058" width="6.875" style="44" customWidth="1"/>
    <col min="2059" max="2059" width="1.625" style="44" customWidth="1"/>
    <col min="2060" max="2060" width="1.5" style="44" customWidth="1"/>
    <col min="2061" max="2303" width="9" style="44"/>
    <col min="2304" max="2304" width="1.25" style="44" customWidth="1"/>
    <col min="2305" max="2305" width="13.375" style="44" customWidth="1"/>
    <col min="2306" max="2306" width="5.625" style="44" customWidth="1"/>
    <col min="2307" max="2307" width="17" style="44" customWidth="1"/>
    <col min="2308" max="2308" width="19.625" style="44" customWidth="1"/>
    <col min="2309" max="2309" width="2.5" style="44" customWidth="1"/>
    <col min="2310" max="2310" width="6.875" style="44" customWidth="1"/>
    <col min="2311" max="2311" width="4.25" style="44" customWidth="1"/>
    <col min="2312" max="2314" width="6.875" style="44" customWidth="1"/>
    <col min="2315" max="2315" width="1.625" style="44" customWidth="1"/>
    <col min="2316" max="2316" width="1.5" style="44" customWidth="1"/>
    <col min="2317" max="2559" width="9" style="44"/>
    <col min="2560" max="2560" width="1.25" style="44" customWidth="1"/>
    <col min="2561" max="2561" width="13.375" style="44" customWidth="1"/>
    <col min="2562" max="2562" width="5.625" style="44" customWidth="1"/>
    <col min="2563" max="2563" width="17" style="44" customWidth="1"/>
    <col min="2564" max="2564" width="19.625" style="44" customWidth="1"/>
    <col min="2565" max="2565" width="2.5" style="44" customWidth="1"/>
    <col min="2566" max="2566" width="6.875" style="44" customWidth="1"/>
    <col min="2567" max="2567" width="4.25" style="44" customWidth="1"/>
    <col min="2568" max="2570" width="6.875" style="44" customWidth="1"/>
    <col min="2571" max="2571" width="1.625" style="44" customWidth="1"/>
    <col min="2572" max="2572" width="1.5" style="44" customWidth="1"/>
    <col min="2573" max="2815" width="9" style="44"/>
    <col min="2816" max="2816" width="1.25" style="44" customWidth="1"/>
    <col min="2817" max="2817" width="13.375" style="44" customWidth="1"/>
    <col min="2818" max="2818" width="5.625" style="44" customWidth="1"/>
    <col min="2819" max="2819" width="17" style="44" customWidth="1"/>
    <col min="2820" max="2820" width="19.625" style="44" customWidth="1"/>
    <col min="2821" max="2821" width="2.5" style="44" customWidth="1"/>
    <col min="2822" max="2822" width="6.875" style="44" customWidth="1"/>
    <col min="2823" max="2823" width="4.25" style="44" customWidth="1"/>
    <col min="2824" max="2826" width="6.875" style="44" customWidth="1"/>
    <col min="2827" max="2827" width="1.625" style="44" customWidth="1"/>
    <col min="2828" max="2828" width="1.5" style="44" customWidth="1"/>
    <col min="2829" max="3071" width="9" style="44"/>
    <col min="3072" max="3072" width="1.25" style="44" customWidth="1"/>
    <col min="3073" max="3073" width="13.375" style="44" customWidth="1"/>
    <col min="3074" max="3074" width="5.625" style="44" customWidth="1"/>
    <col min="3075" max="3075" width="17" style="44" customWidth="1"/>
    <col min="3076" max="3076" width="19.625" style="44" customWidth="1"/>
    <col min="3077" max="3077" width="2.5" style="44" customWidth="1"/>
    <col min="3078" max="3078" width="6.875" style="44" customWidth="1"/>
    <col min="3079" max="3079" width="4.25" style="44" customWidth="1"/>
    <col min="3080" max="3082" width="6.875" style="44" customWidth="1"/>
    <col min="3083" max="3083" width="1.625" style="44" customWidth="1"/>
    <col min="3084" max="3084" width="1.5" style="44" customWidth="1"/>
    <col min="3085" max="3327" width="9" style="44"/>
    <col min="3328" max="3328" width="1.25" style="44" customWidth="1"/>
    <col min="3329" max="3329" width="13.375" style="44" customWidth="1"/>
    <col min="3330" max="3330" width="5.625" style="44" customWidth="1"/>
    <col min="3331" max="3331" width="17" style="44" customWidth="1"/>
    <col min="3332" max="3332" width="19.625" style="44" customWidth="1"/>
    <col min="3333" max="3333" width="2.5" style="44" customWidth="1"/>
    <col min="3334" max="3334" width="6.875" style="44" customWidth="1"/>
    <col min="3335" max="3335" width="4.25" style="44" customWidth="1"/>
    <col min="3336" max="3338" width="6.875" style="44" customWidth="1"/>
    <col min="3339" max="3339" width="1.625" style="44" customWidth="1"/>
    <col min="3340" max="3340" width="1.5" style="44" customWidth="1"/>
    <col min="3341" max="3583" width="9" style="44"/>
    <col min="3584" max="3584" width="1.25" style="44" customWidth="1"/>
    <col min="3585" max="3585" width="13.375" style="44" customWidth="1"/>
    <col min="3586" max="3586" width="5.625" style="44" customWidth="1"/>
    <col min="3587" max="3587" width="17" style="44" customWidth="1"/>
    <col min="3588" max="3588" width="19.625" style="44" customWidth="1"/>
    <col min="3589" max="3589" width="2.5" style="44" customWidth="1"/>
    <col min="3590" max="3590" width="6.875" style="44" customWidth="1"/>
    <col min="3591" max="3591" width="4.25" style="44" customWidth="1"/>
    <col min="3592" max="3594" width="6.875" style="44" customWidth="1"/>
    <col min="3595" max="3595" width="1.625" style="44" customWidth="1"/>
    <col min="3596" max="3596" width="1.5" style="44" customWidth="1"/>
    <col min="3597" max="3839" width="9" style="44"/>
    <col min="3840" max="3840" width="1.25" style="44" customWidth="1"/>
    <col min="3841" max="3841" width="13.375" style="44" customWidth="1"/>
    <col min="3842" max="3842" width="5.625" style="44" customWidth="1"/>
    <col min="3843" max="3843" width="17" style="44" customWidth="1"/>
    <col min="3844" max="3844" width="19.625" style="44" customWidth="1"/>
    <col min="3845" max="3845" width="2.5" style="44" customWidth="1"/>
    <col min="3846" max="3846" width="6.875" style="44" customWidth="1"/>
    <col min="3847" max="3847" width="4.25" style="44" customWidth="1"/>
    <col min="3848" max="3850" width="6.875" style="44" customWidth="1"/>
    <col min="3851" max="3851" width="1.625" style="44" customWidth="1"/>
    <col min="3852" max="3852" width="1.5" style="44" customWidth="1"/>
    <col min="3853" max="4095" width="9" style="44"/>
    <col min="4096" max="4096" width="1.25" style="44" customWidth="1"/>
    <col min="4097" max="4097" width="13.375" style="44" customWidth="1"/>
    <col min="4098" max="4098" width="5.625" style="44" customWidth="1"/>
    <col min="4099" max="4099" width="17" style="44" customWidth="1"/>
    <col min="4100" max="4100" width="19.625" style="44" customWidth="1"/>
    <col min="4101" max="4101" width="2.5" style="44" customWidth="1"/>
    <col min="4102" max="4102" width="6.875" style="44" customWidth="1"/>
    <col min="4103" max="4103" width="4.25" style="44" customWidth="1"/>
    <col min="4104" max="4106" width="6.875" style="44" customWidth="1"/>
    <col min="4107" max="4107" width="1.625" style="44" customWidth="1"/>
    <col min="4108" max="4108" width="1.5" style="44" customWidth="1"/>
    <col min="4109" max="4351" width="9" style="44"/>
    <col min="4352" max="4352" width="1.25" style="44" customWidth="1"/>
    <col min="4353" max="4353" width="13.375" style="44" customWidth="1"/>
    <col min="4354" max="4354" width="5.625" style="44" customWidth="1"/>
    <col min="4355" max="4355" width="17" style="44" customWidth="1"/>
    <col min="4356" max="4356" width="19.625" style="44" customWidth="1"/>
    <col min="4357" max="4357" width="2.5" style="44" customWidth="1"/>
    <col min="4358" max="4358" width="6.875" style="44" customWidth="1"/>
    <col min="4359" max="4359" width="4.25" style="44" customWidth="1"/>
    <col min="4360" max="4362" width="6.875" style="44" customWidth="1"/>
    <col min="4363" max="4363" width="1.625" style="44" customWidth="1"/>
    <col min="4364" max="4364" width="1.5" style="44" customWidth="1"/>
    <col min="4365" max="4607" width="9" style="44"/>
    <col min="4608" max="4608" width="1.25" style="44" customWidth="1"/>
    <col min="4609" max="4609" width="13.375" style="44" customWidth="1"/>
    <col min="4610" max="4610" width="5.625" style="44" customWidth="1"/>
    <col min="4611" max="4611" width="17" style="44" customWidth="1"/>
    <col min="4612" max="4612" width="19.625" style="44" customWidth="1"/>
    <col min="4613" max="4613" width="2.5" style="44" customWidth="1"/>
    <col min="4614" max="4614" width="6.875" style="44" customWidth="1"/>
    <col min="4615" max="4615" width="4.25" style="44" customWidth="1"/>
    <col min="4616" max="4618" width="6.875" style="44" customWidth="1"/>
    <col min="4619" max="4619" width="1.625" style="44" customWidth="1"/>
    <col min="4620" max="4620" width="1.5" style="44" customWidth="1"/>
    <col min="4621" max="4863" width="9" style="44"/>
    <col min="4864" max="4864" width="1.25" style="44" customWidth="1"/>
    <col min="4865" max="4865" width="13.375" style="44" customWidth="1"/>
    <col min="4866" max="4866" width="5.625" style="44" customWidth="1"/>
    <col min="4867" max="4867" width="17" style="44" customWidth="1"/>
    <col min="4868" max="4868" width="19.625" style="44" customWidth="1"/>
    <col min="4869" max="4869" width="2.5" style="44" customWidth="1"/>
    <col min="4870" max="4870" width="6.875" style="44" customWidth="1"/>
    <col min="4871" max="4871" width="4.25" style="44" customWidth="1"/>
    <col min="4872" max="4874" width="6.875" style="44" customWidth="1"/>
    <col min="4875" max="4875" width="1.625" style="44" customWidth="1"/>
    <col min="4876" max="4876" width="1.5" style="44" customWidth="1"/>
    <col min="4877" max="5119" width="9" style="44"/>
    <col min="5120" max="5120" width="1.25" style="44" customWidth="1"/>
    <col min="5121" max="5121" width="13.375" style="44" customWidth="1"/>
    <col min="5122" max="5122" width="5.625" style="44" customWidth="1"/>
    <col min="5123" max="5123" width="17" style="44" customWidth="1"/>
    <col min="5124" max="5124" width="19.625" style="44" customWidth="1"/>
    <col min="5125" max="5125" width="2.5" style="44" customWidth="1"/>
    <col min="5126" max="5126" width="6.875" style="44" customWidth="1"/>
    <col min="5127" max="5127" width="4.25" style="44" customWidth="1"/>
    <col min="5128" max="5130" width="6.875" style="44" customWidth="1"/>
    <col min="5131" max="5131" width="1.625" style="44" customWidth="1"/>
    <col min="5132" max="5132" width="1.5" style="44" customWidth="1"/>
    <col min="5133" max="5375" width="9" style="44"/>
    <col min="5376" max="5376" width="1.25" style="44" customWidth="1"/>
    <col min="5377" max="5377" width="13.375" style="44" customWidth="1"/>
    <col min="5378" max="5378" width="5.625" style="44" customWidth="1"/>
    <col min="5379" max="5379" width="17" style="44" customWidth="1"/>
    <col min="5380" max="5380" width="19.625" style="44" customWidth="1"/>
    <col min="5381" max="5381" width="2.5" style="44" customWidth="1"/>
    <col min="5382" max="5382" width="6.875" style="44" customWidth="1"/>
    <col min="5383" max="5383" width="4.25" style="44" customWidth="1"/>
    <col min="5384" max="5386" width="6.875" style="44" customWidth="1"/>
    <col min="5387" max="5387" width="1.625" style="44" customWidth="1"/>
    <col min="5388" max="5388" width="1.5" style="44" customWidth="1"/>
    <col min="5389" max="5631" width="9" style="44"/>
    <col min="5632" max="5632" width="1.25" style="44" customWidth="1"/>
    <col min="5633" max="5633" width="13.375" style="44" customWidth="1"/>
    <col min="5634" max="5634" width="5.625" style="44" customWidth="1"/>
    <col min="5635" max="5635" width="17" style="44" customWidth="1"/>
    <col min="5636" max="5636" width="19.625" style="44" customWidth="1"/>
    <col min="5637" max="5637" width="2.5" style="44" customWidth="1"/>
    <col min="5638" max="5638" width="6.875" style="44" customWidth="1"/>
    <col min="5639" max="5639" width="4.25" style="44" customWidth="1"/>
    <col min="5640" max="5642" width="6.875" style="44" customWidth="1"/>
    <col min="5643" max="5643" width="1.625" style="44" customWidth="1"/>
    <col min="5644" max="5644" width="1.5" style="44" customWidth="1"/>
    <col min="5645" max="5887" width="9" style="44"/>
    <col min="5888" max="5888" width="1.25" style="44" customWidth="1"/>
    <col min="5889" max="5889" width="13.375" style="44" customWidth="1"/>
    <col min="5890" max="5890" width="5.625" style="44" customWidth="1"/>
    <col min="5891" max="5891" width="17" style="44" customWidth="1"/>
    <col min="5892" max="5892" width="19.625" style="44" customWidth="1"/>
    <col min="5893" max="5893" width="2.5" style="44" customWidth="1"/>
    <col min="5894" max="5894" width="6.875" style="44" customWidth="1"/>
    <col min="5895" max="5895" width="4.25" style="44" customWidth="1"/>
    <col min="5896" max="5898" width="6.875" style="44" customWidth="1"/>
    <col min="5899" max="5899" width="1.625" style="44" customWidth="1"/>
    <col min="5900" max="5900" width="1.5" style="44" customWidth="1"/>
    <col min="5901" max="6143" width="9" style="44"/>
    <col min="6144" max="6144" width="1.25" style="44" customWidth="1"/>
    <col min="6145" max="6145" width="13.375" style="44" customWidth="1"/>
    <col min="6146" max="6146" width="5.625" style="44" customWidth="1"/>
    <col min="6147" max="6147" width="17" style="44" customWidth="1"/>
    <col min="6148" max="6148" width="19.625" style="44" customWidth="1"/>
    <col min="6149" max="6149" width="2.5" style="44" customWidth="1"/>
    <col min="6150" max="6150" width="6.875" style="44" customWidth="1"/>
    <col min="6151" max="6151" width="4.25" style="44" customWidth="1"/>
    <col min="6152" max="6154" width="6.875" style="44" customWidth="1"/>
    <col min="6155" max="6155" width="1.625" style="44" customWidth="1"/>
    <col min="6156" max="6156" width="1.5" style="44" customWidth="1"/>
    <col min="6157" max="6399" width="9" style="44"/>
    <col min="6400" max="6400" width="1.25" style="44" customWidth="1"/>
    <col min="6401" max="6401" width="13.375" style="44" customWidth="1"/>
    <col min="6402" max="6402" width="5.625" style="44" customWidth="1"/>
    <col min="6403" max="6403" width="17" style="44" customWidth="1"/>
    <col min="6404" max="6404" width="19.625" style="44" customWidth="1"/>
    <col min="6405" max="6405" width="2.5" style="44" customWidth="1"/>
    <col min="6406" max="6406" width="6.875" style="44" customWidth="1"/>
    <col min="6407" max="6407" width="4.25" style="44" customWidth="1"/>
    <col min="6408" max="6410" width="6.875" style="44" customWidth="1"/>
    <col min="6411" max="6411" width="1.625" style="44" customWidth="1"/>
    <col min="6412" max="6412" width="1.5" style="44" customWidth="1"/>
    <col min="6413" max="6655" width="9" style="44"/>
    <col min="6656" max="6656" width="1.25" style="44" customWidth="1"/>
    <col min="6657" max="6657" width="13.375" style="44" customWidth="1"/>
    <col min="6658" max="6658" width="5.625" style="44" customWidth="1"/>
    <col min="6659" max="6659" width="17" style="44" customWidth="1"/>
    <col min="6660" max="6660" width="19.625" style="44" customWidth="1"/>
    <col min="6661" max="6661" width="2.5" style="44" customWidth="1"/>
    <col min="6662" max="6662" width="6.875" style="44" customWidth="1"/>
    <col min="6663" max="6663" width="4.25" style="44" customWidth="1"/>
    <col min="6664" max="6666" width="6.875" style="44" customWidth="1"/>
    <col min="6667" max="6667" width="1.625" style="44" customWidth="1"/>
    <col min="6668" max="6668" width="1.5" style="44" customWidth="1"/>
    <col min="6669" max="6911" width="9" style="44"/>
    <col min="6912" max="6912" width="1.25" style="44" customWidth="1"/>
    <col min="6913" max="6913" width="13.375" style="44" customWidth="1"/>
    <col min="6914" max="6914" width="5.625" style="44" customWidth="1"/>
    <col min="6915" max="6915" width="17" style="44" customWidth="1"/>
    <col min="6916" max="6916" width="19.625" style="44" customWidth="1"/>
    <col min="6917" max="6917" width="2.5" style="44" customWidth="1"/>
    <col min="6918" max="6918" width="6.875" style="44" customWidth="1"/>
    <col min="6919" max="6919" width="4.25" style="44" customWidth="1"/>
    <col min="6920" max="6922" width="6.875" style="44" customWidth="1"/>
    <col min="6923" max="6923" width="1.625" style="44" customWidth="1"/>
    <col min="6924" max="6924" width="1.5" style="44" customWidth="1"/>
    <col min="6925" max="7167" width="9" style="44"/>
    <col min="7168" max="7168" width="1.25" style="44" customWidth="1"/>
    <col min="7169" max="7169" width="13.375" style="44" customWidth="1"/>
    <col min="7170" max="7170" width="5.625" style="44" customWidth="1"/>
    <col min="7171" max="7171" width="17" style="44" customWidth="1"/>
    <col min="7172" max="7172" width="19.625" style="44" customWidth="1"/>
    <col min="7173" max="7173" width="2.5" style="44" customWidth="1"/>
    <col min="7174" max="7174" width="6.875" style="44" customWidth="1"/>
    <col min="7175" max="7175" width="4.25" style="44" customWidth="1"/>
    <col min="7176" max="7178" width="6.875" style="44" customWidth="1"/>
    <col min="7179" max="7179" width="1.625" style="44" customWidth="1"/>
    <col min="7180" max="7180" width="1.5" style="44" customWidth="1"/>
    <col min="7181" max="7423" width="9" style="44"/>
    <col min="7424" max="7424" width="1.25" style="44" customWidth="1"/>
    <col min="7425" max="7425" width="13.375" style="44" customWidth="1"/>
    <col min="7426" max="7426" width="5.625" style="44" customWidth="1"/>
    <col min="7427" max="7427" width="17" style="44" customWidth="1"/>
    <col min="7428" max="7428" width="19.625" style="44" customWidth="1"/>
    <col min="7429" max="7429" width="2.5" style="44" customWidth="1"/>
    <col min="7430" max="7430" width="6.875" style="44" customWidth="1"/>
    <col min="7431" max="7431" width="4.25" style="44" customWidth="1"/>
    <col min="7432" max="7434" width="6.875" style="44" customWidth="1"/>
    <col min="7435" max="7435" width="1.625" style="44" customWidth="1"/>
    <col min="7436" max="7436" width="1.5" style="44" customWidth="1"/>
    <col min="7437" max="7679" width="9" style="44"/>
    <col min="7680" max="7680" width="1.25" style="44" customWidth="1"/>
    <col min="7681" max="7681" width="13.375" style="44" customWidth="1"/>
    <col min="7682" max="7682" width="5.625" style="44" customWidth="1"/>
    <col min="7683" max="7683" width="17" style="44" customWidth="1"/>
    <col min="7684" max="7684" width="19.625" style="44" customWidth="1"/>
    <col min="7685" max="7685" width="2.5" style="44" customWidth="1"/>
    <col min="7686" max="7686" width="6.875" style="44" customWidth="1"/>
    <col min="7687" max="7687" width="4.25" style="44" customWidth="1"/>
    <col min="7688" max="7690" width="6.875" style="44" customWidth="1"/>
    <col min="7691" max="7691" width="1.625" style="44" customWidth="1"/>
    <col min="7692" max="7692" width="1.5" style="44" customWidth="1"/>
    <col min="7693" max="7935" width="9" style="44"/>
    <col min="7936" max="7936" width="1.25" style="44" customWidth="1"/>
    <col min="7937" max="7937" width="13.375" style="44" customWidth="1"/>
    <col min="7938" max="7938" width="5.625" style="44" customWidth="1"/>
    <col min="7939" max="7939" width="17" style="44" customWidth="1"/>
    <col min="7940" max="7940" width="19.625" style="44" customWidth="1"/>
    <col min="7941" max="7941" width="2.5" style="44" customWidth="1"/>
    <col min="7942" max="7942" width="6.875" style="44" customWidth="1"/>
    <col min="7943" max="7943" width="4.25" style="44" customWidth="1"/>
    <col min="7944" max="7946" width="6.875" style="44" customWidth="1"/>
    <col min="7947" max="7947" width="1.625" style="44" customWidth="1"/>
    <col min="7948" max="7948" width="1.5" style="44" customWidth="1"/>
    <col min="7949" max="8191" width="9" style="44"/>
    <col min="8192" max="8192" width="1.25" style="44" customWidth="1"/>
    <col min="8193" max="8193" width="13.375" style="44" customWidth="1"/>
    <col min="8194" max="8194" width="5.625" style="44" customWidth="1"/>
    <col min="8195" max="8195" width="17" style="44" customWidth="1"/>
    <col min="8196" max="8196" width="19.625" style="44" customWidth="1"/>
    <col min="8197" max="8197" width="2.5" style="44" customWidth="1"/>
    <col min="8198" max="8198" width="6.875" style="44" customWidth="1"/>
    <col min="8199" max="8199" width="4.25" style="44" customWidth="1"/>
    <col min="8200" max="8202" width="6.875" style="44" customWidth="1"/>
    <col min="8203" max="8203" width="1.625" style="44" customWidth="1"/>
    <col min="8204" max="8204" width="1.5" style="44" customWidth="1"/>
    <col min="8205" max="8447" width="9" style="44"/>
    <col min="8448" max="8448" width="1.25" style="44" customWidth="1"/>
    <col min="8449" max="8449" width="13.375" style="44" customWidth="1"/>
    <col min="8450" max="8450" width="5.625" style="44" customWidth="1"/>
    <col min="8451" max="8451" width="17" style="44" customWidth="1"/>
    <col min="8452" max="8452" width="19.625" style="44" customWidth="1"/>
    <col min="8453" max="8453" width="2.5" style="44" customWidth="1"/>
    <col min="8454" max="8454" width="6.875" style="44" customWidth="1"/>
    <col min="8455" max="8455" width="4.25" style="44" customWidth="1"/>
    <col min="8456" max="8458" width="6.875" style="44" customWidth="1"/>
    <col min="8459" max="8459" width="1.625" style="44" customWidth="1"/>
    <col min="8460" max="8460" width="1.5" style="44" customWidth="1"/>
    <col min="8461" max="8703" width="9" style="44"/>
    <col min="8704" max="8704" width="1.25" style="44" customWidth="1"/>
    <col min="8705" max="8705" width="13.375" style="44" customWidth="1"/>
    <col min="8706" max="8706" width="5.625" style="44" customWidth="1"/>
    <col min="8707" max="8707" width="17" style="44" customWidth="1"/>
    <col min="8708" max="8708" width="19.625" style="44" customWidth="1"/>
    <col min="8709" max="8709" width="2.5" style="44" customWidth="1"/>
    <col min="8710" max="8710" width="6.875" style="44" customWidth="1"/>
    <col min="8711" max="8711" width="4.25" style="44" customWidth="1"/>
    <col min="8712" max="8714" width="6.875" style="44" customWidth="1"/>
    <col min="8715" max="8715" width="1.625" style="44" customWidth="1"/>
    <col min="8716" max="8716" width="1.5" style="44" customWidth="1"/>
    <col min="8717" max="8959" width="9" style="44"/>
    <col min="8960" max="8960" width="1.25" style="44" customWidth="1"/>
    <col min="8961" max="8961" width="13.375" style="44" customWidth="1"/>
    <col min="8962" max="8962" width="5.625" style="44" customWidth="1"/>
    <col min="8963" max="8963" width="17" style="44" customWidth="1"/>
    <col min="8964" max="8964" width="19.625" style="44" customWidth="1"/>
    <col min="8965" max="8965" width="2.5" style="44" customWidth="1"/>
    <col min="8966" max="8966" width="6.875" style="44" customWidth="1"/>
    <col min="8967" max="8967" width="4.25" style="44" customWidth="1"/>
    <col min="8968" max="8970" width="6.875" style="44" customWidth="1"/>
    <col min="8971" max="8971" width="1.625" style="44" customWidth="1"/>
    <col min="8972" max="8972" width="1.5" style="44" customWidth="1"/>
    <col min="8973" max="9215" width="9" style="44"/>
    <col min="9216" max="9216" width="1.25" style="44" customWidth="1"/>
    <col min="9217" max="9217" width="13.375" style="44" customWidth="1"/>
    <col min="9218" max="9218" width="5.625" style="44" customWidth="1"/>
    <col min="9219" max="9219" width="17" style="44" customWidth="1"/>
    <col min="9220" max="9220" width="19.625" style="44" customWidth="1"/>
    <col min="9221" max="9221" width="2.5" style="44" customWidth="1"/>
    <col min="9222" max="9222" width="6.875" style="44" customWidth="1"/>
    <col min="9223" max="9223" width="4.25" style="44" customWidth="1"/>
    <col min="9224" max="9226" width="6.875" style="44" customWidth="1"/>
    <col min="9227" max="9227" width="1.625" style="44" customWidth="1"/>
    <col min="9228" max="9228" width="1.5" style="44" customWidth="1"/>
    <col min="9229" max="9471" width="9" style="44"/>
    <col min="9472" max="9472" width="1.25" style="44" customWidth="1"/>
    <col min="9473" max="9473" width="13.375" style="44" customWidth="1"/>
    <col min="9474" max="9474" width="5.625" style="44" customWidth="1"/>
    <col min="9475" max="9475" width="17" style="44" customWidth="1"/>
    <col min="9476" max="9476" width="19.625" style="44" customWidth="1"/>
    <col min="9477" max="9477" width="2.5" style="44" customWidth="1"/>
    <col min="9478" max="9478" width="6.875" style="44" customWidth="1"/>
    <col min="9479" max="9479" width="4.25" style="44" customWidth="1"/>
    <col min="9480" max="9482" width="6.875" style="44" customWidth="1"/>
    <col min="9483" max="9483" width="1.625" style="44" customWidth="1"/>
    <col min="9484" max="9484" width="1.5" style="44" customWidth="1"/>
    <col min="9485" max="9727" width="9" style="44"/>
    <col min="9728" max="9728" width="1.25" style="44" customWidth="1"/>
    <col min="9729" max="9729" width="13.375" style="44" customWidth="1"/>
    <col min="9730" max="9730" width="5.625" style="44" customWidth="1"/>
    <col min="9731" max="9731" width="17" style="44" customWidth="1"/>
    <col min="9732" max="9732" width="19.625" style="44" customWidth="1"/>
    <col min="9733" max="9733" width="2.5" style="44" customWidth="1"/>
    <col min="9734" max="9734" width="6.875" style="44" customWidth="1"/>
    <col min="9735" max="9735" width="4.25" style="44" customWidth="1"/>
    <col min="9736" max="9738" width="6.875" style="44" customWidth="1"/>
    <col min="9739" max="9739" width="1.625" style="44" customWidth="1"/>
    <col min="9740" max="9740" width="1.5" style="44" customWidth="1"/>
    <col min="9741" max="9983" width="9" style="44"/>
    <col min="9984" max="9984" width="1.25" style="44" customWidth="1"/>
    <col min="9985" max="9985" width="13.375" style="44" customWidth="1"/>
    <col min="9986" max="9986" width="5.625" style="44" customWidth="1"/>
    <col min="9987" max="9987" width="17" style="44" customWidth="1"/>
    <col min="9988" max="9988" width="19.625" style="44" customWidth="1"/>
    <col min="9989" max="9989" width="2.5" style="44" customWidth="1"/>
    <col min="9990" max="9990" width="6.875" style="44" customWidth="1"/>
    <col min="9991" max="9991" width="4.25" style="44" customWidth="1"/>
    <col min="9992" max="9994" width="6.875" style="44" customWidth="1"/>
    <col min="9995" max="9995" width="1.625" style="44" customWidth="1"/>
    <col min="9996" max="9996" width="1.5" style="44" customWidth="1"/>
    <col min="9997" max="10239" width="9" style="44"/>
    <col min="10240" max="10240" width="1.25" style="44" customWidth="1"/>
    <col min="10241" max="10241" width="13.375" style="44" customWidth="1"/>
    <col min="10242" max="10242" width="5.625" style="44" customWidth="1"/>
    <col min="10243" max="10243" width="17" style="44" customWidth="1"/>
    <col min="10244" max="10244" width="19.625" style="44" customWidth="1"/>
    <col min="10245" max="10245" width="2.5" style="44" customWidth="1"/>
    <col min="10246" max="10246" width="6.875" style="44" customWidth="1"/>
    <col min="10247" max="10247" width="4.25" style="44" customWidth="1"/>
    <col min="10248" max="10250" width="6.875" style="44" customWidth="1"/>
    <col min="10251" max="10251" width="1.625" style="44" customWidth="1"/>
    <col min="10252" max="10252" width="1.5" style="44" customWidth="1"/>
    <col min="10253" max="10495" width="9" style="44"/>
    <col min="10496" max="10496" width="1.25" style="44" customWidth="1"/>
    <col min="10497" max="10497" width="13.375" style="44" customWidth="1"/>
    <col min="10498" max="10498" width="5.625" style="44" customWidth="1"/>
    <col min="10499" max="10499" width="17" style="44" customWidth="1"/>
    <col min="10500" max="10500" width="19.625" style="44" customWidth="1"/>
    <col min="10501" max="10501" width="2.5" style="44" customWidth="1"/>
    <col min="10502" max="10502" width="6.875" style="44" customWidth="1"/>
    <col min="10503" max="10503" width="4.25" style="44" customWidth="1"/>
    <col min="10504" max="10506" width="6.875" style="44" customWidth="1"/>
    <col min="10507" max="10507" width="1.625" style="44" customWidth="1"/>
    <col min="10508" max="10508" width="1.5" style="44" customWidth="1"/>
    <col min="10509" max="10751" width="9" style="44"/>
    <col min="10752" max="10752" width="1.25" style="44" customWidth="1"/>
    <col min="10753" max="10753" width="13.375" style="44" customWidth="1"/>
    <col min="10754" max="10754" width="5.625" style="44" customWidth="1"/>
    <col min="10755" max="10755" width="17" style="44" customWidth="1"/>
    <col min="10756" max="10756" width="19.625" style="44" customWidth="1"/>
    <col min="10757" max="10757" width="2.5" style="44" customWidth="1"/>
    <col min="10758" max="10758" width="6.875" style="44" customWidth="1"/>
    <col min="10759" max="10759" width="4.25" style="44" customWidth="1"/>
    <col min="10760" max="10762" width="6.875" style="44" customWidth="1"/>
    <col min="10763" max="10763" width="1.625" style="44" customWidth="1"/>
    <col min="10764" max="10764" width="1.5" style="44" customWidth="1"/>
    <col min="10765" max="11007" width="9" style="44"/>
    <col min="11008" max="11008" width="1.25" style="44" customWidth="1"/>
    <col min="11009" max="11009" width="13.375" style="44" customWidth="1"/>
    <col min="11010" max="11010" width="5.625" style="44" customWidth="1"/>
    <col min="11011" max="11011" width="17" style="44" customWidth="1"/>
    <col min="11012" max="11012" width="19.625" style="44" customWidth="1"/>
    <col min="11013" max="11013" width="2.5" style="44" customWidth="1"/>
    <col min="11014" max="11014" width="6.875" style="44" customWidth="1"/>
    <col min="11015" max="11015" width="4.25" style="44" customWidth="1"/>
    <col min="11016" max="11018" width="6.875" style="44" customWidth="1"/>
    <col min="11019" max="11019" width="1.625" style="44" customWidth="1"/>
    <col min="11020" max="11020" width="1.5" style="44" customWidth="1"/>
    <col min="11021" max="11263" width="9" style="44"/>
    <col min="11264" max="11264" width="1.25" style="44" customWidth="1"/>
    <col min="11265" max="11265" width="13.375" style="44" customWidth="1"/>
    <col min="11266" max="11266" width="5.625" style="44" customWidth="1"/>
    <col min="11267" max="11267" width="17" style="44" customWidth="1"/>
    <col min="11268" max="11268" width="19.625" style="44" customWidth="1"/>
    <col min="11269" max="11269" width="2.5" style="44" customWidth="1"/>
    <col min="11270" max="11270" width="6.875" style="44" customWidth="1"/>
    <col min="11271" max="11271" width="4.25" style="44" customWidth="1"/>
    <col min="11272" max="11274" width="6.875" style="44" customWidth="1"/>
    <col min="11275" max="11275" width="1.625" style="44" customWidth="1"/>
    <col min="11276" max="11276" width="1.5" style="44" customWidth="1"/>
    <col min="11277" max="11519" width="9" style="44"/>
    <col min="11520" max="11520" width="1.25" style="44" customWidth="1"/>
    <col min="11521" max="11521" width="13.375" style="44" customWidth="1"/>
    <col min="11522" max="11522" width="5.625" style="44" customWidth="1"/>
    <col min="11523" max="11523" width="17" style="44" customWidth="1"/>
    <col min="11524" max="11524" width="19.625" style="44" customWidth="1"/>
    <col min="11525" max="11525" width="2.5" style="44" customWidth="1"/>
    <col min="11526" max="11526" width="6.875" style="44" customWidth="1"/>
    <col min="11527" max="11527" width="4.25" style="44" customWidth="1"/>
    <col min="11528" max="11530" width="6.875" style="44" customWidth="1"/>
    <col min="11531" max="11531" width="1.625" style="44" customWidth="1"/>
    <col min="11532" max="11532" width="1.5" style="44" customWidth="1"/>
    <col min="11533" max="11775" width="9" style="44"/>
    <col min="11776" max="11776" width="1.25" style="44" customWidth="1"/>
    <col min="11777" max="11777" width="13.375" style="44" customWidth="1"/>
    <col min="11778" max="11778" width="5.625" style="44" customWidth="1"/>
    <col min="11779" max="11779" width="17" style="44" customWidth="1"/>
    <col min="11780" max="11780" width="19.625" style="44" customWidth="1"/>
    <col min="11781" max="11781" width="2.5" style="44" customWidth="1"/>
    <col min="11782" max="11782" width="6.875" style="44" customWidth="1"/>
    <col min="11783" max="11783" width="4.25" style="44" customWidth="1"/>
    <col min="11784" max="11786" width="6.875" style="44" customWidth="1"/>
    <col min="11787" max="11787" width="1.625" style="44" customWidth="1"/>
    <col min="11788" max="11788" width="1.5" style="44" customWidth="1"/>
    <col min="11789" max="12031" width="9" style="44"/>
    <col min="12032" max="12032" width="1.25" style="44" customWidth="1"/>
    <col min="12033" max="12033" width="13.375" style="44" customWidth="1"/>
    <col min="12034" max="12034" width="5.625" style="44" customWidth="1"/>
    <col min="12035" max="12035" width="17" style="44" customWidth="1"/>
    <col min="12036" max="12036" width="19.625" style="44" customWidth="1"/>
    <col min="12037" max="12037" width="2.5" style="44" customWidth="1"/>
    <col min="12038" max="12038" width="6.875" style="44" customWidth="1"/>
    <col min="12039" max="12039" width="4.25" style="44" customWidth="1"/>
    <col min="12040" max="12042" width="6.875" style="44" customWidth="1"/>
    <col min="12043" max="12043" width="1.625" style="44" customWidth="1"/>
    <col min="12044" max="12044" width="1.5" style="44" customWidth="1"/>
    <col min="12045" max="12287" width="9" style="44"/>
    <col min="12288" max="12288" width="1.25" style="44" customWidth="1"/>
    <col min="12289" max="12289" width="13.375" style="44" customWidth="1"/>
    <col min="12290" max="12290" width="5.625" style="44" customWidth="1"/>
    <col min="12291" max="12291" width="17" style="44" customWidth="1"/>
    <col min="12292" max="12292" width="19.625" style="44" customWidth="1"/>
    <col min="12293" max="12293" width="2.5" style="44" customWidth="1"/>
    <col min="12294" max="12294" width="6.875" style="44" customWidth="1"/>
    <col min="12295" max="12295" width="4.25" style="44" customWidth="1"/>
    <col min="12296" max="12298" width="6.875" style="44" customWidth="1"/>
    <col min="12299" max="12299" width="1.625" style="44" customWidth="1"/>
    <col min="12300" max="12300" width="1.5" style="44" customWidth="1"/>
    <col min="12301" max="12543" width="9" style="44"/>
    <col min="12544" max="12544" width="1.25" style="44" customWidth="1"/>
    <col min="12545" max="12545" width="13.375" style="44" customWidth="1"/>
    <col min="12546" max="12546" width="5.625" style="44" customWidth="1"/>
    <col min="12547" max="12547" width="17" style="44" customWidth="1"/>
    <col min="12548" max="12548" width="19.625" style="44" customWidth="1"/>
    <col min="12549" max="12549" width="2.5" style="44" customWidth="1"/>
    <col min="12550" max="12550" width="6.875" style="44" customWidth="1"/>
    <col min="12551" max="12551" width="4.25" style="44" customWidth="1"/>
    <col min="12552" max="12554" width="6.875" style="44" customWidth="1"/>
    <col min="12555" max="12555" width="1.625" style="44" customWidth="1"/>
    <col min="12556" max="12556" width="1.5" style="44" customWidth="1"/>
    <col min="12557" max="12799" width="9" style="44"/>
    <col min="12800" max="12800" width="1.25" style="44" customWidth="1"/>
    <col min="12801" max="12801" width="13.375" style="44" customWidth="1"/>
    <col min="12802" max="12802" width="5.625" style="44" customWidth="1"/>
    <col min="12803" max="12803" width="17" style="44" customWidth="1"/>
    <col min="12804" max="12804" width="19.625" style="44" customWidth="1"/>
    <col min="12805" max="12805" width="2.5" style="44" customWidth="1"/>
    <col min="12806" max="12806" width="6.875" style="44" customWidth="1"/>
    <col min="12807" max="12807" width="4.25" style="44" customWidth="1"/>
    <col min="12808" max="12810" width="6.875" style="44" customWidth="1"/>
    <col min="12811" max="12811" width="1.625" style="44" customWidth="1"/>
    <col min="12812" max="12812" width="1.5" style="44" customWidth="1"/>
    <col min="12813" max="13055" width="9" style="44"/>
    <col min="13056" max="13056" width="1.25" style="44" customWidth="1"/>
    <col min="13057" max="13057" width="13.375" style="44" customWidth="1"/>
    <col min="13058" max="13058" width="5.625" style="44" customWidth="1"/>
    <col min="13059" max="13059" width="17" style="44" customWidth="1"/>
    <col min="13060" max="13060" width="19.625" style="44" customWidth="1"/>
    <col min="13061" max="13061" width="2.5" style="44" customWidth="1"/>
    <col min="13062" max="13062" width="6.875" style="44" customWidth="1"/>
    <col min="13063" max="13063" width="4.25" style="44" customWidth="1"/>
    <col min="13064" max="13066" width="6.875" style="44" customWidth="1"/>
    <col min="13067" max="13067" width="1.625" style="44" customWidth="1"/>
    <col min="13068" max="13068" width="1.5" style="44" customWidth="1"/>
    <col min="13069" max="13311" width="9" style="44"/>
    <col min="13312" max="13312" width="1.25" style="44" customWidth="1"/>
    <col min="13313" max="13313" width="13.375" style="44" customWidth="1"/>
    <col min="13314" max="13314" width="5.625" style="44" customWidth="1"/>
    <col min="13315" max="13315" width="17" style="44" customWidth="1"/>
    <col min="13316" max="13316" width="19.625" style="44" customWidth="1"/>
    <col min="13317" max="13317" width="2.5" style="44" customWidth="1"/>
    <col min="13318" max="13318" width="6.875" style="44" customWidth="1"/>
    <col min="13319" max="13319" width="4.25" style="44" customWidth="1"/>
    <col min="13320" max="13322" width="6.875" style="44" customWidth="1"/>
    <col min="13323" max="13323" width="1.625" style="44" customWidth="1"/>
    <col min="13324" max="13324" width="1.5" style="44" customWidth="1"/>
    <col min="13325" max="13567" width="9" style="44"/>
    <col min="13568" max="13568" width="1.25" style="44" customWidth="1"/>
    <col min="13569" max="13569" width="13.375" style="44" customWidth="1"/>
    <col min="13570" max="13570" width="5.625" style="44" customWidth="1"/>
    <col min="13571" max="13571" width="17" style="44" customWidth="1"/>
    <col min="13572" max="13572" width="19.625" style="44" customWidth="1"/>
    <col min="13573" max="13573" width="2.5" style="44" customWidth="1"/>
    <col min="13574" max="13574" width="6.875" style="44" customWidth="1"/>
    <col min="13575" max="13575" width="4.25" style="44" customWidth="1"/>
    <col min="13576" max="13578" width="6.875" style="44" customWidth="1"/>
    <col min="13579" max="13579" width="1.625" style="44" customWidth="1"/>
    <col min="13580" max="13580" width="1.5" style="44" customWidth="1"/>
    <col min="13581" max="13823" width="9" style="44"/>
    <col min="13824" max="13824" width="1.25" style="44" customWidth="1"/>
    <col min="13825" max="13825" width="13.375" style="44" customWidth="1"/>
    <col min="13826" max="13826" width="5.625" style="44" customWidth="1"/>
    <col min="13827" max="13827" width="17" style="44" customWidth="1"/>
    <col min="13828" max="13828" width="19.625" style="44" customWidth="1"/>
    <col min="13829" max="13829" width="2.5" style="44" customWidth="1"/>
    <col min="13830" max="13830" width="6.875" style="44" customWidth="1"/>
    <col min="13831" max="13831" width="4.25" style="44" customWidth="1"/>
    <col min="13832" max="13834" width="6.875" style="44" customWidth="1"/>
    <col min="13835" max="13835" width="1.625" style="44" customWidth="1"/>
    <col min="13836" max="13836" width="1.5" style="44" customWidth="1"/>
    <col min="13837" max="14079" width="9" style="44"/>
    <col min="14080" max="14080" width="1.25" style="44" customWidth="1"/>
    <col min="14081" max="14081" width="13.375" style="44" customWidth="1"/>
    <col min="14082" max="14082" width="5.625" style="44" customWidth="1"/>
    <col min="14083" max="14083" width="17" style="44" customWidth="1"/>
    <col min="14084" max="14084" width="19.625" style="44" customWidth="1"/>
    <col min="14085" max="14085" width="2.5" style="44" customWidth="1"/>
    <col min="14086" max="14086" width="6.875" style="44" customWidth="1"/>
    <col min="14087" max="14087" width="4.25" style="44" customWidth="1"/>
    <col min="14088" max="14090" width="6.875" style="44" customWidth="1"/>
    <col min="14091" max="14091" width="1.625" style="44" customWidth="1"/>
    <col min="14092" max="14092" width="1.5" style="44" customWidth="1"/>
    <col min="14093" max="14335" width="9" style="44"/>
    <col min="14336" max="14336" width="1.25" style="44" customWidth="1"/>
    <col min="14337" max="14337" width="13.375" style="44" customWidth="1"/>
    <col min="14338" max="14338" width="5.625" style="44" customWidth="1"/>
    <col min="14339" max="14339" width="17" style="44" customWidth="1"/>
    <col min="14340" max="14340" width="19.625" style="44" customWidth="1"/>
    <col min="14341" max="14341" width="2.5" style="44" customWidth="1"/>
    <col min="14342" max="14342" width="6.875" style="44" customWidth="1"/>
    <col min="14343" max="14343" width="4.25" style="44" customWidth="1"/>
    <col min="14344" max="14346" width="6.875" style="44" customWidth="1"/>
    <col min="14347" max="14347" width="1.625" style="44" customWidth="1"/>
    <col min="14348" max="14348" width="1.5" style="44" customWidth="1"/>
    <col min="14349" max="14591" width="9" style="44"/>
    <col min="14592" max="14592" width="1.25" style="44" customWidth="1"/>
    <col min="14593" max="14593" width="13.375" style="44" customWidth="1"/>
    <col min="14594" max="14594" width="5.625" style="44" customWidth="1"/>
    <col min="14595" max="14595" width="17" style="44" customWidth="1"/>
    <col min="14596" max="14596" width="19.625" style="44" customWidth="1"/>
    <col min="14597" max="14597" width="2.5" style="44" customWidth="1"/>
    <col min="14598" max="14598" width="6.875" style="44" customWidth="1"/>
    <col min="14599" max="14599" width="4.25" style="44" customWidth="1"/>
    <col min="14600" max="14602" width="6.875" style="44" customWidth="1"/>
    <col min="14603" max="14603" width="1.625" style="44" customWidth="1"/>
    <col min="14604" max="14604" width="1.5" style="44" customWidth="1"/>
    <col min="14605" max="14847" width="9" style="44"/>
    <col min="14848" max="14848" width="1.25" style="44" customWidth="1"/>
    <col min="14849" max="14849" width="13.375" style="44" customWidth="1"/>
    <col min="14850" max="14850" width="5.625" style="44" customWidth="1"/>
    <col min="14851" max="14851" width="17" style="44" customWidth="1"/>
    <col min="14852" max="14852" width="19.625" style="44" customWidth="1"/>
    <col min="14853" max="14853" width="2.5" style="44" customWidth="1"/>
    <col min="14854" max="14854" width="6.875" style="44" customWidth="1"/>
    <col min="14855" max="14855" width="4.25" style="44" customWidth="1"/>
    <col min="14856" max="14858" width="6.875" style="44" customWidth="1"/>
    <col min="14859" max="14859" width="1.625" style="44" customWidth="1"/>
    <col min="14860" max="14860" width="1.5" style="44" customWidth="1"/>
    <col min="14861" max="15103" width="9" style="44"/>
    <col min="15104" max="15104" width="1.25" style="44" customWidth="1"/>
    <col min="15105" max="15105" width="13.375" style="44" customWidth="1"/>
    <col min="15106" max="15106" width="5.625" style="44" customWidth="1"/>
    <col min="15107" max="15107" width="17" style="44" customWidth="1"/>
    <col min="15108" max="15108" width="19.625" style="44" customWidth="1"/>
    <col min="15109" max="15109" width="2.5" style="44" customWidth="1"/>
    <col min="15110" max="15110" width="6.875" style="44" customWidth="1"/>
    <col min="15111" max="15111" width="4.25" style="44" customWidth="1"/>
    <col min="15112" max="15114" width="6.875" style="44" customWidth="1"/>
    <col min="15115" max="15115" width="1.625" style="44" customWidth="1"/>
    <col min="15116" max="15116" width="1.5" style="44" customWidth="1"/>
    <col min="15117" max="15359" width="9" style="44"/>
    <col min="15360" max="15360" width="1.25" style="44" customWidth="1"/>
    <col min="15361" max="15361" width="13.375" style="44" customWidth="1"/>
    <col min="15362" max="15362" width="5.625" style="44" customWidth="1"/>
    <col min="15363" max="15363" width="17" style="44" customWidth="1"/>
    <col min="15364" max="15364" width="19.625" style="44" customWidth="1"/>
    <col min="15365" max="15365" width="2.5" style="44" customWidth="1"/>
    <col min="15366" max="15366" width="6.875" style="44" customWidth="1"/>
    <col min="15367" max="15367" width="4.25" style="44" customWidth="1"/>
    <col min="15368" max="15370" width="6.875" style="44" customWidth="1"/>
    <col min="15371" max="15371" width="1.625" style="44" customWidth="1"/>
    <col min="15372" max="15372" width="1.5" style="44" customWidth="1"/>
    <col min="15373" max="15615" width="9" style="44"/>
    <col min="15616" max="15616" width="1.25" style="44" customWidth="1"/>
    <col min="15617" max="15617" width="13.375" style="44" customWidth="1"/>
    <col min="15618" max="15618" width="5.625" style="44" customWidth="1"/>
    <col min="15619" max="15619" width="17" style="44" customWidth="1"/>
    <col min="15620" max="15620" width="19.625" style="44" customWidth="1"/>
    <col min="15621" max="15621" width="2.5" style="44" customWidth="1"/>
    <col min="15622" max="15622" width="6.875" style="44" customWidth="1"/>
    <col min="15623" max="15623" width="4.25" style="44" customWidth="1"/>
    <col min="15624" max="15626" width="6.875" style="44" customWidth="1"/>
    <col min="15627" max="15627" width="1.625" style="44" customWidth="1"/>
    <col min="15628" max="15628" width="1.5" style="44" customWidth="1"/>
    <col min="15629" max="15871" width="9" style="44"/>
    <col min="15872" max="15872" width="1.25" style="44" customWidth="1"/>
    <col min="15873" max="15873" width="13.375" style="44" customWidth="1"/>
    <col min="15874" max="15874" width="5.625" style="44" customWidth="1"/>
    <col min="15875" max="15875" width="17" style="44" customWidth="1"/>
    <col min="15876" max="15876" width="19.625" style="44" customWidth="1"/>
    <col min="15877" max="15877" width="2.5" style="44" customWidth="1"/>
    <col min="15878" max="15878" width="6.875" style="44" customWidth="1"/>
    <col min="15879" max="15879" width="4.25" style="44" customWidth="1"/>
    <col min="15880" max="15882" width="6.875" style="44" customWidth="1"/>
    <col min="15883" max="15883" width="1.625" style="44" customWidth="1"/>
    <col min="15884" max="15884" width="1.5" style="44" customWidth="1"/>
    <col min="15885" max="16127" width="9" style="44"/>
    <col min="16128" max="16128" width="1.25" style="44" customWidth="1"/>
    <col min="16129" max="16129" width="13.375" style="44" customWidth="1"/>
    <col min="16130" max="16130" width="5.625" style="44" customWidth="1"/>
    <col min="16131" max="16131" width="17" style="44" customWidth="1"/>
    <col min="16132" max="16132" width="19.625" style="44" customWidth="1"/>
    <col min="16133" max="16133" width="2.5" style="44" customWidth="1"/>
    <col min="16134" max="16134" width="6.875" style="44" customWidth="1"/>
    <col min="16135" max="16135" width="4.25" style="44" customWidth="1"/>
    <col min="16136" max="16138" width="6.875" style="44" customWidth="1"/>
    <col min="16139" max="16139" width="1.625" style="44" customWidth="1"/>
    <col min="16140" max="16140" width="1.5" style="44" customWidth="1"/>
    <col min="16141" max="16384" width="9" style="44"/>
  </cols>
  <sheetData>
    <row r="1" spans="1:15" s="154" customFormat="1" ht="12" x14ac:dyDescent="0.15">
      <c r="B1" s="170"/>
      <c r="C1" s="170"/>
      <c r="J1" s="170"/>
      <c r="N1" s="209"/>
    </row>
    <row r="2" spans="1:15" s="154" customFormat="1" ht="45" customHeight="1" x14ac:dyDescent="0.15">
      <c r="B2" s="170"/>
      <c r="C2" s="170"/>
      <c r="J2" s="170"/>
      <c r="N2" s="209"/>
    </row>
    <row r="3" spans="1:15" s="154" customFormat="1" ht="12" customHeight="1" thickBot="1" x14ac:dyDescent="0.2">
      <c r="B3" s="170"/>
      <c r="C3" s="170"/>
      <c r="J3" s="170"/>
      <c r="N3" s="209"/>
    </row>
    <row r="4" spans="1:15" ht="15" customHeight="1" x14ac:dyDescent="0.15">
      <c r="B4" s="4674" t="s">
        <v>2472</v>
      </c>
      <c r="C4" s="4674" t="s">
        <v>231</v>
      </c>
      <c r="D4" s="4677" t="s">
        <v>138</v>
      </c>
      <c r="E4" s="4678"/>
      <c r="F4" s="4683" t="s">
        <v>139</v>
      </c>
      <c r="G4" s="4686" t="s">
        <v>466</v>
      </c>
      <c r="H4" s="4619" t="s">
        <v>4534</v>
      </c>
      <c r="I4" s="4620"/>
      <c r="J4" s="4619" t="s">
        <v>4535</v>
      </c>
      <c r="K4" s="4623"/>
      <c r="L4" s="4620"/>
      <c r="M4" s="4444" t="s">
        <v>2367</v>
      </c>
      <c r="N4" s="3504" t="s">
        <v>3205</v>
      </c>
    </row>
    <row r="5" spans="1:15" ht="15" customHeight="1" x14ac:dyDescent="0.15">
      <c r="B5" s="4675"/>
      <c r="C5" s="4675"/>
      <c r="D5" s="4679"/>
      <c r="E5" s="4680"/>
      <c r="F5" s="4684"/>
      <c r="G5" s="4687"/>
      <c r="H5" s="4621"/>
      <c r="I5" s="4622"/>
      <c r="J5" s="4621"/>
      <c r="K5" s="4624"/>
      <c r="L5" s="4622"/>
      <c r="M5" s="4445"/>
      <c r="N5" s="3505"/>
    </row>
    <row r="6" spans="1:15" ht="20.25" customHeight="1" x14ac:dyDescent="0.15">
      <c r="B6" s="4675"/>
      <c r="C6" s="4675"/>
      <c r="D6" s="4679"/>
      <c r="E6" s="4680"/>
      <c r="F6" s="4684"/>
      <c r="G6" s="4687"/>
      <c r="H6" s="4611" t="s">
        <v>2311</v>
      </c>
      <c r="I6" s="4613" t="s">
        <v>2312</v>
      </c>
      <c r="J6" s="4611" t="s">
        <v>2313</v>
      </c>
      <c r="K6" s="4615" t="s">
        <v>2314</v>
      </c>
      <c r="L6" s="4617" t="s">
        <v>2315</v>
      </c>
      <c r="M6" s="4445"/>
      <c r="N6" s="601" t="s">
        <v>3204</v>
      </c>
    </row>
    <row r="7" spans="1:15" ht="38.25" customHeight="1" thickBot="1" x14ac:dyDescent="0.2">
      <c r="B7" s="4676"/>
      <c r="C7" s="4676"/>
      <c r="D7" s="4681"/>
      <c r="E7" s="4682"/>
      <c r="F7" s="4685"/>
      <c r="G7" s="4688"/>
      <c r="H7" s="4612"/>
      <c r="I7" s="4614"/>
      <c r="J7" s="4612"/>
      <c r="K7" s="4616"/>
      <c r="L7" s="4618"/>
      <c r="M7" s="4446"/>
      <c r="N7" s="602" t="s">
        <v>3414</v>
      </c>
    </row>
    <row r="8" spans="1:15" ht="12" customHeight="1" x14ac:dyDescent="0.15">
      <c r="B8" s="4695" t="s">
        <v>4649</v>
      </c>
      <c r="C8" s="4695" t="s">
        <v>4737</v>
      </c>
      <c r="D8" s="1205" t="s">
        <v>72</v>
      </c>
      <c r="E8" s="1206" t="s">
        <v>4738</v>
      </c>
      <c r="F8" s="4696" t="s">
        <v>4739</v>
      </c>
      <c r="G8" s="4698">
        <v>6</v>
      </c>
      <c r="H8" s="4700">
        <v>23373</v>
      </c>
      <c r="I8" s="4701">
        <v>64</v>
      </c>
      <c r="J8" s="4702">
        <v>41246</v>
      </c>
      <c r="K8" s="4689">
        <v>1633</v>
      </c>
      <c r="L8" s="4691">
        <v>188</v>
      </c>
      <c r="M8" s="4718">
        <v>299</v>
      </c>
      <c r="N8" s="4710" t="s">
        <v>3342</v>
      </c>
      <c r="O8" s="45"/>
    </row>
    <row r="9" spans="1:15" ht="12" customHeight="1" x14ac:dyDescent="0.15">
      <c r="B9" s="4660"/>
      <c r="C9" s="4660"/>
      <c r="D9" s="1207"/>
      <c r="E9" s="1208" t="s">
        <v>2316</v>
      </c>
      <c r="F9" s="4697"/>
      <c r="G9" s="4699"/>
      <c r="H9" s="4633"/>
      <c r="I9" s="4636"/>
      <c r="J9" s="4663"/>
      <c r="K9" s="4690"/>
      <c r="L9" s="4692"/>
      <c r="M9" s="4708"/>
      <c r="N9" s="4711"/>
    </row>
    <row r="10" spans="1:15" ht="12" customHeight="1" x14ac:dyDescent="0.15">
      <c r="A10" s="46"/>
      <c r="B10" s="4660"/>
      <c r="C10" s="4660"/>
      <c r="D10" s="1207" t="s">
        <v>70</v>
      </c>
      <c r="E10" s="1208" t="s">
        <v>2317</v>
      </c>
      <c r="F10" s="4693" t="s">
        <v>4740</v>
      </c>
      <c r="G10" s="4699"/>
      <c r="H10" s="4633"/>
      <c r="I10" s="4636"/>
      <c r="J10" s="4663"/>
      <c r="K10" s="4690"/>
      <c r="L10" s="4692"/>
      <c r="M10" s="4708"/>
      <c r="N10" s="4712" t="s">
        <v>4741</v>
      </c>
    </row>
    <row r="11" spans="1:15" ht="12" customHeight="1" x14ac:dyDescent="0.15">
      <c r="A11" s="46"/>
      <c r="B11" s="4661"/>
      <c r="C11" s="4661"/>
      <c r="D11" s="1209" t="s">
        <v>71</v>
      </c>
      <c r="E11" s="1210" t="s">
        <v>2318</v>
      </c>
      <c r="F11" s="4694"/>
      <c r="G11" s="4656"/>
      <c r="H11" s="4646"/>
      <c r="I11" s="4647"/>
      <c r="J11" s="4664"/>
      <c r="K11" s="4658"/>
      <c r="L11" s="4649"/>
      <c r="M11" s="4708"/>
      <c r="N11" s="4713"/>
    </row>
    <row r="12" spans="1:15" s="47" customFormat="1" ht="12" customHeight="1" x14ac:dyDescent="0.15">
      <c r="B12" s="4650" t="s">
        <v>4829</v>
      </c>
      <c r="C12" s="4650" t="s">
        <v>4830</v>
      </c>
      <c r="D12" s="1207" t="s">
        <v>72</v>
      </c>
      <c r="E12" s="1208" t="s">
        <v>4831</v>
      </c>
      <c r="F12" s="4655" t="s">
        <v>4832</v>
      </c>
      <c r="G12" s="4656">
        <v>1</v>
      </c>
      <c r="H12" s="4633">
        <v>1644</v>
      </c>
      <c r="I12" s="4636">
        <v>41</v>
      </c>
      <c r="J12" s="4657">
        <v>1801</v>
      </c>
      <c r="K12" s="4658">
        <v>4</v>
      </c>
      <c r="L12" s="4649">
        <v>53</v>
      </c>
      <c r="M12" s="4630">
        <v>238</v>
      </c>
      <c r="N12" s="4705" t="s">
        <v>3344</v>
      </c>
      <c r="O12" s="44"/>
    </row>
    <row r="13" spans="1:15" s="47" customFormat="1" ht="12" customHeight="1" x14ac:dyDescent="0.15">
      <c r="B13" s="4651"/>
      <c r="C13" s="4651"/>
      <c r="D13" s="1207"/>
      <c r="E13" s="1208" t="s">
        <v>4833</v>
      </c>
      <c r="F13" s="4629"/>
      <c r="G13" s="4630"/>
      <c r="H13" s="4633"/>
      <c r="I13" s="4636"/>
      <c r="J13" s="4638"/>
      <c r="K13" s="4639"/>
      <c r="L13" s="4641"/>
      <c r="M13" s="4708"/>
      <c r="N13" s="4706"/>
      <c r="O13" s="44"/>
    </row>
    <row r="14" spans="1:15" ht="12" customHeight="1" x14ac:dyDescent="0.15">
      <c r="B14" s="4651"/>
      <c r="C14" s="4651"/>
      <c r="D14" s="1207" t="s">
        <v>70</v>
      </c>
      <c r="E14" s="1208" t="s">
        <v>80</v>
      </c>
      <c r="F14" s="4643" t="s">
        <v>4832</v>
      </c>
      <c r="G14" s="4630"/>
      <c r="H14" s="4633"/>
      <c r="I14" s="4636"/>
      <c r="J14" s="4638"/>
      <c r="K14" s="4639"/>
      <c r="L14" s="4641"/>
      <c r="M14" s="4708"/>
      <c r="N14" s="4703"/>
    </row>
    <row r="15" spans="1:15" ht="12" customHeight="1" x14ac:dyDescent="0.15">
      <c r="B15" s="4652"/>
      <c r="C15" s="4652"/>
      <c r="D15" s="1209" t="s">
        <v>71</v>
      </c>
      <c r="E15" s="1210" t="s">
        <v>81</v>
      </c>
      <c r="F15" s="4645"/>
      <c r="G15" s="4630"/>
      <c r="H15" s="4646"/>
      <c r="I15" s="4647"/>
      <c r="J15" s="4638"/>
      <c r="K15" s="4639"/>
      <c r="L15" s="4641"/>
      <c r="M15" s="4708"/>
      <c r="N15" s="4704"/>
    </row>
    <row r="16" spans="1:15" ht="12" customHeight="1" x14ac:dyDescent="0.15">
      <c r="B16" s="4653" t="s">
        <v>4895</v>
      </c>
      <c r="C16" s="4653" t="s">
        <v>4896</v>
      </c>
      <c r="D16" s="1211" t="s">
        <v>72</v>
      </c>
      <c r="E16" s="1212" t="s">
        <v>82</v>
      </c>
      <c r="F16" s="4654" t="s">
        <v>104</v>
      </c>
      <c r="G16" s="4630">
        <v>0</v>
      </c>
      <c r="H16" s="4632">
        <v>592</v>
      </c>
      <c r="I16" s="4635">
        <v>6</v>
      </c>
      <c r="J16" s="4662">
        <v>459</v>
      </c>
      <c r="K16" s="4639">
        <v>23</v>
      </c>
      <c r="L16" s="4641">
        <v>156</v>
      </c>
      <c r="M16" s="4630">
        <v>357</v>
      </c>
      <c r="N16" s="4714" t="s">
        <v>4897</v>
      </c>
    </row>
    <row r="17" spans="2:14" ht="12" customHeight="1" x14ac:dyDescent="0.15">
      <c r="B17" s="4651"/>
      <c r="C17" s="4651"/>
      <c r="D17" s="1207"/>
      <c r="E17" s="1208" t="s">
        <v>4898</v>
      </c>
      <c r="F17" s="4668"/>
      <c r="G17" s="4630"/>
      <c r="H17" s="4633"/>
      <c r="I17" s="4636"/>
      <c r="J17" s="4663"/>
      <c r="K17" s="4639"/>
      <c r="L17" s="4641"/>
      <c r="M17" s="4708"/>
      <c r="N17" s="4715"/>
    </row>
    <row r="18" spans="2:14" ht="12" customHeight="1" x14ac:dyDescent="0.15">
      <c r="B18" s="4651"/>
      <c r="C18" s="4651"/>
      <c r="D18" s="1207"/>
      <c r="E18" s="1213" t="s">
        <v>4899</v>
      </c>
      <c r="F18" s="4655"/>
      <c r="G18" s="4630"/>
      <c r="H18" s="4633"/>
      <c r="I18" s="4636"/>
      <c r="J18" s="4663"/>
      <c r="K18" s="4639"/>
      <c r="L18" s="4641"/>
      <c r="M18" s="4708"/>
      <c r="N18" s="4716" t="s">
        <v>3345</v>
      </c>
    </row>
    <row r="19" spans="2:14" ht="12" customHeight="1" x14ac:dyDescent="0.15">
      <c r="B19" s="4651"/>
      <c r="C19" s="4651"/>
      <c r="D19" s="1207" t="s">
        <v>70</v>
      </c>
      <c r="E19" s="1208" t="s">
        <v>862</v>
      </c>
      <c r="F19" s="4643" t="s">
        <v>2027</v>
      </c>
      <c r="G19" s="4630"/>
      <c r="H19" s="4633"/>
      <c r="I19" s="4636"/>
      <c r="J19" s="4663"/>
      <c r="K19" s="4639"/>
      <c r="L19" s="4641"/>
      <c r="M19" s="4708"/>
      <c r="N19" s="4715"/>
    </row>
    <row r="20" spans="2:14" ht="12" customHeight="1" x14ac:dyDescent="0.15">
      <c r="B20" s="4652"/>
      <c r="C20" s="4652"/>
      <c r="D20" s="1209" t="s">
        <v>71</v>
      </c>
      <c r="E20" s="1210" t="s">
        <v>863</v>
      </c>
      <c r="F20" s="4645"/>
      <c r="G20" s="4630"/>
      <c r="H20" s="4646"/>
      <c r="I20" s="4647"/>
      <c r="J20" s="4664"/>
      <c r="K20" s="4639"/>
      <c r="L20" s="4641"/>
      <c r="M20" s="4708"/>
      <c r="N20" s="4717"/>
    </row>
    <row r="21" spans="2:14" ht="12" customHeight="1" x14ac:dyDescent="0.15">
      <c r="B21" s="4660" t="s">
        <v>1145</v>
      </c>
      <c r="C21" s="4660" t="s">
        <v>2515</v>
      </c>
      <c r="D21" s="1207" t="s">
        <v>72</v>
      </c>
      <c r="E21" s="1208" t="s">
        <v>5109</v>
      </c>
      <c r="F21" s="4669" t="s">
        <v>2319</v>
      </c>
      <c r="G21" s="4656">
        <v>19</v>
      </c>
      <c r="H21" s="4633">
        <v>538</v>
      </c>
      <c r="I21" s="4636">
        <v>16</v>
      </c>
      <c r="J21" s="4657">
        <v>21325</v>
      </c>
      <c r="K21" s="4658">
        <v>927</v>
      </c>
      <c r="L21" s="4649">
        <v>100</v>
      </c>
      <c r="M21" s="4630">
        <v>359</v>
      </c>
      <c r="N21" s="4705" t="s">
        <v>3344</v>
      </c>
    </row>
    <row r="22" spans="2:14" ht="12" customHeight="1" x14ac:dyDescent="0.15">
      <c r="B22" s="4660"/>
      <c r="C22" s="4660"/>
      <c r="D22" s="1207"/>
      <c r="E22" s="1208" t="s">
        <v>5148</v>
      </c>
      <c r="F22" s="4670"/>
      <c r="G22" s="4630"/>
      <c r="H22" s="4633"/>
      <c r="I22" s="4636"/>
      <c r="J22" s="4638"/>
      <c r="K22" s="4639"/>
      <c r="L22" s="4641"/>
      <c r="M22" s="4708"/>
      <c r="N22" s="4706"/>
    </row>
    <row r="23" spans="2:14" ht="12" customHeight="1" x14ac:dyDescent="0.15">
      <c r="B23" s="4660"/>
      <c r="C23" s="4660"/>
      <c r="D23" s="1207"/>
      <c r="E23" s="1213" t="s">
        <v>5149</v>
      </c>
      <c r="F23" s="4665" t="s">
        <v>5150</v>
      </c>
      <c r="G23" s="4630"/>
      <c r="H23" s="4633"/>
      <c r="I23" s="4636"/>
      <c r="J23" s="4638"/>
      <c r="K23" s="4639"/>
      <c r="L23" s="4641"/>
      <c r="M23" s="4708"/>
      <c r="N23" s="4703"/>
    </row>
    <row r="24" spans="2:14" ht="12" customHeight="1" x14ac:dyDescent="0.15">
      <c r="B24" s="4660"/>
      <c r="C24" s="4660"/>
      <c r="D24" s="1207" t="s">
        <v>70</v>
      </c>
      <c r="E24" s="1208" t="s">
        <v>5151</v>
      </c>
      <c r="F24" s="4666"/>
      <c r="G24" s="4630"/>
      <c r="H24" s="4633"/>
      <c r="I24" s="4636"/>
      <c r="J24" s="4638"/>
      <c r="K24" s="4639"/>
      <c r="L24" s="4641"/>
      <c r="M24" s="4708"/>
      <c r="N24" s="4706"/>
    </row>
    <row r="25" spans="2:14" ht="12" customHeight="1" x14ac:dyDescent="0.15">
      <c r="B25" s="4661"/>
      <c r="C25" s="4661"/>
      <c r="D25" s="1209" t="s">
        <v>71</v>
      </c>
      <c r="E25" s="1210" t="s">
        <v>5152</v>
      </c>
      <c r="F25" s="4667"/>
      <c r="G25" s="4630"/>
      <c r="H25" s="4646"/>
      <c r="I25" s="4647"/>
      <c r="J25" s="4638"/>
      <c r="K25" s="4639"/>
      <c r="L25" s="4641"/>
      <c r="M25" s="4708"/>
      <c r="N25" s="4704"/>
    </row>
    <row r="26" spans="2:14" ht="12" customHeight="1" x14ac:dyDescent="0.15">
      <c r="B26" s="4659" t="s">
        <v>5325</v>
      </c>
      <c r="C26" s="4659" t="s">
        <v>5330</v>
      </c>
      <c r="D26" s="1211" t="s">
        <v>72</v>
      </c>
      <c r="E26" s="1212" t="s">
        <v>107</v>
      </c>
      <c r="F26" s="4628" t="s">
        <v>4834</v>
      </c>
      <c r="G26" s="4630">
        <v>1</v>
      </c>
      <c r="H26" s="4632">
        <v>233</v>
      </c>
      <c r="I26" s="4635">
        <v>13</v>
      </c>
      <c r="J26" s="4638">
        <v>0</v>
      </c>
      <c r="K26" s="4639">
        <v>0</v>
      </c>
      <c r="L26" s="4641">
        <v>0</v>
      </c>
      <c r="M26" s="4630">
        <v>344</v>
      </c>
      <c r="N26" s="4705" t="s">
        <v>3344</v>
      </c>
    </row>
    <row r="27" spans="2:14" ht="12" customHeight="1" x14ac:dyDescent="0.15">
      <c r="B27" s="4660"/>
      <c r="C27" s="4660"/>
      <c r="D27" s="1207"/>
      <c r="E27" s="1208" t="s">
        <v>1218</v>
      </c>
      <c r="F27" s="4629"/>
      <c r="G27" s="4630"/>
      <c r="H27" s="4633"/>
      <c r="I27" s="4636"/>
      <c r="J27" s="4638"/>
      <c r="K27" s="4639"/>
      <c r="L27" s="4641"/>
      <c r="M27" s="4708"/>
      <c r="N27" s="4706"/>
    </row>
    <row r="28" spans="2:14" ht="12" customHeight="1" x14ac:dyDescent="0.15">
      <c r="B28" s="4660"/>
      <c r="C28" s="4660"/>
      <c r="D28" s="1207" t="s">
        <v>70</v>
      </c>
      <c r="E28" s="1208" t="s">
        <v>1219</v>
      </c>
      <c r="F28" s="4643" t="s">
        <v>4834</v>
      </c>
      <c r="G28" s="4630"/>
      <c r="H28" s="4633"/>
      <c r="I28" s="4636"/>
      <c r="J28" s="4638"/>
      <c r="K28" s="4639"/>
      <c r="L28" s="4641"/>
      <c r="M28" s="4708"/>
      <c r="N28" s="4703"/>
    </row>
    <row r="29" spans="2:14" ht="12" customHeight="1" x14ac:dyDescent="0.15">
      <c r="B29" s="4661"/>
      <c r="C29" s="4661"/>
      <c r="D29" s="1209" t="s">
        <v>71</v>
      </c>
      <c r="E29" s="1210" t="s">
        <v>1220</v>
      </c>
      <c r="F29" s="4645"/>
      <c r="G29" s="4630"/>
      <c r="H29" s="4646"/>
      <c r="I29" s="4647"/>
      <c r="J29" s="4638"/>
      <c r="K29" s="4639"/>
      <c r="L29" s="4641"/>
      <c r="M29" s="4708"/>
      <c r="N29" s="4704"/>
    </row>
    <row r="30" spans="2:14" ht="12" customHeight="1" x14ac:dyDescent="0.15">
      <c r="B30" s="4671" t="s">
        <v>5421</v>
      </c>
      <c r="C30" s="4650" t="s">
        <v>5422</v>
      </c>
      <c r="D30" s="1207" t="s">
        <v>72</v>
      </c>
      <c r="E30" s="1208" t="s">
        <v>5423</v>
      </c>
      <c r="F30" s="4654" t="s">
        <v>4834</v>
      </c>
      <c r="G30" s="4656">
        <v>0</v>
      </c>
      <c r="H30" s="4633">
        <v>373</v>
      </c>
      <c r="I30" s="4636">
        <v>31</v>
      </c>
      <c r="J30" s="4657">
        <v>12981</v>
      </c>
      <c r="K30" s="4658">
        <v>66</v>
      </c>
      <c r="L30" s="4649">
        <v>368</v>
      </c>
      <c r="M30" s="4630">
        <v>245</v>
      </c>
      <c r="N30" s="4705" t="s">
        <v>3344</v>
      </c>
    </row>
    <row r="31" spans="2:14" ht="12" customHeight="1" x14ac:dyDescent="0.15">
      <c r="B31" s="4672"/>
      <c r="C31" s="4651"/>
      <c r="D31" s="1207"/>
      <c r="E31" s="1208" t="s">
        <v>5424</v>
      </c>
      <c r="F31" s="4655"/>
      <c r="G31" s="4630"/>
      <c r="H31" s="4633"/>
      <c r="I31" s="4636"/>
      <c r="J31" s="4638"/>
      <c r="K31" s="4639"/>
      <c r="L31" s="4641"/>
      <c r="M31" s="4708"/>
      <c r="N31" s="4706"/>
    </row>
    <row r="32" spans="2:14" ht="12" customHeight="1" x14ac:dyDescent="0.15">
      <c r="B32" s="4672"/>
      <c r="C32" s="4651"/>
      <c r="D32" s="1207" t="s">
        <v>70</v>
      </c>
      <c r="E32" s="1208" t="s">
        <v>2320</v>
      </c>
      <c r="F32" s="4643" t="s">
        <v>4834</v>
      </c>
      <c r="G32" s="4630"/>
      <c r="H32" s="4633"/>
      <c r="I32" s="4636"/>
      <c r="J32" s="4638"/>
      <c r="K32" s="4639"/>
      <c r="L32" s="4641"/>
      <c r="M32" s="4708"/>
      <c r="N32" s="4703"/>
    </row>
    <row r="33" spans="2:14" ht="12" customHeight="1" x14ac:dyDescent="0.15">
      <c r="B33" s="4673"/>
      <c r="C33" s="4652"/>
      <c r="D33" s="1209" t="s">
        <v>71</v>
      </c>
      <c r="E33" s="1210" t="s">
        <v>2321</v>
      </c>
      <c r="F33" s="4645"/>
      <c r="G33" s="4630"/>
      <c r="H33" s="4646"/>
      <c r="I33" s="4647"/>
      <c r="J33" s="4638"/>
      <c r="K33" s="4639"/>
      <c r="L33" s="4641"/>
      <c r="M33" s="4708"/>
      <c r="N33" s="4704"/>
    </row>
    <row r="34" spans="2:14" ht="12" customHeight="1" x14ac:dyDescent="0.15">
      <c r="B34" s="4653" t="s">
        <v>5530</v>
      </c>
      <c r="C34" s="4653" t="s">
        <v>3961</v>
      </c>
      <c r="D34" s="1211" t="s">
        <v>72</v>
      </c>
      <c r="E34" s="1212" t="s">
        <v>1338</v>
      </c>
      <c r="F34" s="4628" t="s">
        <v>104</v>
      </c>
      <c r="G34" s="4630">
        <v>1</v>
      </c>
      <c r="H34" s="4632">
        <v>72</v>
      </c>
      <c r="I34" s="4635">
        <v>12</v>
      </c>
      <c r="J34" s="4638">
        <v>0</v>
      </c>
      <c r="K34" s="4639">
        <v>0</v>
      </c>
      <c r="L34" s="4641">
        <v>0</v>
      </c>
      <c r="M34" s="4630">
        <v>0</v>
      </c>
      <c r="N34" s="4705" t="s">
        <v>3344</v>
      </c>
    </row>
    <row r="35" spans="2:14" ht="12" customHeight="1" x14ac:dyDescent="0.15">
      <c r="B35" s="4651"/>
      <c r="C35" s="4651"/>
      <c r="D35" s="1207"/>
      <c r="E35" s="1208" t="s">
        <v>1339</v>
      </c>
      <c r="F35" s="4629"/>
      <c r="G35" s="4630"/>
      <c r="H35" s="4633"/>
      <c r="I35" s="4636"/>
      <c r="J35" s="4638"/>
      <c r="K35" s="4639"/>
      <c r="L35" s="4641"/>
      <c r="M35" s="4708"/>
      <c r="N35" s="4706"/>
    </row>
    <row r="36" spans="2:14" ht="12" customHeight="1" x14ac:dyDescent="0.15">
      <c r="B36" s="4651"/>
      <c r="C36" s="4651"/>
      <c r="D36" s="1207" t="s">
        <v>70</v>
      </c>
      <c r="E36" s="1208" t="s">
        <v>1340</v>
      </c>
      <c r="F36" s="4643" t="s">
        <v>104</v>
      </c>
      <c r="G36" s="4630"/>
      <c r="H36" s="4633"/>
      <c r="I36" s="4636"/>
      <c r="J36" s="4638"/>
      <c r="K36" s="4639"/>
      <c r="L36" s="4641"/>
      <c r="M36" s="4708"/>
      <c r="N36" s="4703"/>
    </row>
    <row r="37" spans="2:14" ht="12" customHeight="1" x14ac:dyDescent="0.15">
      <c r="B37" s="4652"/>
      <c r="C37" s="4652"/>
      <c r="D37" s="1209" t="s">
        <v>71</v>
      </c>
      <c r="E37" s="1210" t="s">
        <v>1341</v>
      </c>
      <c r="F37" s="4645"/>
      <c r="G37" s="4630"/>
      <c r="H37" s="4646"/>
      <c r="I37" s="4647"/>
      <c r="J37" s="4638"/>
      <c r="K37" s="4639"/>
      <c r="L37" s="4641"/>
      <c r="M37" s="4708"/>
      <c r="N37" s="4704"/>
    </row>
    <row r="38" spans="2:14" ht="12" customHeight="1" x14ac:dyDescent="0.15">
      <c r="B38" s="4625" t="s">
        <v>5555</v>
      </c>
      <c r="C38" s="4625" t="s">
        <v>5556</v>
      </c>
      <c r="D38" s="1211" t="s">
        <v>72</v>
      </c>
      <c r="E38" s="1212" t="s">
        <v>131</v>
      </c>
      <c r="F38" s="4628" t="s">
        <v>4834</v>
      </c>
      <c r="G38" s="4630">
        <v>4</v>
      </c>
      <c r="H38" s="4632">
        <v>250</v>
      </c>
      <c r="I38" s="4635">
        <v>16</v>
      </c>
      <c r="J38" s="4638">
        <v>0</v>
      </c>
      <c r="K38" s="4639">
        <v>0</v>
      </c>
      <c r="L38" s="4641">
        <v>0</v>
      </c>
      <c r="M38" s="4630">
        <v>346</v>
      </c>
      <c r="N38" s="4705" t="s">
        <v>3344</v>
      </c>
    </row>
    <row r="39" spans="2:14" ht="12" customHeight="1" x14ac:dyDescent="0.15">
      <c r="B39" s="4626"/>
      <c r="C39" s="4626"/>
      <c r="D39" s="1207"/>
      <c r="E39" s="1214" t="s">
        <v>2322</v>
      </c>
      <c r="F39" s="4629"/>
      <c r="G39" s="4630"/>
      <c r="H39" s="4633"/>
      <c r="I39" s="4636"/>
      <c r="J39" s="4638"/>
      <c r="K39" s="4639"/>
      <c r="L39" s="4641"/>
      <c r="M39" s="4708"/>
      <c r="N39" s="4706"/>
    </row>
    <row r="40" spans="2:14" ht="12" customHeight="1" x14ac:dyDescent="0.15">
      <c r="B40" s="4626"/>
      <c r="C40" s="4626"/>
      <c r="D40" s="1207" t="s">
        <v>70</v>
      </c>
      <c r="E40" s="1208" t="s">
        <v>1346</v>
      </c>
      <c r="F40" s="4643" t="s">
        <v>4834</v>
      </c>
      <c r="G40" s="4630"/>
      <c r="H40" s="4633"/>
      <c r="I40" s="4636"/>
      <c r="J40" s="4638"/>
      <c r="K40" s="4639"/>
      <c r="L40" s="4641"/>
      <c r="M40" s="4708"/>
      <c r="N40" s="4703"/>
    </row>
    <row r="41" spans="2:14" ht="12" customHeight="1" thickBot="1" x14ac:dyDescent="0.2">
      <c r="B41" s="4627"/>
      <c r="C41" s="4627"/>
      <c r="D41" s="1215" t="s">
        <v>71</v>
      </c>
      <c r="E41" s="1216" t="s">
        <v>1347</v>
      </c>
      <c r="F41" s="4644"/>
      <c r="G41" s="4631"/>
      <c r="H41" s="4634"/>
      <c r="I41" s="4637"/>
      <c r="J41" s="4648"/>
      <c r="K41" s="4640"/>
      <c r="L41" s="4642"/>
      <c r="M41" s="4709"/>
      <c r="N41" s="4707"/>
    </row>
    <row r="42" spans="2:14" ht="12" customHeight="1" x14ac:dyDescent="0.15"/>
    <row r="43" spans="2:14" ht="10.5" customHeight="1" x14ac:dyDescent="0.15"/>
    <row r="44" spans="2:14" ht="10.5" customHeight="1" x14ac:dyDescent="0.15"/>
    <row r="45" spans="2:14" ht="10.5" customHeight="1" x14ac:dyDescent="0.15"/>
    <row r="46" spans="2:14" ht="10.5" customHeight="1" x14ac:dyDescent="0.15"/>
    <row r="47" spans="2:14" ht="10.5" customHeight="1" x14ac:dyDescent="0.15"/>
    <row r="48" spans="2:14" ht="10.5" customHeight="1" x14ac:dyDescent="0.15"/>
    <row r="49" spans="6:6" ht="10.5" customHeight="1" x14ac:dyDescent="0.15"/>
    <row r="50" spans="6:6" ht="10.5" customHeight="1" x14ac:dyDescent="0.15"/>
    <row r="51" spans="6:6" ht="10.5" customHeight="1" x14ac:dyDescent="0.15"/>
    <row r="52" spans="6:6" ht="10.5" customHeight="1" x14ac:dyDescent="0.15"/>
    <row r="53" spans="6:6" ht="10.5" customHeight="1" x14ac:dyDescent="0.15"/>
    <row r="54" spans="6:6" ht="10.5" customHeight="1" x14ac:dyDescent="0.15"/>
    <row r="55" spans="6:6" ht="10.5" customHeight="1" x14ac:dyDescent="0.15"/>
    <row r="56" spans="6:6" ht="10.5" customHeight="1" x14ac:dyDescent="0.15"/>
    <row r="57" spans="6:6" ht="10.5" customHeight="1" x14ac:dyDescent="0.15"/>
    <row r="58" spans="6:6" ht="10.5" customHeight="1" x14ac:dyDescent="0.15"/>
    <row r="59" spans="6:6" ht="10.5" customHeight="1" x14ac:dyDescent="0.15"/>
    <row r="60" spans="6:6" ht="10.5" customHeight="1" x14ac:dyDescent="0.15"/>
    <row r="61" spans="6:6" ht="10.5" customHeight="1" x14ac:dyDescent="0.15"/>
    <row r="62" spans="6:6" ht="10.5" customHeight="1" x14ac:dyDescent="0.15"/>
    <row r="63" spans="6:6" ht="10.5" customHeight="1" x14ac:dyDescent="0.15">
      <c r="F63" s="284"/>
    </row>
    <row r="64" spans="6:6" ht="10.5" customHeight="1" x14ac:dyDescent="0.15"/>
    <row r="65" ht="10.5" customHeight="1" x14ac:dyDescent="0.15"/>
    <row r="66" ht="10.5" customHeight="1" x14ac:dyDescent="0.15"/>
    <row r="67" ht="10.5" customHeight="1" x14ac:dyDescent="0.15"/>
    <row r="68" ht="10.5" customHeight="1" x14ac:dyDescent="0.15"/>
    <row r="69" ht="10.5" customHeight="1" x14ac:dyDescent="0.15"/>
    <row r="70" ht="10.5" customHeight="1" x14ac:dyDescent="0.15"/>
    <row r="71" ht="10.5" customHeight="1" x14ac:dyDescent="0.15"/>
    <row r="72" ht="10.5" customHeight="1" x14ac:dyDescent="0.15"/>
    <row r="73" ht="10.5" customHeight="1" x14ac:dyDescent="0.15"/>
    <row r="74" ht="10.5" customHeight="1" x14ac:dyDescent="0.15"/>
    <row r="75" ht="10.5" customHeight="1" x14ac:dyDescent="0.15"/>
    <row r="76" ht="10.5" customHeight="1" x14ac:dyDescent="0.15"/>
    <row r="77" ht="10.5" customHeight="1" x14ac:dyDescent="0.15"/>
    <row r="78" ht="10.5" customHeight="1" x14ac:dyDescent="0.15"/>
    <row r="79" ht="10.5" customHeight="1" x14ac:dyDescent="0.15"/>
    <row r="80" ht="10.5" customHeight="1" x14ac:dyDescent="0.15"/>
    <row r="81" ht="10.5" customHeight="1" x14ac:dyDescent="0.15"/>
    <row r="82" ht="10.5" customHeight="1" x14ac:dyDescent="0.15"/>
    <row r="83" ht="10.5" customHeight="1" x14ac:dyDescent="0.15"/>
    <row r="84" ht="10.5" customHeight="1" x14ac:dyDescent="0.15"/>
    <row r="85" ht="10.5" customHeight="1" x14ac:dyDescent="0.15"/>
    <row r="86" ht="10.5" customHeight="1" x14ac:dyDescent="0.15"/>
    <row r="87" ht="10.5" customHeight="1" x14ac:dyDescent="0.15"/>
    <row r="88" ht="10.5" customHeight="1" x14ac:dyDescent="0.15"/>
    <row r="89" ht="10.5" customHeight="1" x14ac:dyDescent="0.15"/>
    <row r="90" ht="10.5" customHeight="1" x14ac:dyDescent="0.15"/>
    <row r="91" ht="10.5" customHeight="1" x14ac:dyDescent="0.15"/>
    <row r="92" ht="10.5" customHeight="1" x14ac:dyDescent="0.15"/>
    <row r="93" ht="10.5" customHeight="1" x14ac:dyDescent="0.15"/>
    <row r="94" ht="10.5" customHeight="1" x14ac:dyDescent="0.15"/>
    <row r="95" ht="10.5" customHeight="1" x14ac:dyDescent="0.15"/>
    <row r="96" ht="10.5" customHeight="1" x14ac:dyDescent="0.15"/>
  </sheetData>
  <customSheetViews>
    <customSheetView guid="{A3025FDB-FC68-4AF5-80A0-72FC3BDF5B5E}" showPageBreaks="1" printArea="1" view="pageBreakPreview">
      <selection sqref="A1:XFD5"/>
      <pageMargins left="0.59055118110236227" right="0.59055118110236227" top="0.59055118110236227" bottom="0.59055118110236227" header="0.39370078740157483" footer="0.39370078740157483"/>
      <pageSetup paperSize="9" firstPageNumber="62" orientation="portrait" r:id="rId1"/>
      <headerFooter alignWithMargins="0">
        <oddFooter>&amp;C&amp;P</oddFooter>
      </headerFooter>
    </customSheetView>
  </customSheetViews>
  <mergeCells count="118">
    <mergeCell ref="N36:N37"/>
    <mergeCell ref="N38:N39"/>
    <mergeCell ref="N40:N41"/>
    <mergeCell ref="M30:M33"/>
    <mergeCell ref="M34:M37"/>
    <mergeCell ref="M38:M41"/>
    <mergeCell ref="N8:N9"/>
    <mergeCell ref="N10:N11"/>
    <mergeCell ref="N12:N13"/>
    <mergeCell ref="N14:N15"/>
    <mergeCell ref="N16:N17"/>
    <mergeCell ref="N18:N20"/>
    <mergeCell ref="N21:N22"/>
    <mergeCell ref="N23:N25"/>
    <mergeCell ref="N26:N27"/>
    <mergeCell ref="N28:N29"/>
    <mergeCell ref="N30:N31"/>
    <mergeCell ref="N32:N33"/>
    <mergeCell ref="N34:N35"/>
    <mergeCell ref="M8:M11"/>
    <mergeCell ref="M12:M15"/>
    <mergeCell ref="M16:M20"/>
    <mergeCell ref="M21:M25"/>
    <mergeCell ref="M26:M29"/>
    <mergeCell ref="B4:B7"/>
    <mergeCell ref="D4:E7"/>
    <mergeCell ref="F4:F7"/>
    <mergeCell ref="G4:G7"/>
    <mergeCell ref="C4:C7"/>
    <mergeCell ref="K8:K11"/>
    <mergeCell ref="L8:L11"/>
    <mergeCell ref="F10:F11"/>
    <mergeCell ref="B8:B11"/>
    <mergeCell ref="F8:F9"/>
    <mergeCell ref="G8:G11"/>
    <mergeCell ref="H8:H11"/>
    <mergeCell ref="I8:I11"/>
    <mergeCell ref="J8:J11"/>
    <mergeCell ref="C8:C11"/>
    <mergeCell ref="L12:L15"/>
    <mergeCell ref="F14:F15"/>
    <mergeCell ref="B12:B15"/>
    <mergeCell ref="F12:F13"/>
    <mergeCell ref="G12:G15"/>
    <mergeCell ref="H12:H15"/>
    <mergeCell ref="I12:I15"/>
    <mergeCell ref="J12:J15"/>
    <mergeCell ref="K12:K15"/>
    <mergeCell ref="C12:C15"/>
    <mergeCell ref="B34:B37"/>
    <mergeCell ref="F34:F35"/>
    <mergeCell ref="G34:G37"/>
    <mergeCell ref="I21:I25"/>
    <mergeCell ref="J16:J20"/>
    <mergeCell ref="K16:K20"/>
    <mergeCell ref="L16:L20"/>
    <mergeCell ref="F19:F20"/>
    <mergeCell ref="I16:I20"/>
    <mergeCell ref="J21:J25"/>
    <mergeCell ref="K21:K25"/>
    <mergeCell ref="L21:L25"/>
    <mergeCell ref="F23:F25"/>
    <mergeCell ref="B16:B20"/>
    <mergeCell ref="F16:F18"/>
    <mergeCell ref="G16:G20"/>
    <mergeCell ref="H16:H20"/>
    <mergeCell ref="B21:B25"/>
    <mergeCell ref="F21:F22"/>
    <mergeCell ref="G21:G25"/>
    <mergeCell ref="H21:H25"/>
    <mergeCell ref="C16:C20"/>
    <mergeCell ref="C21:C25"/>
    <mergeCell ref="B30:B33"/>
    <mergeCell ref="F30:F31"/>
    <mergeCell ref="G30:G33"/>
    <mergeCell ref="H30:H33"/>
    <mergeCell ref="I30:I33"/>
    <mergeCell ref="J30:J33"/>
    <mergeCell ref="K30:K33"/>
    <mergeCell ref="B26:B29"/>
    <mergeCell ref="F26:F27"/>
    <mergeCell ref="G26:G29"/>
    <mergeCell ref="H26:H29"/>
    <mergeCell ref="I26:I29"/>
    <mergeCell ref="C26:C29"/>
    <mergeCell ref="B38:B41"/>
    <mergeCell ref="F38:F39"/>
    <mergeCell ref="G38:G41"/>
    <mergeCell ref="H38:H41"/>
    <mergeCell ref="I38:I41"/>
    <mergeCell ref="C38:C41"/>
    <mergeCell ref="J26:J29"/>
    <mergeCell ref="K38:K41"/>
    <mergeCell ref="L38:L41"/>
    <mergeCell ref="F40:F41"/>
    <mergeCell ref="F36:F37"/>
    <mergeCell ref="H34:H37"/>
    <mergeCell ref="I34:I37"/>
    <mergeCell ref="J34:J37"/>
    <mergeCell ref="K34:K37"/>
    <mergeCell ref="L34:L37"/>
    <mergeCell ref="J38:J41"/>
    <mergeCell ref="K26:K29"/>
    <mergeCell ref="L26:L29"/>
    <mergeCell ref="F28:F29"/>
    <mergeCell ref="L30:L33"/>
    <mergeCell ref="F32:F33"/>
    <mergeCell ref="C30:C33"/>
    <mergeCell ref="C34:C37"/>
    <mergeCell ref="M4:M7"/>
    <mergeCell ref="N4:N5"/>
    <mergeCell ref="H6:H7"/>
    <mergeCell ref="I6:I7"/>
    <mergeCell ref="J6:J7"/>
    <mergeCell ref="K6:K7"/>
    <mergeCell ref="L6:L7"/>
    <mergeCell ref="H4:I5"/>
    <mergeCell ref="J4:L5"/>
  </mergeCells>
  <phoneticPr fontId="8"/>
  <hyperlinks>
    <hyperlink ref="F10" r:id="rId2"/>
    <hyperlink ref="F30" r:id="rId3" display="http://www.city.higashihiroshima.hiroshima.jp/soshiki/57/avl2.html"/>
  </hyperlinks>
  <printOptions horizontalCentered="1"/>
  <pageMargins left="0.59055118110236227" right="0.59055118110236227" top="0.59055118110236227" bottom="0.59055118110236227" header="0.39370078740157483" footer="0.39370078740157483"/>
  <pageSetup paperSize="9" firstPageNumber="2" orientation="portrait" r:id="rId4"/>
  <headerFooter>
    <oddFooter>&amp;C&amp;P</oddFooter>
  </headerFooter>
  <drawing r:id="rId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299"/>
  <sheetViews>
    <sheetView view="pageBreakPreview" zoomScaleNormal="100" zoomScaleSheetLayoutView="100" workbookViewId="0">
      <pane xSplit="1" ySplit="7" topLeftCell="B8" activePane="bottomRight" state="frozen"/>
      <selection activeCell="M31" sqref="M31"/>
      <selection pane="topRight" activeCell="M31" sqref="M31"/>
      <selection pane="bottomLeft" activeCell="M31" sqref="M31"/>
      <selection pane="bottomRight" activeCell="O283" sqref="O283"/>
    </sheetView>
  </sheetViews>
  <sheetFormatPr defaultRowHeight="10.5" x14ac:dyDescent="0.15"/>
  <cols>
    <col min="1" max="1" width="1.625" style="25" customWidth="1"/>
    <col min="2" max="2" width="2.375" style="25" customWidth="1"/>
    <col min="3" max="3" width="11.375" style="25" customWidth="1"/>
    <col min="4" max="4" width="3.25" style="180" customWidth="1"/>
    <col min="5" max="5" width="15.75" style="181" customWidth="1"/>
    <col min="6" max="6" width="15.125" style="182" customWidth="1"/>
    <col min="7" max="7" width="3" style="183" customWidth="1"/>
    <col min="8" max="8" width="7.625" style="25" customWidth="1"/>
    <col min="9" max="9" width="12.5" style="184" customWidth="1"/>
    <col min="10" max="10" width="4.625" style="25" customWidth="1"/>
    <col min="11" max="11" width="4.625" style="185" customWidth="1"/>
    <col min="12" max="12" width="5.25" style="374" customWidth="1"/>
    <col min="13" max="13" width="1.625" style="25" customWidth="1"/>
    <col min="14" max="16384" width="9" style="25"/>
  </cols>
  <sheetData>
    <row r="1" spans="1:12" s="179" customFormat="1" ht="12" x14ac:dyDescent="0.15">
      <c r="A1" s="177"/>
      <c r="B1" s="178"/>
      <c r="F1" s="178"/>
      <c r="I1" s="178"/>
      <c r="L1" s="373"/>
    </row>
    <row r="2" spans="1:12" s="179" customFormat="1" ht="45" customHeight="1" x14ac:dyDescent="0.15">
      <c r="A2" s="154"/>
      <c r="B2" s="170"/>
      <c r="C2" s="154"/>
      <c r="D2" s="154"/>
      <c r="E2" s="154"/>
      <c r="F2" s="170"/>
      <c r="G2" s="154"/>
      <c r="H2" s="154"/>
      <c r="I2" s="170"/>
      <c r="J2" s="154"/>
      <c r="L2" s="373"/>
    </row>
    <row r="3" spans="1:12" s="179" customFormat="1" ht="12" customHeight="1" thickBot="1" x14ac:dyDescent="0.2">
      <c r="A3" s="154"/>
      <c r="B3" s="170"/>
      <c r="C3" s="154"/>
      <c r="D3" s="154"/>
      <c r="E3" s="154"/>
      <c r="F3" s="170"/>
      <c r="G3" s="154"/>
      <c r="H3" s="154"/>
      <c r="I3" s="170"/>
      <c r="J3" s="154"/>
      <c r="L3" s="373"/>
    </row>
    <row r="4" spans="1:12" ht="15" customHeight="1" thickBot="1" x14ac:dyDescent="0.2">
      <c r="B4" s="4746" t="s">
        <v>137</v>
      </c>
      <c r="C4" s="4748" t="s">
        <v>464</v>
      </c>
      <c r="D4" s="4750" t="s">
        <v>2395</v>
      </c>
      <c r="E4" s="4751"/>
      <c r="F4" s="4754" t="s">
        <v>2396</v>
      </c>
      <c r="G4" s="4755" t="s">
        <v>466</v>
      </c>
      <c r="H4" s="4754" t="s">
        <v>4536</v>
      </c>
      <c r="I4" s="4754" t="s">
        <v>2397</v>
      </c>
      <c r="J4" s="4755" t="s">
        <v>2398</v>
      </c>
      <c r="K4" s="4756" t="s">
        <v>2399</v>
      </c>
      <c r="L4" s="3504" t="s">
        <v>3205</v>
      </c>
    </row>
    <row r="5" spans="1:12" ht="15" customHeight="1" thickBot="1" x14ac:dyDescent="0.2">
      <c r="B5" s="4747"/>
      <c r="C5" s="4749"/>
      <c r="D5" s="4752"/>
      <c r="E5" s="4753"/>
      <c r="F5" s="4749"/>
      <c r="G5" s="4749"/>
      <c r="H5" s="4749"/>
      <c r="I5" s="4749"/>
      <c r="J5" s="4749"/>
      <c r="K5" s="4749"/>
      <c r="L5" s="3505"/>
    </row>
    <row r="6" spans="1:12" ht="20.25" customHeight="1" thickBot="1" x14ac:dyDescent="0.2">
      <c r="B6" s="4747"/>
      <c r="C6" s="4749"/>
      <c r="D6" s="4752"/>
      <c r="E6" s="4753"/>
      <c r="F6" s="4749"/>
      <c r="G6" s="4749"/>
      <c r="H6" s="4749"/>
      <c r="I6" s="4749"/>
      <c r="J6" s="4749"/>
      <c r="K6" s="4749"/>
      <c r="L6" s="585" t="s">
        <v>3204</v>
      </c>
    </row>
    <row r="7" spans="1:12" ht="38.25" customHeight="1" thickBot="1" x14ac:dyDescent="0.2">
      <c r="B7" s="4747"/>
      <c r="C7" s="4749"/>
      <c r="D7" s="4752"/>
      <c r="E7" s="4753"/>
      <c r="F7" s="4749"/>
      <c r="G7" s="4749"/>
      <c r="H7" s="4749"/>
      <c r="I7" s="4749"/>
      <c r="J7" s="4749"/>
      <c r="K7" s="4749"/>
      <c r="L7" s="603" t="s">
        <v>3414</v>
      </c>
    </row>
    <row r="8" spans="1:12" ht="12" customHeight="1" thickBot="1" x14ac:dyDescent="0.2">
      <c r="A8" s="26"/>
      <c r="B8" s="4813" t="s">
        <v>2682</v>
      </c>
      <c r="C8" s="4813" t="s">
        <v>2122</v>
      </c>
      <c r="D8" s="1217" t="s">
        <v>72</v>
      </c>
      <c r="E8" s="1218" t="s">
        <v>76</v>
      </c>
      <c r="F8" s="4817" t="s">
        <v>3869</v>
      </c>
      <c r="G8" s="4819">
        <v>10</v>
      </c>
      <c r="H8" s="4761">
        <v>159700</v>
      </c>
      <c r="I8" s="4763" t="s">
        <v>2123</v>
      </c>
      <c r="J8" s="4765">
        <v>306</v>
      </c>
      <c r="K8" s="4722">
        <v>14393</v>
      </c>
      <c r="L8" s="4984" t="s">
        <v>3342</v>
      </c>
    </row>
    <row r="9" spans="1:12" ht="12" customHeight="1" thickBot="1" x14ac:dyDescent="0.2">
      <c r="A9" s="26"/>
      <c r="B9" s="4814"/>
      <c r="C9" s="4813"/>
      <c r="D9" s="1219"/>
      <c r="E9" s="1220" t="s">
        <v>2124</v>
      </c>
      <c r="F9" s="4818"/>
      <c r="G9" s="4819"/>
      <c r="H9" s="4761"/>
      <c r="I9" s="4763"/>
      <c r="J9" s="4765"/>
      <c r="K9" s="4722"/>
      <c r="L9" s="4985"/>
    </row>
    <row r="10" spans="1:12" ht="12" customHeight="1" thickBot="1" x14ac:dyDescent="0.2">
      <c r="A10" s="26"/>
      <c r="B10" s="4814"/>
      <c r="C10" s="4813"/>
      <c r="D10" s="1221" t="s">
        <v>70</v>
      </c>
      <c r="E10" s="1220" t="s">
        <v>2125</v>
      </c>
      <c r="F10" s="4828" t="s">
        <v>3870</v>
      </c>
      <c r="G10" s="4819"/>
      <c r="H10" s="4761"/>
      <c r="I10" s="4763"/>
      <c r="J10" s="4765"/>
      <c r="K10" s="4722"/>
      <c r="L10" s="4716" t="s">
        <v>4094</v>
      </c>
    </row>
    <row r="11" spans="1:12" ht="12" customHeight="1" x14ac:dyDescent="0.15">
      <c r="A11" s="26"/>
      <c r="B11" s="4815"/>
      <c r="C11" s="4816"/>
      <c r="D11" s="1222" t="s">
        <v>71</v>
      </c>
      <c r="E11" s="1223" t="s">
        <v>2126</v>
      </c>
      <c r="F11" s="4824"/>
      <c r="G11" s="4820"/>
      <c r="H11" s="4762"/>
      <c r="I11" s="4764"/>
      <c r="J11" s="4766"/>
      <c r="K11" s="3136"/>
      <c r="L11" s="4983"/>
    </row>
    <row r="12" spans="1:12" ht="12" customHeight="1" x14ac:dyDescent="0.15">
      <c r="A12" s="26"/>
      <c r="B12" s="1224"/>
      <c r="C12" s="4743" t="s">
        <v>3108</v>
      </c>
      <c r="D12" s="1225" t="s">
        <v>72</v>
      </c>
      <c r="E12" s="1226" t="s">
        <v>3871</v>
      </c>
      <c r="F12" s="4824" t="s">
        <v>3872</v>
      </c>
      <c r="G12" s="4822">
        <v>5</v>
      </c>
      <c r="H12" s="2243">
        <v>58800</v>
      </c>
      <c r="I12" s="4732" t="s">
        <v>3873</v>
      </c>
      <c r="J12" s="4735">
        <v>344</v>
      </c>
      <c r="K12" s="3137">
        <v>3642</v>
      </c>
      <c r="L12" s="4705" t="s">
        <v>3344</v>
      </c>
    </row>
    <row r="13" spans="1:12" ht="12" customHeight="1" x14ac:dyDescent="0.15">
      <c r="A13" s="26"/>
      <c r="B13" s="1224"/>
      <c r="C13" s="4743"/>
      <c r="D13" s="1219"/>
      <c r="E13" s="1220" t="s">
        <v>3109</v>
      </c>
      <c r="F13" s="4825"/>
      <c r="G13" s="4822"/>
      <c r="H13" s="2243"/>
      <c r="I13" s="4732"/>
      <c r="J13" s="4735"/>
      <c r="K13" s="3137"/>
      <c r="L13" s="4703"/>
    </row>
    <row r="14" spans="1:12" ht="12" customHeight="1" x14ac:dyDescent="0.15">
      <c r="A14" s="26"/>
      <c r="B14" s="1224"/>
      <c r="C14" s="4743"/>
      <c r="D14" s="1221" t="s">
        <v>70</v>
      </c>
      <c r="E14" s="1220" t="s">
        <v>3874</v>
      </c>
      <c r="F14" s="4826" t="s">
        <v>4811</v>
      </c>
      <c r="G14" s="4822"/>
      <c r="H14" s="2243"/>
      <c r="I14" s="4732"/>
      <c r="J14" s="4735"/>
      <c r="K14" s="3137"/>
      <c r="L14" s="4703"/>
    </row>
    <row r="15" spans="1:12" ht="12" customHeight="1" x14ac:dyDescent="0.15">
      <c r="A15" s="26"/>
      <c r="B15" s="1224"/>
      <c r="C15" s="4744"/>
      <c r="D15" s="1221" t="s">
        <v>71</v>
      </c>
      <c r="E15" s="1220" t="s">
        <v>6</v>
      </c>
      <c r="F15" s="4827"/>
      <c r="G15" s="4823"/>
      <c r="H15" s="2744"/>
      <c r="I15" s="4733"/>
      <c r="J15" s="4736"/>
      <c r="K15" s="3137"/>
      <c r="L15" s="4982"/>
    </row>
    <row r="16" spans="1:12" ht="12" customHeight="1" x14ac:dyDescent="0.15">
      <c r="B16" s="1227"/>
      <c r="C16" s="4742" t="s">
        <v>3875</v>
      </c>
      <c r="D16" s="1228" t="s">
        <v>72</v>
      </c>
      <c r="E16" s="1229" t="s">
        <v>2127</v>
      </c>
      <c r="F16" s="4770" t="s">
        <v>2689</v>
      </c>
      <c r="G16" s="4821">
        <v>3</v>
      </c>
      <c r="H16" s="2736">
        <v>4962</v>
      </c>
      <c r="I16" s="4731" t="s">
        <v>2128</v>
      </c>
      <c r="J16" s="4734">
        <v>308</v>
      </c>
      <c r="K16" s="3137">
        <v>59982</v>
      </c>
      <c r="L16" s="4705" t="s">
        <v>3344</v>
      </c>
    </row>
    <row r="17" spans="2:12" ht="12" customHeight="1" x14ac:dyDescent="0.15">
      <c r="B17" s="1227"/>
      <c r="C17" s="4743"/>
      <c r="D17" s="1219"/>
      <c r="E17" s="1220" t="s">
        <v>2129</v>
      </c>
      <c r="F17" s="4771"/>
      <c r="G17" s="4822"/>
      <c r="H17" s="2243"/>
      <c r="I17" s="4732"/>
      <c r="J17" s="4735"/>
      <c r="K17" s="3137"/>
      <c r="L17" s="4703"/>
    </row>
    <row r="18" spans="2:12" ht="12" customHeight="1" x14ac:dyDescent="0.15">
      <c r="B18" s="1227"/>
      <c r="C18" s="4743"/>
      <c r="D18" s="1221" t="s">
        <v>70</v>
      </c>
      <c r="E18" s="1220" t="s">
        <v>2130</v>
      </c>
      <c r="F18" s="4737" t="s">
        <v>2689</v>
      </c>
      <c r="G18" s="4822"/>
      <c r="H18" s="2243"/>
      <c r="I18" s="4732"/>
      <c r="J18" s="4735"/>
      <c r="K18" s="3137"/>
      <c r="L18" s="4703"/>
    </row>
    <row r="19" spans="2:12" ht="12" customHeight="1" x14ac:dyDescent="0.15">
      <c r="B19" s="1227"/>
      <c r="C19" s="4744"/>
      <c r="D19" s="1230" t="s">
        <v>71</v>
      </c>
      <c r="E19" s="1231" t="s">
        <v>2131</v>
      </c>
      <c r="F19" s="4738"/>
      <c r="G19" s="4823"/>
      <c r="H19" s="2744"/>
      <c r="I19" s="4733"/>
      <c r="J19" s="4736"/>
      <c r="K19" s="3137"/>
      <c r="L19" s="4982"/>
    </row>
    <row r="20" spans="2:12" ht="12" customHeight="1" x14ac:dyDescent="0.15">
      <c r="B20" s="1227"/>
      <c r="C20" s="4742" t="s">
        <v>3876</v>
      </c>
      <c r="D20" s="1221" t="s">
        <v>72</v>
      </c>
      <c r="E20" s="1220" t="s">
        <v>1465</v>
      </c>
      <c r="F20" s="4770" t="s">
        <v>2689</v>
      </c>
      <c r="G20" s="4821">
        <v>0</v>
      </c>
      <c r="H20" s="2736">
        <v>0</v>
      </c>
      <c r="I20" s="4731" t="s">
        <v>2132</v>
      </c>
      <c r="J20" s="4734">
        <v>342</v>
      </c>
      <c r="K20" s="3137">
        <v>396</v>
      </c>
      <c r="L20" s="4705" t="s">
        <v>3344</v>
      </c>
    </row>
    <row r="21" spans="2:12" ht="12" customHeight="1" x14ac:dyDescent="0.15">
      <c r="B21" s="1227"/>
      <c r="C21" s="4743"/>
      <c r="D21" s="1219"/>
      <c r="E21" s="1220" t="s">
        <v>2133</v>
      </c>
      <c r="F21" s="4771"/>
      <c r="G21" s="4822"/>
      <c r="H21" s="2243"/>
      <c r="I21" s="4732"/>
      <c r="J21" s="4735"/>
      <c r="K21" s="3137"/>
      <c r="L21" s="4703"/>
    </row>
    <row r="22" spans="2:12" ht="12" customHeight="1" x14ac:dyDescent="0.15">
      <c r="B22" s="1227"/>
      <c r="C22" s="4743"/>
      <c r="D22" s="1221" t="s">
        <v>70</v>
      </c>
      <c r="E22" s="1220" t="s">
        <v>6</v>
      </c>
      <c r="F22" s="4737" t="s">
        <v>2689</v>
      </c>
      <c r="G22" s="4822"/>
      <c r="H22" s="2243"/>
      <c r="I22" s="4732"/>
      <c r="J22" s="4735"/>
      <c r="K22" s="3137"/>
      <c r="L22" s="4703"/>
    </row>
    <row r="23" spans="2:12" ht="12" customHeight="1" x14ac:dyDescent="0.15">
      <c r="B23" s="1227"/>
      <c r="C23" s="4744"/>
      <c r="D23" s="1221" t="s">
        <v>71</v>
      </c>
      <c r="E23" s="1220" t="s">
        <v>6</v>
      </c>
      <c r="F23" s="4738"/>
      <c r="G23" s="4823"/>
      <c r="H23" s="2244"/>
      <c r="I23" s="4733"/>
      <c r="J23" s="4736"/>
      <c r="K23" s="3137"/>
      <c r="L23" s="4982"/>
    </row>
    <row r="24" spans="2:12" ht="12" customHeight="1" x14ac:dyDescent="0.15">
      <c r="B24" s="1227"/>
      <c r="C24" s="4742" t="s">
        <v>3877</v>
      </c>
      <c r="D24" s="1228" t="s">
        <v>72</v>
      </c>
      <c r="E24" s="1229" t="s">
        <v>1465</v>
      </c>
      <c r="F24" s="4770" t="s">
        <v>2689</v>
      </c>
      <c r="G24" s="4821">
        <v>0</v>
      </c>
      <c r="H24" s="2264">
        <v>781</v>
      </c>
      <c r="I24" s="4731" t="s">
        <v>2134</v>
      </c>
      <c r="J24" s="2746">
        <v>342</v>
      </c>
      <c r="K24" s="3137">
        <v>874</v>
      </c>
      <c r="L24" s="4705" t="s">
        <v>3344</v>
      </c>
    </row>
    <row r="25" spans="2:12" ht="12" customHeight="1" x14ac:dyDescent="0.15">
      <c r="B25" s="1227"/>
      <c r="C25" s="4743"/>
      <c r="D25" s="1219"/>
      <c r="E25" s="1220" t="s">
        <v>2135</v>
      </c>
      <c r="F25" s="4771"/>
      <c r="G25" s="4822"/>
      <c r="H25" s="2243"/>
      <c r="I25" s="4732"/>
      <c r="J25" s="2270"/>
      <c r="K25" s="3137"/>
      <c r="L25" s="4703"/>
    </row>
    <row r="26" spans="2:12" ht="12" customHeight="1" x14ac:dyDescent="0.15">
      <c r="B26" s="1227"/>
      <c r="C26" s="4743"/>
      <c r="D26" s="1221" t="s">
        <v>70</v>
      </c>
      <c r="E26" s="1220" t="s">
        <v>6</v>
      </c>
      <c r="F26" s="4737" t="s">
        <v>2689</v>
      </c>
      <c r="G26" s="4822"/>
      <c r="H26" s="2243"/>
      <c r="I26" s="4732"/>
      <c r="J26" s="2270"/>
      <c r="K26" s="3137"/>
      <c r="L26" s="4703"/>
    </row>
    <row r="27" spans="2:12" ht="12" customHeight="1" x14ac:dyDescent="0.15">
      <c r="B27" s="1227"/>
      <c r="C27" s="4744"/>
      <c r="D27" s="1230" t="s">
        <v>71</v>
      </c>
      <c r="E27" s="1231" t="s">
        <v>6</v>
      </c>
      <c r="F27" s="4738"/>
      <c r="G27" s="4823"/>
      <c r="H27" s="2244"/>
      <c r="I27" s="4733"/>
      <c r="J27" s="2743"/>
      <c r="K27" s="3137"/>
      <c r="L27" s="4982"/>
    </row>
    <row r="28" spans="2:12" ht="12" customHeight="1" x14ac:dyDescent="0.15">
      <c r="B28" s="1227"/>
      <c r="C28" s="4742" t="s">
        <v>3878</v>
      </c>
      <c r="D28" s="1221" t="s">
        <v>72</v>
      </c>
      <c r="E28" s="1220" t="s">
        <v>1465</v>
      </c>
      <c r="F28" s="4770" t="s">
        <v>2689</v>
      </c>
      <c r="G28" s="4821">
        <v>0</v>
      </c>
      <c r="H28" s="2264">
        <v>854</v>
      </c>
      <c r="I28" s="4731" t="s">
        <v>2136</v>
      </c>
      <c r="J28" s="2746">
        <v>342</v>
      </c>
      <c r="K28" s="3137">
        <v>1606</v>
      </c>
      <c r="L28" s="4705" t="s">
        <v>3344</v>
      </c>
    </row>
    <row r="29" spans="2:12" ht="12" customHeight="1" x14ac:dyDescent="0.15">
      <c r="B29" s="1227"/>
      <c r="C29" s="4743"/>
      <c r="D29" s="1219"/>
      <c r="E29" s="1220" t="s">
        <v>2137</v>
      </c>
      <c r="F29" s="4771"/>
      <c r="G29" s="4822"/>
      <c r="H29" s="2243"/>
      <c r="I29" s="4732"/>
      <c r="J29" s="2270"/>
      <c r="K29" s="3137"/>
      <c r="L29" s="4703"/>
    </row>
    <row r="30" spans="2:12" ht="12" customHeight="1" x14ac:dyDescent="0.15">
      <c r="B30" s="1227"/>
      <c r="C30" s="4743"/>
      <c r="D30" s="1221" t="s">
        <v>70</v>
      </c>
      <c r="E30" s="1220" t="s">
        <v>6</v>
      </c>
      <c r="F30" s="4737" t="s">
        <v>2689</v>
      </c>
      <c r="G30" s="4822"/>
      <c r="H30" s="2243"/>
      <c r="I30" s="4732"/>
      <c r="J30" s="2270"/>
      <c r="K30" s="3137"/>
      <c r="L30" s="4703"/>
    </row>
    <row r="31" spans="2:12" ht="12" customHeight="1" x14ac:dyDescent="0.15">
      <c r="B31" s="1227"/>
      <c r="C31" s="4744"/>
      <c r="D31" s="1221" t="s">
        <v>71</v>
      </c>
      <c r="E31" s="1220" t="s">
        <v>6</v>
      </c>
      <c r="F31" s="4738"/>
      <c r="G31" s="4823"/>
      <c r="H31" s="2244"/>
      <c r="I31" s="4733"/>
      <c r="J31" s="2743"/>
      <c r="K31" s="3137"/>
      <c r="L31" s="4982"/>
    </row>
    <row r="32" spans="2:12" ht="12" customHeight="1" x14ac:dyDescent="0.15">
      <c r="B32" s="1227"/>
      <c r="C32" s="4742" t="s">
        <v>3879</v>
      </c>
      <c r="D32" s="1228" t="s">
        <v>72</v>
      </c>
      <c r="E32" s="1229" t="s">
        <v>1465</v>
      </c>
      <c r="F32" s="4770" t="s">
        <v>2689</v>
      </c>
      <c r="G32" s="4821">
        <v>0</v>
      </c>
      <c r="H32" s="2264">
        <v>0</v>
      </c>
      <c r="I32" s="4731" t="s">
        <v>2134</v>
      </c>
      <c r="J32" s="2746">
        <v>342</v>
      </c>
      <c r="K32" s="3137">
        <v>1777</v>
      </c>
      <c r="L32" s="4705" t="s">
        <v>3344</v>
      </c>
    </row>
    <row r="33" spans="2:12" ht="12" customHeight="1" x14ac:dyDescent="0.15">
      <c r="B33" s="1227"/>
      <c r="C33" s="4743"/>
      <c r="D33" s="1219"/>
      <c r="E33" s="1220" t="s">
        <v>2138</v>
      </c>
      <c r="F33" s="4771"/>
      <c r="G33" s="4822"/>
      <c r="H33" s="2243"/>
      <c r="I33" s="4732"/>
      <c r="J33" s="2270"/>
      <c r="K33" s="3137"/>
      <c r="L33" s="4703"/>
    </row>
    <row r="34" spans="2:12" ht="12" customHeight="1" x14ac:dyDescent="0.15">
      <c r="B34" s="1227"/>
      <c r="C34" s="4743"/>
      <c r="D34" s="1221" t="s">
        <v>70</v>
      </c>
      <c r="E34" s="1220" t="s">
        <v>6</v>
      </c>
      <c r="F34" s="4737" t="s">
        <v>2689</v>
      </c>
      <c r="G34" s="4822"/>
      <c r="H34" s="2243"/>
      <c r="I34" s="4732"/>
      <c r="J34" s="2270"/>
      <c r="K34" s="3137"/>
      <c r="L34" s="4703"/>
    </row>
    <row r="35" spans="2:12" ht="12" customHeight="1" x14ac:dyDescent="0.15">
      <c r="B35" s="1227"/>
      <c r="C35" s="4744"/>
      <c r="D35" s="1230" t="s">
        <v>71</v>
      </c>
      <c r="E35" s="1231" t="s">
        <v>6</v>
      </c>
      <c r="F35" s="4738"/>
      <c r="G35" s="4823"/>
      <c r="H35" s="2244"/>
      <c r="I35" s="4733"/>
      <c r="J35" s="2743"/>
      <c r="K35" s="3137"/>
      <c r="L35" s="4982"/>
    </row>
    <row r="36" spans="2:12" ht="12" customHeight="1" x14ac:dyDescent="0.15">
      <c r="B36" s="1227"/>
      <c r="C36" s="4742" t="s">
        <v>3880</v>
      </c>
      <c r="D36" s="1221" t="s">
        <v>72</v>
      </c>
      <c r="E36" s="1220" t="s">
        <v>1465</v>
      </c>
      <c r="F36" s="4770" t="s">
        <v>2689</v>
      </c>
      <c r="G36" s="4821">
        <v>0</v>
      </c>
      <c r="H36" s="2264">
        <v>0</v>
      </c>
      <c r="I36" s="4731" t="s">
        <v>2134</v>
      </c>
      <c r="J36" s="2746">
        <v>342</v>
      </c>
      <c r="K36" s="3137">
        <v>350</v>
      </c>
      <c r="L36" s="4705" t="s">
        <v>3344</v>
      </c>
    </row>
    <row r="37" spans="2:12" ht="12" customHeight="1" x14ac:dyDescent="0.15">
      <c r="B37" s="1227"/>
      <c r="C37" s="4743"/>
      <c r="D37" s="1219"/>
      <c r="E37" s="1220" t="s">
        <v>2139</v>
      </c>
      <c r="F37" s="4771"/>
      <c r="G37" s="4822"/>
      <c r="H37" s="2243"/>
      <c r="I37" s="4732"/>
      <c r="J37" s="2270"/>
      <c r="K37" s="3137"/>
      <c r="L37" s="4703"/>
    </row>
    <row r="38" spans="2:12" ht="12" customHeight="1" x14ac:dyDescent="0.15">
      <c r="B38" s="1227"/>
      <c r="C38" s="4743"/>
      <c r="D38" s="1221" t="s">
        <v>70</v>
      </c>
      <c r="E38" s="1220" t="s">
        <v>6</v>
      </c>
      <c r="F38" s="4737" t="s">
        <v>2689</v>
      </c>
      <c r="G38" s="4822"/>
      <c r="H38" s="2243"/>
      <c r="I38" s="4732"/>
      <c r="J38" s="2270"/>
      <c r="K38" s="3137"/>
      <c r="L38" s="4703"/>
    </row>
    <row r="39" spans="2:12" ht="12" customHeight="1" x14ac:dyDescent="0.15">
      <c r="B39" s="1227"/>
      <c r="C39" s="4744"/>
      <c r="D39" s="1221" t="s">
        <v>71</v>
      </c>
      <c r="E39" s="1220" t="s">
        <v>6</v>
      </c>
      <c r="F39" s="4738"/>
      <c r="G39" s="4823"/>
      <c r="H39" s="2244"/>
      <c r="I39" s="4733"/>
      <c r="J39" s="2743"/>
      <c r="K39" s="3137"/>
      <c r="L39" s="4982"/>
    </row>
    <row r="40" spans="2:12" ht="12" customHeight="1" x14ac:dyDescent="0.15">
      <c r="B40" s="1227"/>
      <c r="C40" s="4742" t="s">
        <v>3881</v>
      </c>
      <c r="D40" s="1228" t="s">
        <v>72</v>
      </c>
      <c r="E40" s="1229" t="s">
        <v>1465</v>
      </c>
      <c r="F40" s="4770" t="s">
        <v>2689</v>
      </c>
      <c r="G40" s="4821">
        <v>0</v>
      </c>
      <c r="H40" s="2264">
        <v>4650</v>
      </c>
      <c r="I40" s="4731" t="s">
        <v>2134</v>
      </c>
      <c r="J40" s="2746">
        <v>342</v>
      </c>
      <c r="K40" s="3137">
        <v>1372</v>
      </c>
      <c r="L40" s="4705" t="s">
        <v>3344</v>
      </c>
    </row>
    <row r="41" spans="2:12" ht="12" customHeight="1" x14ac:dyDescent="0.15">
      <c r="B41" s="1227"/>
      <c r="C41" s="4743"/>
      <c r="D41" s="1219"/>
      <c r="E41" s="1220" t="s">
        <v>2140</v>
      </c>
      <c r="F41" s="4771"/>
      <c r="G41" s="4822"/>
      <c r="H41" s="2243"/>
      <c r="I41" s="4732"/>
      <c r="J41" s="2270"/>
      <c r="K41" s="3137"/>
      <c r="L41" s="4703"/>
    </row>
    <row r="42" spans="2:12" ht="12" customHeight="1" x14ac:dyDescent="0.15">
      <c r="B42" s="1227"/>
      <c r="C42" s="4743"/>
      <c r="D42" s="1221" t="s">
        <v>70</v>
      </c>
      <c r="E42" s="1220" t="s">
        <v>6</v>
      </c>
      <c r="F42" s="4737" t="s">
        <v>2689</v>
      </c>
      <c r="G42" s="4822"/>
      <c r="H42" s="2243"/>
      <c r="I42" s="4732"/>
      <c r="J42" s="2270"/>
      <c r="K42" s="3137"/>
      <c r="L42" s="4703"/>
    </row>
    <row r="43" spans="2:12" ht="12" customHeight="1" thickBot="1" x14ac:dyDescent="0.2">
      <c r="B43" s="1232"/>
      <c r="C43" s="4834"/>
      <c r="D43" s="1233" t="s">
        <v>71</v>
      </c>
      <c r="E43" s="1234" t="s">
        <v>5859</v>
      </c>
      <c r="F43" s="4786"/>
      <c r="G43" s="4835"/>
      <c r="H43" s="2256"/>
      <c r="I43" s="4836"/>
      <c r="J43" s="2271"/>
      <c r="K43" s="3139"/>
      <c r="L43" s="4982"/>
    </row>
    <row r="44" spans="2:12" ht="12" customHeight="1" x14ac:dyDescent="0.15">
      <c r="B44" s="4830" t="s">
        <v>2141</v>
      </c>
      <c r="C44" s="4830" t="s">
        <v>2142</v>
      </c>
      <c r="D44" s="1235" t="s">
        <v>72</v>
      </c>
      <c r="E44" s="1236" t="s">
        <v>79</v>
      </c>
      <c r="F44" s="4831" t="s">
        <v>4809</v>
      </c>
      <c r="G44" s="4832">
        <v>2</v>
      </c>
      <c r="H44" s="4698" t="s">
        <v>5857</v>
      </c>
      <c r="I44" s="4833" t="s">
        <v>2143</v>
      </c>
      <c r="J44" s="2804">
        <v>347</v>
      </c>
      <c r="K44" s="2804">
        <v>3714</v>
      </c>
      <c r="L44" s="4985" t="s">
        <v>3344</v>
      </c>
    </row>
    <row r="45" spans="2:12" ht="12" customHeight="1" x14ac:dyDescent="0.15">
      <c r="B45" s="4743"/>
      <c r="C45" s="4743"/>
      <c r="D45" s="1219"/>
      <c r="E45" s="1220" t="s">
        <v>824</v>
      </c>
      <c r="F45" s="4771"/>
      <c r="G45" s="4773"/>
      <c r="H45" s="4699"/>
      <c r="I45" s="4776"/>
      <c r="J45" s="2270"/>
      <c r="K45" s="2270"/>
      <c r="L45" s="4703"/>
    </row>
    <row r="46" spans="2:12" ht="12" customHeight="1" x14ac:dyDescent="0.15">
      <c r="B46" s="4743"/>
      <c r="C46" s="4743"/>
      <c r="D46" s="1221" t="s">
        <v>70</v>
      </c>
      <c r="E46" s="1220" t="s">
        <v>826</v>
      </c>
      <c r="F46" s="4737" t="s">
        <v>4809</v>
      </c>
      <c r="G46" s="4773"/>
      <c r="H46" s="4699"/>
      <c r="I46" s="4776"/>
      <c r="J46" s="2270"/>
      <c r="K46" s="2270"/>
      <c r="L46" s="4703"/>
    </row>
    <row r="47" spans="2:12" ht="12" customHeight="1" x14ac:dyDescent="0.15">
      <c r="B47" s="4743"/>
      <c r="C47" s="4744"/>
      <c r="D47" s="1221" t="s">
        <v>71</v>
      </c>
      <c r="E47" s="1220" t="s">
        <v>826</v>
      </c>
      <c r="F47" s="4738"/>
      <c r="G47" s="4774"/>
      <c r="H47" s="4656"/>
      <c r="I47" s="4777"/>
      <c r="J47" s="2743"/>
      <c r="K47" s="2743"/>
      <c r="L47" s="4982"/>
    </row>
    <row r="48" spans="2:12" ht="12" customHeight="1" x14ac:dyDescent="0.15">
      <c r="B48" s="1237"/>
      <c r="C48" s="4742" t="s">
        <v>2144</v>
      </c>
      <c r="D48" s="1228" t="s">
        <v>72</v>
      </c>
      <c r="E48" s="1229" t="s">
        <v>2145</v>
      </c>
      <c r="F48" s="4770" t="s">
        <v>4821</v>
      </c>
      <c r="G48" s="4772" t="s">
        <v>5857</v>
      </c>
      <c r="H48" s="4844" t="s">
        <v>5857</v>
      </c>
      <c r="I48" s="4775" t="s">
        <v>2146</v>
      </c>
      <c r="J48" s="4839" t="s">
        <v>5857</v>
      </c>
      <c r="K48" s="2746">
        <v>254</v>
      </c>
      <c r="L48" s="4705" t="s">
        <v>3344</v>
      </c>
    </row>
    <row r="49" spans="2:12" ht="12" customHeight="1" x14ac:dyDescent="0.15">
      <c r="B49" s="1237"/>
      <c r="C49" s="4743"/>
      <c r="D49" s="1219"/>
      <c r="E49" s="1220" t="s">
        <v>2147</v>
      </c>
      <c r="F49" s="4771"/>
      <c r="G49" s="4773"/>
      <c r="H49" s="4699"/>
      <c r="I49" s="4776"/>
      <c r="J49" s="4840"/>
      <c r="K49" s="2270"/>
      <c r="L49" s="4703"/>
    </row>
    <row r="50" spans="2:12" ht="12" customHeight="1" x14ac:dyDescent="0.15">
      <c r="B50" s="1237"/>
      <c r="C50" s="4743"/>
      <c r="D50" s="1221" t="s">
        <v>70</v>
      </c>
      <c r="E50" s="1220" t="s">
        <v>5866</v>
      </c>
      <c r="F50" s="4737" t="s">
        <v>4809</v>
      </c>
      <c r="G50" s="4773"/>
      <c r="H50" s="4699"/>
      <c r="I50" s="4776"/>
      <c r="J50" s="4840"/>
      <c r="K50" s="2270"/>
      <c r="L50" s="4703"/>
    </row>
    <row r="51" spans="2:12" ht="12" customHeight="1" x14ac:dyDescent="0.15">
      <c r="B51" s="1237"/>
      <c r="C51" s="4744"/>
      <c r="D51" s="1230" t="s">
        <v>71</v>
      </c>
      <c r="E51" s="1231" t="s">
        <v>5867</v>
      </c>
      <c r="F51" s="4738"/>
      <c r="G51" s="4774"/>
      <c r="H51" s="4656"/>
      <c r="I51" s="4777"/>
      <c r="J51" s="4841"/>
      <c r="K51" s="2743"/>
      <c r="L51" s="4982"/>
    </row>
    <row r="52" spans="2:12" ht="12" customHeight="1" x14ac:dyDescent="0.15">
      <c r="B52" s="1237"/>
      <c r="C52" s="4742" t="s">
        <v>4835</v>
      </c>
      <c r="D52" s="1221" t="s">
        <v>72</v>
      </c>
      <c r="E52" s="1220" t="s">
        <v>850</v>
      </c>
      <c r="F52" s="4770" t="s">
        <v>4809</v>
      </c>
      <c r="G52" s="4772" t="s">
        <v>5857</v>
      </c>
      <c r="H52" s="4844" t="s">
        <v>5857</v>
      </c>
      <c r="I52" s="4775" t="s">
        <v>2148</v>
      </c>
      <c r="J52" s="4839" t="s">
        <v>5857</v>
      </c>
      <c r="K52" s="2746">
        <v>145</v>
      </c>
      <c r="L52" s="4705" t="s">
        <v>3344</v>
      </c>
    </row>
    <row r="53" spans="2:12" ht="12" customHeight="1" x14ac:dyDescent="0.15">
      <c r="B53" s="1237"/>
      <c r="C53" s="4743"/>
      <c r="D53" s="1219"/>
      <c r="E53" s="1220" t="s">
        <v>2149</v>
      </c>
      <c r="F53" s="4771"/>
      <c r="G53" s="4773"/>
      <c r="H53" s="4699"/>
      <c r="I53" s="4776"/>
      <c r="J53" s="4840"/>
      <c r="K53" s="2270"/>
      <c r="L53" s="4703"/>
    </row>
    <row r="54" spans="2:12" ht="12" customHeight="1" x14ac:dyDescent="0.15">
      <c r="B54" s="1237"/>
      <c r="C54" s="4743"/>
      <c r="D54" s="1221" t="s">
        <v>70</v>
      </c>
      <c r="E54" s="1220" t="s">
        <v>5866</v>
      </c>
      <c r="F54" s="4737" t="s">
        <v>4809</v>
      </c>
      <c r="G54" s="4773"/>
      <c r="H54" s="4699"/>
      <c r="I54" s="4776"/>
      <c r="J54" s="4840"/>
      <c r="K54" s="2270"/>
      <c r="L54" s="4703"/>
    </row>
    <row r="55" spans="2:12" ht="12" customHeight="1" thickBot="1" x14ac:dyDescent="0.2">
      <c r="B55" s="1238"/>
      <c r="C55" s="4842"/>
      <c r="D55" s="1239" t="s">
        <v>71</v>
      </c>
      <c r="E55" s="1240" t="s">
        <v>5866</v>
      </c>
      <c r="F55" s="4850"/>
      <c r="G55" s="4843"/>
      <c r="H55" s="4845"/>
      <c r="I55" s="4846"/>
      <c r="J55" s="4847"/>
      <c r="K55" s="4848"/>
      <c r="L55" s="4986"/>
    </row>
    <row r="56" spans="2:12" ht="12" customHeight="1" x14ac:dyDescent="0.15">
      <c r="B56" s="4757" t="s">
        <v>458</v>
      </c>
      <c r="C56" s="4758" t="s">
        <v>4900</v>
      </c>
      <c r="D56" s="1241" t="s">
        <v>72</v>
      </c>
      <c r="E56" s="1242" t="s">
        <v>82</v>
      </c>
      <c r="F56" s="4829" t="s">
        <v>4901</v>
      </c>
      <c r="G56" s="4837">
        <v>0</v>
      </c>
      <c r="H56" s="2269">
        <v>277167</v>
      </c>
      <c r="I56" s="4849" t="s">
        <v>2150</v>
      </c>
      <c r="J56" s="2269">
        <v>359</v>
      </c>
      <c r="K56" s="2269">
        <v>12700</v>
      </c>
      <c r="L56" s="4987" t="s">
        <v>3342</v>
      </c>
    </row>
    <row r="57" spans="2:12" ht="12" customHeight="1" x14ac:dyDescent="0.15">
      <c r="B57" s="4743"/>
      <c r="C57" s="4759"/>
      <c r="D57" s="1219"/>
      <c r="E57" s="1220" t="s">
        <v>2151</v>
      </c>
      <c r="F57" s="4829"/>
      <c r="G57" s="4773"/>
      <c r="H57" s="2270"/>
      <c r="I57" s="4776"/>
      <c r="J57" s="2270"/>
      <c r="K57" s="2270"/>
      <c r="L57" s="4988"/>
    </row>
    <row r="58" spans="2:12" ht="12" customHeight="1" x14ac:dyDescent="0.15">
      <c r="B58" s="4743"/>
      <c r="C58" s="4759"/>
      <c r="D58" s="1221" t="s">
        <v>70</v>
      </c>
      <c r="E58" s="1220" t="s">
        <v>2152</v>
      </c>
      <c r="F58" s="4737" t="s">
        <v>6</v>
      </c>
      <c r="G58" s="4773"/>
      <c r="H58" s="2270"/>
      <c r="I58" s="4776"/>
      <c r="J58" s="2270"/>
      <c r="K58" s="2270"/>
      <c r="L58" s="4716" t="s">
        <v>4902</v>
      </c>
    </row>
    <row r="59" spans="2:12" ht="12" customHeight="1" x14ac:dyDescent="0.15">
      <c r="B59" s="4743"/>
      <c r="C59" s="4760"/>
      <c r="D59" s="1233" t="s">
        <v>71</v>
      </c>
      <c r="E59" s="1234" t="s">
        <v>2153</v>
      </c>
      <c r="F59" s="4786"/>
      <c r="G59" s="4838"/>
      <c r="H59" s="2271"/>
      <c r="I59" s="4784"/>
      <c r="J59" s="2271"/>
      <c r="K59" s="2271"/>
      <c r="L59" s="4989"/>
    </row>
    <row r="60" spans="2:12" ht="12" customHeight="1" x14ac:dyDescent="0.15">
      <c r="B60" s="1237"/>
      <c r="C60" s="4742" t="s">
        <v>4903</v>
      </c>
      <c r="D60" s="1221" t="s">
        <v>72</v>
      </c>
      <c r="E60" s="1220" t="s">
        <v>2154</v>
      </c>
      <c r="F60" s="4852" t="s">
        <v>2155</v>
      </c>
      <c r="G60" s="4772">
        <v>3</v>
      </c>
      <c r="H60" s="2746">
        <v>5519</v>
      </c>
      <c r="I60" s="4775" t="s">
        <v>2156</v>
      </c>
      <c r="J60" s="2746">
        <v>357</v>
      </c>
      <c r="K60" s="2746">
        <v>2109</v>
      </c>
      <c r="L60" s="4990" t="s">
        <v>4904</v>
      </c>
    </row>
    <row r="61" spans="2:12" ht="12" customHeight="1" x14ac:dyDescent="0.15">
      <c r="B61" s="1237"/>
      <c r="C61" s="4743"/>
      <c r="D61" s="1219"/>
      <c r="E61" s="1220" t="s">
        <v>83</v>
      </c>
      <c r="F61" s="4853"/>
      <c r="G61" s="4773"/>
      <c r="H61" s="2270"/>
      <c r="I61" s="4776"/>
      <c r="J61" s="2270"/>
      <c r="K61" s="2270"/>
      <c r="L61" s="4991"/>
    </row>
    <row r="62" spans="2:12" ht="12" customHeight="1" x14ac:dyDescent="0.15">
      <c r="B62" s="1237"/>
      <c r="C62" s="4743"/>
      <c r="D62" s="1221" t="s">
        <v>70</v>
      </c>
      <c r="E62" s="1220" t="s">
        <v>84</v>
      </c>
      <c r="F62" s="4737" t="s">
        <v>6</v>
      </c>
      <c r="G62" s="4773"/>
      <c r="H62" s="2270"/>
      <c r="I62" s="4776"/>
      <c r="J62" s="2270"/>
      <c r="K62" s="2270"/>
      <c r="L62" s="4712" t="s">
        <v>3345</v>
      </c>
    </row>
    <row r="63" spans="2:12" ht="12" customHeight="1" thickBot="1" x14ac:dyDescent="0.2">
      <c r="B63" s="1243"/>
      <c r="C63" s="4851"/>
      <c r="D63" s="1244" t="s">
        <v>71</v>
      </c>
      <c r="E63" s="1245" t="s">
        <v>2157</v>
      </c>
      <c r="F63" s="4856"/>
      <c r="G63" s="4854"/>
      <c r="H63" s="2747"/>
      <c r="I63" s="4855"/>
      <c r="J63" s="2747"/>
      <c r="K63" s="2747"/>
      <c r="L63" s="4992"/>
    </row>
    <row r="64" spans="2:12" ht="12" customHeight="1" x14ac:dyDescent="0.15">
      <c r="B64" s="4743" t="s">
        <v>458</v>
      </c>
      <c r="C64" s="4743" t="s">
        <v>4905</v>
      </c>
      <c r="D64" s="1221" t="s">
        <v>72</v>
      </c>
      <c r="E64" s="1220" t="s">
        <v>2158</v>
      </c>
      <c r="F64" s="4857" t="s">
        <v>2159</v>
      </c>
      <c r="G64" s="4773">
        <v>3</v>
      </c>
      <c r="H64" s="2270">
        <v>14676</v>
      </c>
      <c r="I64" s="4776" t="s">
        <v>2160</v>
      </c>
      <c r="J64" s="2270">
        <v>357</v>
      </c>
      <c r="K64" s="2270">
        <v>1498</v>
      </c>
      <c r="L64" s="4993" t="s">
        <v>4904</v>
      </c>
    </row>
    <row r="65" spans="2:12" ht="12" customHeight="1" x14ac:dyDescent="0.15">
      <c r="B65" s="4743"/>
      <c r="C65" s="4743"/>
      <c r="D65" s="1219"/>
      <c r="E65" s="1220" t="s">
        <v>85</v>
      </c>
      <c r="F65" s="4853"/>
      <c r="G65" s="4773"/>
      <c r="H65" s="2270"/>
      <c r="I65" s="4776"/>
      <c r="J65" s="2270"/>
      <c r="K65" s="2270"/>
      <c r="L65" s="4991"/>
    </row>
    <row r="66" spans="2:12" ht="12" customHeight="1" x14ac:dyDescent="0.15">
      <c r="B66" s="4743"/>
      <c r="C66" s="4743"/>
      <c r="D66" s="1221" t="s">
        <v>70</v>
      </c>
      <c r="E66" s="1220" t="s">
        <v>2161</v>
      </c>
      <c r="F66" s="4737" t="s">
        <v>6</v>
      </c>
      <c r="G66" s="4773"/>
      <c r="H66" s="2270"/>
      <c r="I66" s="4776"/>
      <c r="J66" s="2270"/>
      <c r="K66" s="2270"/>
      <c r="L66" s="4712" t="s">
        <v>3345</v>
      </c>
    </row>
    <row r="67" spans="2:12" ht="12" customHeight="1" thickBot="1" x14ac:dyDescent="0.2">
      <c r="B67" s="4743"/>
      <c r="C67" s="4743"/>
      <c r="D67" s="1221" t="s">
        <v>71</v>
      </c>
      <c r="E67" s="1220" t="s">
        <v>2161</v>
      </c>
      <c r="F67" s="4778"/>
      <c r="G67" s="4773"/>
      <c r="H67" s="2270"/>
      <c r="I67" s="4776"/>
      <c r="J67" s="2270"/>
      <c r="K67" s="2270"/>
      <c r="L67" s="4993"/>
    </row>
    <row r="68" spans="2:12" ht="18" customHeight="1" x14ac:dyDescent="0.15">
      <c r="B68" s="4830" t="s">
        <v>3183</v>
      </c>
      <c r="C68" s="4830" t="s">
        <v>2508</v>
      </c>
      <c r="D68" s="1235" t="s">
        <v>72</v>
      </c>
      <c r="E68" s="1236" t="s">
        <v>888</v>
      </c>
      <c r="F68" s="2943" t="s">
        <v>3907</v>
      </c>
      <c r="G68" s="4832">
        <v>4</v>
      </c>
      <c r="H68" s="2804">
        <v>6003</v>
      </c>
      <c r="I68" s="4833" t="s">
        <v>2162</v>
      </c>
      <c r="J68" s="2804">
        <v>242</v>
      </c>
      <c r="K68" s="2804">
        <v>1148</v>
      </c>
      <c r="L68" s="4994" t="s">
        <v>3344</v>
      </c>
    </row>
    <row r="69" spans="2:12" ht="18" customHeight="1" x14ac:dyDescent="0.15">
      <c r="B69" s="4860"/>
      <c r="C69" s="4743"/>
      <c r="D69" s="1219"/>
      <c r="E69" s="1220" t="s">
        <v>2163</v>
      </c>
      <c r="F69" s="4853"/>
      <c r="G69" s="4773"/>
      <c r="H69" s="2270"/>
      <c r="I69" s="4776"/>
      <c r="J69" s="2270"/>
      <c r="K69" s="2270"/>
      <c r="L69" s="4995"/>
    </row>
    <row r="70" spans="2:12" ht="12" customHeight="1" x14ac:dyDescent="0.15">
      <c r="B70" s="4860"/>
      <c r="C70" s="4743"/>
      <c r="D70" s="1221" t="s">
        <v>70</v>
      </c>
      <c r="E70" s="1246" t="s">
        <v>2164</v>
      </c>
      <c r="F70" s="4768" t="s">
        <v>6</v>
      </c>
      <c r="G70" s="4773"/>
      <c r="H70" s="2270"/>
      <c r="I70" s="4776"/>
      <c r="J70" s="2270"/>
      <c r="K70" s="2270"/>
      <c r="L70" s="4986"/>
    </row>
    <row r="71" spans="2:12" ht="12" customHeight="1" x14ac:dyDescent="0.15">
      <c r="B71" s="4860"/>
      <c r="C71" s="4744"/>
      <c r="D71" s="1230" t="s">
        <v>71</v>
      </c>
      <c r="E71" s="1247" t="s">
        <v>2164</v>
      </c>
      <c r="F71" s="4769"/>
      <c r="G71" s="4774"/>
      <c r="H71" s="2743"/>
      <c r="I71" s="4777"/>
      <c r="J71" s="2743"/>
      <c r="K71" s="2743"/>
      <c r="L71" s="4996"/>
    </row>
    <row r="72" spans="2:12" ht="18" customHeight="1" x14ac:dyDescent="0.15">
      <c r="B72" s="4858"/>
      <c r="C72" s="4743" t="s">
        <v>2509</v>
      </c>
      <c r="D72" s="1221" t="s">
        <v>72</v>
      </c>
      <c r="E72" s="1220" t="s">
        <v>943</v>
      </c>
      <c r="F72" s="2874" t="s">
        <v>3908</v>
      </c>
      <c r="G72" s="4773">
        <v>4</v>
      </c>
      <c r="H72" s="2270">
        <v>3822</v>
      </c>
      <c r="I72" s="4776" t="s">
        <v>2165</v>
      </c>
      <c r="J72" s="2270">
        <v>303</v>
      </c>
      <c r="K72" s="2270">
        <v>909</v>
      </c>
      <c r="L72" s="4997" t="s">
        <v>3344</v>
      </c>
    </row>
    <row r="73" spans="2:12" ht="18" customHeight="1" x14ac:dyDescent="0.15">
      <c r="B73" s="4858"/>
      <c r="C73" s="4743"/>
      <c r="D73" s="1219"/>
      <c r="E73" s="1220" t="s">
        <v>3909</v>
      </c>
      <c r="F73" s="4853"/>
      <c r="G73" s="4773"/>
      <c r="H73" s="2270"/>
      <c r="I73" s="4776"/>
      <c r="J73" s="2270"/>
      <c r="K73" s="2270"/>
      <c r="L73" s="4995"/>
    </row>
    <row r="74" spans="2:12" ht="12" customHeight="1" x14ac:dyDescent="0.15">
      <c r="B74" s="4858"/>
      <c r="C74" s="4743"/>
      <c r="D74" s="1221" t="s">
        <v>70</v>
      </c>
      <c r="E74" s="1246" t="s">
        <v>2166</v>
      </c>
      <c r="F74" s="4768" t="s">
        <v>6</v>
      </c>
      <c r="G74" s="4773"/>
      <c r="H74" s="2270"/>
      <c r="I74" s="4776"/>
      <c r="J74" s="2270"/>
      <c r="K74" s="2270"/>
      <c r="L74" s="4986"/>
    </row>
    <row r="75" spans="2:12" ht="12" customHeight="1" x14ac:dyDescent="0.15">
      <c r="B75" s="4858"/>
      <c r="C75" s="4744"/>
      <c r="D75" s="1230" t="s">
        <v>71</v>
      </c>
      <c r="E75" s="1247" t="s">
        <v>2167</v>
      </c>
      <c r="F75" s="4769"/>
      <c r="G75" s="4774"/>
      <c r="H75" s="2743"/>
      <c r="I75" s="4777"/>
      <c r="J75" s="2743"/>
      <c r="K75" s="2743"/>
      <c r="L75" s="4996"/>
    </row>
    <row r="76" spans="2:12" ht="18" customHeight="1" x14ac:dyDescent="0.15">
      <c r="B76" s="4858"/>
      <c r="C76" s="4742" t="s">
        <v>3910</v>
      </c>
      <c r="D76" s="1221" t="s">
        <v>72</v>
      </c>
      <c r="E76" s="1220" t="s">
        <v>2168</v>
      </c>
      <c r="F76" s="2874" t="s">
        <v>3911</v>
      </c>
      <c r="G76" s="4772">
        <v>0</v>
      </c>
      <c r="H76" s="2892">
        <v>1992</v>
      </c>
      <c r="I76" s="4775" t="s">
        <v>2169</v>
      </c>
      <c r="J76" s="2892">
        <v>294</v>
      </c>
      <c r="K76" s="2892">
        <v>1207</v>
      </c>
      <c r="L76" s="4705" t="s">
        <v>3344</v>
      </c>
    </row>
    <row r="77" spans="2:12" ht="18" customHeight="1" x14ac:dyDescent="0.15">
      <c r="B77" s="4858"/>
      <c r="C77" s="4743"/>
      <c r="D77" s="1219"/>
      <c r="E77" s="1220" t="s">
        <v>3912</v>
      </c>
      <c r="F77" s="4853"/>
      <c r="G77" s="4773"/>
      <c r="H77" s="4861"/>
      <c r="I77" s="4776"/>
      <c r="J77" s="4861"/>
      <c r="K77" s="4861"/>
      <c r="L77" s="4703"/>
    </row>
    <row r="78" spans="2:12" ht="12" customHeight="1" x14ac:dyDescent="0.15">
      <c r="B78" s="4858"/>
      <c r="C78" s="4743"/>
      <c r="D78" s="1221" t="s">
        <v>70</v>
      </c>
      <c r="E78" s="1246" t="s">
        <v>2170</v>
      </c>
      <c r="F78" s="4863" t="s">
        <v>6</v>
      </c>
      <c r="G78" s="4773"/>
      <c r="H78" s="4861"/>
      <c r="I78" s="4776"/>
      <c r="J78" s="4861"/>
      <c r="K78" s="4861"/>
      <c r="L78" s="4703"/>
    </row>
    <row r="79" spans="2:12" ht="12" customHeight="1" thickBot="1" x14ac:dyDescent="0.2">
      <c r="B79" s="4859"/>
      <c r="C79" s="4851"/>
      <c r="D79" s="1244" t="s">
        <v>5870</v>
      </c>
      <c r="E79" s="1248" t="s">
        <v>2171</v>
      </c>
      <c r="F79" s="4864"/>
      <c r="G79" s="4854"/>
      <c r="H79" s="4862"/>
      <c r="I79" s="4855"/>
      <c r="J79" s="4862"/>
      <c r="K79" s="4862"/>
      <c r="L79" s="4986"/>
    </row>
    <row r="80" spans="2:12" ht="12" customHeight="1" x14ac:dyDescent="0.15">
      <c r="B80" s="4743" t="s">
        <v>4996</v>
      </c>
      <c r="C80" s="4830" t="s">
        <v>5153</v>
      </c>
      <c r="D80" s="1249" t="s">
        <v>72</v>
      </c>
      <c r="E80" s="1250" t="s">
        <v>2172</v>
      </c>
      <c r="F80" s="4867" t="s">
        <v>2173</v>
      </c>
      <c r="G80" s="4832">
        <v>17</v>
      </c>
      <c r="H80" s="2804">
        <v>317152</v>
      </c>
      <c r="I80" s="4833" t="s">
        <v>2174</v>
      </c>
      <c r="J80" s="2804">
        <v>350</v>
      </c>
      <c r="K80" s="2804">
        <v>16315</v>
      </c>
      <c r="L80" s="4998" t="s">
        <v>3342</v>
      </c>
    </row>
    <row r="81" spans="2:12" ht="12" customHeight="1" x14ac:dyDescent="0.15">
      <c r="B81" s="4860"/>
      <c r="C81" s="4743"/>
      <c r="D81" s="1251"/>
      <c r="E81" s="1220" t="s">
        <v>2175</v>
      </c>
      <c r="F81" s="4853"/>
      <c r="G81" s="4773"/>
      <c r="H81" s="2270"/>
      <c r="I81" s="4776"/>
      <c r="J81" s="2270"/>
      <c r="K81" s="2270"/>
      <c r="L81" s="4999"/>
    </row>
    <row r="82" spans="2:12" ht="12" customHeight="1" x14ac:dyDescent="0.15">
      <c r="B82" s="4860"/>
      <c r="C82" s="4743"/>
      <c r="D82" s="1221" t="s">
        <v>70</v>
      </c>
      <c r="E82" s="1251" t="s">
        <v>2176</v>
      </c>
      <c r="F82" s="4826" t="s">
        <v>2177</v>
      </c>
      <c r="G82" s="4773"/>
      <c r="H82" s="2270"/>
      <c r="I82" s="4776"/>
      <c r="J82" s="2270"/>
      <c r="K82" s="2270"/>
      <c r="L82" s="4716" t="s">
        <v>5154</v>
      </c>
    </row>
    <row r="83" spans="2:12" ht="12" customHeight="1" x14ac:dyDescent="0.15">
      <c r="B83" s="4860"/>
      <c r="C83" s="4744"/>
      <c r="D83" s="1230" t="s">
        <v>71</v>
      </c>
      <c r="E83" s="1252" t="s">
        <v>2178</v>
      </c>
      <c r="F83" s="4827"/>
      <c r="G83" s="4774"/>
      <c r="H83" s="2743"/>
      <c r="I83" s="4777"/>
      <c r="J83" s="2743"/>
      <c r="K83" s="2743"/>
      <c r="L83" s="4983"/>
    </row>
    <row r="84" spans="2:12" ht="12" customHeight="1" x14ac:dyDescent="0.15">
      <c r="B84" s="4865"/>
      <c r="C84" s="4742" t="s">
        <v>5155</v>
      </c>
      <c r="D84" s="1249" t="s">
        <v>72</v>
      </c>
      <c r="E84" s="1250" t="s">
        <v>94</v>
      </c>
      <c r="F84" s="4852" t="s">
        <v>2179</v>
      </c>
      <c r="G84" s="4772">
        <v>7</v>
      </c>
      <c r="H84" s="2746">
        <v>90851</v>
      </c>
      <c r="I84" s="4775" t="s">
        <v>2180</v>
      </c>
      <c r="J84" s="2746">
        <v>317</v>
      </c>
      <c r="K84" s="2746">
        <v>4090</v>
      </c>
      <c r="L84" s="5000" t="s">
        <v>3342</v>
      </c>
    </row>
    <row r="85" spans="2:12" ht="12" customHeight="1" x14ac:dyDescent="0.15">
      <c r="B85" s="4865"/>
      <c r="C85" s="4743"/>
      <c r="D85" s="1251"/>
      <c r="E85" s="1220" t="s">
        <v>2181</v>
      </c>
      <c r="F85" s="4853"/>
      <c r="G85" s="4773"/>
      <c r="H85" s="2270"/>
      <c r="I85" s="4776"/>
      <c r="J85" s="2270"/>
      <c r="K85" s="2270"/>
      <c r="L85" s="4999"/>
    </row>
    <row r="86" spans="2:12" ht="12" customHeight="1" x14ac:dyDescent="0.15">
      <c r="B86" s="4865"/>
      <c r="C86" s="4743"/>
      <c r="D86" s="1221" t="s">
        <v>70</v>
      </c>
      <c r="E86" s="1251" t="s">
        <v>2182</v>
      </c>
      <c r="F86" s="4826" t="s">
        <v>5156</v>
      </c>
      <c r="G86" s="4773"/>
      <c r="H86" s="2270"/>
      <c r="I86" s="4776"/>
      <c r="J86" s="2270"/>
      <c r="K86" s="2270"/>
      <c r="L86" s="4716" t="s">
        <v>5157</v>
      </c>
    </row>
    <row r="87" spans="2:12" ht="12" customHeight="1" x14ac:dyDescent="0.15">
      <c r="B87" s="4865"/>
      <c r="C87" s="4744"/>
      <c r="D87" s="1230" t="s">
        <v>71</v>
      </c>
      <c r="E87" s="1251" t="s">
        <v>2183</v>
      </c>
      <c r="F87" s="4827"/>
      <c r="G87" s="4774"/>
      <c r="H87" s="2743"/>
      <c r="I87" s="4777"/>
      <c r="J87" s="2743"/>
      <c r="K87" s="2743"/>
      <c r="L87" s="4983"/>
    </row>
    <row r="88" spans="2:12" ht="12" customHeight="1" x14ac:dyDescent="0.15">
      <c r="B88" s="4865"/>
      <c r="C88" s="4742" t="s">
        <v>5158</v>
      </c>
      <c r="D88" s="1253" t="s">
        <v>72</v>
      </c>
      <c r="E88" s="1254" t="s">
        <v>206</v>
      </c>
      <c r="F88" s="4770" t="s">
        <v>4742</v>
      </c>
      <c r="G88" s="4772">
        <v>5</v>
      </c>
      <c r="H88" s="2746">
        <v>6454</v>
      </c>
      <c r="I88" s="4775" t="s">
        <v>2184</v>
      </c>
      <c r="J88" s="2746">
        <v>308</v>
      </c>
      <c r="K88" s="2746">
        <v>1190</v>
      </c>
      <c r="L88" s="4705" t="s">
        <v>3344</v>
      </c>
    </row>
    <row r="89" spans="2:12" ht="12" customHeight="1" x14ac:dyDescent="0.15">
      <c r="B89" s="4865"/>
      <c r="C89" s="4743"/>
      <c r="D89" s="1251"/>
      <c r="E89" s="1250" t="s">
        <v>207</v>
      </c>
      <c r="F89" s="4771"/>
      <c r="G89" s="4773"/>
      <c r="H89" s="2270"/>
      <c r="I89" s="4776"/>
      <c r="J89" s="2270"/>
      <c r="K89" s="2270"/>
      <c r="L89" s="4703"/>
    </row>
    <row r="90" spans="2:12" ht="12" customHeight="1" x14ac:dyDescent="0.15">
      <c r="B90" s="4865"/>
      <c r="C90" s="4743"/>
      <c r="D90" s="1221" t="s">
        <v>70</v>
      </c>
      <c r="E90" s="1255" t="s">
        <v>2185</v>
      </c>
      <c r="F90" s="4737" t="s">
        <v>6</v>
      </c>
      <c r="G90" s="4773"/>
      <c r="H90" s="2270"/>
      <c r="I90" s="4776"/>
      <c r="J90" s="2270"/>
      <c r="K90" s="2270"/>
      <c r="L90" s="4703"/>
    </row>
    <row r="91" spans="2:12" ht="12" customHeight="1" thickBot="1" x14ac:dyDescent="0.2">
      <c r="B91" s="4866"/>
      <c r="C91" s="4842"/>
      <c r="D91" s="1244" t="s">
        <v>5871</v>
      </c>
      <c r="E91" s="1256" t="s">
        <v>6</v>
      </c>
      <c r="F91" s="4850"/>
      <c r="G91" s="4843"/>
      <c r="H91" s="2747"/>
      <c r="I91" s="4846"/>
      <c r="J91" s="4848"/>
      <c r="K91" s="4848"/>
      <c r="L91" s="4986"/>
    </row>
    <row r="92" spans="2:12" ht="12" customHeight="1" x14ac:dyDescent="0.15">
      <c r="B92" s="4757" t="s">
        <v>2423</v>
      </c>
      <c r="C92" s="4757" t="s">
        <v>3993</v>
      </c>
      <c r="D92" s="1257" t="s">
        <v>72</v>
      </c>
      <c r="E92" s="1258" t="s">
        <v>2186</v>
      </c>
      <c r="F92" s="4791" t="s">
        <v>2689</v>
      </c>
      <c r="G92" s="4868">
        <v>0</v>
      </c>
      <c r="H92" s="2270" t="s">
        <v>5857</v>
      </c>
      <c r="I92" s="4797" t="s">
        <v>2187</v>
      </c>
      <c r="J92" s="4800">
        <v>365</v>
      </c>
      <c r="K92" s="4800">
        <v>158</v>
      </c>
      <c r="L92" s="4985" t="s">
        <v>3344</v>
      </c>
    </row>
    <row r="93" spans="2:12" ht="12" customHeight="1" x14ac:dyDescent="0.15">
      <c r="B93" s="4743"/>
      <c r="C93" s="4743"/>
      <c r="D93" s="1219"/>
      <c r="E93" s="1220" t="s">
        <v>2188</v>
      </c>
      <c r="F93" s="4771"/>
      <c r="G93" s="4773"/>
      <c r="H93" s="2270"/>
      <c r="I93" s="4776"/>
      <c r="J93" s="2270"/>
      <c r="K93" s="2270"/>
      <c r="L93" s="4703"/>
    </row>
    <row r="94" spans="2:12" ht="12" customHeight="1" x14ac:dyDescent="0.15">
      <c r="B94" s="4743"/>
      <c r="C94" s="4743"/>
      <c r="D94" s="1221" t="s">
        <v>70</v>
      </c>
      <c r="E94" s="1246" t="s">
        <v>2189</v>
      </c>
      <c r="F94" s="4768" t="s">
        <v>2689</v>
      </c>
      <c r="G94" s="4773"/>
      <c r="H94" s="2270"/>
      <c r="I94" s="4776"/>
      <c r="J94" s="2270"/>
      <c r="K94" s="2270"/>
      <c r="L94" s="4703"/>
    </row>
    <row r="95" spans="2:12" ht="12" customHeight="1" x14ac:dyDescent="0.15">
      <c r="B95" s="4743"/>
      <c r="C95" s="4744"/>
      <c r="D95" s="1221" t="s">
        <v>71</v>
      </c>
      <c r="E95" s="1246" t="s">
        <v>6</v>
      </c>
      <c r="F95" s="4769"/>
      <c r="G95" s="4774"/>
      <c r="H95" s="2743"/>
      <c r="I95" s="4777"/>
      <c r="J95" s="2743"/>
      <c r="K95" s="2743"/>
      <c r="L95" s="4982"/>
    </row>
    <row r="96" spans="2:12" ht="12" customHeight="1" x14ac:dyDescent="0.15">
      <c r="B96" s="1259"/>
      <c r="C96" s="4742" t="s">
        <v>3994</v>
      </c>
      <c r="D96" s="1228" t="s">
        <v>72</v>
      </c>
      <c r="E96" s="1229" t="s">
        <v>1201</v>
      </c>
      <c r="F96" s="4770" t="s">
        <v>2689</v>
      </c>
      <c r="G96" s="4772">
        <v>0</v>
      </c>
      <c r="H96" s="2746" t="s">
        <v>5857</v>
      </c>
      <c r="I96" s="4775" t="s">
        <v>2187</v>
      </c>
      <c r="J96" s="2746">
        <v>365</v>
      </c>
      <c r="K96" s="2746">
        <v>164</v>
      </c>
      <c r="L96" s="4705" t="s">
        <v>3344</v>
      </c>
    </row>
    <row r="97" spans="2:12" ht="12" customHeight="1" x14ac:dyDescent="0.15">
      <c r="B97" s="1259"/>
      <c r="C97" s="4743"/>
      <c r="D97" s="1219"/>
      <c r="E97" s="1220" t="s">
        <v>2190</v>
      </c>
      <c r="F97" s="4771"/>
      <c r="G97" s="4773"/>
      <c r="H97" s="2270"/>
      <c r="I97" s="4776"/>
      <c r="J97" s="2270"/>
      <c r="K97" s="2270"/>
      <c r="L97" s="4703"/>
    </row>
    <row r="98" spans="2:12" ht="12" customHeight="1" x14ac:dyDescent="0.15">
      <c r="B98" s="1259"/>
      <c r="C98" s="4743"/>
      <c r="D98" s="1221" t="s">
        <v>70</v>
      </c>
      <c r="E98" s="1246" t="s">
        <v>3995</v>
      </c>
      <c r="F98" s="4768" t="s">
        <v>2689</v>
      </c>
      <c r="G98" s="4773"/>
      <c r="H98" s="2270"/>
      <c r="I98" s="4776"/>
      <c r="J98" s="2270"/>
      <c r="K98" s="2270"/>
      <c r="L98" s="4703"/>
    </row>
    <row r="99" spans="2:12" ht="12" customHeight="1" x14ac:dyDescent="0.15">
      <c r="B99" s="1259"/>
      <c r="C99" s="4744"/>
      <c r="D99" s="1230" t="s">
        <v>71</v>
      </c>
      <c r="E99" s="1247" t="s">
        <v>2689</v>
      </c>
      <c r="F99" s="4769"/>
      <c r="G99" s="4774"/>
      <c r="H99" s="2743"/>
      <c r="I99" s="4777"/>
      <c r="J99" s="2743"/>
      <c r="K99" s="2743"/>
      <c r="L99" s="4982"/>
    </row>
    <row r="100" spans="2:12" ht="12" customHeight="1" x14ac:dyDescent="0.15">
      <c r="B100" s="1259"/>
      <c r="C100" s="4742" t="s">
        <v>3996</v>
      </c>
      <c r="D100" s="1221" t="s">
        <v>72</v>
      </c>
      <c r="E100" s="1220" t="s">
        <v>1189</v>
      </c>
      <c r="F100" s="4770" t="s">
        <v>2689</v>
      </c>
      <c r="G100" s="4772">
        <v>0</v>
      </c>
      <c r="H100" s="2746" t="s">
        <v>5857</v>
      </c>
      <c r="I100" s="4775" t="s">
        <v>2187</v>
      </c>
      <c r="J100" s="2746">
        <v>365</v>
      </c>
      <c r="K100" s="2746">
        <v>226</v>
      </c>
      <c r="L100" s="4705" t="s">
        <v>3344</v>
      </c>
    </row>
    <row r="101" spans="2:12" ht="12" customHeight="1" x14ac:dyDescent="0.15">
      <c r="B101" s="1259"/>
      <c r="C101" s="4743"/>
      <c r="D101" s="1219"/>
      <c r="E101" s="1220" t="s">
        <v>2191</v>
      </c>
      <c r="F101" s="4771"/>
      <c r="G101" s="4773"/>
      <c r="H101" s="2270"/>
      <c r="I101" s="4776"/>
      <c r="J101" s="2270"/>
      <c r="K101" s="2270"/>
      <c r="L101" s="4703"/>
    </row>
    <row r="102" spans="2:12" ht="12" customHeight="1" x14ac:dyDescent="0.15">
      <c r="B102" s="1259"/>
      <c r="C102" s="4743"/>
      <c r="D102" s="1221" t="s">
        <v>70</v>
      </c>
      <c r="E102" s="1246" t="s">
        <v>2192</v>
      </c>
      <c r="F102" s="4768" t="s">
        <v>2689</v>
      </c>
      <c r="G102" s="4773"/>
      <c r="H102" s="2270"/>
      <c r="I102" s="4776"/>
      <c r="J102" s="2270"/>
      <c r="K102" s="2270"/>
      <c r="L102" s="4703"/>
    </row>
    <row r="103" spans="2:12" ht="12" customHeight="1" x14ac:dyDescent="0.15">
      <c r="B103" s="1259"/>
      <c r="C103" s="4744"/>
      <c r="D103" s="1221" t="s">
        <v>71</v>
      </c>
      <c r="E103" s="1246" t="s">
        <v>6</v>
      </c>
      <c r="F103" s="4769"/>
      <c r="G103" s="4774"/>
      <c r="H103" s="2743"/>
      <c r="I103" s="4777"/>
      <c r="J103" s="2743"/>
      <c r="K103" s="2743"/>
      <c r="L103" s="4982"/>
    </row>
    <row r="104" spans="2:12" ht="12" customHeight="1" x14ac:dyDescent="0.15">
      <c r="B104" s="1259"/>
      <c r="C104" s="4742" t="s">
        <v>3997</v>
      </c>
      <c r="D104" s="1228" t="s">
        <v>72</v>
      </c>
      <c r="E104" s="1229" t="s">
        <v>2193</v>
      </c>
      <c r="F104" s="4770" t="s">
        <v>2689</v>
      </c>
      <c r="G104" s="4772">
        <v>0</v>
      </c>
      <c r="H104" s="2746" t="s">
        <v>5857</v>
      </c>
      <c r="I104" s="4775" t="s">
        <v>2194</v>
      </c>
      <c r="J104" s="2746">
        <v>365</v>
      </c>
      <c r="K104" s="2746">
        <v>71</v>
      </c>
      <c r="L104" s="4705" t="s">
        <v>3344</v>
      </c>
    </row>
    <row r="105" spans="2:12" ht="12" customHeight="1" x14ac:dyDescent="0.15">
      <c r="B105" s="1259"/>
      <c r="C105" s="4743"/>
      <c r="D105" s="1219"/>
      <c r="E105" s="1220" t="s">
        <v>2195</v>
      </c>
      <c r="F105" s="4771"/>
      <c r="G105" s="4773"/>
      <c r="H105" s="2270"/>
      <c r="I105" s="4776"/>
      <c r="J105" s="2270"/>
      <c r="K105" s="2270"/>
      <c r="L105" s="4703"/>
    </row>
    <row r="106" spans="2:12" ht="12" customHeight="1" x14ac:dyDescent="0.15">
      <c r="B106" s="1259"/>
      <c r="C106" s="4743"/>
      <c r="D106" s="1221" t="s">
        <v>70</v>
      </c>
      <c r="E106" s="1246" t="s">
        <v>2196</v>
      </c>
      <c r="F106" s="4768" t="s">
        <v>2689</v>
      </c>
      <c r="G106" s="4773"/>
      <c r="H106" s="2270"/>
      <c r="I106" s="4776"/>
      <c r="J106" s="2270"/>
      <c r="K106" s="2270"/>
      <c r="L106" s="4703"/>
    </row>
    <row r="107" spans="2:12" ht="12" customHeight="1" x14ac:dyDescent="0.15">
      <c r="B107" s="1259"/>
      <c r="C107" s="4744"/>
      <c r="D107" s="1230" t="s">
        <v>71</v>
      </c>
      <c r="E107" s="1247" t="s">
        <v>6</v>
      </c>
      <c r="F107" s="4769"/>
      <c r="G107" s="4774"/>
      <c r="H107" s="2743"/>
      <c r="I107" s="4777"/>
      <c r="J107" s="2743"/>
      <c r="K107" s="2743"/>
      <c r="L107" s="4982"/>
    </row>
    <row r="108" spans="2:12" ht="12" customHeight="1" x14ac:dyDescent="0.15">
      <c r="B108" s="1259"/>
      <c r="C108" s="4742" t="s">
        <v>3998</v>
      </c>
      <c r="D108" s="1228" t="s">
        <v>72</v>
      </c>
      <c r="E108" s="1229" t="s">
        <v>95</v>
      </c>
      <c r="F108" s="4770" t="s">
        <v>2689</v>
      </c>
      <c r="G108" s="4812">
        <v>0</v>
      </c>
      <c r="H108" s="3137" t="s">
        <v>5857</v>
      </c>
      <c r="I108" s="4869" t="s">
        <v>2187</v>
      </c>
      <c r="J108" s="2746">
        <v>365</v>
      </c>
      <c r="K108" s="2746">
        <v>211</v>
      </c>
      <c r="L108" s="4705" t="s">
        <v>3344</v>
      </c>
    </row>
    <row r="109" spans="2:12" ht="12" customHeight="1" x14ac:dyDescent="0.15">
      <c r="B109" s="1259"/>
      <c r="C109" s="4743"/>
      <c r="D109" s="1219"/>
      <c r="E109" s="1220" t="s">
        <v>2197</v>
      </c>
      <c r="F109" s="4771"/>
      <c r="G109" s="4812"/>
      <c r="H109" s="3137"/>
      <c r="I109" s="4869"/>
      <c r="J109" s="2270"/>
      <c r="K109" s="2270"/>
      <c r="L109" s="4703"/>
    </row>
    <row r="110" spans="2:12" ht="12" customHeight="1" x14ac:dyDescent="0.15">
      <c r="B110" s="1259"/>
      <c r="C110" s="4743"/>
      <c r="D110" s="1221" t="s">
        <v>70</v>
      </c>
      <c r="E110" s="1246" t="s">
        <v>2198</v>
      </c>
      <c r="F110" s="4768" t="s">
        <v>2689</v>
      </c>
      <c r="G110" s="4812"/>
      <c r="H110" s="3137"/>
      <c r="I110" s="4869"/>
      <c r="J110" s="2270"/>
      <c r="K110" s="2270"/>
      <c r="L110" s="4703"/>
    </row>
    <row r="111" spans="2:12" ht="12" customHeight="1" thickBot="1" x14ac:dyDescent="0.2">
      <c r="B111" s="1260"/>
      <c r="C111" s="4851"/>
      <c r="D111" s="1261" t="s">
        <v>71</v>
      </c>
      <c r="E111" s="1262" t="s">
        <v>6</v>
      </c>
      <c r="F111" s="4864"/>
      <c r="G111" s="4870"/>
      <c r="H111" s="3139"/>
      <c r="I111" s="4871"/>
      <c r="J111" s="2747"/>
      <c r="K111" s="2747"/>
      <c r="L111" s="5001"/>
    </row>
    <row r="112" spans="2:12" ht="12" customHeight="1" x14ac:dyDescent="0.15">
      <c r="B112" s="4744" t="s">
        <v>2423</v>
      </c>
      <c r="C112" s="4743" t="s">
        <v>3999</v>
      </c>
      <c r="D112" s="1263" t="s">
        <v>72</v>
      </c>
      <c r="E112" s="1264" t="s">
        <v>95</v>
      </c>
      <c r="F112" s="4778" t="s">
        <v>2689</v>
      </c>
      <c r="G112" s="4774">
        <v>0</v>
      </c>
      <c r="H112" s="2743" t="s">
        <v>5857</v>
      </c>
      <c r="I112" s="4777" t="s">
        <v>2199</v>
      </c>
      <c r="J112" s="2270">
        <v>365</v>
      </c>
      <c r="K112" s="2270">
        <v>173</v>
      </c>
      <c r="L112" s="4995" t="s">
        <v>3344</v>
      </c>
    </row>
    <row r="113" spans="2:12" ht="12" customHeight="1" x14ac:dyDescent="0.15">
      <c r="B113" s="4745"/>
      <c r="C113" s="4743"/>
      <c r="D113" s="1219"/>
      <c r="E113" s="1220" t="s">
        <v>1184</v>
      </c>
      <c r="F113" s="4771"/>
      <c r="G113" s="4812"/>
      <c r="H113" s="3137"/>
      <c r="I113" s="4869"/>
      <c r="J113" s="2270"/>
      <c r="K113" s="2270"/>
      <c r="L113" s="4703"/>
    </row>
    <row r="114" spans="2:12" ht="12" customHeight="1" x14ac:dyDescent="0.15">
      <c r="B114" s="4745"/>
      <c r="C114" s="4743"/>
      <c r="D114" s="1221" t="s">
        <v>70</v>
      </c>
      <c r="E114" s="1246" t="s">
        <v>1185</v>
      </c>
      <c r="F114" s="4768" t="s">
        <v>2689</v>
      </c>
      <c r="G114" s="4812"/>
      <c r="H114" s="3137"/>
      <c r="I114" s="4869"/>
      <c r="J114" s="2270"/>
      <c r="K114" s="2270"/>
      <c r="L114" s="4703"/>
    </row>
    <row r="115" spans="2:12" ht="12" customHeight="1" x14ac:dyDescent="0.15">
      <c r="B115" s="4742"/>
      <c r="C115" s="4744"/>
      <c r="D115" s="1221" t="s">
        <v>71</v>
      </c>
      <c r="E115" s="1246" t="s">
        <v>6</v>
      </c>
      <c r="F115" s="4769"/>
      <c r="G115" s="4812"/>
      <c r="H115" s="3137"/>
      <c r="I115" s="4869"/>
      <c r="J115" s="2743"/>
      <c r="K115" s="2743"/>
      <c r="L115" s="4982"/>
    </row>
    <row r="116" spans="2:12" ht="12" customHeight="1" x14ac:dyDescent="0.15">
      <c r="B116" s="1259"/>
      <c r="C116" s="4742" t="s">
        <v>5175</v>
      </c>
      <c r="D116" s="1228" t="s">
        <v>72</v>
      </c>
      <c r="E116" s="1229" t="s">
        <v>293</v>
      </c>
      <c r="F116" s="4770" t="s">
        <v>2689</v>
      </c>
      <c r="G116" s="4772">
        <v>0</v>
      </c>
      <c r="H116" s="2746" t="s">
        <v>5857</v>
      </c>
      <c r="I116" s="4775" t="s">
        <v>2200</v>
      </c>
      <c r="J116" s="2746">
        <v>365</v>
      </c>
      <c r="K116" s="2746">
        <v>351</v>
      </c>
      <c r="L116" s="4705" t="s">
        <v>3344</v>
      </c>
    </row>
    <row r="117" spans="2:12" ht="12" customHeight="1" x14ac:dyDescent="0.15">
      <c r="B117" s="1259"/>
      <c r="C117" s="4743"/>
      <c r="D117" s="1219"/>
      <c r="E117" s="1220" t="s">
        <v>1212</v>
      </c>
      <c r="F117" s="4771"/>
      <c r="G117" s="4773"/>
      <c r="H117" s="2270"/>
      <c r="I117" s="4776"/>
      <c r="J117" s="2270"/>
      <c r="K117" s="2270"/>
      <c r="L117" s="4703"/>
    </row>
    <row r="118" spans="2:12" ht="12" customHeight="1" x14ac:dyDescent="0.15">
      <c r="B118" s="1259"/>
      <c r="C118" s="4743"/>
      <c r="D118" s="1221" t="s">
        <v>70</v>
      </c>
      <c r="E118" s="1246" t="s">
        <v>1213</v>
      </c>
      <c r="F118" s="4768" t="s">
        <v>2689</v>
      </c>
      <c r="G118" s="4773"/>
      <c r="H118" s="2270"/>
      <c r="I118" s="4776"/>
      <c r="J118" s="2270"/>
      <c r="K118" s="2270"/>
      <c r="L118" s="4703"/>
    </row>
    <row r="119" spans="2:12" ht="12" customHeight="1" x14ac:dyDescent="0.15">
      <c r="B119" s="1259"/>
      <c r="C119" s="4743"/>
      <c r="D119" s="1221" t="s">
        <v>71</v>
      </c>
      <c r="E119" s="1246" t="s">
        <v>6</v>
      </c>
      <c r="F119" s="4872"/>
      <c r="G119" s="4773"/>
      <c r="H119" s="2270"/>
      <c r="I119" s="4776"/>
      <c r="J119" s="2270"/>
      <c r="K119" s="2270"/>
      <c r="L119" s="4986"/>
    </row>
    <row r="120" spans="2:12" ht="12" customHeight="1" x14ac:dyDescent="0.15">
      <c r="B120" s="4767"/>
      <c r="C120" s="4742" t="s">
        <v>5176</v>
      </c>
      <c r="D120" s="1228" t="s">
        <v>72</v>
      </c>
      <c r="E120" s="1229" t="s">
        <v>2201</v>
      </c>
      <c r="F120" s="4770" t="s">
        <v>2689</v>
      </c>
      <c r="G120" s="4772">
        <v>0</v>
      </c>
      <c r="H120" s="2746" t="s">
        <v>5857</v>
      </c>
      <c r="I120" s="4775" t="s">
        <v>2202</v>
      </c>
      <c r="J120" s="2746">
        <v>365</v>
      </c>
      <c r="K120" s="2746">
        <v>105</v>
      </c>
      <c r="L120" s="4705" t="s">
        <v>3344</v>
      </c>
    </row>
    <row r="121" spans="2:12" ht="12" customHeight="1" x14ac:dyDescent="0.15">
      <c r="B121" s="4767"/>
      <c r="C121" s="4743"/>
      <c r="D121" s="1219"/>
      <c r="E121" s="1220" t="s">
        <v>2203</v>
      </c>
      <c r="F121" s="4771"/>
      <c r="G121" s="4773"/>
      <c r="H121" s="2270"/>
      <c r="I121" s="4776"/>
      <c r="J121" s="2270"/>
      <c r="K121" s="2270"/>
      <c r="L121" s="4703"/>
    </row>
    <row r="122" spans="2:12" ht="12" customHeight="1" x14ac:dyDescent="0.15">
      <c r="B122" s="4767"/>
      <c r="C122" s="4743"/>
      <c r="D122" s="1221" t="s">
        <v>70</v>
      </c>
      <c r="E122" s="1246" t="s">
        <v>6</v>
      </c>
      <c r="F122" s="4768" t="s">
        <v>2689</v>
      </c>
      <c r="G122" s="4773"/>
      <c r="H122" s="2270"/>
      <c r="I122" s="4776"/>
      <c r="J122" s="2270"/>
      <c r="K122" s="2270"/>
      <c r="L122" s="4703"/>
    </row>
    <row r="123" spans="2:12" ht="12" customHeight="1" x14ac:dyDescent="0.15">
      <c r="B123" s="4767"/>
      <c r="C123" s="4744"/>
      <c r="D123" s="1230" t="s">
        <v>71</v>
      </c>
      <c r="E123" s="1247" t="s">
        <v>6</v>
      </c>
      <c r="F123" s="4769"/>
      <c r="G123" s="4774"/>
      <c r="H123" s="2743"/>
      <c r="I123" s="4777"/>
      <c r="J123" s="2743"/>
      <c r="K123" s="2743"/>
      <c r="L123" s="4982"/>
    </row>
    <row r="124" spans="2:12" ht="12" customHeight="1" x14ac:dyDescent="0.15">
      <c r="B124" s="4743"/>
      <c r="C124" s="4743" t="s">
        <v>4000</v>
      </c>
      <c r="D124" s="1221" t="s">
        <v>72</v>
      </c>
      <c r="E124" s="1220" t="s">
        <v>2204</v>
      </c>
      <c r="F124" s="4778" t="s">
        <v>2689</v>
      </c>
      <c r="G124" s="4773">
        <v>0</v>
      </c>
      <c r="H124" s="2270" t="s">
        <v>5857</v>
      </c>
      <c r="I124" s="4776" t="s">
        <v>2205</v>
      </c>
      <c r="J124" s="2270">
        <v>365</v>
      </c>
      <c r="K124" s="2270">
        <v>90</v>
      </c>
      <c r="L124" s="4705" t="s">
        <v>3344</v>
      </c>
    </row>
    <row r="125" spans="2:12" ht="12" customHeight="1" x14ac:dyDescent="0.15">
      <c r="B125" s="4743"/>
      <c r="C125" s="4743"/>
      <c r="D125" s="1219"/>
      <c r="E125" s="1220" t="s">
        <v>2206</v>
      </c>
      <c r="F125" s="4771"/>
      <c r="G125" s="4773"/>
      <c r="H125" s="2270"/>
      <c r="I125" s="4776"/>
      <c r="J125" s="2270"/>
      <c r="K125" s="2270"/>
      <c r="L125" s="4703"/>
    </row>
    <row r="126" spans="2:12" ht="12" customHeight="1" x14ac:dyDescent="0.15">
      <c r="B126" s="4743"/>
      <c r="C126" s="4743"/>
      <c r="D126" s="1221" t="s">
        <v>70</v>
      </c>
      <c r="E126" s="1246" t="s">
        <v>2207</v>
      </c>
      <c r="F126" s="4768" t="s">
        <v>2689</v>
      </c>
      <c r="G126" s="4773"/>
      <c r="H126" s="2270"/>
      <c r="I126" s="4776"/>
      <c r="J126" s="2270"/>
      <c r="K126" s="2270"/>
      <c r="L126" s="4703"/>
    </row>
    <row r="127" spans="2:12" ht="12" customHeight="1" x14ac:dyDescent="0.15">
      <c r="B127" s="4743"/>
      <c r="C127" s="4744"/>
      <c r="D127" s="1230" t="s">
        <v>71</v>
      </c>
      <c r="E127" s="1247" t="s">
        <v>6</v>
      </c>
      <c r="F127" s="4769"/>
      <c r="G127" s="4774"/>
      <c r="H127" s="2743"/>
      <c r="I127" s="4777"/>
      <c r="J127" s="2743"/>
      <c r="K127" s="2743"/>
      <c r="L127" s="4982"/>
    </row>
    <row r="128" spans="2:12" ht="12" customHeight="1" x14ac:dyDescent="0.15">
      <c r="B128" s="1259"/>
      <c r="C128" s="4742" t="s">
        <v>5177</v>
      </c>
      <c r="D128" s="1228" t="s">
        <v>72</v>
      </c>
      <c r="E128" s="1229" t="s">
        <v>293</v>
      </c>
      <c r="F128" s="4770" t="s">
        <v>2689</v>
      </c>
      <c r="G128" s="4772">
        <v>0</v>
      </c>
      <c r="H128" s="2746" t="s">
        <v>5857</v>
      </c>
      <c r="I128" s="4775" t="s">
        <v>2208</v>
      </c>
      <c r="J128" s="2746">
        <v>365</v>
      </c>
      <c r="K128" s="2746">
        <v>140</v>
      </c>
      <c r="L128" s="4705" t="s">
        <v>3344</v>
      </c>
    </row>
    <row r="129" spans="2:12" ht="12" customHeight="1" x14ac:dyDescent="0.15">
      <c r="B129" s="1259"/>
      <c r="C129" s="4743"/>
      <c r="D129" s="1219"/>
      <c r="E129" s="1220" t="s">
        <v>2209</v>
      </c>
      <c r="F129" s="4771"/>
      <c r="G129" s="4773"/>
      <c r="H129" s="2270"/>
      <c r="I129" s="4776"/>
      <c r="J129" s="2270"/>
      <c r="K129" s="2270"/>
      <c r="L129" s="4703"/>
    </row>
    <row r="130" spans="2:12" ht="12" customHeight="1" x14ac:dyDescent="0.15">
      <c r="B130" s="1259"/>
      <c r="C130" s="4743"/>
      <c r="D130" s="1221" t="s">
        <v>70</v>
      </c>
      <c r="E130" s="1246" t="s">
        <v>2210</v>
      </c>
      <c r="F130" s="4768" t="s">
        <v>2689</v>
      </c>
      <c r="G130" s="4773"/>
      <c r="H130" s="2270"/>
      <c r="I130" s="4776"/>
      <c r="J130" s="2270"/>
      <c r="K130" s="2270"/>
      <c r="L130" s="4703"/>
    </row>
    <row r="131" spans="2:12" ht="12" customHeight="1" x14ac:dyDescent="0.15">
      <c r="B131" s="1259"/>
      <c r="C131" s="4744"/>
      <c r="D131" s="1230" t="s">
        <v>71</v>
      </c>
      <c r="E131" s="1247" t="s">
        <v>6</v>
      </c>
      <c r="F131" s="4769"/>
      <c r="G131" s="4774"/>
      <c r="H131" s="2743"/>
      <c r="I131" s="4777"/>
      <c r="J131" s="2743"/>
      <c r="K131" s="2743"/>
      <c r="L131" s="4982"/>
    </row>
    <row r="132" spans="2:12" ht="12" customHeight="1" x14ac:dyDescent="0.15">
      <c r="B132" s="4739"/>
      <c r="C132" s="4742" t="s">
        <v>5178</v>
      </c>
      <c r="D132" s="1221" t="s">
        <v>72</v>
      </c>
      <c r="E132" s="1220" t="s">
        <v>2211</v>
      </c>
      <c r="F132" s="4770" t="s">
        <v>2689</v>
      </c>
      <c r="G132" s="4772">
        <v>0</v>
      </c>
      <c r="H132" s="2746" t="s">
        <v>5857</v>
      </c>
      <c r="I132" s="4775" t="s">
        <v>2212</v>
      </c>
      <c r="J132" s="2746">
        <v>365</v>
      </c>
      <c r="K132" s="2746">
        <v>481</v>
      </c>
      <c r="L132" s="4705" t="s">
        <v>4209</v>
      </c>
    </row>
    <row r="133" spans="2:12" ht="12" customHeight="1" x14ac:dyDescent="0.15">
      <c r="B133" s="4740"/>
      <c r="C133" s="4743"/>
      <c r="D133" s="1221"/>
      <c r="E133" s="1264" t="s">
        <v>4001</v>
      </c>
      <c r="F133" s="4771"/>
      <c r="G133" s="4773"/>
      <c r="H133" s="2270"/>
      <c r="I133" s="4776"/>
      <c r="J133" s="2270"/>
      <c r="K133" s="2270"/>
      <c r="L133" s="4703"/>
    </row>
    <row r="134" spans="2:12" ht="12" customHeight="1" x14ac:dyDescent="0.15">
      <c r="B134" s="4740"/>
      <c r="C134" s="4743"/>
      <c r="D134" s="1221" t="s">
        <v>70</v>
      </c>
      <c r="E134" s="1246" t="s">
        <v>2213</v>
      </c>
      <c r="F134" s="4768" t="s">
        <v>2689</v>
      </c>
      <c r="G134" s="4773"/>
      <c r="H134" s="2270"/>
      <c r="I134" s="4776"/>
      <c r="J134" s="2270"/>
      <c r="K134" s="2270"/>
      <c r="L134" s="4716" t="s">
        <v>4210</v>
      </c>
    </row>
    <row r="135" spans="2:12" ht="12" customHeight="1" x14ac:dyDescent="0.15">
      <c r="B135" s="4740"/>
      <c r="C135" s="4744"/>
      <c r="D135" s="1221" t="s">
        <v>71</v>
      </c>
      <c r="E135" s="1246" t="s">
        <v>6</v>
      </c>
      <c r="F135" s="4769"/>
      <c r="G135" s="4774"/>
      <c r="H135" s="2743"/>
      <c r="I135" s="4777"/>
      <c r="J135" s="2743"/>
      <c r="K135" s="2743"/>
      <c r="L135" s="4983"/>
    </row>
    <row r="136" spans="2:12" ht="12" customHeight="1" x14ac:dyDescent="0.15">
      <c r="B136" s="4740"/>
      <c r="C136" s="4742" t="s">
        <v>5179</v>
      </c>
      <c r="D136" s="1228" t="s">
        <v>72</v>
      </c>
      <c r="E136" s="1229" t="s">
        <v>2214</v>
      </c>
      <c r="F136" s="4770" t="s">
        <v>2689</v>
      </c>
      <c r="G136" s="4772">
        <v>0</v>
      </c>
      <c r="H136" s="2746" t="s">
        <v>5857</v>
      </c>
      <c r="I136" s="4775" t="s">
        <v>2215</v>
      </c>
      <c r="J136" s="2746">
        <v>365</v>
      </c>
      <c r="K136" s="2746">
        <v>1366</v>
      </c>
      <c r="L136" s="4705" t="s">
        <v>4209</v>
      </c>
    </row>
    <row r="137" spans="2:12" ht="12" customHeight="1" x14ac:dyDescent="0.15">
      <c r="B137" s="4740"/>
      <c r="C137" s="4743"/>
      <c r="D137" s="1219"/>
      <c r="E137" s="1220" t="s">
        <v>2216</v>
      </c>
      <c r="F137" s="4771"/>
      <c r="G137" s="4773"/>
      <c r="H137" s="2270"/>
      <c r="I137" s="4776"/>
      <c r="J137" s="2270"/>
      <c r="K137" s="2270"/>
      <c r="L137" s="4703"/>
    </row>
    <row r="138" spans="2:12" ht="12" customHeight="1" x14ac:dyDescent="0.15">
      <c r="B138" s="4740"/>
      <c r="C138" s="4743"/>
      <c r="D138" s="1221" t="s">
        <v>70</v>
      </c>
      <c r="E138" s="1246" t="s">
        <v>2217</v>
      </c>
      <c r="F138" s="4768" t="s">
        <v>2689</v>
      </c>
      <c r="G138" s="4773"/>
      <c r="H138" s="2270"/>
      <c r="I138" s="4776"/>
      <c r="J138" s="2270"/>
      <c r="K138" s="2270"/>
      <c r="L138" s="4716" t="s">
        <v>4210</v>
      </c>
    </row>
    <row r="139" spans="2:12" ht="12" customHeight="1" x14ac:dyDescent="0.15">
      <c r="B139" s="4740"/>
      <c r="C139" s="4744"/>
      <c r="D139" s="1230" t="s">
        <v>71</v>
      </c>
      <c r="E139" s="1247" t="s">
        <v>6</v>
      </c>
      <c r="F139" s="4769"/>
      <c r="G139" s="4774"/>
      <c r="H139" s="2743"/>
      <c r="I139" s="4777"/>
      <c r="J139" s="2743"/>
      <c r="K139" s="2743"/>
      <c r="L139" s="4983"/>
    </row>
    <row r="140" spans="2:12" ht="12" customHeight="1" x14ac:dyDescent="0.15">
      <c r="B140" s="4740"/>
      <c r="C140" s="4742" t="s">
        <v>4002</v>
      </c>
      <c r="D140" s="1221" t="s">
        <v>72</v>
      </c>
      <c r="E140" s="1220" t="s">
        <v>2218</v>
      </c>
      <c r="F140" s="4770" t="s">
        <v>2689</v>
      </c>
      <c r="G140" s="4772">
        <v>0</v>
      </c>
      <c r="H140" s="2746" t="s">
        <v>5857</v>
      </c>
      <c r="I140" s="4775" t="s">
        <v>2219</v>
      </c>
      <c r="J140" s="2746">
        <v>365</v>
      </c>
      <c r="K140" s="2746">
        <v>294</v>
      </c>
      <c r="L140" s="4705" t="s">
        <v>4209</v>
      </c>
    </row>
    <row r="141" spans="2:12" ht="12" customHeight="1" x14ac:dyDescent="0.15">
      <c r="B141" s="4740"/>
      <c r="C141" s="4743"/>
      <c r="D141" s="1219"/>
      <c r="E141" s="1220" t="s">
        <v>2220</v>
      </c>
      <c r="F141" s="4771"/>
      <c r="G141" s="4773"/>
      <c r="H141" s="2270"/>
      <c r="I141" s="4776"/>
      <c r="J141" s="2270"/>
      <c r="K141" s="2270"/>
      <c r="L141" s="4703"/>
    </row>
    <row r="142" spans="2:12" ht="12" customHeight="1" x14ac:dyDescent="0.15">
      <c r="B142" s="4740"/>
      <c r="C142" s="4743"/>
      <c r="D142" s="1221" t="s">
        <v>70</v>
      </c>
      <c r="E142" s="1246" t="s">
        <v>2221</v>
      </c>
      <c r="F142" s="4768" t="s">
        <v>2689</v>
      </c>
      <c r="G142" s="4773"/>
      <c r="H142" s="2270"/>
      <c r="I142" s="4776"/>
      <c r="J142" s="2270"/>
      <c r="K142" s="2270"/>
      <c r="L142" s="4716" t="s">
        <v>4210</v>
      </c>
    </row>
    <row r="143" spans="2:12" ht="12" customHeight="1" thickBot="1" x14ac:dyDescent="0.2">
      <c r="B143" s="4741"/>
      <c r="C143" s="4851"/>
      <c r="D143" s="1244" t="s">
        <v>71</v>
      </c>
      <c r="E143" s="1248" t="s">
        <v>6</v>
      </c>
      <c r="F143" s="4864"/>
      <c r="G143" s="4854"/>
      <c r="H143" s="2747"/>
      <c r="I143" s="4855"/>
      <c r="J143" s="2747"/>
      <c r="K143" s="2747"/>
      <c r="L143" s="4983"/>
    </row>
    <row r="144" spans="2:12" ht="12" customHeight="1" x14ac:dyDescent="0.15">
      <c r="B144" s="4805" t="s">
        <v>2497</v>
      </c>
      <c r="C144" s="4807" t="s">
        <v>3113</v>
      </c>
      <c r="D144" s="1263" t="s">
        <v>72</v>
      </c>
      <c r="E144" s="1264" t="s">
        <v>5256</v>
      </c>
      <c r="F144" s="4809" t="s">
        <v>5257</v>
      </c>
      <c r="G144" s="4811">
        <v>13</v>
      </c>
      <c r="H144" s="3136">
        <v>72416</v>
      </c>
      <c r="I144" s="4875" t="s">
        <v>3114</v>
      </c>
      <c r="J144" s="3136">
        <v>320</v>
      </c>
      <c r="K144" s="4876">
        <v>5121</v>
      </c>
      <c r="L144" s="4998" t="s">
        <v>3342</v>
      </c>
    </row>
    <row r="145" spans="2:12" ht="12" customHeight="1" x14ac:dyDescent="0.15">
      <c r="B145" s="4806"/>
      <c r="C145" s="4808"/>
      <c r="D145" s="1263"/>
      <c r="E145" s="1265" t="s">
        <v>3115</v>
      </c>
      <c r="F145" s="4810"/>
      <c r="G145" s="4812"/>
      <c r="H145" s="3137"/>
      <c r="I145" s="4869"/>
      <c r="J145" s="3137"/>
      <c r="K145" s="4877"/>
      <c r="L145" s="4999"/>
    </row>
    <row r="146" spans="2:12" ht="12" customHeight="1" x14ac:dyDescent="0.15">
      <c r="B146" s="4806"/>
      <c r="C146" s="4808"/>
      <c r="D146" s="1266" t="s">
        <v>70</v>
      </c>
      <c r="E146" s="1267" t="s">
        <v>5258</v>
      </c>
      <c r="F146" s="4878" t="s">
        <v>6</v>
      </c>
      <c r="G146" s="4812"/>
      <c r="H146" s="3137"/>
      <c r="I146" s="4869"/>
      <c r="J146" s="3137"/>
      <c r="K146" s="4877"/>
      <c r="L146" s="5002" t="s">
        <v>5259</v>
      </c>
    </row>
    <row r="147" spans="2:12" ht="12" customHeight="1" x14ac:dyDescent="0.15">
      <c r="B147" s="4806"/>
      <c r="C147" s="4808"/>
      <c r="D147" s="1268" t="s">
        <v>71</v>
      </c>
      <c r="E147" s="1269" t="s">
        <v>5260</v>
      </c>
      <c r="F147" s="4879"/>
      <c r="G147" s="4812"/>
      <c r="H147" s="3137"/>
      <c r="I147" s="4869"/>
      <c r="J147" s="3137"/>
      <c r="K147" s="4877"/>
      <c r="L147" s="5003"/>
    </row>
    <row r="148" spans="2:12" ht="12" customHeight="1" x14ac:dyDescent="0.15">
      <c r="B148" s="4743"/>
      <c r="C148" s="4745" t="s">
        <v>5261</v>
      </c>
      <c r="D148" s="1225" t="s">
        <v>72</v>
      </c>
      <c r="E148" s="1226" t="s">
        <v>5262</v>
      </c>
      <c r="F148" s="4873" t="s">
        <v>4809</v>
      </c>
      <c r="G148" s="4812">
        <v>2</v>
      </c>
      <c r="H148" s="3137">
        <v>11819</v>
      </c>
      <c r="I148" s="4824" t="s">
        <v>2222</v>
      </c>
      <c r="J148" s="3137">
        <v>308</v>
      </c>
      <c r="K148" s="4885">
        <v>1028</v>
      </c>
      <c r="L148" s="5000" t="s">
        <v>3342</v>
      </c>
    </row>
    <row r="149" spans="2:12" ht="12" customHeight="1" x14ac:dyDescent="0.15">
      <c r="B149" s="4743"/>
      <c r="C149" s="4745"/>
      <c r="D149" s="1263"/>
      <c r="E149" s="1265" t="s">
        <v>5263</v>
      </c>
      <c r="F149" s="4874"/>
      <c r="G149" s="4812"/>
      <c r="H149" s="3137"/>
      <c r="I149" s="4824"/>
      <c r="J149" s="3137"/>
      <c r="K149" s="4885"/>
      <c r="L149" s="4999"/>
    </row>
    <row r="150" spans="2:12" ht="12" customHeight="1" x14ac:dyDescent="0.15">
      <c r="B150" s="4743"/>
      <c r="C150" s="4745"/>
      <c r="D150" s="1266" t="s">
        <v>70</v>
      </c>
      <c r="E150" s="1267" t="s">
        <v>5264</v>
      </c>
      <c r="F150" s="4768" t="s">
        <v>4809</v>
      </c>
      <c r="G150" s="4812"/>
      <c r="H150" s="3137"/>
      <c r="I150" s="4824"/>
      <c r="J150" s="3137"/>
      <c r="K150" s="4885"/>
      <c r="L150" s="4703" t="s">
        <v>5265</v>
      </c>
    </row>
    <row r="151" spans="2:12" ht="12" customHeight="1" x14ac:dyDescent="0.15">
      <c r="B151" s="4743"/>
      <c r="C151" s="4745"/>
      <c r="D151" s="1268" t="s">
        <v>71</v>
      </c>
      <c r="E151" s="1269" t="s">
        <v>5266</v>
      </c>
      <c r="F151" s="4769"/>
      <c r="G151" s="4812"/>
      <c r="H151" s="3137"/>
      <c r="I151" s="4824"/>
      <c r="J151" s="3137"/>
      <c r="K151" s="4885"/>
      <c r="L151" s="4982"/>
    </row>
    <row r="152" spans="2:12" ht="12" customHeight="1" x14ac:dyDescent="0.15">
      <c r="B152" s="1270"/>
      <c r="C152" s="4742" t="s">
        <v>5267</v>
      </c>
      <c r="D152" s="1225" t="s">
        <v>72</v>
      </c>
      <c r="E152" s="1226" t="s">
        <v>5268</v>
      </c>
      <c r="F152" s="4886" t="s">
        <v>5269</v>
      </c>
      <c r="G152" s="4772">
        <v>3</v>
      </c>
      <c r="H152" s="2746">
        <v>7790</v>
      </c>
      <c r="I152" s="4852" t="s">
        <v>2223</v>
      </c>
      <c r="J152" s="2746">
        <v>308</v>
      </c>
      <c r="K152" s="4888">
        <v>2867</v>
      </c>
      <c r="L152" s="5000" t="s">
        <v>3342</v>
      </c>
    </row>
    <row r="153" spans="2:12" ht="12" customHeight="1" x14ac:dyDescent="0.15">
      <c r="B153" s="1270"/>
      <c r="C153" s="4743"/>
      <c r="D153" s="1263"/>
      <c r="E153" s="1265" t="s">
        <v>5270</v>
      </c>
      <c r="F153" s="4887"/>
      <c r="G153" s="4773"/>
      <c r="H153" s="2270"/>
      <c r="I153" s="4857"/>
      <c r="J153" s="2270"/>
      <c r="K153" s="4889"/>
      <c r="L153" s="4999"/>
    </row>
    <row r="154" spans="2:12" ht="12" customHeight="1" x14ac:dyDescent="0.15">
      <c r="B154" s="1270"/>
      <c r="C154" s="4743"/>
      <c r="D154" s="1266" t="s">
        <v>70</v>
      </c>
      <c r="E154" s="1267" t="s">
        <v>5271</v>
      </c>
      <c r="F154" s="4880" t="s">
        <v>5272</v>
      </c>
      <c r="G154" s="4773"/>
      <c r="H154" s="2270"/>
      <c r="I154" s="4857"/>
      <c r="J154" s="2270"/>
      <c r="K154" s="4889"/>
      <c r="L154" s="5002" t="s">
        <v>5273</v>
      </c>
    </row>
    <row r="155" spans="2:12" ht="12" customHeight="1" x14ac:dyDescent="0.15">
      <c r="B155" s="1270"/>
      <c r="C155" s="4744"/>
      <c r="D155" s="1268" t="s">
        <v>71</v>
      </c>
      <c r="E155" s="1269" t="s">
        <v>5274</v>
      </c>
      <c r="F155" s="4881"/>
      <c r="G155" s="4774"/>
      <c r="H155" s="2743"/>
      <c r="I155" s="4827"/>
      <c r="J155" s="2743"/>
      <c r="K155" s="4890"/>
      <c r="L155" s="5003"/>
    </row>
    <row r="156" spans="2:12" ht="12" customHeight="1" x14ac:dyDescent="0.15">
      <c r="B156" s="1270"/>
      <c r="C156" s="4742" t="s">
        <v>5275</v>
      </c>
      <c r="D156" s="1263" t="s">
        <v>72</v>
      </c>
      <c r="E156" s="1264" t="s">
        <v>5276</v>
      </c>
      <c r="F156" s="4770" t="s">
        <v>4809</v>
      </c>
      <c r="G156" s="4772">
        <v>3</v>
      </c>
      <c r="H156" s="2746">
        <v>5705</v>
      </c>
      <c r="I156" s="4852" t="s">
        <v>5277</v>
      </c>
      <c r="J156" s="2746">
        <v>308</v>
      </c>
      <c r="K156" s="4888">
        <v>2233</v>
      </c>
      <c r="L156" s="5000" t="s">
        <v>3342</v>
      </c>
    </row>
    <row r="157" spans="2:12" ht="12" customHeight="1" x14ac:dyDescent="0.15">
      <c r="B157" s="1270"/>
      <c r="C157" s="4743"/>
      <c r="D157" s="1263"/>
      <c r="E157" s="1265" t="s">
        <v>5278</v>
      </c>
      <c r="F157" s="4771"/>
      <c r="G157" s="4773"/>
      <c r="H157" s="2270"/>
      <c r="I157" s="4857"/>
      <c r="J157" s="2270"/>
      <c r="K157" s="4889"/>
      <c r="L157" s="4999"/>
    </row>
    <row r="158" spans="2:12" ht="12" customHeight="1" x14ac:dyDescent="0.15">
      <c r="B158" s="1270"/>
      <c r="C158" s="4743"/>
      <c r="D158" s="1266" t="s">
        <v>70</v>
      </c>
      <c r="E158" s="1267" t="s">
        <v>5279</v>
      </c>
      <c r="F158" s="4768" t="s">
        <v>4809</v>
      </c>
      <c r="G158" s="4773"/>
      <c r="H158" s="2270"/>
      <c r="I158" s="4857"/>
      <c r="J158" s="2270"/>
      <c r="K158" s="4889"/>
      <c r="L158" s="5002" t="s">
        <v>5280</v>
      </c>
    </row>
    <row r="159" spans="2:12" ht="12" customHeight="1" thickBot="1" x14ac:dyDescent="0.2">
      <c r="B159" s="1271"/>
      <c r="C159" s="4882"/>
      <c r="D159" s="1272" t="s">
        <v>71</v>
      </c>
      <c r="E159" s="1262" t="s">
        <v>5279</v>
      </c>
      <c r="F159" s="4892"/>
      <c r="G159" s="4883"/>
      <c r="H159" s="3172"/>
      <c r="I159" s="4884"/>
      <c r="J159" s="3172"/>
      <c r="K159" s="4891"/>
      <c r="L159" s="5004"/>
    </row>
    <row r="160" spans="2:12" ht="12" customHeight="1" x14ac:dyDescent="0.15">
      <c r="B160" s="4805" t="s">
        <v>5315</v>
      </c>
      <c r="C160" s="4906" t="s">
        <v>2224</v>
      </c>
      <c r="D160" s="1217" t="s">
        <v>72</v>
      </c>
      <c r="E160" s="1218" t="s">
        <v>98</v>
      </c>
      <c r="F160" s="4867" t="s">
        <v>5316</v>
      </c>
      <c r="G160" s="4832">
        <v>4</v>
      </c>
      <c r="H160" s="2804">
        <v>30650</v>
      </c>
      <c r="I160" s="4833" t="s">
        <v>5317</v>
      </c>
      <c r="J160" s="2804">
        <v>357</v>
      </c>
      <c r="K160" s="2804">
        <v>2858</v>
      </c>
      <c r="L160" s="4998" t="s">
        <v>3342</v>
      </c>
    </row>
    <row r="161" spans="2:12" ht="12" customHeight="1" x14ac:dyDescent="0.15">
      <c r="B161" s="4806"/>
      <c r="C161" s="4898"/>
      <c r="D161" s="1219"/>
      <c r="E161" s="1220" t="s">
        <v>2225</v>
      </c>
      <c r="F161" s="4853"/>
      <c r="G161" s="4773"/>
      <c r="H161" s="2270"/>
      <c r="I161" s="4776"/>
      <c r="J161" s="2270"/>
      <c r="K161" s="2270"/>
      <c r="L161" s="4999"/>
    </row>
    <row r="162" spans="2:12" ht="12" customHeight="1" x14ac:dyDescent="0.15">
      <c r="B162" s="4806"/>
      <c r="C162" s="4898"/>
      <c r="D162" s="1221" t="s">
        <v>70</v>
      </c>
      <c r="E162" s="1246" t="s">
        <v>2226</v>
      </c>
      <c r="F162" s="4826" t="s">
        <v>5318</v>
      </c>
      <c r="G162" s="4773"/>
      <c r="H162" s="2270"/>
      <c r="I162" s="4776"/>
      <c r="J162" s="2270"/>
      <c r="K162" s="2270"/>
      <c r="L162" s="4716" t="s">
        <v>3415</v>
      </c>
    </row>
    <row r="163" spans="2:12" ht="12" customHeight="1" thickBot="1" x14ac:dyDescent="0.2">
      <c r="B163" s="4905"/>
      <c r="C163" s="4907"/>
      <c r="D163" s="1244" t="s">
        <v>71</v>
      </c>
      <c r="E163" s="1248" t="s">
        <v>2227</v>
      </c>
      <c r="F163" s="4893"/>
      <c r="G163" s="4854"/>
      <c r="H163" s="2747"/>
      <c r="I163" s="4855"/>
      <c r="J163" s="2747"/>
      <c r="K163" s="2747"/>
      <c r="L163" s="5005"/>
    </row>
    <row r="164" spans="2:12" ht="12" customHeight="1" thickBot="1" x14ac:dyDescent="0.2">
      <c r="B164" s="4894" t="s">
        <v>7</v>
      </c>
      <c r="C164" s="4897" t="s">
        <v>2228</v>
      </c>
      <c r="D164" s="1273" t="s">
        <v>72</v>
      </c>
      <c r="E164" s="1218" t="s">
        <v>5319</v>
      </c>
      <c r="F164" s="4831" t="s">
        <v>4809</v>
      </c>
      <c r="G164" s="4832">
        <v>0</v>
      </c>
      <c r="H164" s="2804">
        <v>2136</v>
      </c>
      <c r="I164" s="4833" t="s">
        <v>2229</v>
      </c>
      <c r="J164" s="2804">
        <v>362</v>
      </c>
      <c r="K164" s="2804">
        <v>2430</v>
      </c>
      <c r="L164" s="4985" t="s">
        <v>5320</v>
      </c>
    </row>
    <row r="165" spans="2:12" ht="12" customHeight="1" thickBot="1" x14ac:dyDescent="0.2">
      <c r="B165" s="4895"/>
      <c r="C165" s="4898"/>
      <c r="D165" s="1274"/>
      <c r="E165" s="1264" t="s">
        <v>2230</v>
      </c>
      <c r="F165" s="4900"/>
      <c r="G165" s="4773"/>
      <c r="H165" s="2270"/>
      <c r="I165" s="4776"/>
      <c r="J165" s="2270"/>
      <c r="K165" s="2270"/>
      <c r="L165" s="4703"/>
    </row>
    <row r="166" spans="2:12" ht="12" customHeight="1" thickBot="1" x14ac:dyDescent="0.2">
      <c r="B166" s="4895"/>
      <c r="C166" s="4898"/>
      <c r="D166" s="1275" t="s">
        <v>70</v>
      </c>
      <c r="E166" s="1267" t="s">
        <v>4809</v>
      </c>
      <c r="F166" s="4863" t="s">
        <v>2689</v>
      </c>
      <c r="G166" s="4773"/>
      <c r="H166" s="2270"/>
      <c r="I166" s="4776"/>
      <c r="J166" s="2270"/>
      <c r="K166" s="2270"/>
      <c r="L166" s="4703" t="s">
        <v>4222</v>
      </c>
    </row>
    <row r="167" spans="2:12" ht="12" customHeight="1" thickBot="1" x14ac:dyDescent="0.2">
      <c r="B167" s="4895"/>
      <c r="C167" s="4899"/>
      <c r="D167" s="1276" t="s">
        <v>71</v>
      </c>
      <c r="E167" s="1277" t="s">
        <v>2689</v>
      </c>
      <c r="F167" s="4908"/>
      <c r="G167" s="4901"/>
      <c r="H167" s="2272"/>
      <c r="I167" s="4902"/>
      <c r="J167" s="2272"/>
      <c r="K167" s="2272"/>
      <c r="L167" s="4982"/>
    </row>
    <row r="168" spans="2:12" ht="12" customHeight="1" thickBot="1" x14ac:dyDescent="0.2">
      <c r="B168" s="4895"/>
      <c r="C168" s="4909" t="s">
        <v>4480</v>
      </c>
      <c r="D168" s="1221" t="s">
        <v>72</v>
      </c>
      <c r="E168" s="1220" t="s">
        <v>101</v>
      </c>
      <c r="F168" s="4910" t="s">
        <v>2689</v>
      </c>
      <c r="G168" s="4911">
        <v>4</v>
      </c>
      <c r="H168" s="4912">
        <v>11643</v>
      </c>
      <c r="I168" s="4913" t="s">
        <v>3105</v>
      </c>
      <c r="J168" s="4912">
        <v>357</v>
      </c>
      <c r="K168" s="4912">
        <v>693</v>
      </c>
      <c r="L168" s="5000" t="s">
        <v>3342</v>
      </c>
    </row>
    <row r="169" spans="2:12" ht="12" customHeight="1" thickBot="1" x14ac:dyDescent="0.2">
      <c r="B169" s="4895"/>
      <c r="C169" s="4898"/>
      <c r="D169" s="1219"/>
      <c r="E169" s="1220" t="s">
        <v>2231</v>
      </c>
      <c r="F169" s="4771"/>
      <c r="G169" s="4773"/>
      <c r="H169" s="2270"/>
      <c r="I169" s="4776"/>
      <c r="J169" s="2270"/>
      <c r="K169" s="2270"/>
      <c r="L169" s="4999"/>
    </row>
    <row r="170" spans="2:12" ht="12" customHeight="1" thickBot="1" x14ac:dyDescent="0.2">
      <c r="B170" s="4895"/>
      <c r="C170" s="4898"/>
      <c r="D170" s="1221" t="s">
        <v>70</v>
      </c>
      <c r="E170" s="1246" t="s">
        <v>1737</v>
      </c>
      <c r="F170" s="4768" t="s">
        <v>2689</v>
      </c>
      <c r="G170" s="4773"/>
      <c r="H170" s="2270"/>
      <c r="I170" s="4776"/>
      <c r="J170" s="2270"/>
      <c r="K170" s="2270"/>
      <c r="L170" s="4703" t="s">
        <v>3416</v>
      </c>
    </row>
    <row r="171" spans="2:12" ht="12" customHeight="1" thickBot="1" x14ac:dyDescent="0.2">
      <c r="B171" s="4895"/>
      <c r="C171" s="4899"/>
      <c r="D171" s="1221" t="s">
        <v>71</v>
      </c>
      <c r="E171" s="1246" t="s">
        <v>1737</v>
      </c>
      <c r="F171" s="4908"/>
      <c r="G171" s="4901"/>
      <c r="H171" s="2272"/>
      <c r="I171" s="4902"/>
      <c r="J171" s="2272"/>
      <c r="K171" s="2272"/>
      <c r="L171" s="4982"/>
    </row>
    <row r="172" spans="2:12" ht="12" customHeight="1" thickBot="1" x14ac:dyDescent="0.2">
      <c r="B172" s="4895"/>
      <c r="C172" s="4928" t="s">
        <v>2510</v>
      </c>
      <c r="D172" s="1278" t="s">
        <v>72</v>
      </c>
      <c r="E172" s="1279" t="s">
        <v>3925</v>
      </c>
      <c r="F172" s="4910" t="s">
        <v>2689</v>
      </c>
      <c r="G172" s="4931">
        <v>0</v>
      </c>
      <c r="H172" s="4933">
        <v>0</v>
      </c>
      <c r="I172" s="4935" t="s">
        <v>2232</v>
      </c>
      <c r="J172" s="4933">
        <v>0</v>
      </c>
      <c r="K172" s="4933">
        <v>271</v>
      </c>
      <c r="L172" s="4705" t="s">
        <v>3344</v>
      </c>
    </row>
    <row r="173" spans="2:12" ht="12" customHeight="1" thickBot="1" x14ac:dyDescent="0.2">
      <c r="B173" s="4895"/>
      <c r="C173" s="4929"/>
      <c r="D173" s="1219"/>
      <c r="E173" s="1220" t="s">
        <v>5321</v>
      </c>
      <c r="F173" s="4771"/>
      <c r="G173" s="4920"/>
      <c r="H173" s="4923"/>
      <c r="I173" s="4936"/>
      <c r="J173" s="4923"/>
      <c r="K173" s="4923"/>
      <c r="L173" s="4703"/>
    </row>
    <row r="174" spans="2:12" ht="12" customHeight="1" thickBot="1" x14ac:dyDescent="0.2">
      <c r="B174" s="4895"/>
      <c r="C174" s="4929"/>
      <c r="D174" s="1221" t="s">
        <v>70</v>
      </c>
      <c r="E174" s="1246" t="s">
        <v>3926</v>
      </c>
      <c r="F174" s="4903" t="s">
        <v>2689</v>
      </c>
      <c r="G174" s="4920"/>
      <c r="H174" s="4923"/>
      <c r="I174" s="4936"/>
      <c r="J174" s="4923"/>
      <c r="K174" s="4923"/>
      <c r="L174" s="4703"/>
    </row>
    <row r="175" spans="2:12" ht="12" customHeight="1" x14ac:dyDescent="0.15">
      <c r="B175" s="4896"/>
      <c r="C175" s="4930"/>
      <c r="D175" s="1221" t="s">
        <v>71</v>
      </c>
      <c r="E175" s="1246" t="s">
        <v>3927</v>
      </c>
      <c r="F175" s="4904"/>
      <c r="G175" s="4932"/>
      <c r="H175" s="4934"/>
      <c r="I175" s="4937"/>
      <c r="J175" s="4934"/>
      <c r="K175" s="4934"/>
      <c r="L175" s="4986"/>
    </row>
    <row r="176" spans="2:12" ht="12" customHeight="1" thickBot="1" x14ac:dyDescent="0.2">
      <c r="B176" s="4802"/>
      <c r="C176" s="4914" t="s">
        <v>2511</v>
      </c>
      <c r="D176" s="1228" t="s">
        <v>72</v>
      </c>
      <c r="E176" s="1229" t="s">
        <v>3928</v>
      </c>
      <c r="F176" s="4917" t="s">
        <v>2689</v>
      </c>
      <c r="G176" s="4919">
        <v>0</v>
      </c>
      <c r="H176" s="4922">
        <v>298</v>
      </c>
      <c r="I176" s="4925" t="s">
        <v>3929</v>
      </c>
      <c r="J176" s="4922">
        <v>70</v>
      </c>
      <c r="K176" s="4922">
        <v>2015</v>
      </c>
      <c r="L176" s="5000" t="s">
        <v>3342</v>
      </c>
    </row>
    <row r="177" spans="2:12" ht="12" customHeight="1" thickBot="1" x14ac:dyDescent="0.2">
      <c r="B177" s="4803"/>
      <c r="C177" s="4915"/>
      <c r="D177" s="1219"/>
      <c r="E177" s="1220" t="s">
        <v>2233</v>
      </c>
      <c r="F177" s="4918"/>
      <c r="G177" s="4920"/>
      <c r="H177" s="4923"/>
      <c r="I177" s="4926"/>
      <c r="J177" s="4923"/>
      <c r="K177" s="4923"/>
      <c r="L177" s="4999"/>
    </row>
    <row r="178" spans="2:12" ht="12" customHeight="1" thickBot="1" x14ac:dyDescent="0.2">
      <c r="B178" s="4803"/>
      <c r="C178" s="4915"/>
      <c r="D178" s="1221" t="s">
        <v>70</v>
      </c>
      <c r="E178" s="1246" t="s">
        <v>2689</v>
      </c>
      <c r="F178" s="4863" t="s">
        <v>2689</v>
      </c>
      <c r="G178" s="4920"/>
      <c r="H178" s="4923"/>
      <c r="I178" s="4926"/>
      <c r="J178" s="4923"/>
      <c r="K178" s="4923"/>
      <c r="L178" s="4716" t="s">
        <v>3930</v>
      </c>
    </row>
    <row r="179" spans="2:12" ht="12" customHeight="1" x14ac:dyDescent="0.15">
      <c r="B179" s="4804"/>
      <c r="C179" s="4916"/>
      <c r="D179" s="1230" t="s">
        <v>71</v>
      </c>
      <c r="E179" s="1247" t="s">
        <v>6</v>
      </c>
      <c r="F179" s="4769"/>
      <c r="G179" s="4921"/>
      <c r="H179" s="4924"/>
      <c r="I179" s="4927"/>
      <c r="J179" s="4924"/>
      <c r="K179" s="4924"/>
      <c r="L179" s="4983"/>
    </row>
    <row r="180" spans="2:12" ht="12" customHeight="1" x14ac:dyDescent="0.15">
      <c r="B180" s="4806"/>
      <c r="C180" s="4898" t="s">
        <v>3931</v>
      </c>
      <c r="D180" s="1221" t="s">
        <v>72</v>
      </c>
      <c r="E180" s="1220" t="s">
        <v>102</v>
      </c>
      <c r="F180" s="1280" t="s">
        <v>6</v>
      </c>
      <c r="G180" s="4773">
        <v>0</v>
      </c>
      <c r="H180" s="2270">
        <v>2059</v>
      </c>
      <c r="I180" s="4776" t="s">
        <v>2234</v>
      </c>
      <c r="J180" s="2270">
        <v>358</v>
      </c>
      <c r="K180" s="2270">
        <v>2220</v>
      </c>
      <c r="L180" s="4705" t="s">
        <v>3344</v>
      </c>
    </row>
    <row r="181" spans="2:12" ht="12" customHeight="1" x14ac:dyDescent="0.15">
      <c r="B181" s="4806"/>
      <c r="C181" s="4898"/>
      <c r="D181" s="1219"/>
      <c r="E181" s="1220" t="s">
        <v>2235</v>
      </c>
      <c r="F181" s="1281"/>
      <c r="G181" s="4773"/>
      <c r="H181" s="2270"/>
      <c r="I181" s="4776"/>
      <c r="J181" s="2270"/>
      <c r="K181" s="2270"/>
      <c r="L181" s="4703"/>
    </row>
    <row r="182" spans="2:12" ht="12" customHeight="1" x14ac:dyDescent="0.15">
      <c r="B182" s="4806"/>
      <c r="C182" s="4898"/>
      <c r="D182" s="1221" t="s">
        <v>70</v>
      </c>
      <c r="E182" s="1246" t="s">
        <v>3932</v>
      </c>
      <c r="F182" s="1282" t="s">
        <v>6</v>
      </c>
      <c r="G182" s="4773"/>
      <c r="H182" s="2270"/>
      <c r="I182" s="4776"/>
      <c r="J182" s="2270"/>
      <c r="K182" s="2270"/>
      <c r="L182" s="4703"/>
    </row>
    <row r="183" spans="2:12" ht="12" customHeight="1" x14ac:dyDescent="0.15">
      <c r="B183" s="4806"/>
      <c r="C183" s="4899"/>
      <c r="D183" s="1283" t="s">
        <v>71</v>
      </c>
      <c r="E183" s="1284" t="s">
        <v>2689</v>
      </c>
      <c r="F183" s="1285"/>
      <c r="G183" s="4901"/>
      <c r="H183" s="2272"/>
      <c r="I183" s="4902"/>
      <c r="J183" s="2272"/>
      <c r="K183" s="2272"/>
      <c r="L183" s="4982"/>
    </row>
    <row r="184" spans="2:12" ht="12" customHeight="1" x14ac:dyDescent="0.15">
      <c r="B184" s="1286"/>
      <c r="C184" s="4898" t="s">
        <v>2512</v>
      </c>
      <c r="D184" s="1221" t="s">
        <v>72</v>
      </c>
      <c r="E184" s="1220" t="s">
        <v>3933</v>
      </c>
      <c r="F184" s="4778" t="s">
        <v>4809</v>
      </c>
      <c r="G184" s="4773">
        <v>1</v>
      </c>
      <c r="H184" s="2270">
        <v>3421</v>
      </c>
      <c r="I184" s="4857" t="s">
        <v>2236</v>
      </c>
      <c r="J184" s="4735">
        <v>136</v>
      </c>
      <c r="K184" s="2270">
        <v>1515</v>
      </c>
      <c r="L184" s="5000" t="s">
        <v>3342</v>
      </c>
    </row>
    <row r="185" spans="2:12" ht="12" customHeight="1" x14ac:dyDescent="0.15">
      <c r="B185" s="1286"/>
      <c r="C185" s="4898"/>
      <c r="D185" s="1219"/>
      <c r="E185" s="1220" t="s">
        <v>2237</v>
      </c>
      <c r="F185" s="4900"/>
      <c r="G185" s="4773"/>
      <c r="H185" s="2270"/>
      <c r="I185" s="4857"/>
      <c r="J185" s="4735"/>
      <c r="K185" s="2270"/>
      <c r="L185" s="4999"/>
    </row>
    <row r="186" spans="2:12" ht="12" customHeight="1" x14ac:dyDescent="0.15">
      <c r="B186" s="1286"/>
      <c r="C186" s="4898"/>
      <c r="D186" s="1221" t="s">
        <v>70</v>
      </c>
      <c r="E186" s="1246" t="s">
        <v>6</v>
      </c>
      <c r="F186" s="4863" t="s">
        <v>4809</v>
      </c>
      <c r="G186" s="4773"/>
      <c r="H186" s="2270"/>
      <c r="I186" s="4857"/>
      <c r="J186" s="4735"/>
      <c r="K186" s="2270"/>
      <c r="L186" s="4703" t="s">
        <v>3417</v>
      </c>
    </row>
    <row r="187" spans="2:12" ht="12" customHeight="1" x14ac:dyDescent="0.15">
      <c r="B187" s="1286"/>
      <c r="C187" s="4899"/>
      <c r="D187" s="1283" t="s">
        <v>71</v>
      </c>
      <c r="E187" s="1284" t="s">
        <v>6</v>
      </c>
      <c r="F187" s="4908"/>
      <c r="G187" s="4901"/>
      <c r="H187" s="2272"/>
      <c r="I187" s="4940"/>
      <c r="J187" s="4938"/>
      <c r="K187" s="2272"/>
      <c r="L187" s="4982"/>
    </row>
    <row r="188" spans="2:12" ht="12" customHeight="1" x14ac:dyDescent="0.15">
      <c r="B188" s="1286"/>
      <c r="C188" s="4909" t="s">
        <v>2513</v>
      </c>
      <c r="D188" s="1278" t="s">
        <v>72</v>
      </c>
      <c r="E188" s="1279" t="s">
        <v>5322</v>
      </c>
      <c r="F188" s="4910" t="s">
        <v>4809</v>
      </c>
      <c r="G188" s="4911">
        <v>1</v>
      </c>
      <c r="H188" s="4912">
        <v>4411</v>
      </c>
      <c r="I188" s="4939" t="s">
        <v>2236</v>
      </c>
      <c r="J188" s="4941">
        <v>203</v>
      </c>
      <c r="K188" s="4912">
        <v>2050</v>
      </c>
      <c r="L188" s="5000" t="s">
        <v>3342</v>
      </c>
    </row>
    <row r="189" spans="2:12" ht="12" customHeight="1" x14ac:dyDescent="0.15">
      <c r="B189" s="1286"/>
      <c r="C189" s="4898"/>
      <c r="D189" s="1219"/>
      <c r="E189" s="1220" t="s">
        <v>2238</v>
      </c>
      <c r="F189" s="4900"/>
      <c r="G189" s="4773"/>
      <c r="H189" s="2270"/>
      <c r="I189" s="4857"/>
      <c r="J189" s="4735"/>
      <c r="K189" s="2270"/>
      <c r="L189" s="4999"/>
    </row>
    <row r="190" spans="2:12" ht="12" customHeight="1" x14ac:dyDescent="0.15">
      <c r="B190" s="1286"/>
      <c r="C190" s="4898"/>
      <c r="D190" s="1221" t="s">
        <v>70</v>
      </c>
      <c r="E190" s="1246" t="s">
        <v>6</v>
      </c>
      <c r="F190" s="4863" t="s">
        <v>4809</v>
      </c>
      <c r="G190" s="4773"/>
      <c r="H190" s="2270"/>
      <c r="I190" s="4857"/>
      <c r="J190" s="4735"/>
      <c r="K190" s="2270"/>
      <c r="L190" s="4703" t="s">
        <v>3418</v>
      </c>
    </row>
    <row r="191" spans="2:12" ht="12" customHeight="1" x14ac:dyDescent="0.15">
      <c r="B191" s="1286"/>
      <c r="C191" s="4899"/>
      <c r="D191" s="1283" t="s">
        <v>71</v>
      </c>
      <c r="E191" s="1284" t="s">
        <v>6</v>
      </c>
      <c r="F191" s="4908"/>
      <c r="G191" s="4901"/>
      <c r="H191" s="2272"/>
      <c r="I191" s="4940"/>
      <c r="J191" s="4938"/>
      <c r="K191" s="2272"/>
      <c r="L191" s="4982"/>
    </row>
    <row r="192" spans="2:12" ht="12" customHeight="1" x14ac:dyDescent="0.15">
      <c r="B192" s="4806"/>
      <c r="C192" s="4898" t="s">
        <v>2514</v>
      </c>
      <c r="D192" s="1221" t="s">
        <v>72</v>
      </c>
      <c r="E192" s="1220" t="s">
        <v>5323</v>
      </c>
      <c r="F192" s="4778" t="s">
        <v>4809</v>
      </c>
      <c r="G192" s="4773">
        <v>1</v>
      </c>
      <c r="H192" s="2270">
        <v>507</v>
      </c>
      <c r="I192" s="4857" t="s">
        <v>2239</v>
      </c>
      <c r="J192" s="4735">
        <v>293</v>
      </c>
      <c r="K192" s="2270">
        <v>1080</v>
      </c>
      <c r="L192" s="4705" t="s">
        <v>3344</v>
      </c>
    </row>
    <row r="193" spans="2:13" ht="12" customHeight="1" x14ac:dyDescent="0.15">
      <c r="B193" s="4806"/>
      <c r="C193" s="4898"/>
      <c r="D193" s="1219"/>
      <c r="E193" s="1220" t="s">
        <v>2240</v>
      </c>
      <c r="F193" s="4900"/>
      <c r="G193" s="4773"/>
      <c r="H193" s="2270"/>
      <c r="I193" s="4857"/>
      <c r="J193" s="4735"/>
      <c r="K193" s="2270"/>
      <c r="L193" s="4703"/>
    </row>
    <row r="194" spans="2:13" ht="12" customHeight="1" x14ac:dyDescent="0.15">
      <c r="B194" s="4806"/>
      <c r="C194" s="4898"/>
      <c r="D194" s="1221" t="s">
        <v>70</v>
      </c>
      <c r="E194" s="1246" t="s">
        <v>5324</v>
      </c>
      <c r="F194" s="4863" t="s">
        <v>4809</v>
      </c>
      <c r="G194" s="4773"/>
      <c r="H194" s="2270"/>
      <c r="I194" s="4857"/>
      <c r="J194" s="4735"/>
      <c r="K194" s="2270"/>
      <c r="L194" s="4703"/>
    </row>
    <row r="195" spans="2:13" ht="12" customHeight="1" thickBot="1" x14ac:dyDescent="0.2">
      <c r="B195" s="4905"/>
      <c r="C195" s="4907"/>
      <c r="D195" s="1244" t="s">
        <v>71</v>
      </c>
      <c r="E195" s="1287" t="s">
        <v>2241</v>
      </c>
      <c r="F195" s="4944"/>
      <c r="G195" s="4901"/>
      <c r="H195" s="4848"/>
      <c r="I195" s="4942"/>
      <c r="J195" s="4943"/>
      <c r="K195" s="4848"/>
      <c r="L195" s="4986"/>
    </row>
    <row r="196" spans="2:13" ht="12" customHeight="1" x14ac:dyDescent="0.15">
      <c r="B196" s="4743" t="s">
        <v>25</v>
      </c>
      <c r="C196" s="4757" t="s">
        <v>5331</v>
      </c>
      <c r="D196" s="1257" t="s">
        <v>72</v>
      </c>
      <c r="E196" s="1258" t="s">
        <v>2242</v>
      </c>
      <c r="F196" s="4791" t="s">
        <v>6</v>
      </c>
      <c r="G196" s="4868">
        <v>6</v>
      </c>
      <c r="H196" s="4800">
        <v>31875</v>
      </c>
      <c r="I196" s="4945" t="s">
        <v>5332</v>
      </c>
      <c r="J196" s="2804">
        <v>291</v>
      </c>
      <c r="K196" s="4912">
        <v>5663</v>
      </c>
      <c r="L196" s="4985" t="s">
        <v>3344</v>
      </c>
    </row>
    <row r="197" spans="2:13" ht="12" customHeight="1" x14ac:dyDescent="0.15">
      <c r="B197" s="4860"/>
      <c r="C197" s="4860"/>
      <c r="D197" s="1219"/>
      <c r="E197" s="1220" t="s">
        <v>2243</v>
      </c>
      <c r="F197" s="4771"/>
      <c r="G197" s="4773"/>
      <c r="H197" s="2270"/>
      <c r="I197" s="4946"/>
      <c r="J197" s="2270"/>
      <c r="K197" s="2270"/>
      <c r="L197" s="4703"/>
    </row>
    <row r="198" spans="2:13" ht="12" customHeight="1" x14ac:dyDescent="0.15">
      <c r="B198" s="4860"/>
      <c r="C198" s="4860"/>
      <c r="D198" s="1221" t="s">
        <v>70</v>
      </c>
      <c r="E198" s="1220" t="s">
        <v>2244</v>
      </c>
      <c r="F198" s="4826" t="s">
        <v>5333</v>
      </c>
      <c r="G198" s="4773"/>
      <c r="H198" s="2270"/>
      <c r="I198" s="4946"/>
      <c r="J198" s="2270"/>
      <c r="K198" s="2270"/>
      <c r="L198" s="4703"/>
    </row>
    <row r="199" spans="2:13" ht="12" customHeight="1" x14ac:dyDescent="0.15">
      <c r="B199" s="4860"/>
      <c r="C199" s="4860"/>
      <c r="D199" s="1221" t="s">
        <v>71</v>
      </c>
      <c r="E199" s="1220" t="s">
        <v>2245</v>
      </c>
      <c r="F199" s="4857"/>
      <c r="G199" s="4773"/>
      <c r="H199" s="2270"/>
      <c r="I199" s="4946"/>
      <c r="J199" s="2270"/>
      <c r="K199" s="2270"/>
      <c r="L199" s="4986"/>
    </row>
    <row r="200" spans="2:13" s="18" customFormat="1" ht="12" customHeight="1" x14ac:dyDescent="0.15">
      <c r="B200" s="1288"/>
      <c r="C200" s="4486" t="s">
        <v>5334</v>
      </c>
      <c r="D200" s="1175" t="s">
        <v>72</v>
      </c>
      <c r="E200" s="1176" t="s">
        <v>2022</v>
      </c>
      <c r="F200" s="4543" t="s">
        <v>4809</v>
      </c>
      <c r="G200" s="2746">
        <v>3</v>
      </c>
      <c r="H200" s="2725">
        <v>504</v>
      </c>
      <c r="I200" s="4723" t="s">
        <v>3936</v>
      </c>
      <c r="J200" s="4723">
        <v>22</v>
      </c>
      <c r="K200" s="4726">
        <v>714</v>
      </c>
      <c r="L200" s="4729" t="s">
        <v>3344</v>
      </c>
      <c r="M200" s="4719"/>
    </row>
    <row r="201" spans="2:13" s="18" customFormat="1" ht="12" customHeight="1" x14ac:dyDescent="0.15">
      <c r="B201" s="1288"/>
      <c r="C201" s="4344"/>
      <c r="E201" s="17" t="s">
        <v>2023</v>
      </c>
      <c r="F201" s="4530"/>
      <c r="G201" s="2270"/>
      <c r="H201" s="2461"/>
      <c r="I201" s="4724"/>
      <c r="J201" s="4724"/>
      <c r="K201" s="4727"/>
      <c r="L201" s="4730"/>
      <c r="M201" s="4719"/>
    </row>
    <row r="202" spans="2:13" s="18" customFormat="1" ht="12" customHeight="1" x14ac:dyDescent="0.15">
      <c r="B202" s="1288"/>
      <c r="C202" s="4344"/>
      <c r="D202" s="1162" t="s">
        <v>70</v>
      </c>
      <c r="E202" s="17" t="s">
        <v>2024</v>
      </c>
      <c r="F202" s="4499" t="s">
        <v>6</v>
      </c>
      <c r="G202" s="2270"/>
      <c r="H202" s="2461"/>
      <c r="I202" s="4724"/>
      <c r="J202" s="4724"/>
      <c r="K202" s="4727"/>
      <c r="L202" s="4720"/>
      <c r="M202" s="4719"/>
    </row>
    <row r="203" spans="2:13" s="18" customFormat="1" ht="12" customHeight="1" thickBot="1" x14ac:dyDescent="0.2">
      <c r="B203" s="1289"/>
      <c r="C203" s="4454"/>
      <c r="D203" s="1164" t="s">
        <v>71</v>
      </c>
      <c r="E203" s="1182" t="s">
        <v>2024</v>
      </c>
      <c r="F203" s="4533"/>
      <c r="G203" s="2747"/>
      <c r="H203" s="2728"/>
      <c r="I203" s="4725"/>
      <c r="J203" s="4725"/>
      <c r="K203" s="4728"/>
      <c r="L203" s="4721"/>
      <c r="M203" s="4719"/>
    </row>
    <row r="204" spans="2:13" ht="12" customHeight="1" x14ac:dyDescent="0.15">
      <c r="B204" s="4787" t="s">
        <v>5421</v>
      </c>
      <c r="C204" s="4789" t="s">
        <v>5425</v>
      </c>
      <c r="D204" s="1052" t="s">
        <v>72</v>
      </c>
      <c r="E204" s="1053" t="s">
        <v>108</v>
      </c>
      <c r="F204" s="4791" t="s">
        <v>6</v>
      </c>
      <c r="G204" s="4792">
        <v>2</v>
      </c>
      <c r="H204" s="4794">
        <v>21027</v>
      </c>
      <c r="I204" s="4797" t="s">
        <v>2438</v>
      </c>
      <c r="J204" s="4798">
        <v>352</v>
      </c>
      <c r="K204" s="4800">
        <v>62</v>
      </c>
      <c r="L204" s="4985" t="s">
        <v>3344</v>
      </c>
    </row>
    <row r="205" spans="2:13" ht="12" customHeight="1" x14ac:dyDescent="0.15">
      <c r="B205" s="4788"/>
      <c r="C205" s="4780"/>
      <c r="D205" s="1022"/>
      <c r="E205" s="989" t="s">
        <v>1740</v>
      </c>
      <c r="F205" s="4771"/>
      <c r="G205" s="4793"/>
      <c r="H205" s="4795"/>
      <c r="I205" s="4776"/>
      <c r="J205" s="4799"/>
      <c r="K205" s="2270"/>
      <c r="L205" s="4703"/>
    </row>
    <row r="206" spans="2:13" ht="12" customHeight="1" x14ac:dyDescent="0.15">
      <c r="B206" s="4788"/>
      <c r="C206" s="4780"/>
      <c r="D206" s="1023" t="s">
        <v>70</v>
      </c>
      <c r="E206" s="1080" t="s">
        <v>1741</v>
      </c>
      <c r="F206" s="4768" t="s">
        <v>6</v>
      </c>
      <c r="G206" s="4793"/>
      <c r="H206" s="4795"/>
      <c r="I206" s="4776"/>
      <c r="J206" s="4799"/>
      <c r="K206" s="2270"/>
      <c r="L206" s="4703"/>
    </row>
    <row r="207" spans="2:13" ht="12" customHeight="1" x14ac:dyDescent="0.15">
      <c r="B207" s="4788"/>
      <c r="C207" s="4790"/>
      <c r="D207" s="1043" t="s">
        <v>71</v>
      </c>
      <c r="E207" s="1011" t="s">
        <v>1741</v>
      </c>
      <c r="F207" s="4801"/>
      <c r="G207" s="4793"/>
      <c r="H207" s="4796"/>
      <c r="I207" s="4777"/>
      <c r="J207" s="4799"/>
      <c r="K207" s="2743"/>
      <c r="L207" s="4982"/>
    </row>
    <row r="208" spans="2:13" ht="12" customHeight="1" x14ac:dyDescent="0.15">
      <c r="B208" s="1290"/>
      <c r="C208" s="4779" t="s">
        <v>1742</v>
      </c>
      <c r="D208" s="1023" t="s">
        <v>72</v>
      </c>
      <c r="E208" s="1006" t="s">
        <v>1743</v>
      </c>
      <c r="F208" s="4778" t="s">
        <v>6</v>
      </c>
      <c r="G208" s="4782">
        <v>0</v>
      </c>
      <c r="H208" s="4783">
        <v>6372</v>
      </c>
      <c r="I208" s="4775" t="s">
        <v>2503</v>
      </c>
      <c r="J208" s="4785">
        <v>357</v>
      </c>
      <c r="K208" s="2746">
        <v>302</v>
      </c>
      <c r="L208" s="4997" t="s">
        <v>3344</v>
      </c>
    </row>
    <row r="209" spans="2:12" ht="12" customHeight="1" x14ac:dyDescent="0.15">
      <c r="B209" s="1290"/>
      <c r="C209" s="4780"/>
      <c r="D209" s="1022"/>
      <c r="E209" s="1088" t="s">
        <v>1744</v>
      </c>
      <c r="F209" s="4771"/>
      <c r="G209" s="4782"/>
      <c r="H209" s="4783"/>
      <c r="I209" s="4776"/>
      <c r="J209" s="4785"/>
      <c r="K209" s="2270"/>
      <c r="L209" s="4995"/>
    </row>
    <row r="210" spans="2:12" ht="12" customHeight="1" x14ac:dyDescent="0.15">
      <c r="B210" s="1290"/>
      <c r="C210" s="4780"/>
      <c r="D210" s="1023" t="s">
        <v>70</v>
      </c>
      <c r="E210" s="1080" t="s">
        <v>1745</v>
      </c>
      <c r="F210" s="4737" t="s">
        <v>4809</v>
      </c>
      <c r="G210" s="4782"/>
      <c r="H210" s="4783"/>
      <c r="I210" s="4776"/>
      <c r="J210" s="4785"/>
      <c r="K210" s="2270"/>
      <c r="L210" s="4703"/>
    </row>
    <row r="211" spans="2:12" ht="12" customHeight="1" x14ac:dyDescent="0.15">
      <c r="B211" s="1290"/>
      <c r="C211" s="4781"/>
      <c r="D211" s="1047" t="s">
        <v>71</v>
      </c>
      <c r="E211" s="1291" t="s">
        <v>1745</v>
      </c>
      <c r="F211" s="4786"/>
      <c r="G211" s="4782"/>
      <c r="H211" s="4783"/>
      <c r="I211" s="4784"/>
      <c r="J211" s="4785"/>
      <c r="K211" s="2271"/>
      <c r="L211" s="4982"/>
    </row>
    <row r="212" spans="2:12" ht="12" customHeight="1" x14ac:dyDescent="0.15">
      <c r="B212" s="1292"/>
      <c r="C212" s="4743" t="s">
        <v>2246</v>
      </c>
      <c r="D212" s="1221" t="s">
        <v>72</v>
      </c>
      <c r="E212" s="1220" t="s">
        <v>1843</v>
      </c>
      <c r="F212" s="4778" t="s">
        <v>6</v>
      </c>
      <c r="G212" s="4773">
        <v>0</v>
      </c>
      <c r="H212" s="4783">
        <v>1509</v>
      </c>
      <c r="I212" s="4776" t="s">
        <v>2247</v>
      </c>
      <c r="J212" s="4785">
        <v>308</v>
      </c>
      <c r="K212" s="2746">
        <v>363</v>
      </c>
      <c r="L212" s="4705" t="s">
        <v>3344</v>
      </c>
    </row>
    <row r="213" spans="2:12" ht="12" customHeight="1" x14ac:dyDescent="0.15">
      <c r="B213" s="1293"/>
      <c r="C213" s="4743"/>
      <c r="D213" s="1219"/>
      <c r="E213" s="1220" t="s">
        <v>2248</v>
      </c>
      <c r="F213" s="4771"/>
      <c r="G213" s="4773"/>
      <c r="H213" s="4783"/>
      <c r="I213" s="4776"/>
      <c r="J213" s="4785"/>
      <c r="K213" s="2270"/>
      <c r="L213" s="4703"/>
    </row>
    <row r="214" spans="2:12" ht="12" customHeight="1" x14ac:dyDescent="0.15">
      <c r="B214" s="1293"/>
      <c r="C214" s="4743"/>
      <c r="D214" s="1221" t="s">
        <v>70</v>
      </c>
      <c r="E214" s="1246" t="s">
        <v>2249</v>
      </c>
      <c r="F214" s="4768" t="s">
        <v>6</v>
      </c>
      <c r="G214" s="4773"/>
      <c r="H214" s="4783"/>
      <c r="I214" s="4776"/>
      <c r="J214" s="4785"/>
      <c r="K214" s="2270"/>
      <c r="L214" s="4703"/>
    </row>
    <row r="215" spans="2:12" ht="12" customHeight="1" x14ac:dyDescent="0.15">
      <c r="B215" s="1293"/>
      <c r="C215" s="4744"/>
      <c r="D215" s="1230" t="s">
        <v>71</v>
      </c>
      <c r="E215" s="1247" t="s">
        <v>6</v>
      </c>
      <c r="F215" s="4769"/>
      <c r="G215" s="4774"/>
      <c r="H215" s="4783"/>
      <c r="I215" s="4777"/>
      <c r="J215" s="4785"/>
      <c r="K215" s="2743"/>
      <c r="L215" s="4982"/>
    </row>
    <row r="216" spans="2:12" ht="12" customHeight="1" x14ac:dyDescent="0.15">
      <c r="B216" s="1290"/>
      <c r="C216" s="4742" t="s">
        <v>5426</v>
      </c>
      <c r="D216" s="1221" t="s">
        <v>72</v>
      </c>
      <c r="E216" s="1220" t="s">
        <v>109</v>
      </c>
      <c r="F216" s="4852" t="s">
        <v>2250</v>
      </c>
      <c r="G216" s="4772">
        <v>5</v>
      </c>
      <c r="H216" s="4783">
        <v>66215</v>
      </c>
      <c r="I216" s="4775" t="s">
        <v>2251</v>
      </c>
      <c r="J216" s="4785">
        <f>29+31+30+30+31+30+30+30+27+26+31+28</f>
        <v>353</v>
      </c>
      <c r="K216" s="2746">
        <v>1724</v>
      </c>
      <c r="L216" s="5000" t="s">
        <v>3342</v>
      </c>
    </row>
    <row r="217" spans="2:12" ht="12" customHeight="1" x14ac:dyDescent="0.15">
      <c r="B217" s="1290"/>
      <c r="C217" s="4743"/>
      <c r="D217" s="1219"/>
      <c r="E217" s="1220" t="s">
        <v>2252</v>
      </c>
      <c r="F217" s="4853"/>
      <c r="G217" s="4773"/>
      <c r="H217" s="4783"/>
      <c r="I217" s="4776"/>
      <c r="J217" s="4785"/>
      <c r="K217" s="2270"/>
      <c r="L217" s="4999"/>
    </row>
    <row r="218" spans="2:12" ht="12" customHeight="1" x14ac:dyDescent="0.15">
      <c r="B218" s="1290"/>
      <c r="C218" s="4743"/>
      <c r="D218" s="1221" t="s">
        <v>70</v>
      </c>
      <c r="E218" s="1246" t="s">
        <v>2253</v>
      </c>
      <c r="F218" s="4737" t="s">
        <v>4809</v>
      </c>
      <c r="G218" s="4773"/>
      <c r="H218" s="4783"/>
      <c r="I218" s="4776"/>
      <c r="J218" s="4785"/>
      <c r="K218" s="2270"/>
      <c r="L218" s="4716" t="s">
        <v>5427</v>
      </c>
    </row>
    <row r="219" spans="2:12" ht="12" customHeight="1" thickBot="1" x14ac:dyDescent="0.2">
      <c r="B219" s="1294"/>
      <c r="C219" s="4851"/>
      <c r="D219" s="1244" t="s">
        <v>71</v>
      </c>
      <c r="E219" s="1248" t="s">
        <v>2254</v>
      </c>
      <c r="F219" s="4856"/>
      <c r="G219" s="4854"/>
      <c r="H219" s="4947"/>
      <c r="I219" s="4855"/>
      <c r="J219" s="4948"/>
      <c r="K219" s="2747"/>
      <c r="L219" s="5005"/>
    </row>
    <row r="220" spans="2:12" ht="12" customHeight="1" x14ac:dyDescent="0.15">
      <c r="B220" s="4949" t="s">
        <v>3947</v>
      </c>
      <c r="C220" s="4743" t="s">
        <v>5437</v>
      </c>
      <c r="D220" s="1221" t="s">
        <v>72</v>
      </c>
      <c r="E220" s="1220" t="s">
        <v>110</v>
      </c>
      <c r="F220" s="4857" t="s">
        <v>2255</v>
      </c>
      <c r="G220" s="4773">
        <v>12</v>
      </c>
      <c r="H220" s="2270">
        <v>160831</v>
      </c>
      <c r="I220" s="4776" t="s">
        <v>2256</v>
      </c>
      <c r="J220" s="2270">
        <v>308</v>
      </c>
      <c r="K220" s="2270">
        <v>6816</v>
      </c>
      <c r="L220" s="4995" t="s">
        <v>3309</v>
      </c>
    </row>
    <row r="221" spans="2:12" ht="12" customHeight="1" x14ac:dyDescent="0.15">
      <c r="B221" s="4788"/>
      <c r="C221" s="4743"/>
      <c r="D221" s="1219"/>
      <c r="E221" s="1220" t="s">
        <v>331</v>
      </c>
      <c r="F221" s="4853"/>
      <c r="G221" s="4773"/>
      <c r="H221" s="2270"/>
      <c r="I221" s="4776"/>
      <c r="J221" s="2270"/>
      <c r="K221" s="2270"/>
      <c r="L221" s="4703"/>
    </row>
    <row r="222" spans="2:12" ht="12" customHeight="1" x14ac:dyDescent="0.15">
      <c r="B222" s="4788"/>
      <c r="C222" s="4743"/>
      <c r="D222" s="1221" t="s">
        <v>70</v>
      </c>
      <c r="E222" s="1220" t="s">
        <v>2257</v>
      </c>
      <c r="F222" s="4826" t="s">
        <v>2258</v>
      </c>
      <c r="G222" s="4773"/>
      <c r="H222" s="2270"/>
      <c r="I222" s="4776"/>
      <c r="J222" s="2270"/>
      <c r="K222" s="2270"/>
      <c r="L222" s="5004" t="s">
        <v>4261</v>
      </c>
    </row>
    <row r="223" spans="2:12" ht="12" customHeight="1" x14ac:dyDescent="0.15">
      <c r="B223" s="4788"/>
      <c r="C223" s="4744"/>
      <c r="D223" s="1230" t="s">
        <v>71</v>
      </c>
      <c r="E223" s="1231" t="s">
        <v>2259</v>
      </c>
      <c r="F223" s="4827"/>
      <c r="G223" s="4774"/>
      <c r="H223" s="2743"/>
      <c r="I223" s="4777"/>
      <c r="J223" s="2743"/>
      <c r="K223" s="2743"/>
      <c r="L223" s="5006"/>
    </row>
    <row r="224" spans="2:12" ht="12" customHeight="1" x14ac:dyDescent="0.15">
      <c r="B224" s="4949"/>
      <c r="C224" s="4742" t="s">
        <v>5438</v>
      </c>
      <c r="D224" s="1228" t="s">
        <v>72</v>
      </c>
      <c r="E224" s="1229" t="s">
        <v>111</v>
      </c>
      <c r="F224" s="4852" t="s">
        <v>1277</v>
      </c>
      <c r="G224" s="4772">
        <v>3</v>
      </c>
      <c r="H224" s="2746">
        <v>18083</v>
      </c>
      <c r="I224" s="4775" t="s">
        <v>2260</v>
      </c>
      <c r="J224" s="2746">
        <v>308</v>
      </c>
      <c r="K224" s="2746">
        <v>936</v>
      </c>
      <c r="L224" s="4705" t="s">
        <v>3344</v>
      </c>
    </row>
    <row r="225" spans="2:12" ht="12" customHeight="1" x14ac:dyDescent="0.15">
      <c r="B225" s="4788"/>
      <c r="C225" s="4743"/>
      <c r="D225" s="1219"/>
      <c r="E225" s="1220" t="s">
        <v>1278</v>
      </c>
      <c r="F225" s="4853"/>
      <c r="G225" s="4773"/>
      <c r="H225" s="2270"/>
      <c r="I225" s="4776"/>
      <c r="J225" s="2270"/>
      <c r="K225" s="2270"/>
      <c r="L225" s="4703"/>
    </row>
    <row r="226" spans="2:12" ht="12" customHeight="1" x14ac:dyDescent="0.15">
      <c r="B226" s="4788"/>
      <c r="C226" s="4743"/>
      <c r="D226" s="1221" t="s">
        <v>70</v>
      </c>
      <c r="E226" s="1220" t="s">
        <v>1279</v>
      </c>
      <c r="F226" s="4826" t="s">
        <v>2261</v>
      </c>
      <c r="G226" s="4773"/>
      <c r="H226" s="2270"/>
      <c r="I226" s="4776"/>
      <c r="J226" s="2270"/>
      <c r="K226" s="2270"/>
      <c r="L226" s="4703"/>
    </row>
    <row r="227" spans="2:12" ht="12" customHeight="1" x14ac:dyDescent="0.15">
      <c r="B227" s="4788"/>
      <c r="C227" s="4744"/>
      <c r="D227" s="1230" t="s">
        <v>71</v>
      </c>
      <c r="E227" s="1231" t="s">
        <v>112</v>
      </c>
      <c r="F227" s="4827"/>
      <c r="G227" s="4774"/>
      <c r="H227" s="2743"/>
      <c r="I227" s="4777"/>
      <c r="J227" s="2743"/>
      <c r="K227" s="2743"/>
      <c r="L227" s="4982"/>
    </row>
    <row r="228" spans="2:12" ht="12" customHeight="1" x14ac:dyDescent="0.15">
      <c r="B228" s="4788"/>
      <c r="C228" s="4742" t="s">
        <v>5439</v>
      </c>
      <c r="D228" s="1221" t="s">
        <v>72</v>
      </c>
      <c r="E228" s="1220" t="s">
        <v>1238</v>
      </c>
      <c r="F228" s="4770" t="s">
        <v>6</v>
      </c>
      <c r="G228" s="4772">
        <v>0</v>
      </c>
      <c r="H228" s="2746">
        <v>761</v>
      </c>
      <c r="I228" s="4775" t="s">
        <v>5440</v>
      </c>
      <c r="J228" s="2746">
        <v>159</v>
      </c>
      <c r="K228" s="2746">
        <v>287</v>
      </c>
      <c r="L228" s="4705" t="s">
        <v>3344</v>
      </c>
    </row>
    <row r="229" spans="2:12" ht="12" customHeight="1" x14ac:dyDescent="0.15">
      <c r="B229" s="4788"/>
      <c r="C229" s="4743"/>
      <c r="D229" s="1219"/>
      <c r="E229" s="1220" t="s">
        <v>2262</v>
      </c>
      <c r="F229" s="4771"/>
      <c r="G229" s="4773"/>
      <c r="H229" s="2270"/>
      <c r="I229" s="4776"/>
      <c r="J229" s="2270"/>
      <c r="K229" s="2270"/>
      <c r="L229" s="4703"/>
    </row>
    <row r="230" spans="2:12" ht="12" customHeight="1" x14ac:dyDescent="0.15">
      <c r="B230" s="4788"/>
      <c r="C230" s="4743"/>
      <c r="D230" s="1221" t="s">
        <v>70</v>
      </c>
      <c r="E230" s="1220" t="s">
        <v>2263</v>
      </c>
      <c r="F230" s="4737" t="s">
        <v>6</v>
      </c>
      <c r="G230" s="4773"/>
      <c r="H230" s="2270"/>
      <c r="I230" s="4776"/>
      <c r="J230" s="2270"/>
      <c r="K230" s="2270"/>
      <c r="L230" s="4703"/>
    </row>
    <row r="231" spans="2:12" ht="12" customHeight="1" x14ac:dyDescent="0.15">
      <c r="B231" s="4788"/>
      <c r="C231" s="4744"/>
      <c r="D231" s="1230" t="s">
        <v>71</v>
      </c>
      <c r="E231" s="1231" t="s">
        <v>6</v>
      </c>
      <c r="F231" s="4738"/>
      <c r="G231" s="4774"/>
      <c r="H231" s="2743"/>
      <c r="I231" s="4777"/>
      <c r="J231" s="2743"/>
      <c r="K231" s="2743"/>
      <c r="L231" s="4982"/>
    </row>
    <row r="232" spans="2:12" ht="12" customHeight="1" x14ac:dyDescent="0.15">
      <c r="B232" s="4788"/>
      <c r="C232" s="4742" t="s">
        <v>5441</v>
      </c>
      <c r="D232" s="1221" t="s">
        <v>72</v>
      </c>
      <c r="E232" s="1220" t="s">
        <v>2264</v>
      </c>
      <c r="F232" s="4770" t="s">
        <v>6</v>
      </c>
      <c r="G232" s="4772">
        <v>3</v>
      </c>
      <c r="H232" s="2746">
        <v>170</v>
      </c>
      <c r="I232" s="4775" t="s">
        <v>2265</v>
      </c>
      <c r="J232" s="2746">
        <v>344</v>
      </c>
      <c r="K232" s="2746">
        <v>152</v>
      </c>
      <c r="L232" s="4705" t="s">
        <v>3344</v>
      </c>
    </row>
    <row r="233" spans="2:12" ht="12" customHeight="1" x14ac:dyDescent="0.15">
      <c r="B233" s="4950"/>
      <c r="C233" s="4743"/>
      <c r="D233" s="1219"/>
      <c r="E233" s="1220" t="s">
        <v>2266</v>
      </c>
      <c r="F233" s="4771"/>
      <c r="G233" s="4773"/>
      <c r="H233" s="2270"/>
      <c r="I233" s="4776"/>
      <c r="J233" s="2270"/>
      <c r="K233" s="2270"/>
      <c r="L233" s="4703"/>
    </row>
    <row r="234" spans="2:12" ht="12" customHeight="1" x14ac:dyDescent="0.15">
      <c r="B234" s="4950"/>
      <c r="C234" s="4743"/>
      <c r="D234" s="1221" t="s">
        <v>70</v>
      </c>
      <c r="E234" s="1220" t="s">
        <v>6</v>
      </c>
      <c r="F234" s="4737" t="s">
        <v>6</v>
      </c>
      <c r="G234" s="4773"/>
      <c r="H234" s="2270"/>
      <c r="I234" s="4776"/>
      <c r="J234" s="2270"/>
      <c r="K234" s="2270"/>
      <c r="L234" s="4703"/>
    </row>
    <row r="235" spans="2:12" ht="12" customHeight="1" x14ac:dyDescent="0.15">
      <c r="B235" s="4950"/>
      <c r="C235" s="4744"/>
      <c r="D235" s="1221" t="s">
        <v>71</v>
      </c>
      <c r="E235" s="1220" t="s">
        <v>6</v>
      </c>
      <c r="F235" s="4738"/>
      <c r="G235" s="4774"/>
      <c r="H235" s="2743"/>
      <c r="I235" s="4777"/>
      <c r="J235" s="2743"/>
      <c r="K235" s="2743"/>
      <c r="L235" s="4982"/>
    </row>
    <row r="236" spans="2:12" ht="12" customHeight="1" x14ac:dyDescent="0.15">
      <c r="B236" s="4950"/>
      <c r="C236" s="4742" t="s">
        <v>5442</v>
      </c>
      <c r="D236" s="1228" t="s">
        <v>72</v>
      </c>
      <c r="E236" s="1229" t="s">
        <v>2267</v>
      </c>
      <c r="F236" s="4770" t="s">
        <v>6</v>
      </c>
      <c r="G236" s="4772">
        <v>0</v>
      </c>
      <c r="H236" s="2746" t="s">
        <v>5857</v>
      </c>
      <c r="I236" s="4775" t="s">
        <v>2268</v>
      </c>
      <c r="J236" s="2746" t="s">
        <v>5857</v>
      </c>
      <c r="K236" s="2746">
        <v>174</v>
      </c>
      <c r="L236" s="4705" t="s">
        <v>4262</v>
      </c>
    </row>
    <row r="237" spans="2:12" ht="12" customHeight="1" x14ac:dyDescent="0.15">
      <c r="B237" s="4950"/>
      <c r="C237" s="4743"/>
      <c r="D237" s="1219"/>
      <c r="E237" s="1220" t="s">
        <v>2269</v>
      </c>
      <c r="F237" s="4771"/>
      <c r="G237" s="4773"/>
      <c r="H237" s="2270"/>
      <c r="I237" s="4776"/>
      <c r="J237" s="2270"/>
      <c r="K237" s="2270"/>
      <c r="L237" s="4703"/>
    </row>
    <row r="238" spans="2:12" ht="12" customHeight="1" x14ac:dyDescent="0.15">
      <c r="B238" s="4950"/>
      <c r="C238" s="4743"/>
      <c r="D238" s="1221" t="s">
        <v>70</v>
      </c>
      <c r="E238" s="1220" t="s">
        <v>6</v>
      </c>
      <c r="F238" s="4737" t="s">
        <v>6</v>
      </c>
      <c r="G238" s="4773"/>
      <c r="H238" s="2270"/>
      <c r="I238" s="4776"/>
      <c r="J238" s="2270"/>
      <c r="K238" s="2270"/>
      <c r="L238" s="4986" t="s">
        <v>4263</v>
      </c>
    </row>
    <row r="239" spans="2:12" ht="12" customHeight="1" thickBot="1" x14ac:dyDescent="0.2">
      <c r="B239" s="4951"/>
      <c r="C239" s="4952"/>
      <c r="D239" s="1295" t="s">
        <v>71</v>
      </c>
      <c r="E239" s="1296" t="s">
        <v>6</v>
      </c>
      <c r="F239" s="4956"/>
      <c r="G239" s="4953"/>
      <c r="H239" s="4954"/>
      <c r="I239" s="4955"/>
      <c r="J239" s="4954"/>
      <c r="K239" s="4954"/>
      <c r="L239" s="5007"/>
    </row>
    <row r="240" spans="2:12" ht="12" customHeight="1" x14ac:dyDescent="0.15">
      <c r="B240" s="4960" t="s">
        <v>2270</v>
      </c>
      <c r="C240" s="4961" t="s">
        <v>3061</v>
      </c>
      <c r="D240" s="1297" t="s">
        <v>72</v>
      </c>
      <c r="E240" s="1298" t="s">
        <v>2273</v>
      </c>
      <c r="F240" s="4962" t="s">
        <v>2274</v>
      </c>
      <c r="G240" s="4963">
        <v>5</v>
      </c>
      <c r="H240" s="4957">
        <v>2554</v>
      </c>
      <c r="I240" s="4964" t="s">
        <v>2275</v>
      </c>
      <c r="J240" s="4957">
        <v>248</v>
      </c>
      <c r="K240" s="4957">
        <v>1477</v>
      </c>
      <c r="L240" s="4985" t="s">
        <v>3344</v>
      </c>
    </row>
    <row r="241" spans="2:12" ht="12" customHeight="1" x14ac:dyDescent="0.15">
      <c r="B241" s="4949"/>
      <c r="C241" s="4745"/>
      <c r="D241" s="1219"/>
      <c r="E241" s="1220" t="s">
        <v>2276</v>
      </c>
      <c r="F241" s="4853"/>
      <c r="G241" s="4812"/>
      <c r="H241" s="3137"/>
      <c r="I241" s="4869"/>
      <c r="J241" s="3137"/>
      <c r="K241" s="3137"/>
      <c r="L241" s="4703"/>
    </row>
    <row r="242" spans="2:12" ht="12" customHeight="1" x14ac:dyDescent="0.15">
      <c r="B242" s="4949"/>
      <c r="C242" s="4745"/>
      <c r="D242" s="1221" t="s">
        <v>70</v>
      </c>
      <c r="E242" s="1246" t="s">
        <v>2277</v>
      </c>
      <c r="F242" s="4828" t="s">
        <v>2278</v>
      </c>
      <c r="G242" s="4812"/>
      <c r="H242" s="3137"/>
      <c r="I242" s="4869"/>
      <c r="J242" s="3137"/>
      <c r="K242" s="3137"/>
      <c r="L242" s="4703"/>
    </row>
    <row r="243" spans="2:12" ht="12" customHeight="1" x14ac:dyDescent="0.15">
      <c r="B243" s="4949"/>
      <c r="C243" s="4745"/>
      <c r="D243" s="1222" t="s">
        <v>71</v>
      </c>
      <c r="E243" s="1269" t="s">
        <v>2279</v>
      </c>
      <c r="F243" s="4824"/>
      <c r="G243" s="4812"/>
      <c r="H243" s="3137"/>
      <c r="I243" s="4869"/>
      <c r="J243" s="3137"/>
      <c r="K243" s="3137"/>
      <c r="L243" s="4982"/>
    </row>
    <row r="244" spans="2:12" ht="12" customHeight="1" x14ac:dyDescent="0.15">
      <c r="B244" s="4949"/>
      <c r="C244" s="4745" t="s">
        <v>2280</v>
      </c>
      <c r="D244" s="1225" t="s">
        <v>72</v>
      </c>
      <c r="E244" s="1226" t="s">
        <v>348</v>
      </c>
      <c r="F244" s="4873" t="s">
        <v>6</v>
      </c>
      <c r="G244" s="4812">
        <v>0</v>
      </c>
      <c r="H244" s="3137" t="s">
        <v>5897</v>
      </c>
      <c r="I244" s="4869" t="s">
        <v>2281</v>
      </c>
      <c r="J244" s="3137">
        <v>244</v>
      </c>
      <c r="K244" s="3137">
        <v>272</v>
      </c>
      <c r="L244" s="4705" t="s">
        <v>3344</v>
      </c>
    </row>
    <row r="245" spans="2:12" ht="12" customHeight="1" x14ac:dyDescent="0.15">
      <c r="B245" s="4949"/>
      <c r="C245" s="4745"/>
      <c r="D245" s="1219"/>
      <c r="E245" s="1220" t="s">
        <v>5515</v>
      </c>
      <c r="F245" s="4874"/>
      <c r="G245" s="4812"/>
      <c r="H245" s="3137"/>
      <c r="I245" s="4869"/>
      <c r="J245" s="3137"/>
      <c r="K245" s="3137"/>
      <c r="L245" s="4703"/>
    </row>
    <row r="246" spans="2:12" ht="12" customHeight="1" x14ac:dyDescent="0.15">
      <c r="B246" s="4949"/>
      <c r="C246" s="4745"/>
      <c r="D246" s="1221" t="s">
        <v>70</v>
      </c>
      <c r="E246" s="1246" t="s">
        <v>5516</v>
      </c>
      <c r="F246" s="4768" t="s">
        <v>4809</v>
      </c>
      <c r="G246" s="4812"/>
      <c r="H246" s="3137"/>
      <c r="I246" s="4869"/>
      <c r="J246" s="3137"/>
      <c r="K246" s="3137"/>
      <c r="L246" s="4703"/>
    </row>
    <row r="247" spans="2:12" ht="12" customHeight="1" thickBot="1" x14ac:dyDescent="0.2">
      <c r="B247" s="4958"/>
      <c r="C247" s="4959"/>
      <c r="D247" s="1244" t="s">
        <v>71</v>
      </c>
      <c r="E247" s="1248" t="s">
        <v>2282</v>
      </c>
      <c r="F247" s="4864"/>
      <c r="G247" s="4870"/>
      <c r="H247" s="3139"/>
      <c r="I247" s="4871"/>
      <c r="J247" s="3139"/>
      <c r="K247" s="3139"/>
      <c r="L247" s="4986"/>
    </row>
    <row r="248" spans="2:12" ht="12" customHeight="1" x14ac:dyDescent="0.15">
      <c r="B248" s="4767" t="s">
        <v>463</v>
      </c>
      <c r="C248" s="4743" t="s">
        <v>2283</v>
      </c>
      <c r="D248" s="1221" t="s">
        <v>5557</v>
      </c>
      <c r="E248" s="1264" t="s">
        <v>5558</v>
      </c>
      <c r="F248" s="4778" t="s">
        <v>5559</v>
      </c>
      <c r="G248" s="4773">
        <v>0</v>
      </c>
      <c r="H248" s="2270">
        <v>1044</v>
      </c>
      <c r="I248" s="4776" t="s">
        <v>2284</v>
      </c>
      <c r="J248" s="2270">
        <v>144</v>
      </c>
      <c r="K248" s="2270">
        <v>108</v>
      </c>
      <c r="L248" s="4985" t="s">
        <v>4232</v>
      </c>
    </row>
    <row r="249" spans="2:12" ht="12" customHeight="1" x14ac:dyDescent="0.15">
      <c r="B249" s="4858"/>
      <c r="C249" s="4743"/>
      <c r="D249" s="1311"/>
      <c r="E249" s="1312" t="s">
        <v>5560</v>
      </c>
      <c r="F249" s="4771"/>
      <c r="G249" s="4773"/>
      <c r="H249" s="2270"/>
      <c r="I249" s="4776"/>
      <c r="J249" s="2270"/>
      <c r="K249" s="2270"/>
      <c r="L249" s="4703"/>
    </row>
    <row r="250" spans="2:12" ht="12" customHeight="1" x14ac:dyDescent="0.15">
      <c r="B250" s="4858"/>
      <c r="C250" s="4743"/>
      <c r="D250" s="1221" t="s">
        <v>70</v>
      </c>
      <c r="E250" s="1267" t="s">
        <v>5561</v>
      </c>
      <c r="F250" s="4768" t="s">
        <v>5562</v>
      </c>
      <c r="G250" s="4773"/>
      <c r="H250" s="2270"/>
      <c r="I250" s="4776"/>
      <c r="J250" s="2270"/>
      <c r="K250" s="2270"/>
      <c r="L250" s="4703"/>
    </row>
    <row r="251" spans="2:12" ht="12" customHeight="1" thickBot="1" x14ac:dyDescent="0.2">
      <c r="B251" s="4859"/>
      <c r="C251" s="4851"/>
      <c r="D251" s="1244" t="s">
        <v>71</v>
      </c>
      <c r="E251" s="1262" t="s">
        <v>5562</v>
      </c>
      <c r="F251" s="4944"/>
      <c r="G251" s="4843"/>
      <c r="H251" s="4848"/>
      <c r="I251" s="4846"/>
      <c r="J251" s="4848"/>
      <c r="K251" s="4848"/>
      <c r="L251" s="4986"/>
    </row>
    <row r="252" spans="2:12" ht="12" customHeight="1" x14ac:dyDescent="0.15">
      <c r="B252" s="4830" t="s">
        <v>5579</v>
      </c>
      <c r="C252" s="4757" t="s">
        <v>5580</v>
      </c>
      <c r="D252" s="1257" t="s">
        <v>72</v>
      </c>
      <c r="E252" s="1299" t="s">
        <v>2285</v>
      </c>
      <c r="F252" s="4965" t="s">
        <v>5581</v>
      </c>
      <c r="G252" s="4868">
        <v>5</v>
      </c>
      <c r="H252" s="4800">
        <v>28186</v>
      </c>
      <c r="I252" s="4797" t="s">
        <v>2286</v>
      </c>
      <c r="J252" s="4800">
        <v>296</v>
      </c>
      <c r="K252" s="4800">
        <v>3595</v>
      </c>
      <c r="L252" s="4985" t="s">
        <v>3344</v>
      </c>
    </row>
    <row r="253" spans="2:12" ht="12" customHeight="1" x14ac:dyDescent="0.15">
      <c r="B253" s="4743"/>
      <c r="C253" s="4743"/>
      <c r="D253" s="1219"/>
      <c r="E253" s="1300" t="s">
        <v>2504</v>
      </c>
      <c r="F253" s="4966"/>
      <c r="G253" s="4773"/>
      <c r="H253" s="2270"/>
      <c r="I253" s="4776"/>
      <c r="J253" s="2270"/>
      <c r="K253" s="2270"/>
      <c r="L253" s="4703"/>
    </row>
    <row r="254" spans="2:12" ht="12" customHeight="1" x14ac:dyDescent="0.15">
      <c r="B254" s="4743"/>
      <c r="C254" s="4743"/>
      <c r="D254" s="1221" t="s">
        <v>70</v>
      </c>
      <c r="E254" s="1301" t="s">
        <v>5582</v>
      </c>
      <c r="F254" s="4967" t="s">
        <v>5583</v>
      </c>
      <c r="G254" s="4773"/>
      <c r="H254" s="2270"/>
      <c r="I254" s="4776"/>
      <c r="J254" s="2270"/>
      <c r="K254" s="2270"/>
      <c r="L254" s="4703"/>
    </row>
    <row r="255" spans="2:12" ht="12" customHeight="1" thickBot="1" x14ac:dyDescent="0.2">
      <c r="B255" s="4743"/>
      <c r="C255" s="4851"/>
      <c r="D255" s="1244" t="s">
        <v>71</v>
      </c>
      <c r="E255" s="1302" t="s">
        <v>2287</v>
      </c>
      <c r="F255" s="4968"/>
      <c r="G255" s="4854"/>
      <c r="H255" s="2747"/>
      <c r="I255" s="4855"/>
      <c r="J255" s="2747"/>
      <c r="K255" s="2747"/>
      <c r="L255" s="4986"/>
    </row>
    <row r="256" spans="2:12" ht="12" customHeight="1" x14ac:dyDescent="0.15">
      <c r="B256" s="4969" t="s">
        <v>3971</v>
      </c>
      <c r="C256" s="4743" t="s">
        <v>5573</v>
      </c>
      <c r="D256" s="1221" t="s">
        <v>72</v>
      </c>
      <c r="E256" s="1220" t="s">
        <v>132</v>
      </c>
      <c r="F256" s="4778" t="s">
        <v>6</v>
      </c>
      <c r="G256" s="4773">
        <v>2</v>
      </c>
      <c r="H256" s="2270">
        <v>20932</v>
      </c>
      <c r="I256" s="4776" t="s">
        <v>2288</v>
      </c>
      <c r="J256" s="2270">
        <v>301</v>
      </c>
      <c r="K256" s="2270">
        <v>1403</v>
      </c>
      <c r="L256" s="5008" t="s">
        <v>5574</v>
      </c>
    </row>
    <row r="257" spans="2:12" ht="12" customHeight="1" x14ac:dyDescent="0.15">
      <c r="B257" s="4970"/>
      <c r="C257" s="4743"/>
      <c r="D257" s="1219"/>
      <c r="E257" s="1220" t="s">
        <v>2289</v>
      </c>
      <c r="F257" s="4771"/>
      <c r="G257" s="4773"/>
      <c r="H257" s="2270"/>
      <c r="I257" s="4776"/>
      <c r="J257" s="2270"/>
      <c r="K257" s="2270"/>
      <c r="L257" s="4716"/>
    </row>
    <row r="258" spans="2:12" ht="12" customHeight="1" x14ac:dyDescent="0.15">
      <c r="B258" s="4970"/>
      <c r="C258" s="4743"/>
      <c r="D258" s="1221" t="s">
        <v>70</v>
      </c>
      <c r="E258" s="1220" t="s">
        <v>2290</v>
      </c>
      <c r="F258" s="4826" t="s">
        <v>2291</v>
      </c>
      <c r="G258" s="4773"/>
      <c r="H258" s="2270"/>
      <c r="I258" s="4776"/>
      <c r="J258" s="2270"/>
      <c r="K258" s="2270"/>
      <c r="L258" s="4716" t="s">
        <v>3419</v>
      </c>
    </row>
    <row r="259" spans="2:12" ht="12" customHeight="1" x14ac:dyDescent="0.15">
      <c r="B259" s="4970"/>
      <c r="C259" s="4744"/>
      <c r="D259" s="1230" t="s">
        <v>71</v>
      </c>
      <c r="E259" s="1231" t="s">
        <v>2292</v>
      </c>
      <c r="F259" s="4827"/>
      <c r="G259" s="4774"/>
      <c r="H259" s="2743"/>
      <c r="I259" s="4777"/>
      <c r="J259" s="2743"/>
      <c r="K259" s="2743"/>
      <c r="L259" s="4983"/>
    </row>
    <row r="260" spans="2:12" ht="12" customHeight="1" x14ac:dyDescent="0.15">
      <c r="B260" s="4970"/>
      <c r="C260" s="4743" t="s">
        <v>5575</v>
      </c>
      <c r="D260" s="1221" t="s">
        <v>72</v>
      </c>
      <c r="E260" s="1220" t="s">
        <v>5576</v>
      </c>
      <c r="F260" s="4778" t="s">
        <v>6</v>
      </c>
      <c r="G260" s="4773">
        <v>4</v>
      </c>
      <c r="H260" s="2270">
        <v>11123</v>
      </c>
      <c r="I260" s="4776" t="s">
        <v>2293</v>
      </c>
      <c r="J260" s="2270">
        <v>101</v>
      </c>
      <c r="K260" s="2270">
        <v>3720</v>
      </c>
      <c r="L260" s="4705" t="s">
        <v>3420</v>
      </c>
    </row>
    <row r="261" spans="2:12" ht="12" customHeight="1" x14ac:dyDescent="0.15">
      <c r="B261" s="4970"/>
      <c r="C261" s="4743"/>
      <c r="D261" s="1219"/>
      <c r="E261" s="1220" t="s">
        <v>2294</v>
      </c>
      <c r="F261" s="4771"/>
      <c r="G261" s="4773"/>
      <c r="H261" s="2270"/>
      <c r="I261" s="4776"/>
      <c r="J261" s="2270"/>
      <c r="K261" s="2270"/>
      <c r="L261" s="4703"/>
    </row>
    <row r="262" spans="2:12" ht="12" customHeight="1" x14ac:dyDescent="0.15">
      <c r="B262" s="4970"/>
      <c r="C262" s="4743"/>
      <c r="D262" s="1221" t="s">
        <v>70</v>
      </c>
      <c r="E262" s="1220" t="s">
        <v>5577</v>
      </c>
      <c r="F262" s="4737" t="s">
        <v>6</v>
      </c>
      <c r="G262" s="4773"/>
      <c r="H262" s="2270"/>
      <c r="I262" s="4776"/>
      <c r="J262" s="2270"/>
      <c r="K262" s="2270"/>
      <c r="L262" s="4703"/>
    </row>
    <row r="263" spans="2:12" ht="12" customHeight="1" thickBot="1" x14ac:dyDescent="0.2">
      <c r="B263" s="4971"/>
      <c r="C263" s="4851"/>
      <c r="D263" s="1244" t="s">
        <v>71</v>
      </c>
      <c r="E263" s="1245" t="s">
        <v>5578</v>
      </c>
      <c r="F263" s="4856"/>
      <c r="G263" s="4854"/>
      <c r="H263" s="2747"/>
      <c r="I263" s="4855"/>
      <c r="J263" s="2747"/>
      <c r="K263" s="2747"/>
      <c r="L263" s="4986"/>
    </row>
    <row r="264" spans="2:12" ht="12" customHeight="1" x14ac:dyDescent="0.15">
      <c r="B264" s="4949" t="s">
        <v>5608</v>
      </c>
      <c r="C264" s="4830" t="s">
        <v>2295</v>
      </c>
      <c r="D264" s="1221" t="s">
        <v>72</v>
      </c>
      <c r="E264" s="1220" t="s">
        <v>133</v>
      </c>
      <c r="F264" s="4831" t="s">
        <v>6</v>
      </c>
      <c r="G264" s="4832">
        <v>0</v>
      </c>
      <c r="H264" s="2804">
        <v>170</v>
      </c>
      <c r="I264" s="4833" t="s">
        <v>5610</v>
      </c>
      <c r="J264" s="2804">
        <v>40</v>
      </c>
      <c r="K264" s="2804">
        <v>1275</v>
      </c>
      <c r="L264" s="4985" t="s">
        <v>3342</v>
      </c>
    </row>
    <row r="265" spans="2:12" ht="12" customHeight="1" x14ac:dyDescent="0.15">
      <c r="B265" s="4788"/>
      <c r="C265" s="4743"/>
      <c r="D265" s="1219"/>
      <c r="E265" s="1220" t="s">
        <v>2296</v>
      </c>
      <c r="F265" s="4771"/>
      <c r="G265" s="4773"/>
      <c r="H265" s="2270"/>
      <c r="I265" s="4776"/>
      <c r="J265" s="2270"/>
      <c r="K265" s="2270"/>
      <c r="L265" s="4703"/>
    </row>
    <row r="266" spans="2:12" ht="12" customHeight="1" x14ac:dyDescent="0.15">
      <c r="B266" s="4788"/>
      <c r="C266" s="4743"/>
      <c r="D266" s="1221" t="s">
        <v>70</v>
      </c>
      <c r="E266" s="1220" t="s">
        <v>2297</v>
      </c>
      <c r="F266" s="4737" t="s">
        <v>6</v>
      </c>
      <c r="G266" s="4773"/>
      <c r="H266" s="2270"/>
      <c r="I266" s="4776"/>
      <c r="J266" s="2270"/>
      <c r="K266" s="2270"/>
      <c r="L266" s="4703" t="s">
        <v>4219</v>
      </c>
    </row>
    <row r="267" spans="2:12" ht="12" customHeight="1" x14ac:dyDescent="0.15">
      <c r="B267" s="4788"/>
      <c r="C267" s="4744"/>
      <c r="D267" s="1221" t="s">
        <v>71</v>
      </c>
      <c r="E267" s="1220" t="s">
        <v>6</v>
      </c>
      <c r="F267" s="4738"/>
      <c r="G267" s="4774"/>
      <c r="H267" s="2743"/>
      <c r="I267" s="4777"/>
      <c r="J267" s="2743"/>
      <c r="K267" s="2743"/>
      <c r="L267" s="4982"/>
    </row>
    <row r="268" spans="2:12" ht="12" customHeight="1" x14ac:dyDescent="0.15">
      <c r="B268" s="4865"/>
      <c r="C268" s="4742" t="s">
        <v>2298</v>
      </c>
      <c r="D268" s="1228" t="s">
        <v>72</v>
      </c>
      <c r="E268" s="1229" t="s">
        <v>405</v>
      </c>
      <c r="F268" s="4770" t="s">
        <v>6</v>
      </c>
      <c r="G268" s="4772">
        <v>0</v>
      </c>
      <c r="H268" s="2746">
        <v>3211</v>
      </c>
      <c r="I268" s="4775" t="s">
        <v>5611</v>
      </c>
      <c r="J268" s="2746">
        <v>295</v>
      </c>
      <c r="K268" s="2746">
        <v>132.49</v>
      </c>
      <c r="L268" s="4705" t="s">
        <v>3344</v>
      </c>
    </row>
    <row r="269" spans="2:12" ht="12" customHeight="1" x14ac:dyDescent="0.15">
      <c r="B269" s="4975"/>
      <c r="C269" s="4743"/>
      <c r="D269" s="1219"/>
      <c r="E269" s="1220" t="s">
        <v>2299</v>
      </c>
      <c r="F269" s="4771"/>
      <c r="G269" s="4773"/>
      <c r="H269" s="2270"/>
      <c r="I269" s="4776"/>
      <c r="J269" s="2270"/>
      <c r="K269" s="2270"/>
      <c r="L269" s="4703"/>
    </row>
    <row r="270" spans="2:12" ht="12" customHeight="1" x14ac:dyDescent="0.15">
      <c r="B270" s="4975"/>
      <c r="C270" s="4743"/>
      <c r="D270" s="1221" t="s">
        <v>70</v>
      </c>
      <c r="E270" s="1220" t="s">
        <v>6</v>
      </c>
      <c r="F270" s="4737" t="s">
        <v>6</v>
      </c>
      <c r="G270" s="4773"/>
      <c r="H270" s="2270"/>
      <c r="I270" s="4776"/>
      <c r="J270" s="2270"/>
      <c r="K270" s="2270"/>
      <c r="L270" s="4703"/>
    </row>
    <row r="271" spans="2:12" ht="12" customHeight="1" x14ac:dyDescent="0.15">
      <c r="B271" s="4975"/>
      <c r="C271" s="4744"/>
      <c r="D271" s="1230" t="s">
        <v>71</v>
      </c>
      <c r="E271" s="1231" t="s">
        <v>6</v>
      </c>
      <c r="F271" s="4738"/>
      <c r="G271" s="4774"/>
      <c r="H271" s="2743"/>
      <c r="I271" s="4777"/>
      <c r="J271" s="2743"/>
      <c r="K271" s="2743"/>
      <c r="L271" s="4982"/>
    </row>
    <row r="272" spans="2:12" ht="12" customHeight="1" x14ac:dyDescent="0.15">
      <c r="B272" s="4975"/>
      <c r="C272" s="4742" t="s">
        <v>5612</v>
      </c>
      <c r="D272" s="1221" t="s">
        <v>72</v>
      </c>
      <c r="E272" s="1220" t="s">
        <v>390</v>
      </c>
      <c r="F272" s="4770" t="s">
        <v>4742</v>
      </c>
      <c r="G272" s="4772">
        <v>0</v>
      </c>
      <c r="H272" s="2746" t="s">
        <v>5857</v>
      </c>
      <c r="I272" s="4775" t="s">
        <v>2300</v>
      </c>
      <c r="J272" s="2746" t="s">
        <v>5857</v>
      </c>
      <c r="K272" s="2746">
        <v>258</v>
      </c>
      <c r="L272" s="4705" t="s">
        <v>3344</v>
      </c>
    </row>
    <row r="273" spans="2:12" ht="12" customHeight="1" x14ac:dyDescent="0.15">
      <c r="B273" s="4975"/>
      <c r="C273" s="4743"/>
      <c r="D273" s="1219"/>
      <c r="E273" s="1220" t="s">
        <v>2301</v>
      </c>
      <c r="F273" s="4771"/>
      <c r="G273" s="4773"/>
      <c r="H273" s="2270"/>
      <c r="I273" s="4776"/>
      <c r="J273" s="2270"/>
      <c r="K273" s="2270"/>
      <c r="L273" s="4703"/>
    </row>
    <row r="274" spans="2:12" ht="12" customHeight="1" x14ac:dyDescent="0.15">
      <c r="B274" s="4975"/>
      <c r="C274" s="4743"/>
      <c r="D274" s="1221" t="s">
        <v>70</v>
      </c>
      <c r="E274" s="1220" t="s">
        <v>6</v>
      </c>
      <c r="F274" s="4737" t="s">
        <v>6</v>
      </c>
      <c r="G274" s="4773"/>
      <c r="H274" s="2270"/>
      <c r="I274" s="4776"/>
      <c r="J274" s="2270"/>
      <c r="K274" s="2270"/>
      <c r="L274" s="4703" t="s">
        <v>5613</v>
      </c>
    </row>
    <row r="275" spans="2:12" ht="12" customHeight="1" thickBot="1" x14ac:dyDescent="0.2">
      <c r="B275" s="4976"/>
      <c r="C275" s="4851"/>
      <c r="D275" s="1244" t="s">
        <v>71</v>
      </c>
      <c r="E275" s="1245" t="s">
        <v>6</v>
      </c>
      <c r="F275" s="4856"/>
      <c r="G275" s="4854"/>
      <c r="H275" s="2747"/>
      <c r="I275" s="4855"/>
      <c r="J275" s="2747"/>
      <c r="K275" s="2747"/>
      <c r="L275" s="5001"/>
    </row>
    <row r="276" spans="2:12" ht="12" customHeight="1" x14ac:dyDescent="0.15">
      <c r="B276" s="4970" t="s">
        <v>5614</v>
      </c>
      <c r="C276" s="4743" t="s">
        <v>5616</v>
      </c>
      <c r="D276" s="1221" t="s">
        <v>72</v>
      </c>
      <c r="E276" s="1220" t="s">
        <v>411</v>
      </c>
      <c r="F276" s="4857" t="s">
        <v>2302</v>
      </c>
      <c r="G276" s="4773">
        <v>4</v>
      </c>
      <c r="H276" s="2270">
        <v>5444</v>
      </c>
      <c r="I276" s="4776" t="s">
        <v>5617</v>
      </c>
      <c r="J276" s="2270">
        <v>359</v>
      </c>
      <c r="K276" s="2270">
        <v>2230</v>
      </c>
      <c r="L276" s="4995" t="s">
        <v>3344</v>
      </c>
    </row>
    <row r="277" spans="2:12" ht="12" customHeight="1" x14ac:dyDescent="0.15">
      <c r="B277" s="4970"/>
      <c r="C277" s="4743"/>
      <c r="D277" s="1219"/>
      <c r="E277" s="1220" t="s">
        <v>1373</v>
      </c>
      <c r="F277" s="4853"/>
      <c r="G277" s="4773"/>
      <c r="H277" s="2270"/>
      <c r="I277" s="4776"/>
      <c r="J277" s="2270"/>
      <c r="K277" s="2270"/>
      <c r="L277" s="4703"/>
    </row>
    <row r="278" spans="2:12" ht="12" customHeight="1" x14ac:dyDescent="0.15">
      <c r="B278" s="4970"/>
      <c r="C278" s="4743"/>
      <c r="D278" s="1221" t="s">
        <v>70</v>
      </c>
      <c r="E278" s="1220" t="s">
        <v>1374</v>
      </c>
      <c r="F278" s="4826" t="s">
        <v>6018</v>
      </c>
      <c r="G278" s="4773"/>
      <c r="H278" s="2270"/>
      <c r="I278" s="4776"/>
      <c r="J278" s="2270"/>
      <c r="K278" s="2270"/>
      <c r="L278" s="4703"/>
    </row>
    <row r="279" spans="2:12" ht="12" customHeight="1" thickBot="1" x14ac:dyDescent="0.2">
      <c r="B279" s="4981"/>
      <c r="C279" s="4842"/>
      <c r="D279" s="1261" t="s">
        <v>71</v>
      </c>
      <c r="E279" s="1303" t="s">
        <v>1375</v>
      </c>
      <c r="F279" s="4977"/>
      <c r="G279" s="4854"/>
      <c r="H279" s="4848"/>
      <c r="I279" s="4846"/>
      <c r="J279" s="4848"/>
      <c r="K279" s="4848"/>
      <c r="L279" s="4986"/>
    </row>
    <row r="280" spans="2:12" ht="12" customHeight="1" x14ac:dyDescent="0.15">
      <c r="B280" s="4757" t="s">
        <v>5618</v>
      </c>
      <c r="C280" s="4757" t="s">
        <v>5629</v>
      </c>
      <c r="D280" s="1304" t="s">
        <v>72</v>
      </c>
      <c r="E280" s="1305" t="s">
        <v>135</v>
      </c>
      <c r="F280" s="4857" t="s">
        <v>2303</v>
      </c>
      <c r="G280" s="4832">
        <v>6</v>
      </c>
      <c r="H280" s="4800">
        <v>46862</v>
      </c>
      <c r="I280" s="4972" t="s">
        <v>2507</v>
      </c>
      <c r="J280" s="4800">
        <v>359</v>
      </c>
      <c r="K280" s="4800">
        <v>3302</v>
      </c>
      <c r="L280" s="4985" t="s">
        <v>3344</v>
      </c>
    </row>
    <row r="281" spans="2:12" ht="12" customHeight="1" x14ac:dyDescent="0.15">
      <c r="B281" s="4860"/>
      <c r="C281" s="4743"/>
      <c r="D281" s="1251"/>
      <c r="E281" s="1306" t="s">
        <v>2304</v>
      </c>
      <c r="F281" s="4853"/>
      <c r="G281" s="4773"/>
      <c r="H281" s="2270"/>
      <c r="I281" s="4973"/>
      <c r="J281" s="2270"/>
      <c r="K281" s="2270"/>
      <c r="L281" s="4703"/>
    </row>
    <row r="282" spans="2:12" ht="12" customHeight="1" x14ac:dyDescent="0.15">
      <c r="B282" s="4860"/>
      <c r="C282" s="4743"/>
      <c r="D282" s="1221" t="s">
        <v>70</v>
      </c>
      <c r="E282" s="1307" t="s">
        <v>433</v>
      </c>
      <c r="F282" s="4826" t="s">
        <v>5630</v>
      </c>
      <c r="G282" s="4773"/>
      <c r="H282" s="2270"/>
      <c r="I282" s="4973"/>
      <c r="J282" s="2270"/>
      <c r="K282" s="2270"/>
      <c r="L282" s="4703"/>
    </row>
    <row r="283" spans="2:12" ht="12" customHeight="1" x14ac:dyDescent="0.15">
      <c r="B283" s="4860"/>
      <c r="C283" s="4744"/>
      <c r="D283" s="1230" t="s">
        <v>71</v>
      </c>
      <c r="E283" s="1307" t="s">
        <v>434</v>
      </c>
      <c r="F283" s="4827"/>
      <c r="G283" s="4774"/>
      <c r="H283" s="2743"/>
      <c r="I283" s="4974"/>
      <c r="J283" s="2743"/>
      <c r="K283" s="2743"/>
      <c r="L283" s="4982"/>
    </row>
    <row r="284" spans="2:12" ht="12" customHeight="1" x14ac:dyDescent="0.15">
      <c r="B284" s="4860"/>
      <c r="C284" s="4742" t="s">
        <v>5631</v>
      </c>
      <c r="D284" s="1308" t="s">
        <v>72</v>
      </c>
      <c r="E284" s="1309" t="s">
        <v>1968</v>
      </c>
      <c r="F284" s="4852" t="s">
        <v>2305</v>
      </c>
      <c r="G284" s="4772">
        <v>2</v>
      </c>
      <c r="H284" s="2746">
        <v>26229</v>
      </c>
      <c r="I284" s="4775" t="s">
        <v>2505</v>
      </c>
      <c r="J284" s="2746">
        <v>359</v>
      </c>
      <c r="K284" s="2746">
        <v>2642</v>
      </c>
      <c r="L284" s="4705" t="s">
        <v>3344</v>
      </c>
    </row>
    <row r="285" spans="2:12" ht="12" customHeight="1" x14ac:dyDescent="0.15">
      <c r="B285" s="4950"/>
      <c r="C285" s="4743"/>
      <c r="D285" s="1251"/>
      <c r="E285" s="1306" t="s">
        <v>2306</v>
      </c>
      <c r="F285" s="4853"/>
      <c r="G285" s="4773"/>
      <c r="H285" s="2270"/>
      <c r="I285" s="4776"/>
      <c r="J285" s="2270"/>
      <c r="K285" s="2270"/>
      <c r="L285" s="4703"/>
    </row>
    <row r="286" spans="2:12" ht="12" customHeight="1" x14ac:dyDescent="0.15">
      <c r="B286" s="4950"/>
      <c r="C286" s="4743"/>
      <c r="D286" s="1221" t="s">
        <v>70</v>
      </c>
      <c r="E286" s="1307" t="s">
        <v>430</v>
      </c>
      <c r="F286" s="4826" t="s">
        <v>2307</v>
      </c>
      <c r="G286" s="4773"/>
      <c r="H286" s="2270"/>
      <c r="I286" s="4776"/>
      <c r="J286" s="2270"/>
      <c r="K286" s="2270"/>
      <c r="L286" s="4703"/>
    </row>
    <row r="287" spans="2:12" ht="12" customHeight="1" thickBot="1" x14ac:dyDescent="0.2">
      <c r="B287" s="4980"/>
      <c r="C287" s="4842"/>
      <c r="D287" s="1244" t="s">
        <v>71</v>
      </c>
      <c r="E287" s="1310" t="s">
        <v>431</v>
      </c>
      <c r="F287" s="4942"/>
      <c r="G287" s="4843"/>
      <c r="H287" s="4848"/>
      <c r="I287" s="4846"/>
      <c r="J287" s="4848"/>
      <c r="K287" s="4848"/>
      <c r="L287" s="4986"/>
    </row>
    <row r="288" spans="2:12" ht="12" customHeight="1" x14ac:dyDescent="0.15">
      <c r="B288" s="4978" t="s">
        <v>5700</v>
      </c>
      <c r="C288" s="4757" t="s">
        <v>5647</v>
      </c>
      <c r="D288" s="1221" t="s">
        <v>72</v>
      </c>
      <c r="E288" s="1220" t="s">
        <v>2308</v>
      </c>
      <c r="F288" s="4791" t="s">
        <v>6</v>
      </c>
      <c r="G288" s="4868">
        <v>3</v>
      </c>
      <c r="H288" s="4800">
        <v>12368</v>
      </c>
      <c r="I288" s="4797" t="s">
        <v>2506</v>
      </c>
      <c r="J288" s="4800">
        <v>308</v>
      </c>
      <c r="K288" s="4800">
        <v>1322</v>
      </c>
      <c r="L288" s="4985" t="s">
        <v>3344</v>
      </c>
    </row>
    <row r="289" spans="2:12" ht="12" customHeight="1" x14ac:dyDescent="0.15">
      <c r="B289" s="4970"/>
      <c r="C289" s="4743"/>
      <c r="D289" s="1219"/>
      <c r="E289" s="1220" t="s">
        <v>2309</v>
      </c>
      <c r="F289" s="4771"/>
      <c r="G289" s="4773"/>
      <c r="H289" s="2270"/>
      <c r="I289" s="4776"/>
      <c r="J289" s="2270"/>
      <c r="K289" s="2270"/>
      <c r="L289" s="4703"/>
    </row>
    <row r="290" spans="2:12" ht="12" customHeight="1" x14ac:dyDescent="0.15">
      <c r="B290" s="4970"/>
      <c r="C290" s="4743"/>
      <c r="D290" s="1221" t="s">
        <v>70</v>
      </c>
      <c r="E290" s="1220" t="s">
        <v>2310</v>
      </c>
      <c r="F290" s="4737" t="s">
        <v>6</v>
      </c>
      <c r="G290" s="4773"/>
      <c r="H290" s="2270"/>
      <c r="I290" s="4776"/>
      <c r="J290" s="2270"/>
      <c r="K290" s="2270"/>
      <c r="L290" s="4703"/>
    </row>
    <row r="291" spans="2:12" ht="12" customHeight="1" thickBot="1" x14ac:dyDescent="0.2">
      <c r="B291" s="4979"/>
      <c r="C291" s="4851"/>
      <c r="D291" s="1244" t="s">
        <v>71</v>
      </c>
      <c r="E291" s="1245" t="s">
        <v>2310</v>
      </c>
      <c r="F291" s="4856"/>
      <c r="G291" s="4854"/>
      <c r="H291" s="2747"/>
      <c r="I291" s="4855"/>
      <c r="J291" s="2747"/>
      <c r="K291" s="2747"/>
      <c r="L291" s="5001"/>
    </row>
    <row r="292" spans="2:12" ht="12" customHeight="1" x14ac:dyDescent="0.15"/>
    <row r="293" spans="2:12" ht="11.25" customHeight="1" x14ac:dyDescent="0.15"/>
    <row r="294" spans="2:12" ht="11.25" customHeight="1" x14ac:dyDescent="0.15"/>
    <row r="295" spans="2:12" ht="11.25" customHeight="1" x14ac:dyDescent="0.15"/>
    <row r="296" spans="2:12" ht="10.15" customHeight="1" x14ac:dyDescent="0.15"/>
    <row r="297" spans="2:12" ht="10.15" customHeight="1" x14ac:dyDescent="0.15"/>
    <row r="298" spans="2:12" ht="10.15" customHeight="1" x14ac:dyDescent="0.15"/>
    <row r="299" spans="2:12" ht="10.15" customHeight="1" x14ac:dyDescent="0.15"/>
  </sheetData>
  <customSheetViews>
    <customSheetView guid="{A3025FDB-FC68-4AF5-80A0-72FC3BDF5B5E}" showPageBreaks="1" printArea="1" view="pageBreakPreview">
      <selection activeCell="O16" sqref="O16"/>
      <rowBreaks count="4" manualBreakCount="4">
        <brk id="64" max="11" man="1"/>
        <brk id="128" max="11" man="1"/>
        <brk id="192" max="11" man="1"/>
        <brk id="256" max="11" man="1"/>
      </rowBreaks>
      <pageMargins left="0.59055118110236227" right="0.59055118110236227" top="0.59055118110236227" bottom="0.59055118110236227" header="0.39370078740157483" footer="0.39370078740157483"/>
      <pageSetup paperSize="9" firstPageNumber="63" orientation="portrait" r:id="rId1"/>
      <headerFooter alignWithMargins="0">
        <oddFooter>&amp;C&amp;P</oddFooter>
      </headerFooter>
    </customSheetView>
  </customSheetViews>
  <mergeCells count="757">
    <mergeCell ref="L282:L283"/>
    <mergeCell ref="L284:L285"/>
    <mergeCell ref="L286:L287"/>
    <mergeCell ref="L288:L289"/>
    <mergeCell ref="L290:L291"/>
    <mergeCell ref="L264:L265"/>
    <mergeCell ref="L266:L267"/>
    <mergeCell ref="L268:L269"/>
    <mergeCell ref="L270:L271"/>
    <mergeCell ref="L272:L273"/>
    <mergeCell ref="L274:L275"/>
    <mergeCell ref="L276:L277"/>
    <mergeCell ref="L278:L279"/>
    <mergeCell ref="L280:L281"/>
    <mergeCell ref="L246:L247"/>
    <mergeCell ref="L248:L249"/>
    <mergeCell ref="L250:L251"/>
    <mergeCell ref="L252:L253"/>
    <mergeCell ref="L254:L255"/>
    <mergeCell ref="L256:L257"/>
    <mergeCell ref="L258:L259"/>
    <mergeCell ref="L260:L261"/>
    <mergeCell ref="L262:L263"/>
    <mergeCell ref="L228:L229"/>
    <mergeCell ref="L230:L231"/>
    <mergeCell ref="L232:L233"/>
    <mergeCell ref="L234:L235"/>
    <mergeCell ref="L236:L237"/>
    <mergeCell ref="L238:L239"/>
    <mergeCell ref="L240:L241"/>
    <mergeCell ref="L242:L243"/>
    <mergeCell ref="L244:L245"/>
    <mergeCell ref="L210:L211"/>
    <mergeCell ref="L212:L213"/>
    <mergeCell ref="L214:L215"/>
    <mergeCell ref="L216:L217"/>
    <mergeCell ref="L218:L219"/>
    <mergeCell ref="L220:L221"/>
    <mergeCell ref="L222:L223"/>
    <mergeCell ref="L224:L225"/>
    <mergeCell ref="L226:L227"/>
    <mergeCell ref="L188:L189"/>
    <mergeCell ref="L190:L191"/>
    <mergeCell ref="L192:L193"/>
    <mergeCell ref="L194:L195"/>
    <mergeCell ref="L196:L197"/>
    <mergeCell ref="L198:L199"/>
    <mergeCell ref="L204:L205"/>
    <mergeCell ref="L206:L207"/>
    <mergeCell ref="L208:L209"/>
    <mergeCell ref="L170:L171"/>
    <mergeCell ref="L172:L173"/>
    <mergeCell ref="L174:L175"/>
    <mergeCell ref="L176:L177"/>
    <mergeCell ref="L178:L179"/>
    <mergeCell ref="L180:L181"/>
    <mergeCell ref="L182:L183"/>
    <mergeCell ref="L184:L185"/>
    <mergeCell ref="L186:L187"/>
    <mergeCell ref="L152:L153"/>
    <mergeCell ref="L154:L155"/>
    <mergeCell ref="L156:L157"/>
    <mergeCell ref="L158:L159"/>
    <mergeCell ref="L160:L161"/>
    <mergeCell ref="L162:L163"/>
    <mergeCell ref="L164:L165"/>
    <mergeCell ref="L166:L167"/>
    <mergeCell ref="L168:L169"/>
    <mergeCell ref="L134:L135"/>
    <mergeCell ref="L136:L137"/>
    <mergeCell ref="L138:L139"/>
    <mergeCell ref="L140:L141"/>
    <mergeCell ref="L142:L143"/>
    <mergeCell ref="L144:L145"/>
    <mergeCell ref="L146:L147"/>
    <mergeCell ref="L148:L149"/>
    <mergeCell ref="L150:L151"/>
    <mergeCell ref="L116:L117"/>
    <mergeCell ref="L118:L119"/>
    <mergeCell ref="L120:L121"/>
    <mergeCell ref="L122:L123"/>
    <mergeCell ref="L124:L125"/>
    <mergeCell ref="L126:L127"/>
    <mergeCell ref="L128:L129"/>
    <mergeCell ref="L130:L131"/>
    <mergeCell ref="L132:L133"/>
    <mergeCell ref="L98:L99"/>
    <mergeCell ref="L100:L101"/>
    <mergeCell ref="L102:L103"/>
    <mergeCell ref="L104:L105"/>
    <mergeCell ref="L106:L107"/>
    <mergeCell ref="L108:L109"/>
    <mergeCell ref="L110:L111"/>
    <mergeCell ref="L112:L113"/>
    <mergeCell ref="L114:L115"/>
    <mergeCell ref="L80:L81"/>
    <mergeCell ref="L82:L83"/>
    <mergeCell ref="L84:L85"/>
    <mergeCell ref="L86:L87"/>
    <mergeCell ref="L88:L89"/>
    <mergeCell ref="L90:L91"/>
    <mergeCell ref="L92:L93"/>
    <mergeCell ref="L94:L95"/>
    <mergeCell ref="L96:L97"/>
    <mergeCell ref="L62:L63"/>
    <mergeCell ref="L64:L65"/>
    <mergeCell ref="L66:L67"/>
    <mergeCell ref="L68:L69"/>
    <mergeCell ref="L70:L71"/>
    <mergeCell ref="L72:L73"/>
    <mergeCell ref="L74:L75"/>
    <mergeCell ref="L76:L77"/>
    <mergeCell ref="L78:L79"/>
    <mergeCell ref="L44:L45"/>
    <mergeCell ref="L46:L47"/>
    <mergeCell ref="L48:L49"/>
    <mergeCell ref="L50:L51"/>
    <mergeCell ref="L52:L53"/>
    <mergeCell ref="L54:L55"/>
    <mergeCell ref="L56:L57"/>
    <mergeCell ref="L58:L59"/>
    <mergeCell ref="L60:L61"/>
    <mergeCell ref="L26:L27"/>
    <mergeCell ref="L28:L29"/>
    <mergeCell ref="L30:L31"/>
    <mergeCell ref="L32:L33"/>
    <mergeCell ref="L34:L35"/>
    <mergeCell ref="L36:L37"/>
    <mergeCell ref="L38:L39"/>
    <mergeCell ref="L40:L41"/>
    <mergeCell ref="L42:L43"/>
    <mergeCell ref="L14:L15"/>
    <mergeCell ref="L12:L13"/>
    <mergeCell ref="L10:L11"/>
    <mergeCell ref="L8:L9"/>
    <mergeCell ref="L16:L17"/>
    <mergeCell ref="L18:L19"/>
    <mergeCell ref="L20:L21"/>
    <mergeCell ref="L22:L23"/>
    <mergeCell ref="L24:L25"/>
    <mergeCell ref="B148:B151"/>
    <mergeCell ref="B124:B127"/>
    <mergeCell ref="B284:B287"/>
    <mergeCell ref="C284:C287"/>
    <mergeCell ref="F284:F285"/>
    <mergeCell ref="G284:G287"/>
    <mergeCell ref="H284:H287"/>
    <mergeCell ref="I284:I287"/>
    <mergeCell ref="K288:K291"/>
    <mergeCell ref="F290:F291"/>
    <mergeCell ref="B280:B283"/>
    <mergeCell ref="C280:C283"/>
    <mergeCell ref="F280:F281"/>
    <mergeCell ref="G280:G283"/>
    <mergeCell ref="H280:H283"/>
    <mergeCell ref="K272:K275"/>
    <mergeCell ref="F274:F275"/>
    <mergeCell ref="B276:B279"/>
    <mergeCell ref="C276:C279"/>
    <mergeCell ref="F276:F277"/>
    <mergeCell ref="G276:G279"/>
    <mergeCell ref="H276:H279"/>
    <mergeCell ref="I276:I279"/>
    <mergeCell ref="J276:J279"/>
    <mergeCell ref="J284:J287"/>
    <mergeCell ref="K284:K287"/>
    <mergeCell ref="F286:F287"/>
    <mergeCell ref="B288:B291"/>
    <mergeCell ref="C288:C291"/>
    <mergeCell ref="F288:F289"/>
    <mergeCell ref="G288:G291"/>
    <mergeCell ref="H288:H291"/>
    <mergeCell ref="I288:I291"/>
    <mergeCell ref="J288:J291"/>
    <mergeCell ref="K276:K279"/>
    <mergeCell ref="I280:I283"/>
    <mergeCell ref="J280:J283"/>
    <mergeCell ref="K280:K283"/>
    <mergeCell ref="F282:F283"/>
    <mergeCell ref="B268:B275"/>
    <mergeCell ref="K268:K271"/>
    <mergeCell ref="F270:F271"/>
    <mergeCell ref="C272:C275"/>
    <mergeCell ref="F272:F273"/>
    <mergeCell ref="G272:G275"/>
    <mergeCell ref="H272:H275"/>
    <mergeCell ref="I272:I275"/>
    <mergeCell ref="J272:J275"/>
    <mergeCell ref="F278:F279"/>
    <mergeCell ref="C268:C271"/>
    <mergeCell ref="F268:F269"/>
    <mergeCell ref="G268:G271"/>
    <mergeCell ref="H268:H271"/>
    <mergeCell ref="I268:I271"/>
    <mergeCell ref="J268:J271"/>
    <mergeCell ref="B264:B267"/>
    <mergeCell ref="C264:C267"/>
    <mergeCell ref="F264:F265"/>
    <mergeCell ref="G264:G267"/>
    <mergeCell ref="H264:H267"/>
    <mergeCell ref="I264:I267"/>
    <mergeCell ref="J264:J267"/>
    <mergeCell ref="K264:K267"/>
    <mergeCell ref="C260:C263"/>
    <mergeCell ref="F260:F261"/>
    <mergeCell ref="G260:G263"/>
    <mergeCell ref="H260:H263"/>
    <mergeCell ref="I260:I263"/>
    <mergeCell ref="J260:J263"/>
    <mergeCell ref="F266:F267"/>
    <mergeCell ref="C256:C259"/>
    <mergeCell ref="F256:F257"/>
    <mergeCell ref="G256:G259"/>
    <mergeCell ref="H256:H259"/>
    <mergeCell ref="I256:I259"/>
    <mergeCell ref="J256:J259"/>
    <mergeCell ref="K256:K259"/>
    <mergeCell ref="F258:F259"/>
    <mergeCell ref="B256:B263"/>
    <mergeCell ref="K260:K263"/>
    <mergeCell ref="F262:F263"/>
    <mergeCell ref="B252:B255"/>
    <mergeCell ref="C252:C255"/>
    <mergeCell ref="F252:F253"/>
    <mergeCell ref="G252:G255"/>
    <mergeCell ref="H252:H255"/>
    <mergeCell ref="I252:I255"/>
    <mergeCell ref="J252:J255"/>
    <mergeCell ref="K252:K255"/>
    <mergeCell ref="F254:F255"/>
    <mergeCell ref="B248:B251"/>
    <mergeCell ref="C248:C251"/>
    <mergeCell ref="F248:F249"/>
    <mergeCell ref="G248:G251"/>
    <mergeCell ref="H248:H251"/>
    <mergeCell ref="J244:J247"/>
    <mergeCell ref="K244:K247"/>
    <mergeCell ref="F246:F247"/>
    <mergeCell ref="I248:I251"/>
    <mergeCell ref="J248:J251"/>
    <mergeCell ref="K248:K251"/>
    <mergeCell ref="F250:F251"/>
    <mergeCell ref="J240:J243"/>
    <mergeCell ref="K240:K243"/>
    <mergeCell ref="F242:F243"/>
    <mergeCell ref="B244:B247"/>
    <mergeCell ref="C244:C247"/>
    <mergeCell ref="F244:F245"/>
    <mergeCell ref="G244:G247"/>
    <mergeCell ref="H244:H247"/>
    <mergeCell ref="I244:I247"/>
    <mergeCell ref="B240:B243"/>
    <mergeCell ref="C240:C243"/>
    <mergeCell ref="F240:F241"/>
    <mergeCell ref="G240:G243"/>
    <mergeCell ref="H240:H243"/>
    <mergeCell ref="I240:I243"/>
    <mergeCell ref="B232:B239"/>
    <mergeCell ref="C232:C235"/>
    <mergeCell ref="F232:F233"/>
    <mergeCell ref="G232:G235"/>
    <mergeCell ref="H232:H235"/>
    <mergeCell ref="I232:I235"/>
    <mergeCell ref="J232:J235"/>
    <mergeCell ref="K232:K235"/>
    <mergeCell ref="F234:F235"/>
    <mergeCell ref="C236:C239"/>
    <mergeCell ref="F236:F237"/>
    <mergeCell ref="G236:G239"/>
    <mergeCell ref="H236:H239"/>
    <mergeCell ref="I236:I239"/>
    <mergeCell ref="J236:J239"/>
    <mergeCell ref="K236:K239"/>
    <mergeCell ref="F238:F239"/>
    <mergeCell ref="F226:F227"/>
    <mergeCell ref="B228:B231"/>
    <mergeCell ref="C228:C231"/>
    <mergeCell ref="F228:F229"/>
    <mergeCell ref="G228:G231"/>
    <mergeCell ref="H228:H231"/>
    <mergeCell ref="I228:I231"/>
    <mergeCell ref="J228:J231"/>
    <mergeCell ref="K228:K231"/>
    <mergeCell ref="F230:F231"/>
    <mergeCell ref="B224:B227"/>
    <mergeCell ref="C224:C227"/>
    <mergeCell ref="F224:F225"/>
    <mergeCell ref="G224:G227"/>
    <mergeCell ref="H224:H227"/>
    <mergeCell ref="I224:I227"/>
    <mergeCell ref="J224:J227"/>
    <mergeCell ref="K224:K227"/>
    <mergeCell ref="F222:F223"/>
    <mergeCell ref="K220:K223"/>
    <mergeCell ref="B220:B223"/>
    <mergeCell ref="C220:C223"/>
    <mergeCell ref="F220:F221"/>
    <mergeCell ref="G220:G223"/>
    <mergeCell ref="H220:H223"/>
    <mergeCell ref="I220:I223"/>
    <mergeCell ref="J220:J223"/>
    <mergeCell ref="C212:C215"/>
    <mergeCell ref="F212:F213"/>
    <mergeCell ref="G212:G215"/>
    <mergeCell ref="H212:H215"/>
    <mergeCell ref="I212:I215"/>
    <mergeCell ref="J212:J215"/>
    <mergeCell ref="K212:K215"/>
    <mergeCell ref="F214:F215"/>
    <mergeCell ref="C216:C219"/>
    <mergeCell ref="F216:F217"/>
    <mergeCell ref="G216:G219"/>
    <mergeCell ref="H216:H219"/>
    <mergeCell ref="I216:I219"/>
    <mergeCell ref="J216:J219"/>
    <mergeCell ref="K216:K219"/>
    <mergeCell ref="F218:F219"/>
    <mergeCell ref="F184:F185"/>
    <mergeCell ref="G184:G187"/>
    <mergeCell ref="H184:H187"/>
    <mergeCell ref="I184:I187"/>
    <mergeCell ref="I192:I195"/>
    <mergeCell ref="J192:J195"/>
    <mergeCell ref="K192:K195"/>
    <mergeCell ref="F194:F195"/>
    <mergeCell ref="B196:B199"/>
    <mergeCell ref="C196:C199"/>
    <mergeCell ref="F196:F197"/>
    <mergeCell ref="G196:G199"/>
    <mergeCell ref="H196:H199"/>
    <mergeCell ref="I196:I199"/>
    <mergeCell ref="J196:J199"/>
    <mergeCell ref="K196:K199"/>
    <mergeCell ref="F198:F199"/>
    <mergeCell ref="C180:C183"/>
    <mergeCell ref="G180:G183"/>
    <mergeCell ref="H180:H183"/>
    <mergeCell ref="I180:I183"/>
    <mergeCell ref="J180:J183"/>
    <mergeCell ref="K180:K183"/>
    <mergeCell ref="F190:F191"/>
    <mergeCell ref="B192:B195"/>
    <mergeCell ref="C192:C195"/>
    <mergeCell ref="F192:F193"/>
    <mergeCell ref="G192:G195"/>
    <mergeCell ref="H192:H195"/>
    <mergeCell ref="J184:J187"/>
    <mergeCell ref="K184:K187"/>
    <mergeCell ref="F186:F187"/>
    <mergeCell ref="C188:C191"/>
    <mergeCell ref="F188:F189"/>
    <mergeCell ref="G188:G191"/>
    <mergeCell ref="H188:H191"/>
    <mergeCell ref="I188:I191"/>
    <mergeCell ref="J188:J191"/>
    <mergeCell ref="K188:K191"/>
    <mergeCell ref="B180:B183"/>
    <mergeCell ref="C184:C187"/>
    <mergeCell ref="C176:C179"/>
    <mergeCell ref="F176:F177"/>
    <mergeCell ref="G176:G179"/>
    <mergeCell ref="H176:H179"/>
    <mergeCell ref="I176:I179"/>
    <mergeCell ref="J168:J171"/>
    <mergeCell ref="K168:K171"/>
    <mergeCell ref="F170:F171"/>
    <mergeCell ref="C172:C175"/>
    <mergeCell ref="F172:F173"/>
    <mergeCell ref="G172:G175"/>
    <mergeCell ref="H172:H175"/>
    <mergeCell ref="I172:I175"/>
    <mergeCell ref="J172:J175"/>
    <mergeCell ref="K172:K175"/>
    <mergeCell ref="J176:J179"/>
    <mergeCell ref="K176:K179"/>
    <mergeCell ref="F178:F179"/>
    <mergeCell ref="K160:K163"/>
    <mergeCell ref="F162:F163"/>
    <mergeCell ref="B164:B175"/>
    <mergeCell ref="C164:C167"/>
    <mergeCell ref="F164:F165"/>
    <mergeCell ref="G164:G167"/>
    <mergeCell ref="H164:H167"/>
    <mergeCell ref="I164:I167"/>
    <mergeCell ref="J164:J167"/>
    <mergeCell ref="K164:K167"/>
    <mergeCell ref="F174:F175"/>
    <mergeCell ref="B160:B163"/>
    <mergeCell ref="C160:C163"/>
    <mergeCell ref="F160:F161"/>
    <mergeCell ref="G160:G163"/>
    <mergeCell ref="H160:H163"/>
    <mergeCell ref="I160:I163"/>
    <mergeCell ref="J160:J163"/>
    <mergeCell ref="F166:F167"/>
    <mergeCell ref="C168:C171"/>
    <mergeCell ref="F168:F169"/>
    <mergeCell ref="G168:G171"/>
    <mergeCell ref="H168:H171"/>
    <mergeCell ref="I168:I171"/>
    <mergeCell ref="F154:F155"/>
    <mergeCell ref="C156:C159"/>
    <mergeCell ref="F156:F157"/>
    <mergeCell ref="G156:G159"/>
    <mergeCell ref="H156:H159"/>
    <mergeCell ref="I156:I159"/>
    <mergeCell ref="J148:J151"/>
    <mergeCell ref="K148:K151"/>
    <mergeCell ref="F150:F151"/>
    <mergeCell ref="C152:C155"/>
    <mergeCell ref="F152:F153"/>
    <mergeCell ref="G152:G155"/>
    <mergeCell ref="H152:H155"/>
    <mergeCell ref="I152:I155"/>
    <mergeCell ref="J152:J155"/>
    <mergeCell ref="K152:K155"/>
    <mergeCell ref="J156:J159"/>
    <mergeCell ref="K156:K159"/>
    <mergeCell ref="F158:F159"/>
    <mergeCell ref="C140:C143"/>
    <mergeCell ref="F140:F141"/>
    <mergeCell ref="G140:G143"/>
    <mergeCell ref="H140:H143"/>
    <mergeCell ref="I140:I143"/>
    <mergeCell ref="J140:J143"/>
    <mergeCell ref="K136:K139"/>
    <mergeCell ref="F138:F139"/>
    <mergeCell ref="C148:C151"/>
    <mergeCell ref="F148:F149"/>
    <mergeCell ref="G148:G151"/>
    <mergeCell ref="H148:H151"/>
    <mergeCell ref="I148:I151"/>
    <mergeCell ref="K140:K143"/>
    <mergeCell ref="F142:F143"/>
    <mergeCell ref="H144:H147"/>
    <mergeCell ref="I144:I147"/>
    <mergeCell ref="J144:J147"/>
    <mergeCell ref="K144:K147"/>
    <mergeCell ref="F146:F147"/>
    <mergeCell ref="F132:F133"/>
    <mergeCell ref="G132:G135"/>
    <mergeCell ref="H132:H135"/>
    <mergeCell ref="I132:I135"/>
    <mergeCell ref="J132:J135"/>
    <mergeCell ref="K132:K135"/>
    <mergeCell ref="F134:F135"/>
    <mergeCell ref="C136:C139"/>
    <mergeCell ref="F136:F137"/>
    <mergeCell ref="G136:G139"/>
    <mergeCell ref="H136:H139"/>
    <mergeCell ref="I136:I139"/>
    <mergeCell ref="J136:J139"/>
    <mergeCell ref="K116:K119"/>
    <mergeCell ref="F118:F119"/>
    <mergeCell ref="C120:C123"/>
    <mergeCell ref="F120:F121"/>
    <mergeCell ref="G120:G123"/>
    <mergeCell ref="H120:H123"/>
    <mergeCell ref="I120:I123"/>
    <mergeCell ref="J120:J123"/>
    <mergeCell ref="K120:K123"/>
    <mergeCell ref="F122:F123"/>
    <mergeCell ref="C116:C119"/>
    <mergeCell ref="F116:F117"/>
    <mergeCell ref="G116:G119"/>
    <mergeCell ref="H116:H119"/>
    <mergeCell ref="I116:I119"/>
    <mergeCell ref="J116:J119"/>
    <mergeCell ref="C112:C115"/>
    <mergeCell ref="F112:F113"/>
    <mergeCell ref="G112:G115"/>
    <mergeCell ref="H112:H115"/>
    <mergeCell ref="I112:I115"/>
    <mergeCell ref="J112:J115"/>
    <mergeCell ref="K112:K115"/>
    <mergeCell ref="F114:F115"/>
    <mergeCell ref="C108:C111"/>
    <mergeCell ref="F108:F109"/>
    <mergeCell ref="G108:G111"/>
    <mergeCell ref="H108:H111"/>
    <mergeCell ref="I108:I111"/>
    <mergeCell ref="J108:J111"/>
    <mergeCell ref="K104:K107"/>
    <mergeCell ref="F106:F107"/>
    <mergeCell ref="C104:C107"/>
    <mergeCell ref="F104:F105"/>
    <mergeCell ref="G104:G107"/>
    <mergeCell ref="H104:H107"/>
    <mergeCell ref="I104:I107"/>
    <mergeCell ref="J104:J107"/>
    <mergeCell ref="K108:K111"/>
    <mergeCell ref="F110:F111"/>
    <mergeCell ref="I88:I91"/>
    <mergeCell ref="J88:J91"/>
    <mergeCell ref="K88:K91"/>
    <mergeCell ref="F90:F91"/>
    <mergeCell ref="J92:J95"/>
    <mergeCell ref="K92:K95"/>
    <mergeCell ref="F94:F95"/>
    <mergeCell ref="C96:C99"/>
    <mergeCell ref="F96:F97"/>
    <mergeCell ref="G96:G99"/>
    <mergeCell ref="H96:H99"/>
    <mergeCell ref="I96:I99"/>
    <mergeCell ref="J96:J99"/>
    <mergeCell ref="B92:B95"/>
    <mergeCell ref="C92:C95"/>
    <mergeCell ref="F92:F93"/>
    <mergeCell ref="G92:G95"/>
    <mergeCell ref="H92:H95"/>
    <mergeCell ref="I92:I95"/>
    <mergeCell ref="K96:K99"/>
    <mergeCell ref="F98:F99"/>
    <mergeCell ref="C100:C103"/>
    <mergeCell ref="F100:F101"/>
    <mergeCell ref="G100:G103"/>
    <mergeCell ref="H100:H103"/>
    <mergeCell ref="I100:I103"/>
    <mergeCell ref="J100:J103"/>
    <mergeCell ref="K100:K103"/>
    <mergeCell ref="F102:F103"/>
    <mergeCell ref="K76:K79"/>
    <mergeCell ref="F78:F79"/>
    <mergeCell ref="J80:J83"/>
    <mergeCell ref="K80:K83"/>
    <mergeCell ref="F82:F83"/>
    <mergeCell ref="B84:B91"/>
    <mergeCell ref="C84:C87"/>
    <mergeCell ref="F84:F85"/>
    <mergeCell ref="G84:G87"/>
    <mergeCell ref="H84:H87"/>
    <mergeCell ref="I84:I87"/>
    <mergeCell ref="J84:J87"/>
    <mergeCell ref="B80:B83"/>
    <mergeCell ref="C80:C83"/>
    <mergeCell ref="F80:F81"/>
    <mergeCell ref="G80:G83"/>
    <mergeCell ref="H80:H83"/>
    <mergeCell ref="I80:I83"/>
    <mergeCell ref="K84:K87"/>
    <mergeCell ref="F86:F87"/>
    <mergeCell ref="C88:C91"/>
    <mergeCell ref="F88:F89"/>
    <mergeCell ref="G88:G91"/>
    <mergeCell ref="H88:H91"/>
    <mergeCell ref="J68:J71"/>
    <mergeCell ref="K68:K71"/>
    <mergeCell ref="F70:F71"/>
    <mergeCell ref="B72:B79"/>
    <mergeCell ref="C72:C75"/>
    <mergeCell ref="F72:F73"/>
    <mergeCell ref="G72:G75"/>
    <mergeCell ref="H72:H75"/>
    <mergeCell ref="I72:I75"/>
    <mergeCell ref="J72:J75"/>
    <mergeCell ref="B68:B71"/>
    <mergeCell ref="C68:C71"/>
    <mergeCell ref="F68:F69"/>
    <mergeCell ref="G68:G71"/>
    <mergeCell ref="H68:H71"/>
    <mergeCell ref="I68:I71"/>
    <mergeCell ref="K72:K75"/>
    <mergeCell ref="F74:F75"/>
    <mergeCell ref="C76:C79"/>
    <mergeCell ref="F76:F77"/>
    <mergeCell ref="G76:G79"/>
    <mergeCell ref="H76:H79"/>
    <mergeCell ref="I76:I79"/>
    <mergeCell ref="J76:J79"/>
    <mergeCell ref="C60:C63"/>
    <mergeCell ref="F60:F61"/>
    <mergeCell ref="G60:G63"/>
    <mergeCell ref="H60:H63"/>
    <mergeCell ref="I60:I63"/>
    <mergeCell ref="J60:J63"/>
    <mergeCell ref="K60:K63"/>
    <mergeCell ref="F62:F63"/>
    <mergeCell ref="C64:C67"/>
    <mergeCell ref="F64:F65"/>
    <mergeCell ref="G64:G67"/>
    <mergeCell ref="H64:H67"/>
    <mergeCell ref="I64:I67"/>
    <mergeCell ref="J64:J67"/>
    <mergeCell ref="K64:K67"/>
    <mergeCell ref="F66:F67"/>
    <mergeCell ref="G56:G59"/>
    <mergeCell ref="H56:H59"/>
    <mergeCell ref="J48:J51"/>
    <mergeCell ref="K48:K51"/>
    <mergeCell ref="F50:F51"/>
    <mergeCell ref="C52:C55"/>
    <mergeCell ref="F52:F53"/>
    <mergeCell ref="G52:G55"/>
    <mergeCell ref="H52:H55"/>
    <mergeCell ref="I52:I55"/>
    <mergeCell ref="J52:J55"/>
    <mergeCell ref="K52:K55"/>
    <mergeCell ref="I56:I59"/>
    <mergeCell ref="J56:J59"/>
    <mergeCell ref="K56:K59"/>
    <mergeCell ref="F58:F59"/>
    <mergeCell ref="C48:C51"/>
    <mergeCell ref="F48:F49"/>
    <mergeCell ref="G48:G51"/>
    <mergeCell ref="H48:H51"/>
    <mergeCell ref="I48:I51"/>
    <mergeCell ref="F54:F55"/>
    <mergeCell ref="K40:K43"/>
    <mergeCell ref="F42:F43"/>
    <mergeCell ref="B44:B47"/>
    <mergeCell ref="C44:C47"/>
    <mergeCell ref="F44:F45"/>
    <mergeCell ref="G44:G47"/>
    <mergeCell ref="H44:H47"/>
    <mergeCell ref="I44:I47"/>
    <mergeCell ref="J44:J47"/>
    <mergeCell ref="K44:K47"/>
    <mergeCell ref="C40:C43"/>
    <mergeCell ref="F40:F41"/>
    <mergeCell ref="G40:G43"/>
    <mergeCell ref="H40:H43"/>
    <mergeCell ref="I40:I43"/>
    <mergeCell ref="J40:J43"/>
    <mergeCell ref="F46:F47"/>
    <mergeCell ref="K32:K35"/>
    <mergeCell ref="F34:F35"/>
    <mergeCell ref="C36:C39"/>
    <mergeCell ref="F36:F37"/>
    <mergeCell ref="G36:G39"/>
    <mergeCell ref="H36:H39"/>
    <mergeCell ref="I36:I39"/>
    <mergeCell ref="J36:J39"/>
    <mergeCell ref="K36:K39"/>
    <mergeCell ref="F38:F39"/>
    <mergeCell ref="C32:C35"/>
    <mergeCell ref="F32:F33"/>
    <mergeCell ref="G32:G35"/>
    <mergeCell ref="H32:H35"/>
    <mergeCell ref="I32:I35"/>
    <mergeCell ref="J32:J35"/>
    <mergeCell ref="H28:H31"/>
    <mergeCell ref="I28:I31"/>
    <mergeCell ref="J28:J31"/>
    <mergeCell ref="K28:K31"/>
    <mergeCell ref="F30:F31"/>
    <mergeCell ref="C24:C27"/>
    <mergeCell ref="F24:F25"/>
    <mergeCell ref="G24:G27"/>
    <mergeCell ref="H24:H27"/>
    <mergeCell ref="I24:I27"/>
    <mergeCell ref="J24:J27"/>
    <mergeCell ref="B176:B179"/>
    <mergeCell ref="B144:B147"/>
    <mergeCell ref="C144:C147"/>
    <mergeCell ref="F144:F145"/>
    <mergeCell ref="G144:G147"/>
    <mergeCell ref="B8:B11"/>
    <mergeCell ref="C8:C11"/>
    <mergeCell ref="F8:F9"/>
    <mergeCell ref="G8:G11"/>
    <mergeCell ref="C20:C23"/>
    <mergeCell ref="F20:F21"/>
    <mergeCell ref="G20:G23"/>
    <mergeCell ref="C12:C15"/>
    <mergeCell ref="F12:F13"/>
    <mergeCell ref="G12:G15"/>
    <mergeCell ref="F14:F15"/>
    <mergeCell ref="F10:F11"/>
    <mergeCell ref="C16:C19"/>
    <mergeCell ref="F16:F17"/>
    <mergeCell ref="G16:G19"/>
    <mergeCell ref="C28:C31"/>
    <mergeCell ref="F28:F29"/>
    <mergeCell ref="G28:G31"/>
    <mergeCell ref="F56:F57"/>
    <mergeCell ref="C208:C211"/>
    <mergeCell ref="F208:F209"/>
    <mergeCell ref="G208:G211"/>
    <mergeCell ref="H208:H211"/>
    <mergeCell ref="I208:I211"/>
    <mergeCell ref="J208:J211"/>
    <mergeCell ref="K208:K211"/>
    <mergeCell ref="F210:F211"/>
    <mergeCell ref="B204:B207"/>
    <mergeCell ref="C204:C207"/>
    <mergeCell ref="F204:F205"/>
    <mergeCell ref="G204:G207"/>
    <mergeCell ref="H204:H207"/>
    <mergeCell ref="I204:I207"/>
    <mergeCell ref="J204:J207"/>
    <mergeCell ref="K204:K207"/>
    <mergeCell ref="F206:F207"/>
    <mergeCell ref="B120:B123"/>
    <mergeCell ref="K124:K127"/>
    <mergeCell ref="F126:F127"/>
    <mergeCell ref="C128:C131"/>
    <mergeCell ref="F128:F129"/>
    <mergeCell ref="G128:G131"/>
    <mergeCell ref="I128:I131"/>
    <mergeCell ref="J128:J131"/>
    <mergeCell ref="K128:K131"/>
    <mergeCell ref="F130:F131"/>
    <mergeCell ref="C124:C127"/>
    <mergeCell ref="F124:F125"/>
    <mergeCell ref="G124:G127"/>
    <mergeCell ref="H124:H127"/>
    <mergeCell ref="I124:I127"/>
    <mergeCell ref="J124:J127"/>
    <mergeCell ref="H128:H131"/>
    <mergeCell ref="B132:B143"/>
    <mergeCell ref="C132:C135"/>
    <mergeCell ref="B64:B67"/>
    <mergeCell ref="B112:B115"/>
    <mergeCell ref="L4:L5"/>
    <mergeCell ref="B4:B7"/>
    <mergeCell ref="C4:C7"/>
    <mergeCell ref="D4:E7"/>
    <mergeCell ref="F4:F7"/>
    <mergeCell ref="G4:G7"/>
    <mergeCell ref="I4:I7"/>
    <mergeCell ref="J4:J7"/>
    <mergeCell ref="K4:K7"/>
    <mergeCell ref="H4:H7"/>
    <mergeCell ref="B56:B59"/>
    <mergeCell ref="C56:C59"/>
    <mergeCell ref="H8:H11"/>
    <mergeCell ref="I8:I11"/>
    <mergeCell ref="J8:J11"/>
    <mergeCell ref="H20:H23"/>
    <mergeCell ref="I20:I23"/>
    <mergeCell ref="J20:J23"/>
    <mergeCell ref="H12:H15"/>
    <mergeCell ref="I12:I15"/>
    <mergeCell ref="M200:M201"/>
    <mergeCell ref="F202:F203"/>
    <mergeCell ref="L202:L203"/>
    <mergeCell ref="M202:M203"/>
    <mergeCell ref="K8:K11"/>
    <mergeCell ref="C200:C203"/>
    <mergeCell ref="F200:F201"/>
    <mergeCell ref="G200:G203"/>
    <mergeCell ref="H200:H203"/>
    <mergeCell ref="I200:I203"/>
    <mergeCell ref="J200:J203"/>
    <mergeCell ref="K200:K203"/>
    <mergeCell ref="L200:L201"/>
    <mergeCell ref="H16:H19"/>
    <mergeCell ref="I16:I19"/>
    <mergeCell ref="J16:J19"/>
    <mergeCell ref="K16:K19"/>
    <mergeCell ref="F18:F19"/>
    <mergeCell ref="K12:K15"/>
    <mergeCell ref="K20:K23"/>
    <mergeCell ref="F22:F23"/>
    <mergeCell ref="K24:K27"/>
    <mergeCell ref="F26:F27"/>
    <mergeCell ref="J12:J15"/>
  </mergeCells>
  <phoneticPr fontId="8"/>
  <hyperlinks>
    <hyperlink ref="F76" r:id="rId2"/>
    <hyperlink ref="F68" r:id="rId3"/>
    <hyperlink ref="F72" r:id="rId4"/>
    <hyperlink ref="F278" r:id="rId5"/>
  </hyperlinks>
  <printOptions horizontalCentered="1"/>
  <pageMargins left="0.59055118110236227" right="0.59055118110236227" top="0.59055118110236227" bottom="0.59055118110236227" header="0.39370078740157483" footer="0.39370078740157483"/>
  <pageSetup paperSize="9" firstPageNumber="2" orientation="portrait" r:id="rId6"/>
  <headerFooter>
    <oddFooter>&amp;C&amp;P</oddFooter>
  </headerFooter>
  <rowBreaks count="4" manualBreakCount="4">
    <brk id="111" max="12" man="1"/>
    <brk id="163" max="12" man="1"/>
    <brk id="219" max="12" man="1"/>
    <brk id="275" max="12" man="1"/>
  </rowBreaks>
  <drawing r:id="rId7"/>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D6:N61"/>
  <sheetViews>
    <sheetView view="pageBreakPreview" zoomScaleNormal="55" zoomScaleSheetLayoutView="100" workbookViewId="0">
      <selection activeCell="M31" sqref="M31"/>
    </sheetView>
  </sheetViews>
  <sheetFormatPr defaultRowHeight="13.5" x14ac:dyDescent="0.15"/>
  <cols>
    <col min="1" max="3" width="9" style="90"/>
    <col min="4" max="5" width="9" style="90" customWidth="1"/>
    <col min="6" max="16384" width="9" style="90"/>
  </cols>
  <sheetData>
    <row r="6" spans="4:4" x14ac:dyDescent="0.15">
      <c r="D6" s="176"/>
    </row>
    <row r="7" spans="4:4" x14ac:dyDescent="0.15">
      <c r="D7" s="176"/>
    </row>
    <row r="8" spans="4:4" x14ac:dyDescent="0.15">
      <c r="D8" s="176"/>
    </row>
    <row r="9" spans="4:4" x14ac:dyDescent="0.15">
      <c r="D9" s="176"/>
    </row>
    <row r="10" spans="4:4" x14ac:dyDescent="0.15">
      <c r="D10" s="176"/>
    </row>
    <row r="11" spans="4:4" x14ac:dyDescent="0.15">
      <c r="D11" s="176"/>
    </row>
    <row r="12" spans="4:4" x14ac:dyDescent="0.15">
      <c r="D12" s="176"/>
    </row>
    <row r="13" spans="4:4" x14ac:dyDescent="0.15">
      <c r="D13" s="176"/>
    </row>
    <row r="16" spans="4:4" x14ac:dyDescent="0.15">
      <c r="D16" s="176"/>
    </row>
    <row r="17" spans="4:14" x14ac:dyDescent="0.15">
      <c r="D17" s="176"/>
    </row>
    <row r="18" spans="4:14" x14ac:dyDescent="0.15">
      <c r="D18" s="176"/>
    </row>
    <row r="19" spans="4:14" x14ac:dyDescent="0.15">
      <c r="D19" s="176"/>
    </row>
    <row r="20" spans="4:14" x14ac:dyDescent="0.15">
      <c r="D20" s="176"/>
    </row>
    <row r="21" spans="4:14" x14ac:dyDescent="0.15">
      <c r="D21" s="176"/>
    </row>
    <row r="22" spans="4:14" x14ac:dyDescent="0.15">
      <c r="D22" s="176"/>
    </row>
    <row r="23" spans="4:14" x14ac:dyDescent="0.15">
      <c r="D23" s="176"/>
    </row>
    <row r="24" spans="4:14" x14ac:dyDescent="0.15">
      <c r="D24" s="176"/>
      <c r="N24" s="235"/>
    </row>
    <row r="25" spans="4:14" x14ac:dyDescent="0.15">
      <c r="D25" s="176"/>
    </row>
    <row r="26" spans="4:14" x14ac:dyDescent="0.15">
      <c r="D26" s="176"/>
    </row>
    <row r="27" spans="4:14" x14ac:dyDescent="0.15">
      <c r="D27" s="176"/>
    </row>
    <row r="28" spans="4:14" x14ac:dyDescent="0.15">
      <c r="D28" s="176"/>
    </row>
    <row r="29" spans="4:14" x14ac:dyDescent="0.15">
      <c r="D29" s="176"/>
    </row>
    <row r="32" spans="4:14" x14ac:dyDescent="0.15">
      <c r="D32" s="176"/>
    </row>
    <row r="61" spans="6:6" x14ac:dyDescent="0.15">
      <c r="F61" s="195"/>
    </row>
  </sheetData>
  <phoneticPr fontId="8"/>
  <printOptions horizontalCentered="1"/>
  <pageMargins left="0.59055118110236227" right="0.59055118110236227" top="0.59055118110236227" bottom="0.59055118110236227" header="0.39370078740157483" footer="0.39370078740157483"/>
  <pageSetup paperSize="9" firstPageNumber="2"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U61"/>
  <sheetViews>
    <sheetView view="pageBreakPreview" zoomScale="130" zoomScaleNormal="75" zoomScaleSheetLayoutView="130" workbookViewId="0">
      <pane ySplit="6" topLeftCell="A7" activePane="bottomLeft" state="frozen"/>
      <selection activeCell="M31" sqref="M31"/>
      <selection pane="bottomLeft" activeCell="V10" sqref="V10"/>
    </sheetView>
  </sheetViews>
  <sheetFormatPr defaultRowHeight="10.5" x14ac:dyDescent="0.15"/>
  <cols>
    <col min="1" max="1" width="1.625" style="175" customWidth="1"/>
    <col min="2" max="2" width="9.625" style="174" customWidth="1"/>
    <col min="3" max="20" width="4.375" style="175" customWidth="1"/>
    <col min="21" max="21" width="1.625" style="175" customWidth="1"/>
    <col min="22" max="16384" width="9" style="175"/>
  </cols>
  <sheetData>
    <row r="1" spans="1:20" s="154" customFormat="1" ht="12" x14ac:dyDescent="0.15">
      <c r="B1" s="170"/>
      <c r="I1" s="170"/>
    </row>
    <row r="2" spans="1:20" s="154" customFormat="1" ht="45" customHeight="1" x14ac:dyDescent="0.15">
      <c r="B2" s="170"/>
      <c r="I2" s="170"/>
    </row>
    <row r="3" spans="1:20" s="154" customFormat="1" ht="12" customHeight="1" thickBot="1" x14ac:dyDescent="0.2">
      <c r="B3" s="170"/>
      <c r="I3" s="170"/>
    </row>
    <row r="4" spans="1:20" s="171" customFormat="1" x14ac:dyDescent="0.15">
      <c r="A4" s="257"/>
      <c r="B4" s="5009" t="s">
        <v>2400</v>
      </c>
      <c r="C4" s="5021" t="s">
        <v>2090</v>
      </c>
      <c r="D4" s="5022"/>
      <c r="E4" s="5022"/>
      <c r="F4" s="5023"/>
      <c r="G4" s="5024" t="s">
        <v>2091</v>
      </c>
      <c r="H4" s="5022"/>
      <c r="I4" s="5022"/>
      <c r="J4" s="5025"/>
      <c r="K4" s="5021" t="s">
        <v>2092</v>
      </c>
      <c r="L4" s="5022"/>
      <c r="M4" s="5022"/>
      <c r="N4" s="5023"/>
      <c r="O4" s="5021" t="s">
        <v>2401</v>
      </c>
      <c r="P4" s="5022"/>
      <c r="Q4" s="5022"/>
      <c r="R4" s="5023"/>
      <c r="S4" s="5012" t="s">
        <v>2093</v>
      </c>
      <c r="T4" s="5013"/>
    </row>
    <row r="5" spans="1:20" s="171" customFormat="1" x14ac:dyDescent="0.15">
      <c r="A5" s="257"/>
      <c r="B5" s="5010"/>
      <c r="C5" s="5016" t="s">
        <v>2094</v>
      </c>
      <c r="D5" s="5017"/>
      <c r="E5" s="5017" t="s">
        <v>2095</v>
      </c>
      <c r="F5" s="5018"/>
      <c r="G5" s="5019" t="s">
        <v>2096</v>
      </c>
      <c r="H5" s="5017"/>
      <c r="I5" s="5017" t="s">
        <v>2095</v>
      </c>
      <c r="J5" s="5020"/>
      <c r="K5" s="5016" t="s">
        <v>2097</v>
      </c>
      <c r="L5" s="5017"/>
      <c r="M5" s="5017" t="s">
        <v>2095</v>
      </c>
      <c r="N5" s="5018"/>
      <c r="O5" s="5016" t="s">
        <v>2098</v>
      </c>
      <c r="P5" s="5017"/>
      <c r="Q5" s="5017" t="s">
        <v>2099</v>
      </c>
      <c r="R5" s="5020"/>
      <c r="S5" s="5014"/>
      <c r="T5" s="5015"/>
    </row>
    <row r="6" spans="1:20" s="171" customFormat="1" ht="44.25" thickBot="1" x14ac:dyDescent="0.2">
      <c r="A6" s="257" t="s">
        <v>2402</v>
      </c>
      <c r="B6" s="5011"/>
      <c r="C6" s="62" t="s">
        <v>2100</v>
      </c>
      <c r="D6" s="63" t="s">
        <v>2101</v>
      </c>
      <c r="E6" s="64" t="s">
        <v>2100</v>
      </c>
      <c r="F6" s="65" t="s">
        <v>2101</v>
      </c>
      <c r="G6" s="62" t="s">
        <v>2100</v>
      </c>
      <c r="H6" s="63" t="s">
        <v>2101</v>
      </c>
      <c r="I6" s="64" t="s">
        <v>2100</v>
      </c>
      <c r="J6" s="65" t="s">
        <v>2101</v>
      </c>
      <c r="K6" s="62" t="s">
        <v>2100</v>
      </c>
      <c r="L6" s="63" t="s">
        <v>2101</v>
      </c>
      <c r="M6" s="64" t="s">
        <v>2100</v>
      </c>
      <c r="N6" s="66" t="s">
        <v>2101</v>
      </c>
      <c r="O6" s="62" t="s">
        <v>2100</v>
      </c>
      <c r="P6" s="63" t="s">
        <v>2101</v>
      </c>
      <c r="Q6" s="67" t="s">
        <v>2100</v>
      </c>
      <c r="R6" s="66" t="s">
        <v>2101</v>
      </c>
      <c r="S6" s="64" t="s">
        <v>2100</v>
      </c>
      <c r="T6" s="66" t="s">
        <v>2101</v>
      </c>
    </row>
    <row r="7" spans="1:20" s="172" customFormat="1" ht="25.5" customHeight="1" x14ac:dyDescent="0.15">
      <c r="A7" s="258"/>
      <c r="B7" s="965" t="s">
        <v>2102</v>
      </c>
      <c r="C7" s="966">
        <v>851</v>
      </c>
      <c r="D7" s="967">
        <v>39713</v>
      </c>
      <c r="E7" s="968">
        <v>353</v>
      </c>
      <c r="F7" s="969">
        <v>11400</v>
      </c>
      <c r="G7" s="966">
        <v>15</v>
      </c>
      <c r="H7" s="967">
        <v>200</v>
      </c>
      <c r="I7" s="968">
        <v>843</v>
      </c>
      <c r="J7" s="969">
        <v>6767</v>
      </c>
      <c r="K7" s="523" t="s">
        <v>4742</v>
      </c>
      <c r="L7" s="970" t="s">
        <v>4742</v>
      </c>
      <c r="M7" s="523" t="s">
        <v>4742</v>
      </c>
      <c r="N7" s="524" t="s">
        <v>4742</v>
      </c>
      <c r="O7" s="966">
        <v>140</v>
      </c>
      <c r="P7" s="967">
        <v>69768</v>
      </c>
      <c r="Q7" s="968">
        <v>61</v>
      </c>
      <c r="R7" s="969">
        <v>30732</v>
      </c>
      <c r="S7" s="966">
        <v>100</v>
      </c>
      <c r="T7" s="969">
        <v>3168</v>
      </c>
    </row>
    <row r="8" spans="1:20" s="172" customFormat="1" ht="25.5" customHeight="1" x14ac:dyDescent="0.15">
      <c r="A8" s="258"/>
      <c r="B8" s="971" t="s">
        <v>4812</v>
      </c>
      <c r="C8" s="525">
        <v>73</v>
      </c>
      <c r="D8" s="654">
        <v>3171</v>
      </c>
      <c r="E8" s="523">
        <v>76</v>
      </c>
      <c r="F8" s="524">
        <v>1502</v>
      </c>
      <c r="G8" s="525">
        <v>4</v>
      </c>
      <c r="H8" s="654">
        <v>48</v>
      </c>
      <c r="I8" s="523">
        <v>3</v>
      </c>
      <c r="J8" s="524">
        <v>129</v>
      </c>
      <c r="K8" s="525">
        <v>46</v>
      </c>
      <c r="L8" s="654">
        <v>5641</v>
      </c>
      <c r="M8" s="523">
        <v>1</v>
      </c>
      <c r="N8" s="524" t="s">
        <v>4742</v>
      </c>
      <c r="O8" s="525">
        <v>36</v>
      </c>
      <c r="P8" s="654">
        <v>8654</v>
      </c>
      <c r="Q8" s="523">
        <v>26</v>
      </c>
      <c r="R8" s="524">
        <v>5105</v>
      </c>
      <c r="S8" s="525">
        <v>0</v>
      </c>
      <c r="T8" s="524">
        <v>0</v>
      </c>
    </row>
    <row r="9" spans="1:20" s="172" customFormat="1" ht="25.5" customHeight="1" x14ac:dyDescent="0.15">
      <c r="A9" s="258"/>
      <c r="B9" s="971" t="s">
        <v>2103</v>
      </c>
      <c r="C9" s="525">
        <v>66</v>
      </c>
      <c r="D9" s="654">
        <v>1006</v>
      </c>
      <c r="E9" s="523">
        <v>13</v>
      </c>
      <c r="F9" s="524">
        <v>170</v>
      </c>
      <c r="G9" s="525" t="s">
        <v>6</v>
      </c>
      <c r="H9" s="654" t="s">
        <v>6</v>
      </c>
      <c r="I9" s="523" t="s">
        <v>6</v>
      </c>
      <c r="J9" s="524" t="s">
        <v>6</v>
      </c>
      <c r="K9" s="525">
        <v>7</v>
      </c>
      <c r="L9" s="654">
        <v>1277</v>
      </c>
      <c r="M9" s="523">
        <v>0</v>
      </c>
      <c r="N9" s="524">
        <v>0</v>
      </c>
      <c r="O9" s="525">
        <v>7</v>
      </c>
      <c r="P9" s="654">
        <v>584</v>
      </c>
      <c r="Q9" s="523">
        <v>4</v>
      </c>
      <c r="R9" s="524">
        <v>606</v>
      </c>
      <c r="S9" s="525">
        <v>2</v>
      </c>
      <c r="T9" s="524" t="s">
        <v>4742</v>
      </c>
    </row>
    <row r="10" spans="1:20" s="172" customFormat="1" ht="25.5" customHeight="1" x14ac:dyDescent="0.15">
      <c r="A10" s="258"/>
      <c r="B10" s="971" t="s">
        <v>2104</v>
      </c>
      <c r="C10" s="525" t="s">
        <v>4742</v>
      </c>
      <c r="D10" s="654" t="s">
        <v>4742</v>
      </c>
      <c r="E10" s="523" t="s">
        <v>4742</v>
      </c>
      <c r="F10" s="524" t="s">
        <v>4742</v>
      </c>
      <c r="G10" s="525" t="s">
        <v>4742</v>
      </c>
      <c r="H10" s="654" t="s">
        <v>4742</v>
      </c>
      <c r="I10" s="523" t="s">
        <v>4742</v>
      </c>
      <c r="J10" s="524" t="s">
        <v>4742</v>
      </c>
      <c r="K10" s="525">
        <v>1</v>
      </c>
      <c r="L10" s="654" t="s">
        <v>4742</v>
      </c>
      <c r="M10" s="523">
        <v>1</v>
      </c>
      <c r="N10" s="654" t="s">
        <v>4742</v>
      </c>
      <c r="O10" s="525">
        <v>21</v>
      </c>
      <c r="P10" s="654">
        <v>3809</v>
      </c>
      <c r="Q10" s="523">
        <v>11</v>
      </c>
      <c r="R10" s="524">
        <v>2456</v>
      </c>
      <c r="S10" s="523" t="s">
        <v>4742</v>
      </c>
      <c r="T10" s="524" t="s">
        <v>4742</v>
      </c>
    </row>
    <row r="11" spans="1:20" s="172" customFormat="1" ht="25.5" customHeight="1" x14ac:dyDescent="0.15">
      <c r="A11" s="258"/>
      <c r="B11" s="971" t="s">
        <v>4995</v>
      </c>
      <c r="C11" s="525">
        <v>22</v>
      </c>
      <c r="D11" s="654">
        <v>6265</v>
      </c>
      <c r="E11" s="523">
        <v>41</v>
      </c>
      <c r="F11" s="524">
        <v>810</v>
      </c>
      <c r="G11" s="525">
        <v>0</v>
      </c>
      <c r="H11" s="654">
        <v>0</v>
      </c>
      <c r="I11" s="523">
        <v>0</v>
      </c>
      <c r="J11" s="524">
        <v>0</v>
      </c>
      <c r="K11" s="525">
        <v>1</v>
      </c>
      <c r="L11" s="654">
        <v>313</v>
      </c>
      <c r="M11" s="523" t="s">
        <v>4742</v>
      </c>
      <c r="N11" s="524" t="s">
        <v>4742</v>
      </c>
      <c r="O11" s="525">
        <v>24</v>
      </c>
      <c r="P11" s="654">
        <v>5274</v>
      </c>
      <c r="Q11" s="523">
        <v>16</v>
      </c>
      <c r="R11" s="524">
        <v>3108</v>
      </c>
      <c r="S11" s="525">
        <v>5</v>
      </c>
      <c r="T11" s="524">
        <v>84</v>
      </c>
    </row>
    <row r="12" spans="1:20" s="172" customFormat="1" ht="25.5" customHeight="1" x14ac:dyDescent="0.15">
      <c r="A12" s="258"/>
      <c r="B12" s="971" t="s">
        <v>2105</v>
      </c>
      <c r="C12" s="671">
        <v>516</v>
      </c>
      <c r="D12" s="672">
        <v>16202</v>
      </c>
      <c r="E12" s="673">
        <v>88</v>
      </c>
      <c r="F12" s="674">
        <v>2160</v>
      </c>
      <c r="G12" s="671" t="s">
        <v>4742</v>
      </c>
      <c r="H12" s="672" t="s">
        <v>4742</v>
      </c>
      <c r="I12" s="673" t="s">
        <v>4742</v>
      </c>
      <c r="J12" s="674" t="s">
        <v>4742</v>
      </c>
      <c r="K12" s="671">
        <v>18</v>
      </c>
      <c r="L12" s="672">
        <v>1169</v>
      </c>
      <c r="M12" s="673" t="s">
        <v>6</v>
      </c>
      <c r="N12" s="674" t="s">
        <v>6</v>
      </c>
      <c r="O12" s="671">
        <v>77</v>
      </c>
      <c r="P12" s="672">
        <v>20889</v>
      </c>
      <c r="Q12" s="673">
        <v>35</v>
      </c>
      <c r="R12" s="674">
        <v>11027</v>
      </c>
      <c r="S12" s="525" t="s">
        <v>4742</v>
      </c>
      <c r="T12" s="524" t="s">
        <v>4742</v>
      </c>
    </row>
    <row r="13" spans="1:20" s="172" customFormat="1" ht="25.5" customHeight="1" x14ac:dyDescent="0.15">
      <c r="A13" s="258"/>
      <c r="B13" s="971" t="s">
        <v>2106</v>
      </c>
      <c r="C13" s="525">
        <v>7</v>
      </c>
      <c r="D13" s="654">
        <v>1709</v>
      </c>
      <c r="E13" s="523">
        <v>10</v>
      </c>
      <c r="F13" s="524">
        <v>198</v>
      </c>
      <c r="G13" s="525">
        <v>1</v>
      </c>
      <c r="H13" s="654">
        <v>5</v>
      </c>
      <c r="I13" s="673" t="s">
        <v>2333</v>
      </c>
      <c r="J13" s="674" t="s">
        <v>2333</v>
      </c>
      <c r="K13" s="525">
        <v>4</v>
      </c>
      <c r="L13" s="654">
        <v>360</v>
      </c>
      <c r="M13" s="673" t="s">
        <v>2333</v>
      </c>
      <c r="N13" s="674" t="s">
        <v>2333</v>
      </c>
      <c r="O13" s="525">
        <v>6</v>
      </c>
      <c r="P13" s="654">
        <v>834</v>
      </c>
      <c r="Q13" s="523">
        <v>2</v>
      </c>
      <c r="R13" s="524">
        <v>517</v>
      </c>
      <c r="S13" s="525">
        <v>1</v>
      </c>
      <c r="T13" s="524">
        <v>5</v>
      </c>
    </row>
    <row r="14" spans="1:20" s="172" customFormat="1" ht="25.5" customHeight="1" x14ac:dyDescent="0.15">
      <c r="A14" s="258"/>
      <c r="B14" s="971" t="s">
        <v>2107</v>
      </c>
      <c r="C14" s="525">
        <v>12</v>
      </c>
      <c r="D14" s="654">
        <v>2068</v>
      </c>
      <c r="E14" s="523">
        <v>47</v>
      </c>
      <c r="F14" s="524">
        <v>723</v>
      </c>
      <c r="G14" s="525">
        <v>3</v>
      </c>
      <c r="H14" s="654">
        <v>105</v>
      </c>
      <c r="I14" s="523">
        <v>19</v>
      </c>
      <c r="J14" s="524">
        <v>84</v>
      </c>
      <c r="K14" s="525">
        <v>1</v>
      </c>
      <c r="L14" s="654">
        <v>800</v>
      </c>
      <c r="M14" s="523">
        <v>0</v>
      </c>
      <c r="N14" s="524">
        <v>0</v>
      </c>
      <c r="O14" s="525">
        <v>22</v>
      </c>
      <c r="P14" s="654">
        <v>12267</v>
      </c>
      <c r="Q14" s="523">
        <v>12</v>
      </c>
      <c r="R14" s="524">
        <v>11406</v>
      </c>
      <c r="S14" s="525">
        <v>0</v>
      </c>
      <c r="T14" s="524">
        <v>0</v>
      </c>
    </row>
    <row r="15" spans="1:20" s="172" customFormat="1" ht="25.5" customHeight="1" x14ac:dyDescent="0.15">
      <c r="A15" s="258"/>
      <c r="B15" s="971" t="s">
        <v>2108</v>
      </c>
      <c r="C15" s="525">
        <v>2</v>
      </c>
      <c r="D15" s="654">
        <v>303</v>
      </c>
      <c r="E15" s="523">
        <v>0</v>
      </c>
      <c r="F15" s="524">
        <v>0</v>
      </c>
      <c r="G15" s="525">
        <v>1</v>
      </c>
      <c r="H15" s="654">
        <v>15</v>
      </c>
      <c r="I15" s="523">
        <v>0</v>
      </c>
      <c r="J15" s="524">
        <v>0</v>
      </c>
      <c r="K15" s="525">
        <v>4</v>
      </c>
      <c r="L15" s="654">
        <v>606</v>
      </c>
      <c r="M15" s="523">
        <v>0</v>
      </c>
      <c r="N15" s="524">
        <v>0</v>
      </c>
      <c r="O15" s="525">
        <v>19</v>
      </c>
      <c r="P15" s="654" t="s">
        <v>4742</v>
      </c>
      <c r="Q15" s="523">
        <v>7</v>
      </c>
      <c r="R15" s="654" t="s">
        <v>4742</v>
      </c>
      <c r="S15" s="525">
        <v>0</v>
      </c>
      <c r="T15" s="524">
        <v>0</v>
      </c>
    </row>
    <row r="16" spans="1:20" s="172" customFormat="1" ht="25.5" customHeight="1" x14ac:dyDescent="0.15">
      <c r="A16" s="258"/>
      <c r="B16" s="971" t="s">
        <v>2109</v>
      </c>
      <c r="C16" s="525" t="s">
        <v>4742</v>
      </c>
      <c r="D16" s="654" t="s">
        <v>4742</v>
      </c>
      <c r="E16" s="523" t="s">
        <v>4742</v>
      </c>
      <c r="F16" s="524" t="s">
        <v>4742</v>
      </c>
      <c r="G16" s="525" t="s">
        <v>4742</v>
      </c>
      <c r="H16" s="654" t="s">
        <v>4742</v>
      </c>
      <c r="I16" s="523" t="s">
        <v>4742</v>
      </c>
      <c r="J16" s="524" t="s">
        <v>4742</v>
      </c>
      <c r="K16" s="525" t="s">
        <v>4742</v>
      </c>
      <c r="L16" s="654" t="s">
        <v>4742</v>
      </c>
      <c r="M16" s="523" t="s">
        <v>4742</v>
      </c>
      <c r="N16" s="524" t="s">
        <v>4742</v>
      </c>
      <c r="O16" s="525">
        <v>4</v>
      </c>
      <c r="P16" s="654">
        <v>982</v>
      </c>
      <c r="Q16" s="523">
        <v>3</v>
      </c>
      <c r="R16" s="524">
        <v>592</v>
      </c>
      <c r="S16" s="525" t="s">
        <v>4742</v>
      </c>
      <c r="T16" s="524" t="s">
        <v>4742</v>
      </c>
    </row>
    <row r="17" spans="1:21" s="172" customFormat="1" ht="25.5" customHeight="1" x14ac:dyDescent="0.15">
      <c r="A17" s="258"/>
      <c r="B17" s="971" t="s">
        <v>27</v>
      </c>
      <c r="C17" s="525" t="s">
        <v>6</v>
      </c>
      <c r="D17" s="654" t="s">
        <v>6</v>
      </c>
      <c r="E17" s="523">
        <v>77</v>
      </c>
      <c r="F17" s="524">
        <v>1651</v>
      </c>
      <c r="G17" s="525" t="s">
        <v>6</v>
      </c>
      <c r="H17" s="654" t="s">
        <v>6</v>
      </c>
      <c r="I17" s="523" t="s">
        <v>6</v>
      </c>
      <c r="J17" s="524" t="s">
        <v>6</v>
      </c>
      <c r="K17" s="525">
        <v>3</v>
      </c>
      <c r="L17" s="654">
        <v>1482</v>
      </c>
      <c r="M17" s="523" t="s">
        <v>6</v>
      </c>
      <c r="N17" s="524" t="s">
        <v>6</v>
      </c>
      <c r="O17" s="525">
        <v>36</v>
      </c>
      <c r="P17" s="654">
        <v>9084</v>
      </c>
      <c r="Q17" s="523">
        <v>14</v>
      </c>
      <c r="R17" s="524">
        <v>4542</v>
      </c>
      <c r="S17" s="525" t="s">
        <v>6</v>
      </c>
      <c r="T17" s="524" t="s">
        <v>6</v>
      </c>
      <c r="U17" s="23"/>
    </row>
    <row r="18" spans="1:21" s="172" customFormat="1" ht="25.5" customHeight="1" x14ac:dyDescent="0.15">
      <c r="A18" s="258"/>
      <c r="B18" s="971" t="s">
        <v>2110</v>
      </c>
      <c r="C18" s="525">
        <v>63</v>
      </c>
      <c r="D18" s="654">
        <v>3171</v>
      </c>
      <c r="E18" s="523">
        <v>49</v>
      </c>
      <c r="F18" s="654">
        <v>930</v>
      </c>
      <c r="G18" s="525">
        <v>0</v>
      </c>
      <c r="H18" s="654">
        <v>0</v>
      </c>
      <c r="I18" s="523">
        <v>0</v>
      </c>
      <c r="J18" s="524">
        <v>0</v>
      </c>
      <c r="K18" s="525">
        <v>18</v>
      </c>
      <c r="L18" s="654">
        <v>1017</v>
      </c>
      <c r="M18" s="523">
        <v>0</v>
      </c>
      <c r="N18" s="524">
        <v>0</v>
      </c>
      <c r="O18" s="525">
        <v>15</v>
      </c>
      <c r="P18" s="654">
        <v>4916</v>
      </c>
      <c r="Q18" s="523">
        <v>8</v>
      </c>
      <c r="R18" s="524">
        <v>2721</v>
      </c>
      <c r="S18" s="525">
        <v>0</v>
      </c>
      <c r="T18" s="524">
        <v>0</v>
      </c>
      <c r="U18" s="23"/>
    </row>
    <row r="19" spans="1:21" s="172" customFormat="1" ht="25.5" customHeight="1" x14ac:dyDescent="0.15">
      <c r="A19" s="258"/>
      <c r="B19" s="971" t="s">
        <v>2111</v>
      </c>
      <c r="C19" s="525">
        <v>50</v>
      </c>
      <c r="D19" s="654">
        <v>600</v>
      </c>
      <c r="E19" s="523" t="s">
        <v>4742</v>
      </c>
      <c r="F19" s="524" t="s">
        <v>4742</v>
      </c>
      <c r="G19" s="525">
        <v>0</v>
      </c>
      <c r="H19" s="654">
        <v>0</v>
      </c>
      <c r="I19" s="523">
        <v>0</v>
      </c>
      <c r="J19" s="524">
        <v>0</v>
      </c>
      <c r="K19" s="525" t="s">
        <v>4742</v>
      </c>
      <c r="L19" s="654" t="s">
        <v>4742</v>
      </c>
      <c r="M19" s="523">
        <v>0</v>
      </c>
      <c r="N19" s="524">
        <v>0</v>
      </c>
      <c r="O19" s="525">
        <v>10</v>
      </c>
      <c r="P19" s="654">
        <v>1099</v>
      </c>
      <c r="Q19" s="523">
        <v>6</v>
      </c>
      <c r="R19" s="524">
        <v>682</v>
      </c>
      <c r="S19" s="525" t="s">
        <v>4742</v>
      </c>
      <c r="T19" s="524" t="s">
        <v>4742</v>
      </c>
      <c r="U19" s="23"/>
    </row>
    <row r="20" spans="1:21" s="172" customFormat="1" ht="25.5" customHeight="1" x14ac:dyDescent="0.15">
      <c r="A20" s="258"/>
      <c r="B20" s="971" t="s">
        <v>2112</v>
      </c>
      <c r="C20" s="525">
        <v>7</v>
      </c>
      <c r="D20" s="654">
        <v>850</v>
      </c>
      <c r="E20" s="523">
        <v>12</v>
      </c>
      <c r="F20" s="524">
        <v>226</v>
      </c>
      <c r="G20" s="525">
        <v>0</v>
      </c>
      <c r="H20" s="654">
        <v>0</v>
      </c>
      <c r="I20" s="523">
        <v>0</v>
      </c>
      <c r="J20" s="524">
        <v>0</v>
      </c>
      <c r="K20" s="525">
        <v>15</v>
      </c>
      <c r="L20" s="654">
        <v>1532</v>
      </c>
      <c r="M20" s="523">
        <v>0</v>
      </c>
      <c r="N20" s="524">
        <v>0</v>
      </c>
      <c r="O20" s="525">
        <v>7</v>
      </c>
      <c r="P20" s="654">
        <v>683</v>
      </c>
      <c r="Q20" s="523">
        <v>4</v>
      </c>
      <c r="R20" s="524">
        <v>406</v>
      </c>
      <c r="S20" s="525">
        <v>0</v>
      </c>
      <c r="T20" s="524">
        <v>0</v>
      </c>
      <c r="U20" s="23"/>
    </row>
    <row r="21" spans="1:21" s="172" customFormat="1" ht="25.5" customHeight="1" x14ac:dyDescent="0.15">
      <c r="A21" s="258"/>
      <c r="B21" s="971" t="s">
        <v>2113</v>
      </c>
      <c r="C21" s="525">
        <v>28</v>
      </c>
      <c r="D21" s="654">
        <v>619</v>
      </c>
      <c r="E21" s="523">
        <v>8</v>
      </c>
      <c r="F21" s="524">
        <v>265</v>
      </c>
      <c r="G21" s="525" t="s">
        <v>4742</v>
      </c>
      <c r="H21" s="654" t="s">
        <v>4742</v>
      </c>
      <c r="I21" s="523" t="s">
        <v>4742</v>
      </c>
      <c r="J21" s="524" t="s">
        <v>4742</v>
      </c>
      <c r="K21" s="525">
        <v>2</v>
      </c>
      <c r="L21" s="654">
        <v>250</v>
      </c>
      <c r="M21" s="523" t="s">
        <v>4742</v>
      </c>
      <c r="N21" s="524" t="s">
        <v>4742</v>
      </c>
      <c r="O21" s="525">
        <v>5</v>
      </c>
      <c r="P21" s="654">
        <v>2870</v>
      </c>
      <c r="Q21" s="523">
        <v>2</v>
      </c>
      <c r="R21" s="524">
        <v>1192</v>
      </c>
      <c r="S21" s="525">
        <v>0</v>
      </c>
      <c r="T21" s="524">
        <v>0</v>
      </c>
      <c r="U21" s="23"/>
    </row>
    <row r="22" spans="1:21" s="172" customFormat="1" ht="25.5" customHeight="1" x14ac:dyDescent="0.15">
      <c r="A22" s="258"/>
      <c r="B22" s="971" t="s">
        <v>5536</v>
      </c>
      <c r="C22" s="525" t="s">
        <v>5537</v>
      </c>
      <c r="D22" s="654" t="s">
        <v>4742</v>
      </c>
      <c r="E22" s="523">
        <v>14</v>
      </c>
      <c r="F22" s="524" t="s">
        <v>4742</v>
      </c>
      <c r="G22" s="525">
        <v>0</v>
      </c>
      <c r="H22" s="654">
        <v>0</v>
      </c>
      <c r="I22" s="523">
        <v>0</v>
      </c>
      <c r="J22" s="524">
        <v>0</v>
      </c>
      <c r="K22" s="525">
        <v>0</v>
      </c>
      <c r="L22" s="654">
        <v>0</v>
      </c>
      <c r="M22" s="523">
        <v>0</v>
      </c>
      <c r="N22" s="524">
        <v>0</v>
      </c>
      <c r="O22" s="525">
        <v>4</v>
      </c>
      <c r="P22" s="654">
        <v>1728</v>
      </c>
      <c r="Q22" s="523">
        <v>2</v>
      </c>
      <c r="R22" s="524">
        <v>729</v>
      </c>
      <c r="S22" s="525" t="s">
        <v>2333</v>
      </c>
      <c r="T22" s="524" t="s">
        <v>2333</v>
      </c>
      <c r="U22" s="23"/>
    </row>
    <row r="23" spans="1:21" s="172" customFormat="1" ht="25.5" customHeight="1" x14ac:dyDescent="0.15">
      <c r="A23" s="258"/>
      <c r="B23" s="971" t="s">
        <v>2114</v>
      </c>
      <c r="C23" s="525">
        <v>13</v>
      </c>
      <c r="D23" s="654">
        <v>293</v>
      </c>
      <c r="E23" s="523" t="s">
        <v>4742</v>
      </c>
      <c r="F23" s="524" t="s">
        <v>4742</v>
      </c>
      <c r="G23" s="525" t="s">
        <v>4742</v>
      </c>
      <c r="H23" s="654" t="s">
        <v>4742</v>
      </c>
      <c r="I23" s="523" t="s">
        <v>4742</v>
      </c>
      <c r="J23" s="524" t="s">
        <v>4742</v>
      </c>
      <c r="K23" s="525">
        <v>1</v>
      </c>
      <c r="L23" s="654">
        <v>190</v>
      </c>
      <c r="M23" s="523" t="s">
        <v>4742</v>
      </c>
      <c r="N23" s="524" t="s">
        <v>4742</v>
      </c>
      <c r="O23" s="525">
        <v>4</v>
      </c>
      <c r="P23" s="654">
        <v>1163</v>
      </c>
      <c r="Q23" s="523">
        <v>2</v>
      </c>
      <c r="R23" s="524">
        <v>640</v>
      </c>
      <c r="S23" s="525">
        <v>0</v>
      </c>
      <c r="T23" s="524">
        <v>0</v>
      </c>
      <c r="U23" s="23"/>
    </row>
    <row r="24" spans="1:21" s="172" customFormat="1" ht="25.5" customHeight="1" x14ac:dyDescent="0.15">
      <c r="A24" s="258"/>
      <c r="B24" s="971" t="s">
        <v>2115</v>
      </c>
      <c r="C24" s="525">
        <v>41</v>
      </c>
      <c r="D24" s="654">
        <v>1151</v>
      </c>
      <c r="E24" s="523">
        <v>0</v>
      </c>
      <c r="F24" s="524">
        <v>0</v>
      </c>
      <c r="G24" s="525">
        <v>1</v>
      </c>
      <c r="H24" s="654">
        <v>40</v>
      </c>
      <c r="I24" s="523">
        <v>0</v>
      </c>
      <c r="J24" s="524">
        <v>0</v>
      </c>
      <c r="K24" s="525">
        <v>3</v>
      </c>
      <c r="L24" s="654">
        <v>300</v>
      </c>
      <c r="M24" s="523">
        <v>0</v>
      </c>
      <c r="N24" s="524">
        <v>0</v>
      </c>
      <c r="O24" s="525">
        <v>3</v>
      </c>
      <c r="P24" s="654">
        <v>796</v>
      </c>
      <c r="Q24" s="523">
        <v>1</v>
      </c>
      <c r="R24" s="524">
        <v>355</v>
      </c>
      <c r="S24" s="525">
        <v>0</v>
      </c>
      <c r="T24" s="524">
        <v>0</v>
      </c>
      <c r="U24" s="23"/>
    </row>
    <row r="25" spans="1:21" s="172" customFormat="1" ht="25.5" customHeight="1" x14ac:dyDescent="0.15">
      <c r="A25" s="258"/>
      <c r="B25" s="971" t="s">
        <v>2116</v>
      </c>
      <c r="C25" s="525">
        <v>17</v>
      </c>
      <c r="D25" s="654">
        <v>261</v>
      </c>
      <c r="E25" s="523">
        <v>6</v>
      </c>
      <c r="F25" s="524">
        <v>67</v>
      </c>
      <c r="G25" s="525">
        <v>0</v>
      </c>
      <c r="H25" s="654">
        <v>0</v>
      </c>
      <c r="I25" s="523">
        <v>0</v>
      </c>
      <c r="J25" s="524">
        <v>0</v>
      </c>
      <c r="K25" s="525">
        <v>1</v>
      </c>
      <c r="L25" s="654">
        <v>215</v>
      </c>
      <c r="M25" s="523">
        <v>0</v>
      </c>
      <c r="N25" s="524">
        <v>0</v>
      </c>
      <c r="O25" s="525">
        <v>4</v>
      </c>
      <c r="P25" s="654">
        <v>202</v>
      </c>
      <c r="Q25" s="523">
        <v>2</v>
      </c>
      <c r="R25" s="524">
        <v>113</v>
      </c>
      <c r="S25" s="525">
        <v>0</v>
      </c>
      <c r="T25" s="524">
        <v>0</v>
      </c>
      <c r="U25" s="23"/>
    </row>
    <row r="26" spans="1:21" s="172" customFormat="1" ht="25.5" customHeight="1" x14ac:dyDescent="0.15">
      <c r="A26" s="258"/>
      <c r="B26" s="971" t="s">
        <v>2117</v>
      </c>
      <c r="C26" s="525">
        <v>0</v>
      </c>
      <c r="D26" s="654">
        <v>0</v>
      </c>
      <c r="E26" s="523">
        <v>0</v>
      </c>
      <c r="F26" s="524">
        <v>0</v>
      </c>
      <c r="G26" s="525">
        <v>0</v>
      </c>
      <c r="H26" s="654">
        <v>0</v>
      </c>
      <c r="I26" s="523">
        <v>0</v>
      </c>
      <c r="J26" s="524">
        <v>0</v>
      </c>
      <c r="K26" s="525">
        <v>1</v>
      </c>
      <c r="L26" s="654">
        <v>1016</v>
      </c>
      <c r="M26" s="523">
        <v>0</v>
      </c>
      <c r="N26" s="524">
        <v>0</v>
      </c>
      <c r="O26" s="525">
        <v>9</v>
      </c>
      <c r="P26" s="654" t="s">
        <v>4742</v>
      </c>
      <c r="Q26" s="523">
        <v>4</v>
      </c>
      <c r="R26" s="524" t="s">
        <v>4742</v>
      </c>
      <c r="S26" s="525">
        <v>0</v>
      </c>
      <c r="T26" s="524">
        <v>0</v>
      </c>
      <c r="U26" s="23"/>
    </row>
    <row r="27" spans="1:21" s="172" customFormat="1" ht="25.5" customHeight="1" x14ac:dyDescent="0.15">
      <c r="A27" s="258"/>
      <c r="B27" s="971" t="s">
        <v>2118</v>
      </c>
      <c r="C27" s="525">
        <v>13</v>
      </c>
      <c r="D27" s="654">
        <v>359</v>
      </c>
      <c r="E27" s="523">
        <v>6</v>
      </c>
      <c r="F27" s="524">
        <v>132</v>
      </c>
      <c r="G27" s="525">
        <v>0</v>
      </c>
      <c r="H27" s="654">
        <v>0</v>
      </c>
      <c r="I27" s="523">
        <v>0</v>
      </c>
      <c r="J27" s="524">
        <v>0</v>
      </c>
      <c r="K27" s="525">
        <v>2</v>
      </c>
      <c r="L27" s="654">
        <v>91</v>
      </c>
      <c r="M27" s="523">
        <v>0</v>
      </c>
      <c r="N27" s="524">
        <v>0</v>
      </c>
      <c r="O27" s="525">
        <v>3</v>
      </c>
      <c r="P27" s="654">
        <v>225</v>
      </c>
      <c r="Q27" s="523">
        <v>1</v>
      </c>
      <c r="R27" s="524">
        <v>104</v>
      </c>
      <c r="S27" s="525">
        <v>0</v>
      </c>
      <c r="T27" s="524">
        <v>0</v>
      </c>
      <c r="U27" s="23"/>
    </row>
    <row r="28" spans="1:21" s="172" customFormat="1" ht="25.5" customHeight="1" x14ac:dyDescent="0.15">
      <c r="A28" s="258"/>
      <c r="B28" s="971" t="s">
        <v>2119</v>
      </c>
      <c r="C28" s="525">
        <v>36</v>
      </c>
      <c r="D28" s="654">
        <v>648</v>
      </c>
      <c r="E28" s="523">
        <v>12</v>
      </c>
      <c r="F28" s="524">
        <v>277</v>
      </c>
      <c r="G28" s="525">
        <v>0</v>
      </c>
      <c r="H28" s="654">
        <v>0</v>
      </c>
      <c r="I28" s="523">
        <v>0</v>
      </c>
      <c r="J28" s="524">
        <v>0</v>
      </c>
      <c r="K28" s="525">
        <v>2</v>
      </c>
      <c r="L28" s="654">
        <v>96</v>
      </c>
      <c r="M28" s="523">
        <v>0</v>
      </c>
      <c r="N28" s="524">
        <v>0</v>
      </c>
      <c r="O28" s="525">
        <v>4</v>
      </c>
      <c r="P28" s="654">
        <v>600</v>
      </c>
      <c r="Q28" s="523">
        <v>3</v>
      </c>
      <c r="R28" s="524">
        <v>371</v>
      </c>
      <c r="S28" s="525" t="s">
        <v>4742</v>
      </c>
      <c r="T28" s="524" t="s">
        <v>4742</v>
      </c>
      <c r="U28" s="23"/>
    </row>
    <row r="29" spans="1:21" s="172" customFormat="1" ht="25.5" customHeight="1" thickBot="1" x14ac:dyDescent="0.2">
      <c r="A29" s="258"/>
      <c r="B29" s="972" t="s">
        <v>2120</v>
      </c>
      <c r="C29" s="973">
        <v>0</v>
      </c>
      <c r="D29" s="974">
        <v>0</v>
      </c>
      <c r="E29" s="975">
        <v>0</v>
      </c>
      <c r="F29" s="976">
        <v>0</v>
      </c>
      <c r="G29" s="973">
        <v>1</v>
      </c>
      <c r="H29" s="974">
        <v>66</v>
      </c>
      <c r="I29" s="975">
        <v>0</v>
      </c>
      <c r="J29" s="976">
        <v>0</v>
      </c>
      <c r="K29" s="973">
        <v>1</v>
      </c>
      <c r="L29" s="974">
        <v>178</v>
      </c>
      <c r="M29" s="975">
        <v>0</v>
      </c>
      <c r="N29" s="976">
        <v>0</v>
      </c>
      <c r="O29" s="973">
        <v>5</v>
      </c>
      <c r="P29" s="974">
        <v>327</v>
      </c>
      <c r="Q29" s="975">
        <v>2</v>
      </c>
      <c r="R29" s="976">
        <v>167</v>
      </c>
      <c r="S29" s="973">
        <v>0</v>
      </c>
      <c r="T29" s="976">
        <v>0</v>
      </c>
      <c r="U29" s="23"/>
    </row>
    <row r="30" spans="1:21" s="172" customFormat="1" ht="25.5" customHeight="1" thickTop="1" thickBot="1" x14ac:dyDescent="0.2">
      <c r="B30" s="24" t="s">
        <v>2121</v>
      </c>
      <c r="C30" s="1426">
        <f>SUM(C7:C29)</f>
        <v>1817</v>
      </c>
      <c r="D30" s="1427">
        <f t="shared" ref="D30:T30" si="0">SUM(D7:D29)</f>
        <v>78389</v>
      </c>
      <c r="E30" s="1428">
        <f t="shared" si="0"/>
        <v>812</v>
      </c>
      <c r="F30" s="1429">
        <f t="shared" si="0"/>
        <v>20511</v>
      </c>
      <c r="G30" s="1426">
        <f t="shared" si="0"/>
        <v>26</v>
      </c>
      <c r="H30" s="1427">
        <f t="shared" si="0"/>
        <v>479</v>
      </c>
      <c r="I30" s="1428">
        <f t="shared" si="0"/>
        <v>865</v>
      </c>
      <c r="J30" s="1429">
        <f t="shared" si="0"/>
        <v>6980</v>
      </c>
      <c r="K30" s="1426">
        <f t="shared" si="0"/>
        <v>131</v>
      </c>
      <c r="L30" s="1427">
        <f t="shared" si="0"/>
        <v>16533</v>
      </c>
      <c r="M30" s="1428">
        <f t="shared" si="0"/>
        <v>2</v>
      </c>
      <c r="N30" s="1429">
        <f t="shared" si="0"/>
        <v>0</v>
      </c>
      <c r="O30" s="1426">
        <f t="shared" si="0"/>
        <v>465</v>
      </c>
      <c r="P30" s="1427">
        <f t="shared" si="0"/>
        <v>146754</v>
      </c>
      <c r="Q30" s="1428">
        <f t="shared" si="0"/>
        <v>228</v>
      </c>
      <c r="R30" s="1429">
        <f t="shared" si="0"/>
        <v>77571</v>
      </c>
      <c r="S30" s="1426">
        <f t="shared" si="0"/>
        <v>108</v>
      </c>
      <c r="T30" s="1429">
        <f t="shared" si="0"/>
        <v>3257</v>
      </c>
    </row>
    <row r="31" spans="1:21" s="172" customFormat="1" x14ac:dyDescent="0.15">
      <c r="B31" s="148"/>
      <c r="C31" s="149"/>
      <c r="D31" s="149"/>
      <c r="E31" s="149"/>
      <c r="F31" s="149"/>
      <c r="G31" s="149"/>
      <c r="H31" s="149"/>
      <c r="I31" s="149"/>
      <c r="J31" s="149"/>
      <c r="K31" s="149"/>
      <c r="L31" s="149"/>
      <c r="M31" s="149"/>
      <c r="N31" s="149"/>
      <c r="O31" s="149"/>
      <c r="P31" s="149"/>
      <c r="Q31" s="149"/>
      <c r="R31" s="149"/>
      <c r="S31" s="149"/>
      <c r="T31" s="149"/>
    </row>
    <row r="32" spans="1:21" s="171" customFormat="1" ht="15" customHeight="1" x14ac:dyDescent="0.15">
      <c r="B32" s="171" t="s">
        <v>3043</v>
      </c>
    </row>
    <row r="33" spans="2:2" s="171" customFormat="1" ht="15" customHeight="1" x14ac:dyDescent="0.15">
      <c r="B33" s="171" t="s">
        <v>3044</v>
      </c>
    </row>
    <row r="34" spans="2:2" s="171" customFormat="1" ht="15" customHeight="1" x14ac:dyDescent="0.15">
      <c r="B34" s="171" t="s">
        <v>3045</v>
      </c>
    </row>
    <row r="35" spans="2:2" s="171" customFormat="1" ht="15" customHeight="1" x14ac:dyDescent="0.15">
      <c r="B35" s="171" t="s">
        <v>3046</v>
      </c>
    </row>
    <row r="36" spans="2:2" s="171" customFormat="1" ht="13.15" customHeight="1" x14ac:dyDescent="0.15">
      <c r="B36" s="171" t="s">
        <v>3047</v>
      </c>
    </row>
    <row r="37" spans="2:2" s="172" customFormat="1" ht="13.15" customHeight="1" x14ac:dyDescent="0.15">
      <c r="B37" s="173"/>
    </row>
    <row r="38" spans="2:2" s="172" customFormat="1" ht="13.15" customHeight="1" x14ac:dyDescent="0.15">
      <c r="B38" s="173"/>
    </row>
    <row r="39" spans="2:2" s="172" customFormat="1" ht="13.15" customHeight="1" x14ac:dyDescent="0.15">
      <c r="B39" s="173"/>
    </row>
    <row r="40" spans="2:2" s="172" customFormat="1" ht="13.15" customHeight="1" x14ac:dyDescent="0.15">
      <c r="B40" s="173"/>
    </row>
    <row r="41" spans="2:2" s="172" customFormat="1" ht="13.15" customHeight="1" x14ac:dyDescent="0.15">
      <c r="B41" s="173"/>
    </row>
    <row r="42" spans="2:2" ht="13.15" customHeight="1" x14ac:dyDescent="0.15"/>
    <row r="61" spans="6:6" ht="13.5" x14ac:dyDescent="0.15">
      <c r="F61" s="283"/>
    </row>
  </sheetData>
  <autoFilter ref="A6:U6"/>
  <customSheetViews>
    <customSheetView guid="{A3025FDB-FC68-4AF5-80A0-72FC3BDF5B5E}" showPageBreaks="1" printArea="1" view="pageBreakPreview">
      <selection activeCell="X8" sqref="X8"/>
      <colBreaks count="1" manualBreakCount="1">
        <brk id="21" max="38" man="1"/>
      </colBreaks>
      <pageMargins left="0.59055118110236227" right="0.59055118110236227" top="0.59055118110236227" bottom="0.59055118110236227" header="0.39370078740157483" footer="0.39370078740157483"/>
      <pageSetup paperSize="9" firstPageNumber="68" orientation="portrait" r:id="rId1"/>
      <headerFooter alignWithMargins="0">
        <oddFooter>&amp;C&amp;P</oddFooter>
      </headerFooter>
    </customSheetView>
  </customSheetViews>
  <mergeCells count="14">
    <mergeCell ref="B4:B6"/>
    <mergeCell ref="S4:T5"/>
    <mergeCell ref="C5:D5"/>
    <mergeCell ref="E5:F5"/>
    <mergeCell ref="G5:H5"/>
    <mergeCell ref="I5:J5"/>
    <mergeCell ref="K5:L5"/>
    <mergeCell ref="M5:N5"/>
    <mergeCell ref="O5:P5"/>
    <mergeCell ref="Q5:R5"/>
    <mergeCell ref="C4:F4"/>
    <mergeCell ref="G4:J4"/>
    <mergeCell ref="K4:N4"/>
    <mergeCell ref="O4:R4"/>
  </mergeCells>
  <phoneticPr fontId="8"/>
  <printOptions horizontalCentered="1"/>
  <pageMargins left="0.59055118110236227" right="0.59055118110236227" top="0.59055118110236227" bottom="0.59055118110236227" header="0.39370078740157483" footer="0.39370078740157483"/>
  <pageSetup paperSize="9" firstPageNumber="2" orientation="portrait" r:id="rId2"/>
  <headerFooter>
    <oddFooter>&amp;C&amp;P</oddFooter>
  </headerFooter>
  <colBreaks count="1" manualBreakCount="1">
    <brk id="21" max="38"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D6:N61"/>
  <sheetViews>
    <sheetView view="pageBreakPreview" zoomScaleNormal="55" zoomScaleSheetLayoutView="100" workbookViewId="0"/>
  </sheetViews>
  <sheetFormatPr defaultRowHeight="13.5" x14ac:dyDescent="0.15"/>
  <cols>
    <col min="4" max="5" width="9" customWidth="1"/>
  </cols>
  <sheetData>
    <row r="6" spans="4:4" x14ac:dyDescent="0.15">
      <c r="D6" s="85"/>
    </row>
    <row r="7" spans="4:4" x14ac:dyDescent="0.15">
      <c r="D7" s="85"/>
    </row>
    <row r="8" spans="4:4" x14ac:dyDescent="0.15">
      <c r="D8" s="85"/>
    </row>
    <row r="9" spans="4:4" x14ac:dyDescent="0.15">
      <c r="D9" s="85"/>
    </row>
    <row r="10" spans="4:4" x14ac:dyDescent="0.15">
      <c r="D10" s="85"/>
    </row>
    <row r="11" spans="4:4" x14ac:dyDescent="0.15">
      <c r="D11" s="85"/>
    </row>
    <row r="12" spans="4:4" x14ac:dyDescent="0.15">
      <c r="D12" s="85"/>
    </row>
    <row r="13" spans="4:4" x14ac:dyDescent="0.15">
      <c r="D13" s="85"/>
    </row>
    <row r="16" spans="4:4" x14ac:dyDescent="0.15">
      <c r="D16" s="85"/>
    </row>
    <row r="17" spans="4:14" x14ac:dyDescent="0.15">
      <c r="D17" s="85"/>
    </row>
    <row r="18" spans="4:14" x14ac:dyDescent="0.15">
      <c r="D18" s="85"/>
    </row>
    <row r="19" spans="4:14" x14ac:dyDescent="0.15">
      <c r="D19" s="85"/>
    </row>
    <row r="20" spans="4:14" x14ac:dyDescent="0.15">
      <c r="D20" s="85"/>
    </row>
    <row r="21" spans="4:14" x14ac:dyDescent="0.15">
      <c r="D21" s="85"/>
    </row>
    <row r="22" spans="4:14" x14ac:dyDescent="0.15">
      <c r="D22" s="85"/>
    </row>
    <row r="23" spans="4:14" x14ac:dyDescent="0.15">
      <c r="D23" s="85"/>
    </row>
    <row r="24" spans="4:14" x14ac:dyDescent="0.15">
      <c r="D24" s="85"/>
      <c r="N24" s="95"/>
    </row>
    <row r="25" spans="4:14" x14ac:dyDescent="0.15">
      <c r="D25" s="85"/>
    </row>
    <row r="26" spans="4:14" x14ac:dyDescent="0.15">
      <c r="D26" s="85"/>
    </row>
    <row r="27" spans="4:14" x14ac:dyDescent="0.15">
      <c r="D27" s="85"/>
    </row>
    <row r="28" spans="4:14" x14ac:dyDescent="0.15">
      <c r="D28" s="85"/>
    </row>
    <row r="29" spans="4:14" x14ac:dyDescent="0.15">
      <c r="D29" s="85"/>
    </row>
    <row r="32" spans="4:14" x14ac:dyDescent="0.15">
      <c r="D32" s="85"/>
    </row>
    <row r="61" spans="6:6" x14ac:dyDescent="0.15">
      <c r="F61" s="134"/>
    </row>
  </sheetData>
  <phoneticPr fontId="8"/>
  <printOptions horizontalCentered="1"/>
  <pageMargins left="0.59055118110236227" right="0.59055118110236227" top="0.59055118110236227" bottom="0.59055118110236227" header="0.39370078740157483" footer="0.3937007874015748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1"/>
  <sheetViews>
    <sheetView view="pageBreakPreview" zoomScaleNormal="55" zoomScaleSheetLayoutView="100" workbookViewId="0">
      <selection activeCell="L3" sqref="L3"/>
    </sheetView>
  </sheetViews>
  <sheetFormatPr defaultRowHeight="13.5" x14ac:dyDescent="0.15"/>
  <cols>
    <col min="4" max="5" width="9" customWidth="1"/>
  </cols>
  <sheetData>
    <row r="1" spans="4:11" x14ac:dyDescent="0.15">
      <c r="K1" t="s">
        <v>6028</v>
      </c>
    </row>
    <row r="7" spans="4:11" x14ac:dyDescent="0.15">
      <c r="D7" s="85"/>
    </row>
    <row r="8" spans="4:11" x14ac:dyDescent="0.15">
      <c r="D8" s="85"/>
    </row>
    <row r="9" spans="4:11" x14ac:dyDescent="0.15">
      <c r="D9" s="85"/>
    </row>
    <row r="10" spans="4:11" x14ac:dyDescent="0.15">
      <c r="D10" s="85"/>
    </row>
    <row r="11" spans="4:11" x14ac:dyDescent="0.15">
      <c r="D11" s="85"/>
    </row>
    <row r="12" spans="4:11" x14ac:dyDescent="0.15">
      <c r="D12" s="85"/>
    </row>
    <row r="13" spans="4:11" x14ac:dyDescent="0.15">
      <c r="D13" s="85"/>
    </row>
    <row r="14" spans="4:11" x14ac:dyDescent="0.15">
      <c r="D14" s="85"/>
    </row>
    <row r="17" spans="4:14" x14ac:dyDescent="0.15">
      <c r="D17" s="85"/>
    </row>
    <row r="18" spans="4:14" x14ac:dyDescent="0.15">
      <c r="D18" s="85"/>
    </row>
    <row r="19" spans="4:14" x14ac:dyDescent="0.15">
      <c r="D19" s="85"/>
    </row>
    <row r="20" spans="4:14" x14ac:dyDescent="0.15">
      <c r="D20" s="85"/>
    </row>
    <row r="21" spans="4:14" x14ac:dyDescent="0.15">
      <c r="D21" s="85"/>
    </row>
    <row r="22" spans="4:14" x14ac:dyDescent="0.15">
      <c r="D22" s="85"/>
    </row>
    <row r="23" spans="4:14" x14ac:dyDescent="0.15">
      <c r="D23" s="85"/>
    </row>
    <row r="24" spans="4:14" x14ac:dyDescent="0.15">
      <c r="D24" s="85"/>
    </row>
    <row r="25" spans="4:14" x14ac:dyDescent="0.15">
      <c r="D25" s="85"/>
      <c r="N25" s="95"/>
    </row>
    <row r="26" spans="4:14" x14ac:dyDescent="0.15">
      <c r="D26" s="85"/>
    </row>
    <row r="27" spans="4:14" x14ac:dyDescent="0.15">
      <c r="D27" s="85"/>
    </row>
    <row r="28" spans="4:14" x14ac:dyDescent="0.15">
      <c r="D28" s="85"/>
    </row>
    <row r="29" spans="4:14" x14ac:dyDescent="0.15">
      <c r="D29" s="85"/>
    </row>
    <row r="30" spans="4:14" x14ac:dyDescent="0.15">
      <c r="D30" s="85"/>
    </row>
    <row r="33" spans="2:9" x14ac:dyDescent="0.15">
      <c r="D33" s="85"/>
    </row>
    <row r="41" spans="2:9" x14ac:dyDescent="0.15">
      <c r="B41" s="86"/>
      <c r="C41" s="87"/>
      <c r="D41" s="87"/>
      <c r="E41" s="87"/>
      <c r="F41" s="87"/>
      <c r="G41" s="87"/>
      <c r="H41" s="87"/>
      <c r="I41" s="88"/>
    </row>
    <row r="42" spans="2:9" x14ac:dyDescent="0.15">
      <c r="B42" s="89"/>
      <c r="C42" s="90"/>
      <c r="D42" s="90"/>
      <c r="E42" s="90"/>
      <c r="F42" s="90"/>
      <c r="G42" s="90"/>
      <c r="H42" s="90"/>
      <c r="I42" s="91"/>
    </row>
    <row r="43" spans="2:9" x14ac:dyDescent="0.15">
      <c r="B43" s="89"/>
      <c r="C43" s="90"/>
      <c r="D43" s="90"/>
      <c r="E43" s="90"/>
      <c r="F43" s="90"/>
      <c r="G43" s="90"/>
      <c r="H43" s="90"/>
      <c r="I43" s="91"/>
    </row>
    <row r="44" spans="2:9" x14ac:dyDescent="0.15">
      <c r="B44" s="89"/>
      <c r="C44" s="90"/>
      <c r="D44" s="90"/>
      <c r="E44" s="90"/>
      <c r="F44" s="90"/>
      <c r="G44" s="90"/>
      <c r="H44" s="90"/>
      <c r="I44" s="91"/>
    </row>
    <row r="45" spans="2:9" x14ac:dyDescent="0.15">
      <c r="B45" s="89"/>
      <c r="C45" s="90"/>
      <c r="D45" s="90"/>
      <c r="E45" s="90"/>
      <c r="F45" s="90"/>
      <c r="G45" s="90"/>
      <c r="H45" s="90"/>
      <c r="I45" s="91"/>
    </row>
    <row r="46" spans="2:9" x14ac:dyDescent="0.15">
      <c r="B46" s="89"/>
      <c r="C46" s="90"/>
      <c r="D46" s="90"/>
      <c r="E46" s="90"/>
      <c r="F46" s="90"/>
      <c r="G46" s="90"/>
      <c r="H46" s="90"/>
      <c r="I46" s="91"/>
    </row>
    <row r="47" spans="2:9" x14ac:dyDescent="0.15">
      <c r="B47" s="89"/>
      <c r="C47" s="90"/>
      <c r="D47" s="90"/>
      <c r="E47" s="90"/>
      <c r="F47" s="90"/>
      <c r="G47" s="90"/>
      <c r="H47" s="90"/>
      <c r="I47" s="91"/>
    </row>
    <row r="48" spans="2:9" x14ac:dyDescent="0.15">
      <c r="B48" s="89"/>
      <c r="C48" s="90"/>
      <c r="D48" s="90"/>
      <c r="E48" s="90"/>
      <c r="F48" s="90"/>
      <c r="G48" s="90"/>
      <c r="H48" s="90"/>
      <c r="I48" s="91"/>
    </row>
    <row r="49" spans="2:9" x14ac:dyDescent="0.15">
      <c r="B49" s="89"/>
      <c r="C49" s="90"/>
      <c r="D49" s="90"/>
      <c r="E49" s="90"/>
      <c r="F49" s="90"/>
      <c r="G49" s="90"/>
      <c r="H49" s="90"/>
      <c r="I49" s="91"/>
    </row>
    <row r="50" spans="2:9" x14ac:dyDescent="0.15">
      <c r="B50" s="89"/>
      <c r="C50" s="90"/>
      <c r="D50" s="90"/>
      <c r="E50" s="90"/>
      <c r="F50" s="90"/>
      <c r="G50" s="90"/>
      <c r="H50" s="90"/>
      <c r="I50" s="91"/>
    </row>
    <row r="51" spans="2:9" x14ac:dyDescent="0.15">
      <c r="B51" s="86"/>
      <c r="C51" s="87"/>
      <c r="D51" s="87"/>
      <c r="E51" s="87"/>
      <c r="F51" s="87"/>
      <c r="G51" s="87"/>
      <c r="H51" s="87"/>
      <c r="I51" s="88"/>
    </row>
    <row r="52" spans="2:9" x14ac:dyDescent="0.15">
      <c r="B52" s="89"/>
      <c r="C52" s="90"/>
      <c r="D52" s="90"/>
      <c r="E52" s="90"/>
      <c r="F52" s="90"/>
      <c r="G52" s="90"/>
      <c r="H52" s="90"/>
      <c r="I52" s="91"/>
    </row>
    <row r="53" spans="2:9" x14ac:dyDescent="0.15">
      <c r="B53" s="89"/>
      <c r="C53" s="90"/>
      <c r="D53" s="90"/>
      <c r="E53" s="90"/>
      <c r="F53" s="90"/>
      <c r="G53" s="90"/>
      <c r="H53" s="90"/>
      <c r="I53" s="91"/>
    </row>
    <row r="54" spans="2:9" x14ac:dyDescent="0.15">
      <c r="B54" s="89"/>
      <c r="C54" s="90"/>
      <c r="D54" s="90"/>
      <c r="E54" s="90"/>
      <c r="F54" s="90"/>
      <c r="G54" s="90"/>
      <c r="H54" s="90"/>
      <c r="I54" s="91"/>
    </row>
    <row r="55" spans="2:9" x14ac:dyDescent="0.15">
      <c r="B55" s="89"/>
      <c r="C55" s="90"/>
      <c r="D55" s="90"/>
      <c r="E55" s="90"/>
      <c r="F55" s="90"/>
      <c r="G55" s="90"/>
      <c r="H55" s="90"/>
      <c r="I55" s="91"/>
    </row>
    <row r="56" spans="2:9" x14ac:dyDescent="0.15">
      <c r="B56" s="89"/>
      <c r="C56" s="90"/>
      <c r="D56" s="90"/>
      <c r="E56" s="90"/>
      <c r="F56" s="90"/>
      <c r="G56" s="90"/>
      <c r="H56" s="90"/>
      <c r="I56" s="91"/>
    </row>
    <row r="57" spans="2:9" x14ac:dyDescent="0.15">
      <c r="B57" s="89"/>
      <c r="C57" s="90"/>
      <c r="D57" s="90"/>
      <c r="E57" s="90"/>
      <c r="F57" s="90"/>
      <c r="G57" s="90"/>
      <c r="H57" s="90"/>
      <c r="I57" s="91"/>
    </row>
    <row r="58" spans="2:9" x14ac:dyDescent="0.15">
      <c r="B58" s="89"/>
      <c r="C58" s="90"/>
      <c r="D58" s="90"/>
      <c r="E58" s="90"/>
      <c r="F58" s="90"/>
      <c r="G58" s="90"/>
      <c r="H58" s="90"/>
      <c r="I58" s="91"/>
    </row>
    <row r="59" spans="2:9" x14ac:dyDescent="0.15">
      <c r="B59" s="92"/>
      <c r="C59" s="93"/>
      <c r="D59" s="93"/>
      <c r="E59" s="93"/>
      <c r="F59" s="93"/>
      <c r="G59" s="93"/>
      <c r="H59" s="93"/>
      <c r="I59" s="94"/>
    </row>
    <row r="61" spans="2:9" x14ac:dyDescent="0.15">
      <c r="F61" s="134"/>
    </row>
  </sheetData>
  <phoneticPr fontId="8"/>
  <printOptions horizontalCentered="1"/>
  <pageMargins left="0.59055118110236227" right="0.59055118110236227" top="0.59055118110236227" bottom="0.59055118110236227" header="0.39370078740157483" footer="0.39370078740157483"/>
  <pageSetup paperSize="9" orientation="portrait" r:id="rId1"/>
  <rowBreaks count="1" manualBreakCount="1">
    <brk id="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2:M61"/>
  <sheetViews>
    <sheetView view="pageBreakPreview" zoomScaleNormal="100" zoomScaleSheetLayoutView="100" workbookViewId="0">
      <pane ySplit="5" topLeftCell="A6" activePane="bottomLeft" state="frozen"/>
      <selection activeCell="M31" sqref="M31"/>
      <selection pane="bottomLeft"/>
    </sheetView>
  </sheetViews>
  <sheetFormatPr defaultRowHeight="12" x14ac:dyDescent="0.15"/>
  <cols>
    <col min="1" max="1" width="1.625" style="169" customWidth="1"/>
    <col min="2" max="2" width="10.25" style="167" bestFit="1" customWidth="1"/>
    <col min="3" max="5" width="8.625" style="164" customWidth="1"/>
    <col min="6" max="6" width="15.625" style="164" customWidth="1"/>
    <col min="7" max="7" width="3.25" style="167" bestFit="1" customWidth="1"/>
    <col min="8" max="8" width="15.625" style="164" customWidth="1"/>
    <col min="9" max="10" width="8.625" style="164" customWidth="1"/>
    <col min="11" max="11" width="1.625" style="164" customWidth="1"/>
    <col min="12" max="16384" width="9" style="164"/>
  </cols>
  <sheetData>
    <row r="2" spans="1:12" ht="45" customHeight="1" x14ac:dyDescent="0.15">
      <c r="A2" s="56"/>
      <c r="B2" s="139"/>
      <c r="C2" s="56"/>
      <c r="D2" s="56"/>
      <c r="E2" s="56"/>
      <c r="F2" s="56"/>
      <c r="G2" s="139"/>
      <c r="H2" s="56"/>
      <c r="I2" s="56"/>
      <c r="J2" s="56"/>
    </row>
    <row r="3" spans="1:12" ht="12" customHeight="1" thickBot="1" x14ac:dyDescent="0.2">
      <c r="A3" s="56"/>
      <c r="B3" s="139"/>
      <c r="C3" s="56"/>
      <c r="D3" s="56"/>
      <c r="E3" s="56"/>
      <c r="F3" s="56"/>
      <c r="G3" s="139"/>
      <c r="H3" s="165"/>
      <c r="I3" s="56"/>
      <c r="J3" s="166"/>
    </row>
    <row r="4" spans="1:12" s="167" customFormat="1" ht="24.95" customHeight="1" x14ac:dyDescent="0.15">
      <c r="A4" s="139"/>
      <c r="B4" s="1745" t="s">
        <v>2361</v>
      </c>
      <c r="C4" s="1755" t="s">
        <v>2501</v>
      </c>
      <c r="D4" s="1756"/>
      <c r="E4" s="1756"/>
      <c r="F4" s="1757" t="s">
        <v>2479</v>
      </c>
      <c r="G4" s="1756"/>
      <c r="H4" s="1758"/>
      <c r="I4" s="1750" t="s">
        <v>2473</v>
      </c>
      <c r="J4" s="1751"/>
    </row>
    <row r="5" spans="1:12" s="167" customFormat="1" ht="24.95" customHeight="1" thickBot="1" x14ac:dyDescent="0.2">
      <c r="A5" s="139" t="s">
        <v>0</v>
      </c>
      <c r="B5" s="1746"/>
      <c r="C5" s="595" t="s">
        <v>3351</v>
      </c>
      <c r="D5" s="596" t="s">
        <v>2476</v>
      </c>
      <c r="E5" s="597" t="s">
        <v>2477</v>
      </c>
      <c r="F5" s="1752" t="s">
        <v>2478</v>
      </c>
      <c r="G5" s="1753"/>
      <c r="H5" s="1754"/>
      <c r="I5" s="598" t="s">
        <v>2502</v>
      </c>
      <c r="J5" s="599" t="s">
        <v>2475</v>
      </c>
    </row>
    <row r="6" spans="1:12" ht="29.1" customHeight="1" x14ac:dyDescent="0.15">
      <c r="A6" s="56"/>
      <c r="B6" s="682" t="s">
        <v>1</v>
      </c>
      <c r="C6" s="691">
        <f>SUM(D6:E6)</f>
        <v>13</v>
      </c>
      <c r="D6" s="686">
        <v>6</v>
      </c>
      <c r="E6" s="687">
        <v>7</v>
      </c>
      <c r="F6" s="688" t="s">
        <v>4645</v>
      </c>
      <c r="G6" s="689" t="s">
        <v>4646</v>
      </c>
      <c r="H6" s="690" t="s">
        <v>4647</v>
      </c>
      <c r="I6" s="691">
        <v>20</v>
      </c>
      <c r="J6" s="692" t="s">
        <v>2474</v>
      </c>
      <c r="L6" s="168"/>
    </row>
    <row r="7" spans="1:12" ht="29.1" customHeight="1" x14ac:dyDescent="0.15">
      <c r="A7" s="56"/>
      <c r="B7" s="683" t="s">
        <v>3852</v>
      </c>
      <c r="C7" s="698">
        <f t="shared" ref="C7:C11" si="0">SUM(D7:E7)</f>
        <v>14</v>
      </c>
      <c r="D7" s="693">
        <v>9</v>
      </c>
      <c r="E7" s="694">
        <v>5</v>
      </c>
      <c r="F7" s="695">
        <v>42917</v>
      </c>
      <c r="G7" s="696" t="s">
        <v>10</v>
      </c>
      <c r="H7" s="697">
        <v>43646</v>
      </c>
      <c r="I7" s="698">
        <v>24</v>
      </c>
      <c r="J7" s="699" t="s">
        <v>2474</v>
      </c>
      <c r="L7" s="168"/>
    </row>
    <row r="8" spans="1:12" ht="29.1" customHeight="1" x14ac:dyDescent="0.15">
      <c r="A8" s="56"/>
      <c r="B8" s="684" t="s">
        <v>2</v>
      </c>
      <c r="C8" s="705">
        <f t="shared" si="0"/>
        <v>12</v>
      </c>
      <c r="D8" s="700">
        <v>9</v>
      </c>
      <c r="E8" s="701">
        <v>3</v>
      </c>
      <c r="F8" s="702">
        <v>42887</v>
      </c>
      <c r="G8" s="703" t="s">
        <v>10</v>
      </c>
      <c r="H8" s="704">
        <v>43616</v>
      </c>
      <c r="I8" s="705">
        <v>16</v>
      </c>
      <c r="J8" s="706" t="s">
        <v>2474</v>
      </c>
      <c r="L8" s="168"/>
    </row>
    <row r="9" spans="1:12" ht="29.1" customHeight="1" x14ac:dyDescent="0.15">
      <c r="A9" s="56"/>
      <c r="B9" s="684" t="s">
        <v>3</v>
      </c>
      <c r="C9" s="705">
        <f t="shared" si="0"/>
        <v>15</v>
      </c>
      <c r="D9" s="700">
        <v>7</v>
      </c>
      <c r="E9" s="701">
        <v>8</v>
      </c>
      <c r="F9" s="702">
        <v>42917</v>
      </c>
      <c r="G9" s="703" t="s">
        <v>10</v>
      </c>
      <c r="H9" s="704">
        <v>43646</v>
      </c>
      <c r="I9" s="705">
        <v>15</v>
      </c>
      <c r="J9" s="706" t="s">
        <v>2474</v>
      </c>
      <c r="L9" s="168"/>
    </row>
    <row r="10" spans="1:12" ht="29.1" customHeight="1" x14ac:dyDescent="0.15">
      <c r="A10" s="56"/>
      <c r="B10" s="682" t="s">
        <v>4</v>
      </c>
      <c r="C10" s="691">
        <f t="shared" si="0"/>
        <v>14</v>
      </c>
      <c r="D10" s="686">
        <v>7</v>
      </c>
      <c r="E10" s="687">
        <v>7</v>
      </c>
      <c r="F10" s="688">
        <v>42887</v>
      </c>
      <c r="G10" s="707" t="s">
        <v>10</v>
      </c>
      <c r="H10" s="708">
        <v>43616</v>
      </c>
      <c r="I10" s="691">
        <v>15</v>
      </c>
      <c r="J10" s="692" t="s">
        <v>2474</v>
      </c>
      <c r="L10" s="168"/>
    </row>
    <row r="11" spans="1:12" ht="29.1" customHeight="1" x14ac:dyDescent="0.15">
      <c r="A11" s="56"/>
      <c r="B11" s="682" t="s">
        <v>14</v>
      </c>
      <c r="C11" s="705">
        <f t="shared" si="0"/>
        <v>14</v>
      </c>
      <c r="D11" s="700">
        <v>11</v>
      </c>
      <c r="E11" s="701">
        <v>3</v>
      </c>
      <c r="F11" s="702">
        <v>42552</v>
      </c>
      <c r="G11" s="703" t="s">
        <v>10</v>
      </c>
      <c r="H11" s="704">
        <v>43281</v>
      </c>
      <c r="I11" s="705">
        <v>16</v>
      </c>
      <c r="J11" s="706" t="s">
        <v>2474</v>
      </c>
      <c r="L11" s="168"/>
    </row>
    <row r="12" spans="1:12" ht="29.1" customHeight="1" x14ac:dyDescent="0.15">
      <c r="A12" s="56"/>
      <c r="B12" s="682" t="s">
        <v>13</v>
      </c>
      <c r="C12" s="691">
        <f>SUM(D12:E12)</f>
        <v>11</v>
      </c>
      <c r="D12" s="686">
        <v>6</v>
      </c>
      <c r="E12" s="687">
        <v>5</v>
      </c>
      <c r="F12" s="688">
        <v>42644</v>
      </c>
      <c r="G12" s="707" t="s">
        <v>10</v>
      </c>
      <c r="H12" s="708">
        <v>43373</v>
      </c>
      <c r="I12" s="691">
        <v>25</v>
      </c>
      <c r="J12" s="692" t="s">
        <v>2474</v>
      </c>
      <c r="L12" s="168"/>
    </row>
    <row r="13" spans="1:12" ht="29.1" customHeight="1" x14ac:dyDescent="0.15">
      <c r="A13" s="56"/>
      <c r="B13" s="684" t="s">
        <v>5</v>
      </c>
      <c r="C13" s="705">
        <f t="shared" ref="C13" si="1">SUM(D13:E13)</f>
        <v>15</v>
      </c>
      <c r="D13" s="700">
        <v>7</v>
      </c>
      <c r="E13" s="701">
        <v>8</v>
      </c>
      <c r="F13" s="702">
        <v>43191</v>
      </c>
      <c r="G13" s="703" t="s">
        <v>10</v>
      </c>
      <c r="H13" s="704">
        <v>43921</v>
      </c>
      <c r="I13" s="705">
        <v>20</v>
      </c>
      <c r="J13" s="706" t="s">
        <v>2474</v>
      </c>
      <c r="L13" s="168"/>
    </row>
    <row r="14" spans="1:12" ht="29.1" customHeight="1" x14ac:dyDescent="0.15">
      <c r="A14" s="56"/>
      <c r="B14" s="682" t="s">
        <v>7</v>
      </c>
      <c r="C14" s="691">
        <f t="shared" ref="C14" si="2">SUM(D14:E14)</f>
        <v>15</v>
      </c>
      <c r="D14" s="686">
        <v>11</v>
      </c>
      <c r="E14" s="687">
        <v>4</v>
      </c>
      <c r="F14" s="688">
        <v>43009</v>
      </c>
      <c r="G14" s="707" t="s">
        <v>10</v>
      </c>
      <c r="H14" s="708">
        <v>43738</v>
      </c>
      <c r="I14" s="691">
        <v>15</v>
      </c>
      <c r="J14" s="692" t="s">
        <v>2474</v>
      </c>
      <c r="L14" s="168"/>
    </row>
    <row r="15" spans="1:12" ht="29.1" customHeight="1" x14ac:dyDescent="0.15">
      <c r="A15" s="56"/>
      <c r="B15" s="682" t="s">
        <v>11</v>
      </c>
      <c r="C15" s="705">
        <f t="shared" ref="C15" si="3">SUM(D15:E15)</f>
        <v>11</v>
      </c>
      <c r="D15" s="700">
        <v>7</v>
      </c>
      <c r="E15" s="701">
        <v>4</v>
      </c>
      <c r="F15" s="702">
        <v>42887</v>
      </c>
      <c r="G15" s="703" t="s">
        <v>10</v>
      </c>
      <c r="H15" s="704">
        <v>43616</v>
      </c>
      <c r="I15" s="705">
        <v>20</v>
      </c>
      <c r="J15" s="706" t="s">
        <v>2474</v>
      </c>
      <c r="L15" s="168"/>
    </row>
    <row r="16" spans="1:12" ht="29.1" customHeight="1" x14ac:dyDescent="0.15">
      <c r="A16" s="56"/>
      <c r="B16" s="682" t="s">
        <v>15</v>
      </c>
      <c r="C16" s="691">
        <f t="shared" ref="C16" si="4">SUM(D16:E16)</f>
        <v>9</v>
      </c>
      <c r="D16" s="686">
        <v>6</v>
      </c>
      <c r="E16" s="687">
        <v>3</v>
      </c>
      <c r="F16" s="688">
        <v>42856</v>
      </c>
      <c r="G16" s="707" t="s">
        <v>10</v>
      </c>
      <c r="H16" s="708">
        <v>43585</v>
      </c>
      <c r="I16" s="691">
        <v>20</v>
      </c>
      <c r="J16" s="692" t="s">
        <v>2474</v>
      </c>
      <c r="L16" s="168"/>
    </row>
    <row r="17" spans="1:13" ht="29.1" customHeight="1" x14ac:dyDescent="0.15">
      <c r="A17" s="56"/>
      <c r="B17" s="682" t="s">
        <v>12</v>
      </c>
      <c r="C17" s="691">
        <f t="shared" ref="C17" si="5">SUM(D17:E17)</f>
        <v>16</v>
      </c>
      <c r="D17" s="686">
        <v>7</v>
      </c>
      <c r="E17" s="687">
        <v>9</v>
      </c>
      <c r="F17" s="688">
        <v>42826</v>
      </c>
      <c r="G17" s="707" t="s">
        <v>10</v>
      </c>
      <c r="H17" s="708">
        <v>43555</v>
      </c>
      <c r="I17" s="691">
        <v>27</v>
      </c>
      <c r="J17" s="692" t="s">
        <v>2474</v>
      </c>
      <c r="L17" s="168"/>
    </row>
    <row r="18" spans="1:13" ht="29.1" customHeight="1" x14ac:dyDescent="0.15">
      <c r="A18" s="56"/>
      <c r="B18" s="682" t="s">
        <v>8</v>
      </c>
      <c r="C18" s="691">
        <f t="shared" ref="C18:C19" si="6">SUM(D18:E18)</f>
        <v>12</v>
      </c>
      <c r="D18" s="686">
        <v>10</v>
      </c>
      <c r="E18" s="687">
        <v>2</v>
      </c>
      <c r="F18" s="709">
        <v>42505</v>
      </c>
      <c r="G18" s="707" t="s">
        <v>10</v>
      </c>
      <c r="H18" s="710">
        <v>43234</v>
      </c>
      <c r="I18" s="691">
        <v>18</v>
      </c>
      <c r="J18" s="692" t="s">
        <v>2474</v>
      </c>
      <c r="L18" s="168"/>
    </row>
    <row r="19" spans="1:13" ht="29.1" customHeight="1" x14ac:dyDescent="0.15">
      <c r="A19" s="56"/>
      <c r="B19" s="682" t="s">
        <v>3955</v>
      </c>
      <c r="C19" s="691">
        <f t="shared" si="6"/>
        <v>16</v>
      </c>
      <c r="D19" s="686">
        <v>7</v>
      </c>
      <c r="E19" s="687">
        <v>9</v>
      </c>
      <c r="F19" s="709">
        <v>42767</v>
      </c>
      <c r="G19" s="707" t="s">
        <v>10</v>
      </c>
      <c r="H19" s="710">
        <v>43496</v>
      </c>
      <c r="I19" s="691">
        <v>16</v>
      </c>
      <c r="J19" s="692" t="s">
        <v>2474</v>
      </c>
      <c r="L19" s="168"/>
    </row>
    <row r="20" spans="1:13" ht="29.1" customHeight="1" x14ac:dyDescent="0.15">
      <c r="A20" s="56"/>
      <c r="B20" s="683" t="s">
        <v>31</v>
      </c>
      <c r="C20" s="691">
        <f t="shared" ref="C20" si="7">SUM(D20:E20)</f>
        <v>15</v>
      </c>
      <c r="D20" s="693">
        <v>6</v>
      </c>
      <c r="E20" s="694">
        <v>9</v>
      </c>
      <c r="F20" s="711">
        <v>42826</v>
      </c>
      <c r="G20" s="696" t="s">
        <v>10</v>
      </c>
      <c r="H20" s="697">
        <v>43555</v>
      </c>
      <c r="I20" s="698">
        <v>15</v>
      </c>
      <c r="J20" s="699" t="s">
        <v>2474</v>
      </c>
      <c r="L20" s="168"/>
    </row>
    <row r="21" spans="1:13" ht="29.1" customHeight="1" x14ac:dyDescent="0.15">
      <c r="A21" s="56"/>
      <c r="B21" s="682" t="s">
        <v>3959</v>
      </c>
      <c r="C21" s="691">
        <f t="shared" ref="C21:C28" si="8">SUM(D21:E21)</f>
        <v>19</v>
      </c>
      <c r="D21" s="686">
        <v>13</v>
      </c>
      <c r="E21" s="687">
        <v>6</v>
      </c>
      <c r="F21" s="709">
        <v>43191</v>
      </c>
      <c r="G21" s="707" t="s">
        <v>10</v>
      </c>
      <c r="H21" s="710">
        <v>43921</v>
      </c>
      <c r="I21" s="691">
        <v>20</v>
      </c>
      <c r="J21" s="692" t="s">
        <v>2474</v>
      </c>
      <c r="L21" s="168"/>
    </row>
    <row r="22" spans="1:13" ht="29.1" customHeight="1" x14ac:dyDescent="0.15">
      <c r="A22" s="56"/>
      <c r="B22" s="682" t="s">
        <v>3962</v>
      </c>
      <c r="C22" s="691">
        <f t="shared" si="8"/>
        <v>11</v>
      </c>
      <c r="D22" s="686">
        <v>7</v>
      </c>
      <c r="E22" s="687">
        <v>4</v>
      </c>
      <c r="F22" s="709">
        <v>42675</v>
      </c>
      <c r="G22" s="707" t="s">
        <v>10</v>
      </c>
      <c r="H22" s="710">
        <v>43404</v>
      </c>
      <c r="I22" s="691">
        <v>11</v>
      </c>
      <c r="J22" s="692" t="s">
        <v>2474</v>
      </c>
      <c r="L22" s="168"/>
    </row>
    <row r="23" spans="1:13" ht="29.1" customHeight="1" x14ac:dyDescent="0.15">
      <c r="A23" s="56"/>
      <c r="B23" s="682" t="s">
        <v>3968</v>
      </c>
      <c r="C23" s="691">
        <f t="shared" si="8"/>
        <v>13</v>
      </c>
      <c r="D23" s="686">
        <v>9</v>
      </c>
      <c r="E23" s="687">
        <v>4</v>
      </c>
      <c r="F23" s="709">
        <v>42826</v>
      </c>
      <c r="G23" s="707" t="s">
        <v>10</v>
      </c>
      <c r="H23" s="710">
        <v>43555</v>
      </c>
      <c r="I23" s="691">
        <v>15</v>
      </c>
      <c r="J23" s="692" t="s">
        <v>2474</v>
      </c>
      <c r="L23" s="168"/>
    </row>
    <row r="24" spans="1:13" ht="29.1" customHeight="1" x14ac:dyDescent="0.15">
      <c r="A24" s="56"/>
      <c r="B24" s="682" t="s">
        <v>3970</v>
      </c>
      <c r="C24" s="691">
        <f t="shared" si="8"/>
        <v>14</v>
      </c>
      <c r="D24" s="686">
        <v>9</v>
      </c>
      <c r="E24" s="687">
        <v>5</v>
      </c>
      <c r="F24" s="709">
        <v>42644</v>
      </c>
      <c r="G24" s="707" t="s">
        <v>10</v>
      </c>
      <c r="H24" s="710">
        <v>43373</v>
      </c>
      <c r="I24" s="691">
        <v>15</v>
      </c>
      <c r="J24" s="692" t="s">
        <v>2474</v>
      </c>
      <c r="L24" s="168"/>
      <c r="M24" s="239"/>
    </row>
    <row r="25" spans="1:13" ht="29.1" customHeight="1" x14ac:dyDescent="0.15">
      <c r="A25" s="56"/>
      <c r="B25" s="682" t="s">
        <v>3973</v>
      </c>
      <c r="C25" s="691">
        <f t="shared" si="8"/>
        <v>18</v>
      </c>
      <c r="D25" s="686">
        <v>13</v>
      </c>
      <c r="E25" s="687">
        <v>5</v>
      </c>
      <c r="F25" s="709">
        <v>42917</v>
      </c>
      <c r="G25" s="707" t="s">
        <v>10</v>
      </c>
      <c r="H25" s="710">
        <v>43646</v>
      </c>
      <c r="I25" s="691">
        <v>18</v>
      </c>
      <c r="J25" s="692" t="s">
        <v>2474</v>
      </c>
      <c r="L25" s="168"/>
    </row>
    <row r="26" spans="1:13" ht="29.1" customHeight="1" x14ac:dyDescent="0.15">
      <c r="A26" s="56"/>
      <c r="B26" s="682" t="s">
        <v>3976</v>
      </c>
      <c r="C26" s="691">
        <f t="shared" si="8"/>
        <v>10</v>
      </c>
      <c r="D26" s="686">
        <v>8</v>
      </c>
      <c r="E26" s="687">
        <v>2</v>
      </c>
      <c r="F26" s="709">
        <v>43221</v>
      </c>
      <c r="G26" s="707" t="s">
        <v>10</v>
      </c>
      <c r="H26" s="710">
        <v>43951</v>
      </c>
      <c r="I26" s="691">
        <v>11</v>
      </c>
      <c r="J26" s="692" t="s">
        <v>2474</v>
      </c>
      <c r="L26" s="168"/>
    </row>
    <row r="27" spans="1:13" ht="29.1" customHeight="1" x14ac:dyDescent="0.15">
      <c r="A27" s="56"/>
      <c r="B27" s="682" t="s">
        <v>3977</v>
      </c>
      <c r="C27" s="691">
        <f t="shared" si="8"/>
        <v>8</v>
      </c>
      <c r="D27" s="686">
        <v>4</v>
      </c>
      <c r="E27" s="687">
        <v>4</v>
      </c>
      <c r="F27" s="709">
        <v>42826</v>
      </c>
      <c r="G27" s="707" t="s">
        <v>10</v>
      </c>
      <c r="H27" s="710">
        <v>43555</v>
      </c>
      <c r="I27" s="691">
        <v>8</v>
      </c>
      <c r="J27" s="692" t="s">
        <v>2474</v>
      </c>
      <c r="L27" s="168"/>
    </row>
    <row r="28" spans="1:13" ht="29.1" customHeight="1" thickBot="1" x14ac:dyDescent="0.2">
      <c r="A28" s="56"/>
      <c r="B28" s="685" t="s">
        <v>3978</v>
      </c>
      <c r="C28" s="717">
        <f t="shared" si="8"/>
        <v>10</v>
      </c>
      <c r="D28" s="712">
        <v>9</v>
      </c>
      <c r="E28" s="713">
        <v>1</v>
      </c>
      <c r="F28" s="714">
        <v>42887</v>
      </c>
      <c r="G28" s="715" t="s">
        <v>10</v>
      </c>
      <c r="H28" s="716">
        <v>43616</v>
      </c>
      <c r="I28" s="717">
        <v>10</v>
      </c>
      <c r="J28" s="718" t="s">
        <v>2474</v>
      </c>
      <c r="L28" s="168"/>
    </row>
    <row r="29" spans="1:13" ht="29.1" customHeight="1" thickTop="1" thickBot="1" x14ac:dyDescent="0.2">
      <c r="A29" s="56"/>
      <c r="B29" s="295" t="s">
        <v>3350</v>
      </c>
      <c r="C29" s="1336">
        <f>SUM(C6:C28)</f>
        <v>305</v>
      </c>
      <c r="D29" s="1337">
        <f>SUM(D6:D28)</f>
        <v>188</v>
      </c>
      <c r="E29" s="1338">
        <f>SUM(E6:E28)</f>
        <v>117</v>
      </c>
      <c r="F29" s="1747" t="s">
        <v>6</v>
      </c>
      <c r="G29" s="1748"/>
      <c r="H29" s="1749"/>
      <c r="I29" s="1336">
        <f>SUM(I6:I28)</f>
        <v>390</v>
      </c>
      <c r="J29" s="1339" t="s">
        <v>2453</v>
      </c>
    </row>
    <row r="30" spans="1:13" x14ac:dyDescent="0.15">
      <c r="C30" s="167"/>
      <c r="D30" s="167"/>
      <c r="E30" s="167"/>
      <c r="I30" s="167"/>
      <c r="J30" s="167"/>
    </row>
    <row r="31" spans="1:13" x14ac:dyDescent="0.15">
      <c r="C31" s="167"/>
      <c r="D31" s="167"/>
      <c r="E31" s="167"/>
      <c r="I31" s="167"/>
      <c r="J31" s="167"/>
    </row>
    <row r="61" spans="6:6" ht="13.5" x14ac:dyDescent="0.15">
      <c r="F61" s="294"/>
    </row>
  </sheetData>
  <customSheetViews>
    <customSheetView guid="{A3025FDB-FC68-4AF5-80A0-72FC3BDF5B5E}" showPageBreaks="1" printArea="1" view="pageBreakPreview">
      <selection activeCell="E13" sqref="E13"/>
      <pageMargins left="0.59055118110236227" right="0.59055118110236227" top="0.59055118110236227" bottom="0.59055118110236227" header="0.39370078740157483" footer="0.39370078740157483"/>
      <pageSetup paperSize="9" orientation="portrait" r:id="rId1"/>
      <headerFooter alignWithMargins="0">
        <oddFooter>&amp;C&amp;P</oddFooter>
      </headerFooter>
    </customSheetView>
  </customSheetViews>
  <mergeCells count="6">
    <mergeCell ref="B4:B5"/>
    <mergeCell ref="F29:H29"/>
    <mergeCell ref="I4:J4"/>
    <mergeCell ref="F5:H5"/>
    <mergeCell ref="C4:E4"/>
    <mergeCell ref="F4:H4"/>
  </mergeCells>
  <phoneticPr fontId="8"/>
  <printOptions horizontalCentered="1"/>
  <pageMargins left="0.59055118110236227" right="0.59055118110236227" top="0.59055118110236227" bottom="0.59055118110236227" header="0.39370078740157483" footer="0.39370078740157483"/>
  <pageSetup paperSize="9" firstPageNumber="2" orientation="portrait" useFirstPageNumber="1" r:id="rId2"/>
  <headerFooter>
    <oddFooter>&amp;C&amp;P</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61"/>
  <sheetViews>
    <sheetView view="pageBreakPreview" zoomScaleNormal="75" zoomScaleSheetLayoutView="100" workbookViewId="0">
      <pane ySplit="6" topLeftCell="A7" activePane="bottomLeft" state="frozen"/>
      <selection activeCell="M31" sqref="M31"/>
      <selection pane="bottomLeft" activeCell="R1" sqref="R1:R1048576"/>
    </sheetView>
  </sheetViews>
  <sheetFormatPr defaultRowHeight="12" x14ac:dyDescent="0.15"/>
  <cols>
    <col min="1" max="1" width="1.625" style="227" customWidth="1"/>
    <col min="2" max="2" width="10" style="227" customWidth="1"/>
    <col min="3" max="16" width="5.625" style="227" customWidth="1"/>
    <col min="17" max="17" width="1.625" style="227" customWidth="1"/>
    <col min="18" max="18" width="3.625" style="228" customWidth="1"/>
    <col min="19" max="21" width="19.625" style="227" customWidth="1"/>
    <col min="22" max="223" width="9" style="227"/>
    <col min="224" max="224" width="2.625" style="227" customWidth="1"/>
    <col min="225" max="225" width="10" style="227" customWidth="1"/>
    <col min="226" max="239" width="5.625" style="227" customWidth="1"/>
    <col min="240" max="240" width="1.25" style="227" customWidth="1"/>
    <col min="241" max="241" width="4.125" style="227" customWidth="1"/>
    <col min="242" max="242" width="9" style="227"/>
    <col min="243" max="256" width="6.125" style="227" customWidth="1"/>
    <col min="257" max="258" width="7" style="227" customWidth="1"/>
    <col min="259" max="259" width="9" style="227"/>
    <col min="260" max="273" width="6.125" style="227" customWidth="1"/>
    <col min="274" max="479" width="9" style="227"/>
    <col min="480" max="480" width="2.625" style="227" customWidth="1"/>
    <col min="481" max="481" width="10" style="227" customWidth="1"/>
    <col min="482" max="495" width="5.625" style="227" customWidth="1"/>
    <col min="496" max="496" width="1.25" style="227" customWidth="1"/>
    <col min="497" max="497" width="4.125" style="227" customWidth="1"/>
    <col min="498" max="498" width="9" style="227"/>
    <col min="499" max="512" width="6.125" style="227" customWidth="1"/>
    <col min="513" max="514" width="7" style="227" customWidth="1"/>
    <col min="515" max="515" width="9" style="227"/>
    <col min="516" max="529" width="6.125" style="227" customWidth="1"/>
    <col min="530" max="735" width="9" style="227"/>
    <col min="736" max="736" width="2.625" style="227" customWidth="1"/>
    <col min="737" max="737" width="10" style="227" customWidth="1"/>
    <col min="738" max="751" width="5.625" style="227" customWidth="1"/>
    <col min="752" max="752" width="1.25" style="227" customWidth="1"/>
    <col min="753" max="753" width="4.125" style="227" customWidth="1"/>
    <col min="754" max="754" width="9" style="227"/>
    <col min="755" max="768" width="6.125" style="227" customWidth="1"/>
    <col min="769" max="770" width="7" style="227" customWidth="1"/>
    <col min="771" max="771" width="9" style="227"/>
    <col min="772" max="785" width="6.125" style="227" customWidth="1"/>
    <col min="786" max="991" width="9" style="227"/>
    <col min="992" max="992" width="2.625" style="227" customWidth="1"/>
    <col min="993" max="993" width="10" style="227" customWidth="1"/>
    <col min="994" max="1007" width="5.625" style="227" customWidth="1"/>
    <col min="1008" max="1008" width="1.25" style="227" customWidth="1"/>
    <col min="1009" max="1009" width="4.125" style="227" customWidth="1"/>
    <col min="1010" max="1010" width="9" style="227"/>
    <col min="1011" max="1024" width="6.125" style="227" customWidth="1"/>
    <col min="1025" max="1026" width="7" style="227" customWidth="1"/>
    <col min="1027" max="1027" width="9" style="227"/>
    <col min="1028" max="1041" width="6.125" style="227" customWidth="1"/>
    <col min="1042" max="1247" width="9" style="227"/>
    <col min="1248" max="1248" width="2.625" style="227" customWidth="1"/>
    <col min="1249" max="1249" width="10" style="227" customWidth="1"/>
    <col min="1250" max="1263" width="5.625" style="227" customWidth="1"/>
    <col min="1264" max="1264" width="1.25" style="227" customWidth="1"/>
    <col min="1265" max="1265" width="4.125" style="227" customWidth="1"/>
    <col min="1266" max="1266" width="9" style="227"/>
    <col min="1267" max="1280" width="6.125" style="227" customWidth="1"/>
    <col min="1281" max="1282" width="7" style="227" customWidth="1"/>
    <col min="1283" max="1283" width="9" style="227"/>
    <col min="1284" max="1297" width="6.125" style="227" customWidth="1"/>
    <col min="1298" max="1503" width="9" style="227"/>
    <col min="1504" max="1504" width="2.625" style="227" customWidth="1"/>
    <col min="1505" max="1505" width="10" style="227" customWidth="1"/>
    <col min="1506" max="1519" width="5.625" style="227" customWidth="1"/>
    <col min="1520" max="1520" width="1.25" style="227" customWidth="1"/>
    <col min="1521" max="1521" width="4.125" style="227" customWidth="1"/>
    <col min="1522" max="1522" width="9" style="227"/>
    <col min="1523" max="1536" width="6.125" style="227" customWidth="1"/>
    <col min="1537" max="1538" width="7" style="227" customWidth="1"/>
    <col min="1539" max="1539" width="9" style="227"/>
    <col min="1540" max="1553" width="6.125" style="227" customWidth="1"/>
    <col min="1554" max="1759" width="9" style="227"/>
    <col min="1760" max="1760" width="2.625" style="227" customWidth="1"/>
    <col min="1761" max="1761" width="10" style="227" customWidth="1"/>
    <col min="1762" max="1775" width="5.625" style="227" customWidth="1"/>
    <col min="1776" max="1776" width="1.25" style="227" customWidth="1"/>
    <col min="1777" max="1777" width="4.125" style="227" customWidth="1"/>
    <col min="1778" max="1778" width="9" style="227"/>
    <col min="1779" max="1792" width="6.125" style="227" customWidth="1"/>
    <col min="1793" max="1794" width="7" style="227" customWidth="1"/>
    <col min="1795" max="1795" width="9" style="227"/>
    <col min="1796" max="1809" width="6.125" style="227" customWidth="1"/>
    <col min="1810" max="2015" width="9" style="227"/>
    <col min="2016" max="2016" width="2.625" style="227" customWidth="1"/>
    <col min="2017" max="2017" width="10" style="227" customWidth="1"/>
    <col min="2018" max="2031" width="5.625" style="227" customWidth="1"/>
    <col min="2032" max="2032" width="1.25" style="227" customWidth="1"/>
    <col min="2033" max="2033" width="4.125" style="227" customWidth="1"/>
    <col min="2034" max="2034" width="9" style="227"/>
    <col min="2035" max="2048" width="6.125" style="227" customWidth="1"/>
    <col min="2049" max="2050" width="7" style="227" customWidth="1"/>
    <col min="2051" max="2051" width="9" style="227"/>
    <col min="2052" max="2065" width="6.125" style="227" customWidth="1"/>
    <col min="2066" max="2271" width="9" style="227"/>
    <col min="2272" max="2272" width="2.625" style="227" customWidth="1"/>
    <col min="2273" max="2273" width="10" style="227" customWidth="1"/>
    <col min="2274" max="2287" width="5.625" style="227" customWidth="1"/>
    <col min="2288" max="2288" width="1.25" style="227" customWidth="1"/>
    <col min="2289" max="2289" width="4.125" style="227" customWidth="1"/>
    <col min="2290" max="2290" width="9" style="227"/>
    <col min="2291" max="2304" width="6.125" style="227" customWidth="1"/>
    <col min="2305" max="2306" width="7" style="227" customWidth="1"/>
    <col min="2307" max="2307" width="9" style="227"/>
    <col min="2308" max="2321" width="6.125" style="227" customWidth="1"/>
    <col min="2322" max="2527" width="9" style="227"/>
    <col min="2528" max="2528" width="2.625" style="227" customWidth="1"/>
    <col min="2529" max="2529" width="10" style="227" customWidth="1"/>
    <col min="2530" max="2543" width="5.625" style="227" customWidth="1"/>
    <col min="2544" max="2544" width="1.25" style="227" customWidth="1"/>
    <col min="2545" max="2545" width="4.125" style="227" customWidth="1"/>
    <col min="2546" max="2546" width="9" style="227"/>
    <col min="2547" max="2560" width="6.125" style="227" customWidth="1"/>
    <col min="2561" max="2562" width="7" style="227" customWidth="1"/>
    <col min="2563" max="2563" width="9" style="227"/>
    <col min="2564" max="2577" width="6.125" style="227" customWidth="1"/>
    <col min="2578" max="2783" width="9" style="227"/>
    <col min="2784" max="2784" width="2.625" style="227" customWidth="1"/>
    <col min="2785" max="2785" width="10" style="227" customWidth="1"/>
    <col min="2786" max="2799" width="5.625" style="227" customWidth="1"/>
    <col min="2800" max="2800" width="1.25" style="227" customWidth="1"/>
    <col min="2801" max="2801" width="4.125" style="227" customWidth="1"/>
    <col min="2802" max="2802" width="9" style="227"/>
    <col min="2803" max="2816" width="6.125" style="227" customWidth="1"/>
    <col min="2817" max="2818" width="7" style="227" customWidth="1"/>
    <col min="2819" max="2819" width="9" style="227"/>
    <col min="2820" max="2833" width="6.125" style="227" customWidth="1"/>
    <col min="2834" max="3039" width="9" style="227"/>
    <col min="3040" max="3040" width="2.625" style="227" customWidth="1"/>
    <col min="3041" max="3041" width="10" style="227" customWidth="1"/>
    <col min="3042" max="3055" width="5.625" style="227" customWidth="1"/>
    <col min="3056" max="3056" width="1.25" style="227" customWidth="1"/>
    <col min="3057" max="3057" width="4.125" style="227" customWidth="1"/>
    <col min="3058" max="3058" width="9" style="227"/>
    <col min="3059" max="3072" width="6.125" style="227" customWidth="1"/>
    <col min="3073" max="3074" width="7" style="227" customWidth="1"/>
    <col min="3075" max="3075" width="9" style="227"/>
    <col min="3076" max="3089" width="6.125" style="227" customWidth="1"/>
    <col min="3090" max="3295" width="9" style="227"/>
    <col min="3296" max="3296" width="2.625" style="227" customWidth="1"/>
    <col min="3297" max="3297" width="10" style="227" customWidth="1"/>
    <col min="3298" max="3311" width="5.625" style="227" customWidth="1"/>
    <col min="3312" max="3312" width="1.25" style="227" customWidth="1"/>
    <col min="3313" max="3313" width="4.125" style="227" customWidth="1"/>
    <col min="3314" max="3314" width="9" style="227"/>
    <col min="3315" max="3328" width="6.125" style="227" customWidth="1"/>
    <col min="3329" max="3330" width="7" style="227" customWidth="1"/>
    <col min="3331" max="3331" width="9" style="227"/>
    <col min="3332" max="3345" width="6.125" style="227" customWidth="1"/>
    <col min="3346" max="3551" width="9" style="227"/>
    <col min="3552" max="3552" width="2.625" style="227" customWidth="1"/>
    <col min="3553" max="3553" width="10" style="227" customWidth="1"/>
    <col min="3554" max="3567" width="5.625" style="227" customWidth="1"/>
    <col min="3568" max="3568" width="1.25" style="227" customWidth="1"/>
    <col min="3569" max="3569" width="4.125" style="227" customWidth="1"/>
    <col min="3570" max="3570" width="9" style="227"/>
    <col min="3571" max="3584" width="6.125" style="227" customWidth="1"/>
    <col min="3585" max="3586" width="7" style="227" customWidth="1"/>
    <col min="3587" max="3587" width="9" style="227"/>
    <col min="3588" max="3601" width="6.125" style="227" customWidth="1"/>
    <col min="3602" max="3807" width="9" style="227"/>
    <col min="3808" max="3808" width="2.625" style="227" customWidth="1"/>
    <col min="3809" max="3809" width="10" style="227" customWidth="1"/>
    <col min="3810" max="3823" width="5.625" style="227" customWidth="1"/>
    <col min="3824" max="3824" width="1.25" style="227" customWidth="1"/>
    <col min="3825" max="3825" width="4.125" style="227" customWidth="1"/>
    <col min="3826" max="3826" width="9" style="227"/>
    <col min="3827" max="3840" width="6.125" style="227" customWidth="1"/>
    <col min="3841" max="3842" width="7" style="227" customWidth="1"/>
    <col min="3843" max="3843" width="9" style="227"/>
    <col min="3844" max="3857" width="6.125" style="227" customWidth="1"/>
    <col min="3858" max="4063" width="9" style="227"/>
    <col min="4064" max="4064" width="2.625" style="227" customWidth="1"/>
    <col min="4065" max="4065" width="10" style="227" customWidth="1"/>
    <col min="4066" max="4079" width="5.625" style="227" customWidth="1"/>
    <col min="4080" max="4080" width="1.25" style="227" customWidth="1"/>
    <col min="4081" max="4081" width="4.125" style="227" customWidth="1"/>
    <col min="4082" max="4082" width="9" style="227"/>
    <col min="4083" max="4096" width="6.125" style="227" customWidth="1"/>
    <col min="4097" max="4098" width="7" style="227" customWidth="1"/>
    <col min="4099" max="4099" width="9" style="227"/>
    <col min="4100" max="4113" width="6.125" style="227" customWidth="1"/>
    <col min="4114" max="4319" width="9" style="227"/>
    <col min="4320" max="4320" width="2.625" style="227" customWidth="1"/>
    <col min="4321" max="4321" width="10" style="227" customWidth="1"/>
    <col min="4322" max="4335" width="5.625" style="227" customWidth="1"/>
    <col min="4336" max="4336" width="1.25" style="227" customWidth="1"/>
    <col min="4337" max="4337" width="4.125" style="227" customWidth="1"/>
    <col min="4338" max="4338" width="9" style="227"/>
    <col min="4339" max="4352" width="6.125" style="227" customWidth="1"/>
    <col min="4353" max="4354" width="7" style="227" customWidth="1"/>
    <col min="4355" max="4355" width="9" style="227"/>
    <col min="4356" max="4369" width="6.125" style="227" customWidth="1"/>
    <col min="4370" max="4575" width="9" style="227"/>
    <col min="4576" max="4576" width="2.625" style="227" customWidth="1"/>
    <col min="4577" max="4577" width="10" style="227" customWidth="1"/>
    <col min="4578" max="4591" width="5.625" style="227" customWidth="1"/>
    <col min="4592" max="4592" width="1.25" style="227" customWidth="1"/>
    <col min="4593" max="4593" width="4.125" style="227" customWidth="1"/>
    <col min="4594" max="4594" width="9" style="227"/>
    <col min="4595" max="4608" width="6.125" style="227" customWidth="1"/>
    <col min="4609" max="4610" width="7" style="227" customWidth="1"/>
    <col min="4611" max="4611" width="9" style="227"/>
    <col min="4612" max="4625" width="6.125" style="227" customWidth="1"/>
    <col min="4626" max="4831" width="9" style="227"/>
    <col min="4832" max="4832" width="2.625" style="227" customWidth="1"/>
    <col min="4833" max="4833" width="10" style="227" customWidth="1"/>
    <col min="4834" max="4847" width="5.625" style="227" customWidth="1"/>
    <col min="4848" max="4848" width="1.25" style="227" customWidth="1"/>
    <col min="4849" max="4849" width="4.125" style="227" customWidth="1"/>
    <col min="4850" max="4850" width="9" style="227"/>
    <col min="4851" max="4864" width="6.125" style="227" customWidth="1"/>
    <col min="4865" max="4866" width="7" style="227" customWidth="1"/>
    <col min="4867" max="4867" width="9" style="227"/>
    <col min="4868" max="4881" width="6.125" style="227" customWidth="1"/>
    <col min="4882" max="5087" width="9" style="227"/>
    <col min="5088" max="5088" width="2.625" style="227" customWidth="1"/>
    <col min="5089" max="5089" width="10" style="227" customWidth="1"/>
    <col min="5090" max="5103" width="5.625" style="227" customWidth="1"/>
    <col min="5104" max="5104" width="1.25" style="227" customWidth="1"/>
    <col min="5105" max="5105" width="4.125" style="227" customWidth="1"/>
    <col min="5106" max="5106" width="9" style="227"/>
    <col min="5107" max="5120" width="6.125" style="227" customWidth="1"/>
    <col min="5121" max="5122" width="7" style="227" customWidth="1"/>
    <col min="5123" max="5123" width="9" style="227"/>
    <col min="5124" max="5137" width="6.125" style="227" customWidth="1"/>
    <col min="5138" max="5343" width="9" style="227"/>
    <col min="5344" max="5344" width="2.625" style="227" customWidth="1"/>
    <col min="5345" max="5345" width="10" style="227" customWidth="1"/>
    <col min="5346" max="5359" width="5.625" style="227" customWidth="1"/>
    <col min="5360" max="5360" width="1.25" style="227" customWidth="1"/>
    <col min="5361" max="5361" width="4.125" style="227" customWidth="1"/>
    <col min="5362" max="5362" width="9" style="227"/>
    <col min="5363" max="5376" width="6.125" style="227" customWidth="1"/>
    <col min="5377" max="5378" width="7" style="227" customWidth="1"/>
    <col min="5379" max="5379" width="9" style="227"/>
    <col min="5380" max="5393" width="6.125" style="227" customWidth="1"/>
    <col min="5394" max="5599" width="9" style="227"/>
    <col min="5600" max="5600" width="2.625" style="227" customWidth="1"/>
    <col min="5601" max="5601" width="10" style="227" customWidth="1"/>
    <col min="5602" max="5615" width="5.625" style="227" customWidth="1"/>
    <col min="5616" max="5616" width="1.25" style="227" customWidth="1"/>
    <col min="5617" max="5617" width="4.125" style="227" customWidth="1"/>
    <col min="5618" max="5618" width="9" style="227"/>
    <col min="5619" max="5632" width="6.125" style="227" customWidth="1"/>
    <col min="5633" max="5634" width="7" style="227" customWidth="1"/>
    <col min="5635" max="5635" width="9" style="227"/>
    <col min="5636" max="5649" width="6.125" style="227" customWidth="1"/>
    <col min="5650" max="5855" width="9" style="227"/>
    <col min="5856" max="5856" width="2.625" style="227" customWidth="1"/>
    <col min="5857" max="5857" width="10" style="227" customWidth="1"/>
    <col min="5858" max="5871" width="5.625" style="227" customWidth="1"/>
    <col min="5872" max="5872" width="1.25" style="227" customWidth="1"/>
    <col min="5873" max="5873" width="4.125" style="227" customWidth="1"/>
    <col min="5874" max="5874" width="9" style="227"/>
    <col min="5875" max="5888" width="6.125" style="227" customWidth="1"/>
    <col min="5889" max="5890" width="7" style="227" customWidth="1"/>
    <col min="5891" max="5891" width="9" style="227"/>
    <col min="5892" max="5905" width="6.125" style="227" customWidth="1"/>
    <col min="5906" max="6111" width="9" style="227"/>
    <col min="6112" max="6112" width="2.625" style="227" customWidth="1"/>
    <col min="6113" max="6113" width="10" style="227" customWidth="1"/>
    <col min="6114" max="6127" width="5.625" style="227" customWidth="1"/>
    <col min="6128" max="6128" width="1.25" style="227" customWidth="1"/>
    <col min="6129" max="6129" width="4.125" style="227" customWidth="1"/>
    <col min="6130" max="6130" width="9" style="227"/>
    <col min="6131" max="6144" width="6.125" style="227" customWidth="1"/>
    <col min="6145" max="6146" width="7" style="227" customWidth="1"/>
    <col min="6147" max="6147" width="9" style="227"/>
    <col min="6148" max="6161" width="6.125" style="227" customWidth="1"/>
    <col min="6162" max="6367" width="9" style="227"/>
    <col min="6368" max="6368" width="2.625" style="227" customWidth="1"/>
    <col min="6369" max="6369" width="10" style="227" customWidth="1"/>
    <col min="6370" max="6383" width="5.625" style="227" customWidth="1"/>
    <col min="6384" max="6384" width="1.25" style="227" customWidth="1"/>
    <col min="6385" max="6385" width="4.125" style="227" customWidth="1"/>
    <col min="6386" max="6386" width="9" style="227"/>
    <col min="6387" max="6400" width="6.125" style="227" customWidth="1"/>
    <col min="6401" max="6402" width="7" style="227" customWidth="1"/>
    <col min="6403" max="6403" width="9" style="227"/>
    <col min="6404" max="6417" width="6.125" style="227" customWidth="1"/>
    <col min="6418" max="6623" width="9" style="227"/>
    <col min="6624" max="6624" width="2.625" style="227" customWidth="1"/>
    <col min="6625" max="6625" width="10" style="227" customWidth="1"/>
    <col min="6626" max="6639" width="5.625" style="227" customWidth="1"/>
    <col min="6640" max="6640" width="1.25" style="227" customWidth="1"/>
    <col min="6641" max="6641" width="4.125" style="227" customWidth="1"/>
    <col min="6642" max="6642" width="9" style="227"/>
    <col min="6643" max="6656" width="6.125" style="227" customWidth="1"/>
    <col min="6657" max="6658" width="7" style="227" customWidth="1"/>
    <col min="6659" max="6659" width="9" style="227"/>
    <col min="6660" max="6673" width="6.125" style="227" customWidth="1"/>
    <col min="6674" max="6879" width="9" style="227"/>
    <col min="6880" max="6880" width="2.625" style="227" customWidth="1"/>
    <col min="6881" max="6881" width="10" style="227" customWidth="1"/>
    <col min="6882" max="6895" width="5.625" style="227" customWidth="1"/>
    <col min="6896" max="6896" width="1.25" style="227" customWidth="1"/>
    <col min="6897" max="6897" width="4.125" style="227" customWidth="1"/>
    <col min="6898" max="6898" width="9" style="227"/>
    <col min="6899" max="6912" width="6.125" style="227" customWidth="1"/>
    <col min="6913" max="6914" width="7" style="227" customWidth="1"/>
    <col min="6915" max="6915" width="9" style="227"/>
    <col min="6916" max="6929" width="6.125" style="227" customWidth="1"/>
    <col min="6930" max="7135" width="9" style="227"/>
    <col min="7136" max="7136" width="2.625" style="227" customWidth="1"/>
    <col min="7137" max="7137" width="10" style="227" customWidth="1"/>
    <col min="7138" max="7151" width="5.625" style="227" customWidth="1"/>
    <col min="7152" max="7152" width="1.25" style="227" customWidth="1"/>
    <col min="7153" max="7153" width="4.125" style="227" customWidth="1"/>
    <col min="7154" max="7154" width="9" style="227"/>
    <col min="7155" max="7168" width="6.125" style="227" customWidth="1"/>
    <col min="7169" max="7170" width="7" style="227" customWidth="1"/>
    <col min="7171" max="7171" width="9" style="227"/>
    <col min="7172" max="7185" width="6.125" style="227" customWidth="1"/>
    <col min="7186" max="7391" width="9" style="227"/>
    <col min="7392" max="7392" width="2.625" style="227" customWidth="1"/>
    <col min="7393" max="7393" width="10" style="227" customWidth="1"/>
    <col min="7394" max="7407" width="5.625" style="227" customWidth="1"/>
    <col min="7408" max="7408" width="1.25" style="227" customWidth="1"/>
    <col min="7409" max="7409" width="4.125" style="227" customWidth="1"/>
    <col min="7410" max="7410" width="9" style="227"/>
    <col min="7411" max="7424" width="6.125" style="227" customWidth="1"/>
    <col min="7425" max="7426" width="7" style="227" customWidth="1"/>
    <col min="7427" max="7427" width="9" style="227"/>
    <col min="7428" max="7441" width="6.125" style="227" customWidth="1"/>
    <col min="7442" max="7647" width="9" style="227"/>
    <col min="7648" max="7648" width="2.625" style="227" customWidth="1"/>
    <col min="7649" max="7649" width="10" style="227" customWidth="1"/>
    <col min="7650" max="7663" width="5.625" style="227" customWidth="1"/>
    <col min="7664" max="7664" width="1.25" style="227" customWidth="1"/>
    <col min="7665" max="7665" width="4.125" style="227" customWidth="1"/>
    <col min="7666" max="7666" width="9" style="227"/>
    <col min="7667" max="7680" width="6.125" style="227" customWidth="1"/>
    <col min="7681" max="7682" width="7" style="227" customWidth="1"/>
    <col min="7683" max="7683" width="9" style="227"/>
    <col min="7684" max="7697" width="6.125" style="227" customWidth="1"/>
    <col min="7698" max="7903" width="9" style="227"/>
    <col min="7904" max="7904" width="2.625" style="227" customWidth="1"/>
    <col min="7905" max="7905" width="10" style="227" customWidth="1"/>
    <col min="7906" max="7919" width="5.625" style="227" customWidth="1"/>
    <col min="7920" max="7920" width="1.25" style="227" customWidth="1"/>
    <col min="7921" max="7921" width="4.125" style="227" customWidth="1"/>
    <col min="7922" max="7922" width="9" style="227"/>
    <col min="7923" max="7936" width="6.125" style="227" customWidth="1"/>
    <col min="7937" max="7938" width="7" style="227" customWidth="1"/>
    <col min="7939" max="7939" width="9" style="227"/>
    <col min="7940" max="7953" width="6.125" style="227" customWidth="1"/>
    <col min="7954" max="8159" width="9" style="227"/>
    <col min="8160" max="8160" width="2.625" style="227" customWidth="1"/>
    <col min="8161" max="8161" width="10" style="227" customWidth="1"/>
    <col min="8162" max="8175" width="5.625" style="227" customWidth="1"/>
    <col min="8176" max="8176" width="1.25" style="227" customWidth="1"/>
    <col min="8177" max="8177" width="4.125" style="227" customWidth="1"/>
    <col min="8178" max="8178" width="9" style="227"/>
    <col min="8179" max="8192" width="6.125" style="227" customWidth="1"/>
    <col min="8193" max="8194" width="7" style="227" customWidth="1"/>
    <col min="8195" max="8195" width="9" style="227"/>
    <col min="8196" max="8209" width="6.125" style="227" customWidth="1"/>
    <col min="8210" max="8415" width="9" style="227"/>
    <col min="8416" max="8416" width="2.625" style="227" customWidth="1"/>
    <col min="8417" max="8417" width="10" style="227" customWidth="1"/>
    <col min="8418" max="8431" width="5.625" style="227" customWidth="1"/>
    <col min="8432" max="8432" width="1.25" style="227" customWidth="1"/>
    <col min="8433" max="8433" width="4.125" style="227" customWidth="1"/>
    <col min="8434" max="8434" width="9" style="227"/>
    <col min="8435" max="8448" width="6.125" style="227" customWidth="1"/>
    <col min="8449" max="8450" width="7" style="227" customWidth="1"/>
    <col min="8451" max="8451" width="9" style="227"/>
    <col min="8452" max="8465" width="6.125" style="227" customWidth="1"/>
    <col min="8466" max="8671" width="9" style="227"/>
    <col min="8672" max="8672" width="2.625" style="227" customWidth="1"/>
    <col min="8673" max="8673" width="10" style="227" customWidth="1"/>
    <col min="8674" max="8687" width="5.625" style="227" customWidth="1"/>
    <col min="8688" max="8688" width="1.25" style="227" customWidth="1"/>
    <col min="8689" max="8689" width="4.125" style="227" customWidth="1"/>
    <col min="8690" max="8690" width="9" style="227"/>
    <col min="8691" max="8704" width="6.125" style="227" customWidth="1"/>
    <col min="8705" max="8706" width="7" style="227" customWidth="1"/>
    <col min="8707" max="8707" width="9" style="227"/>
    <col min="8708" max="8721" width="6.125" style="227" customWidth="1"/>
    <col min="8722" max="8927" width="9" style="227"/>
    <col min="8928" max="8928" width="2.625" style="227" customWidth="1"/>
    <col min="8929" max="8929" width="10" style="227" customWidth="1"/>
    <col min="8930" max="8943" width="5.625" style="227" customWidth="1"/>
    <col min="8944" max="8944" width="1.25" style="227" customWidth="1"/>
    <col min="8945" max="8945" width="4.125" style="227" customWidth="1"/>
    <col min="8946" max="8946" width="9" style="227"/>
    <col min="8947" max="8960" width="6.125" style="227" customWidth="1"/>
    <col min="8961" max="8962" width="7" style="227" customWidth="1"/>
    <col min="8963" max="8963" width="9" style="227"/>
    <col min="8964" max="8977" width="6.125" style="227" customWidth="1"/>
    <col min="8978" max="9183" width="9" style="227"/>
    <col min="9184" max="9184" width="2.625" style="227" customWidth="1"/>
    <col min="9185" max="9185" width="10" style="227" customWidth="1"/>
    <col min="9186" max="9199" width="5.625" style="227" customWidth="1"/>
    <col min="9200" max="9200" width="1.25" style="227" customWidth="1"/>
    <col min="9201" max="9201" width="4.125" style="227" customWidth="1"/>
    <col min="9202" max="9202" width="9" style="227"/>
    <col min="9203" max="9216" width="6.125" style="227" customWidth="1"/>
    <col min="9217" max="9218" width="7" style="227" customWidth="1"/>
    <col min="9219" max="9219" width="9" style="227"/>
    <col min="9220" max="9233" width="6.125" style="227" customWidth="1"/>
    <col min="9234" max="9439" width="9" style="227"/>
    <col min="9440" max="9440" width="2.625" style="227" customWidth="1"/>
    <col min="9441" max="9441" width="10" style="227" customWidth="1"/>
    <col min="9442" max="9455" width="5.625" style="227" customWidth="1"/>
    <col min="9456" max="9456" width="1.25" style="227" customWidth="1"/>
    <col min="9457" max="9457" width="4.125" style="227" customWidth="1"/>
    <col min="9458" max="9458" width="9" style="227"/>
    <col min="9459" max="9472" width="6.125" style="227" customWidth="1"/>
    <col min="9473" max="9474" width="7" style="227" customWidth="1"/>
    <col min="9475" max="9475" width="9" style="227"/>
    <col min="9476" max="9489" width="6.125" style="227" customWidth="1"/>
    <col min="9490" max="9695" width="9" style="227"/>
    <col min="9696" max="9696" width="2.625" style="227" customWidth="1"/>
    <col min="9697" max="9697" width="10" style="227" customWidth="1"/>
    <col min="9698" max="9711" width="5.625" style="227" customWidth="1"/>
    <col min="9712" max="9712" width="1.25" style="227" customWidth="1"/>
    <col min="9713" max="9713" width="4.125" style="227" customWidth="1"/>
    <col min="9714" max="9714" width="9" style="227"/>
    <col min="9715" max="9728" width="6.125" style="227" customWidth="1"/>
    <col min="9729" max="9730" width="7" style="227" customWidth="1"/>
    <col min="9731" max="9731" width="9" style="227"/>
    <col min="9732" max="9745" width="6.125" style="227" customWidth="1"/>
    <col min="9746" max="9951" width="9" style="227"/>
    <col min="9952" max="9952" width="2.625" style="227" customWidth="1"/>
    <col min="9953" max="9953" width="10" style="227" customWidth="1"/>
    <col min="9954" max="9967" width="5.625" style="227" customWidth="1"/>
    <col min="9968" max="9968" width="1.25" style="227" customWidth="1"/>
    <col min="9969" max="9969" width="4.125" style="227" customWidth="1"/>
    <col min="9970" max="9970" width="9" style="227"/>
    <col min="9971" max="9984" width="6.125" style="227" customWidth="1"/>
    <col min="9985" max="9986" width="7" style="227" customWidth="1"/>
    <col min="9987" max="9987" width="9" style="227"/>
    <col min="9988" max="10001" width="6.125" style="227" customWidth="1"/>
    <col min="10002" max="10207" width="9" style="227"/>
    <col min="10208" max="10208" width="2.625" style="227" customWidth="1"/>
    <col min="10209" max="10209" width="10" style="227" customWidth="1"/>
    <col min="10210" max="10223" width="5.625" style="227" customWidth="1"/>
    <col min="10224" max="10224" width="1.25" style="227" customWidth="1"/>
    <col min="10225" max="10225" width="4.125" style="227" customWidth="1"/>
    <col min="10226" max="10226" width="9" style="227"/>
    <col min="10227" max="10240" width="6.125" style="227" customWidth="1"/>
    <col min="10241" max="10242" width="7" style="227" customWidth="1"/>
    <col min="10243" max="10243" width="9" style="227"/>
    <col min="10244" max="10257" width="6.125" style="227" customWidth="1"/>
    <col min="10258" max="10463" width="9" style="227"/>
    <col min="10464" max="10464" width="2.625" style="227" customWidth="1"/>
    <col min="10465" max="10465" width="10" style="227" customWidth="1"/>
    <col min="10466" max="10479" width="5.625" style="227" customWidth="1"/>
    <col min="10480" max="10480" width="1.25" style="227" customWidth="1"/>
    <col min="10481" max="10481" width="4.125" style="227" customWidth="1"/>
    <col min="10482" max="10482" width="9" style="227"/>
    <col min="10483" max="10496" width="6.125" style="227" customWidth="1"/>
    <col min="10497" max="10498" width="7" style="227" customWidth="1"/>
    <col min="10499" max="10499" width="9" style="227"/>
    <col min="10500" max="10513" width="6.125" style="227" customWidth="1"/>
    <col min="10514" max="10719" width="9" style="227"/>
    <col min="10720" max="10720" width="2.625" style="227" customWidth="1"/>
    <col min="10721" max="10721" width="10" style="227" customWidth="1"/>
    <col min="10722" max="10735" width="5.625" style="227" customWidth="1"/>
    <col min="10736" max="10736" width="1.25" style="227" customWidth="1"/>
    <col min="10737" max="10737" width="4.125" style="227" customWidth="1"/>
    <col min="10738" max="10738" width="9" style="227"/>
    <col min="10739" max="10752" width="6.125" style="227" customWidth="1"/>
    <col min="10753" max="10754" width="7" style="227" customWidth="1"/>
    <col min="10755" max="10755" width="9" style="227"/>
    <col min="10756" max="10769" width="6.125" style="227" customWidth="1"/>
    <col min="10770" max="10975" width="9" style="227"/>
    <col min="10976" max="10976" width="2.625" style="227" customWidth="1"/>
    <col min="10977" max="10977" width="10" style="227" customWidth="1"/>
    <col min="10978" max="10991" width="5.625" style="227" customWidth="1"/>
    <col min="10992" max="10992" width="1.25" style="227" customWidth="1"/>
    <col min="10993" max="10993" width="4.125" style="227" customWidth="1"/>
    <col min="10994" max="10994" width="9" style="227"/>
    <col min="10995" max="11008" width="6.125" style="227" customWidth="1"/>
    <col min="11009" max="11010" width="7" style="227" customWidth="1"/>
    <col min="11011" max="11011" width="9" style="227"/>
    <col min="11012" max="11025" width="6.125" style="227" customWidth="1"/>
    <col min="11026" max="11231" width="9" style="227"/>
    <col min="11232" max="11232" width="2.625" style="227" customWidth="1"/>
    <col min="11233" max="11233" width="10" style="227" customWidth="1"/>
    <col min="11234" max="11247" width="5.625" style="227" customWidth="1"/>
    <col min="11248" max="11248" width="1.25" style="227" customWidth="1"/>
    <col min="11249" max="11249" width="4.125" style="227" customWidth="1"/>
    <col min="11250" max="11250" width="9" style="227"/>
    <col min="11251" max="11264" width="6.125" style="227" customWidth="1"/>
    <col min="11265" max="11266" width="7" style="227" customWidth="1"/>
    <col min="11267" max="11267" width="9" style="227"/>
    <col min="11268" max="11281" width="6.125" style="227" customWidth="1"/>
    <col min="11282" max="11487" width="9" style="227"/>
    <col min="11488" max="11488" width="2.625" style="227" customWidth="1"/>
    <col min="11489" max="11489" width="10" style="227" customWidth="1"/>
    <col min="11490" max="11503" width="5.625" style="227" customWidth="1"/>
    <col min="11504" max="11504" width="1.25" style="227" customWidth="1"/>
    <col min="11505" max="11505" width="4.125" style="227" customWidth="1"/>
    <col min="11506" max="11506" width="9" style="227"/>
    <col min="11507" max="11520" width="6.125" style="227" customWidth="1"/>
    <col min="11521" max="11522" width="7" style="227" customWidth="1"/>
    <col min="11523" max="11523" width="9" style="227"/>
    <col min="11524" max="11537" width="6.125" style="227" customWidth="1"/>
    <col min="11538" max="11743" width="9" style="227"/>
    <col min="11744" max="11744" width="2.625" style="227" customWidth="1"/>
    <col min="11745" max="11745" width="10" style="227" customWidth="1"/>
    <col min="11746" max="11759" width="5.625" style="227" customWidth="1"/>
    <col min="11760" max="11760" width="1.25" style="227" customWidth="1"/>
    <col min="11761" max="11761" width="4.125" style="227" customWidth="1"/>
    <col min="11762" max="11762" width="9" style="227"/>
    <col min="11763" max="11776" width="6.125" style="227" customWidth="1"/>
    <col min="11777" max="11778" width="7" style="227" customWidth="1"/>
    <col min="11779" max="11779" width="9" style="227"/>
    <col min="11780" max="11793" width="6.125" style="227" customWidth="1"/>
    <col min="11794" max="11999" width="9" style="227"/>
    <col min="12000" max="12000" width="2.625" style="227" customWidth="1"/>
    <col min="12001" max="12001" width="10" style="227" customWidth="1"/>
    <col min="12002" max="12015" width="5.625" style="227" customWidth="1"/>
    <col min="12016" max="12016" width="1.25" style="227" customWidth="1"/>
    <col min="12017" max="12017" width="4.125" style="227" customWidth="1"/>
    <col min="12018" max="12018" width="9" style="227"/>
    <col min="12019" max="12032" width="6.125" style="227" customWidth="1"/>
    <col min="12033" max="12034" width="7" style="227" customWidth="1"/>
    <col min="12035" max="12035" width="9" style="227"/>
    <col min="12036" max="12049" width="6.125" style="227" customWidth="1"/>
    <col min="12050" max="12255" width="9" style="227"/>
    <col min="12256" max="12256" width="2.625" style="227" customWidth="1"/>
    <col min="12257" max="12257" width="10" style="227" customWidth="1"/>
    <col min="12258" max="12271" width="5.625" style="227" customWidth="1"/>
    <col min="12272" max="12272" width="1.25" style="227" customWidth="1"/>
    <col min="12273" max="12273" width="4.125" style="227" customWidth="1"/>
    <col min="12274" max="12274" width="9" style="227"/>
    <col min="12275" max="12288" width="6.125" style="227" customWidth="1"/>
    <col min="12289" max="12290" width="7" style="227" customWidth="1"/>
    <col min="12291" max="12291" width="9" style="227"/>
    <col min="12292" max="12305" width="6.125" style="227" customWidth="1"/>
    <col min="12306" max="12511" width="9" style="227"/>
    <col min="12512" max="12512" width="2.625" style="227" customWidth="1"/>
    <col min="12513" max="12513" width="10" style="227" customWidth="1"/>
    <col min="12514" max="12527" width="5.625" style="227" customWidth="1"/>
    <col min="12528" max="12528" width="1.25" style="227" customWidth="1"/>
    <col min="12529" max="12529" width="4.125" style="227" customWidth="1"/>
    <col min="12530" max="12530" width="9" style="227"/>
    <col min="12531" max="12544" width="6.125" style="227" customWidth="1"/>
    <col min="12545" max="12546" width="7" style="227" customWidth="1"/>
    <col min="12547" max="12547" width="9" style="227"/>
    <col min="12548" max="12561" width="6.125" style="227" customWidth="1"/>
    <col min="12562" max="12767" width="9" style="227"/>
    <col min="12768" max="12768" width="2.625" style="227" customWidth="1"/>
    <col min="12769" max="12769" width="10" style="227" customWidth="1"/>
    <col min="12770" max="12783" width="5.625" style="227" customWidth="1"/>
    <col min="12784" max="12784" width="1.25" style="227" customWidth="1"/>
    <col min="12785" max="12785" width="4.125" style="227" customWidth="1"/>
    <col min="12786" max="12786" width="9" style="227"/>
    <col min="12787" max="12800" width="6.125" style="227" customWidth="1"/>
    <col min="12801" max="12802" width="7" style="227" customWidth="1"/>
    <col min="12803" max="12803" width="9" style="227"/>
    <col min="12804" max="12817" width="6.125" style="227" customWidth="1"/>
    <col min="12818" max="13023" width="9" style="227"/>
    <col min="13024" max="13024" width="2.625" style="227" customWidth="1"/>
    <col min="13025" max="13025" width="10" style="227" customWidth="1"/>
    <col min="13026" max="13039" width="5.625" style="227" customWidth="1"/>
    <col min="13040" max="13040" width="1.25" style="227" customWidth="1"/>
    <col min="13041" max="13041" width="4.125" style="227" customWidth="1"/>
    <col min="13042" max="13042" width="9" style="227"/>
    <col min="13043" max="13056" width="6.125" style="227" customWidth="1"/>
    <col min="13057" max="13058" width="7" style="227" customWidth="1"/>
    <col min="13059" max="13059" width="9" style="227"/>
    <col min="13060" max="13073" width="6.125" style="227" customWidth="1"/>
    <col min="13074" max="13279" width="9" style="227"/>
    <col min="13280" max="13280" width="2.625" style="227" customWidth="1"/>
    <col min="13281" max="13281" width="10" style="227" customWidth="1"/>
    <col min="13282" max="13295" width="5.625" style="227" customWidth="1"/>
    <col min="13296" max="13296" width="1.25" style="227" customWidth="1"/>
    <col min="13297" max="13297" width="4.125" style="227" customWidth="1"/>
    <col min="13298" max="13298" width="9" style="227"/>
    <col min="13299" max="13312" width="6.125" style="227" customWidth="1"/>
    <col min="13313" max="13314" width="7" style="227" customWidth="1"/>
    <col min="13315" max="13315" width="9" style="227"/>
    <col min="13316" max="13329" width="6.125" style="227" customWidth="1"/>
    <col min="13330" max="13535" width="9" style="227"/>
    <col min="13536" max="13536" width="2.625" style="227" customWidth="1"/>
    <col min="13537" max="13537" width="10" style="227" customWidth="1"/>
    <col min="13538" max="13551" width="5.625" style="227" customWidth="1"/>
    <col min="13552" max="13552" width="1.25" style="227" customWidth="1"/>
    <col min="13553" max="13553" width="4.125" style="227" customWidth="1"/>
    <col min="13554" max="13554" width="9" style="227"/>
    <col min="13555" max="13568" width="6.125" style="227" customWidth="1"/>
    <col min="13569" max="13570" width="7" style="227" customWidth="1"/>
    <col min="13571" max="13571" width="9" style="227"/>
    <col min="13572" max="13585" width="6.125" style="227" customWidth="1"/>
    <col min="13586" max="13791" width="9" style="227"/>
    <col min="13792" max="13792" width="2.625" style="227" customWidth="1"/>
    <col min="13793" max="13793" width="10" style="227" customWidth="1"/>
    <col min="13794" max="13807" width="5.625" style="227" customWidth="1"/>
    <col min="13808" max="13808" width="1.25" style="227" customWidth="1"/>
    <col min="13809" max="13809" width="4.125" style="227" customWidth="1"/>
    <col min="13810" max="13810" width="9" style="227"/>
    <col min="13811" max="13824" width="6.125" style="227" customWidth="1"/>
    <col min="13825" max="13826" width="7" style="227" customWidth="1"/>
    <col min="13827" max="13827" width="9" style="227"/>
    <col min="13828" max="13841" width="6.125" style="227" customWidth="1"/>
    <col min="13842" max="14047" width="9" style="227"/>
    <col min="14048" max="14048" width="2.625" style="227" customWidth="1"/>
    <col min="14049" max="14049" width="10" style="227" customWidth="1"/>
    <col min="14050" max="14063" width="5.625" style="227" customWidth="1"/>
    <col min="14064" max="14064" width="1.25" style="227" customWidth="1"/>
    <col min="14065" max="14065" width="4.125" style="227" customWidth="1"/>
    <col min="14066" max="14066" width="9" style="227"/>
    <col min="14067" max="14080" width="6.125" style="227" customWidth="1"/>
    <col min="14081" max="14082" width="7" style="227" customWidth="1"/>
    <col min="14083" max="14083" width="9" style="227"/>
    <col min="14084" max="14097" width="6.125" style="227" customWidth="1"/>
    <col min="14098" max="14303" width="9" style="227"/>
    <col min="14304" max="14304" width="2.625" style="227" customWidth="1"/>
    <col min="14305" max="14305" width="10" style="227" customWidth="1"/>
    <col min="14306" max="14319" width="5.625" style="227" customWidth="1"/>
    <col min="14320" max="14320" width="1.25" style="227" customWidth="1"/>
    <col min="14321" max="14321" width="4.125" style="227" customWidth="1"/>
    <col min="14322" max="14322" width="9" style="227"/>
    <col min="14323" max="14336" width="6.125" style="227" customWidth="1"/>
    <col min="14337" max="14338" width="7" style="227" customWidth="1"/>
    <col min="14339" max="14339" width="9" style="227"/>
    <col min="14340" max="14353" width="6.125" style="227" customWidth="1"/>
    <col min="14354" max="14559" width="9" style="227"/>
    <col min="14560" max="14560" width="2.625" style="227" customWidth="1"/>
    <col min="14561" max="14561" width="10" style="227" customWidth="1"/>
    <col min="14562" max="14575" width="5.625" style="227" customWidth="1"/>
    <col min="14576" max="14576" width="1.25" style="227" customWidth="1"/>
    <col min="14577" max="14577" width="4.125" style="227" customWidth="1"/>
    <col min="14578" max="14578" width="9" style="227"/>
    <col min="14579" max="14592" width="6.125" style="227" customWidth="1"/>
    <col min="14593" max="14594" width="7" style="227" customWidth="1"/>
    <col min="14595" max="14595" width="9" style="227"/>
    <col min="14596" max="14609" width="6.125" style="227" customWidth="1"/>
    <col min="14610" max="14815" width="9" style="227"/>
    <col min="14816" max="14816" width="2.625" style="227" customWidth="1"/>
    <col min="14817" max="14817" width="10" style="227" customWidth="1"/>
    <col min="14818" max="14831" width="5.625" style="227" customWidth="1"/>
    <col min="14832" max="14832" width="1.25" style="227" customWidth="1"/>
    <col min="14833" max="14833" width="4.125" style="227" customWidth="1"/>
    <col min="14834" max="14834" width="9" style="227"/>
    <col min="14835" max="14848" width="6.125" style="227" customWidth="1"/>
    <col min="14849" max="14850" width="7" style="227" customWidth="1"/>
    <col min="14851" max="14851" width="9" style="227"/>
    <col min="14852" max="14865" width="6.125" style="227" customWidth="1"/>
    <col min="14866" max="15071" width="9" style="227"/>
    <col min="15072" max="15072" width="2.625" style="227" customWidth="1"/>
    <col min="15073" max="15073" width="10" style="227" customWidth="1"/>
    <col min="15074" max="15087" width="5.625" style="227" customWidth="1"/>
    <col min="15088" max="15088" width="1.25" style="227" customWidth="1"/>
    <col min="15089" max="15089" width="4.125" style="227" customWidth="1"/>
    <col min="15090" max="15090" width="9" style="227"/>
    <col min="15091" max="15104" width="6.125" style="227" customWidth="1"/>
    <col min="15105" max="15106" width="7" style="227" customWidth="1"/>
    <col min="15107" max="15107" width="9" style="227"/>
    <col min="15108" max="15121" width="6.125" style="227" customWidth="1"/>
    <col min="15122" max="15327" width="9" style="227"/>
    <col min="15328" max="15328" width="2.625" style="227" customWidth="1"/>
    <col min="15329" max="15329" width="10" style="227" customWidth="1"/>
    <col min="15330" max="15343" width="5.625" style="227" customWidth="1"/>
    <col min="15344" max="15344" width="1.25" style="227" customWidth="1"/>
    <col min="15345" max="15345" width="4.125" style="227" customWidth="1"/>
    <col min="15346" max="15346" width="9" style="227"/>
    <col min="15347" max="15360" width="6.125" style="227" customWidth="1"/>
    <col min="15361" max="15362" width="7" style="227" customWidth="1"/>
    <col min="15363" max="15363" width="9" style="227"/>
    <col min="15364" max="15377" width="6.125" style="227" customWidth="1"/>
    <col min="15378" max="15583" width="9" style="227"/>
    <col min="15584" max="15584" width="2.625" style="227" customWidth="1"/>
    <col min="15585" max="15585" width="10" style="227" customWidth="1"/>
    <col min="15586" max="15599" width="5.625" style="227" customWidth="1"/>
    <col min="15600" max="15600" width="1.25" style="227" customWidth="1"/>
    <col min="15601" max="15601" width="4.125" style="227" customWidth="1"/>
    <col min="15602" max="15602" width="9" style="227"/>
    <col min="15603" max="15616" width="6.125" style="227" customWidth="1"/>
    <col min="15617" max="15618" width="7" style="227" customWidth="1"/>
    <col min="15619" max="15619" width="9" style="227"/>
    <col min="15620" max="15633" width="6.125" style="227" customWidth="1"/>
    <col min="15634" max="15839" width="9" style="227"/>
    <col min="15840" max="15840" width="2.625" style="227" customWidth="1"/>
    <col min="15841" max="15841" width="10" style="227" customWidth="1"/>
    <col min="15842" max="15855" width="5.625" style="227" customWidth="1"/>
    <col min="15856" max="15856" width="1.25" style="227" customWidth="1"/>
    <col min="15857" max="15857" width="4.125" style="227" customWidth="1"/>
    <col min="15858" max="15858" width="9" style="227"/>
    <col min="15859" max="15872" width="6.125" style="227" customWidth="1"/>
    <col min="15873" max="15874" width="7" style="227" customWidth="1"/>
    <col min="15875" max="15875" width="9" style="227"/>
    <col min="15876" max="15889" width="6.125" style="227" customWidth="1"/>
    <col min="15890" max="16095" width="9" style="227"/>
    <col min="16096" max="16096" width="2.625" style="227" customWidth="1"/>
    <col min="16097" max="16097" width="10" style="227" customWidth="1"/>
    <col min="16098" max="16111" width="5.625" style="227" customWidth="1"/>
    <col min="16112" max="16112" width="1.25" style="227" customWidth="1"/>
    <col min="16113" max="16113" width="4.125" style="227" customWidth="1"/>
    <col min="16114" max="16114" width="9" style="227"/>
    <col min="16115" max="16128" width="6.125" style="227" customWidth="1"/>
    <col min="16129" max="16130" width="7" style="227" customWidth="1"/>
    <col min="16131" max="16131" width="9" style="227"/>
    <col min="16132" max="16145" width="6.125" style="227" customWidth="1"/>
    <col min="16146" max="16384" width="9" style="227"/>
  </cols>
  <sheetData>
    <row r="1" spans="1:21" x14ac:dyDescent="0.15">
      <c r="A1" s="226"/>
      <c r="B1" s="226"/>
      <c r="C1" s="226"/>
      <c r="D1" s="226"/>
      <c r="E1" s="226"/>
      <c r="F1" s="226"/>
      <c r="G1" s="226"/>
      <c r="H1" s="226"/>
      <c r="I1" s="226"/>
      <c r="J1" s="226"/>
      <c r="K1" s="226"/>
      <c r="L1" s="226"/>
      <c r="M1" s="226"/>
      <c r="N1" s="226"/>
      <c r="O1" s="226"/>
      <c r="P1" s="226"/>
      <c r="Q1" s="226"/>
      <c r="R1" s="226"/>
    </row>
    <row r="2" spans="1:21" ht="45" customHeight="1" x14ac:dyDescent="0.15">
      <c r="A2" s="226"/>
      <c r="B2" s="226"/>
      <c r="C2" s="226"/>
      <c r="D2" s="226"/>
      <c r="E2" s="226"/>
      <c r="F2" s="226"/>
      <c r="G2" s="226"/>
      <c r="H2" s="226"/>
      <c r="I2" s="226"/>
      <c r="J2" s="226" t="s">
        <v>2454</v>
      </c>
      <c r="K2" s="226"/>
      <c r="L2" s="226"/>
      <c r="M2" s="226"/>
      <c r="N2" s="226"/>
      <c r="O2" s="226"/>
      <c r="P2" s="226"/>
      <c r="Q2" s="226"/>
      <c r="R2" s="226"/>
    </row>
    <row r="3" spans="1:21" ht="12.75" thickBot="1" x14ac:dyDescent="0.2">
      <c r="A3" s="226"/>
      <c r="B3" s="226"/>
      <c r="C3" s="226"/>
      <c r="D3" s="226"/>
      <c r="E3" s="226"/>
      <c r="F3" s="226"/>
      <c r="G3" s="226"/>
      <c r="H3" s="226"/>
      <c r="I3" s="226"/>
      <c r="J3" s="226"/>
      <c r="K3" s="226"/>
      <c r="L3" s="226"/>
      <c r="M3" s="226"/>
      <c r="N3" s="226"/>
      <c r="O3" s="226"/>
      <c r="P3" s="226"/>
      <c r="Q3" s="226"/>
      <c r="R3" s="226"/>
    </row>
    <row r="4" spans="1:21" ht="24.95" customHeight="1" x14ac:dyDescent="0.15">
      <c r="A4" s="226"/>
      <c r="B4" s="655" t="s">
        <v>2455</v>
      </c>
      <c r="C4" s="1765" t="s">
        <v>2121</v>
      </c>
      <c r="D4" s="1766"/>
      <c r="E4" s="1767" t="s">
        <v>16</v>
      </c>
      <c r="F4" s="1768"/>
      <c r="G4" s="1769" t="s">
        <v>17</v>
      </c>
      <c r="H4" s="1770"/>
      <c r="I4" s="1769" t="s">
        <v>4581</v>
      </c>
      <c r="J4" s="1770"/>
      <c r="K4" s="1767" t="s">
        <v>4582</v>
      </c>
      <c r="L4" s="1768"/>
      <c r="M4" s="656" t="s">
        <v>4583</v>
      </c>
      <c r="N4" s="657"/>
      <c r="O4" s="656"/>
      <c r="P4" s="657"/>
      <c r="Q4" s="226"/>
    </row>
    <row r="5" spans="1:21" ht="24.95" customHeight="1" x14ac:dyDescent="0.15">
      <c r="A5" s="226"/>
      <c r="B5" s="272"/>
      <c r="C5" s="1763" t="s">
        <v>18</v>
      </c>
      <c r="D5" s="1771" t="s">
        <v>2456</v>
      </c>
      <c r="E5" s="1773" t="s">
        <v>18</v>
      </c>
      <c r="F5" s="1761" t="s">
        <v>2456</v>
      </c>
      <c r="G5" s="1763" t="s">
        <v>18</v>
      </c>
      <c r="H5" s="1761" t="s">
        <v>2456</v>
      </c>
      <c r="I5" s="1763" t="s">
        <v>18</v>
      </c>
      <c r="J5" s="1761" t="s">
        <v>2456</v>
      </c>
      <c r="K5" s="1763" t="s">
        <v>18</v>
      </c>
      <c r="L5" s="1761" t="s">
        <v>2456</v>
      </c>
      <c r="M5" s="1763" t="s">
        <v>18</v>
      </c>
      <c r="N5" s="1759" t="s">
        <v>2456</v>
      </c>
      <c r="O5" s="276" t="s">
        <v>3091</v>
      </c>
      <c r="P5" s="273"/>
      <c r="Q5" s="226"/>
    </row>
    <row r="6" spans="1:21" ht="24.95" customHeight="1" thickBot="1" x14ac:dyDescent="0.2">
      <c r="A6" s="226"/>
      <c r="B6" s="658" t="s">
        <v>4584</v>
      </c>
      <c r="C6" s="1764"/>
      <c r="D6" s="1772"/>
      <c r="E6" s="1774"/>
      <c r="F6" s="1762"/>
      <c r="G6" s="1764"/>
      <c r="H6" s="1762"/>
      <c r="I6" s="1764"/>
      <c r="J6" s="1762"/>
      <c r="K6" s="1764"/>
      <c r="L6" s="1762"/>
      <c r="M6" s="1764"/>
      <c r="N6" s="1760"/>
      <c r="O6" s="274" t="s">
        <v>18</v>
      </c>
      <c r="P6" s="275" t="s">
        <v>2456</v>
      </c>
      <c r="Q6" s="226"/>
    </row>
    <row r="7" spans="1:21" ht="27.4" customHeight="1" x14ac:dyDescent="0.15">
      <c r="A7" s="226"/>
      <c r="B7" s="391" t="s">
        <v>1</v>
      </c>
      <c r="C7" s="1330">
        <f>SUM(E7,I7,G7,K7,M7)</f>
        <v>1445</v>
      </c>
      <c r="D7" s="1340">
        <f>SUM(F7,J7,H7,L7,N7)</f>
        <v>3242</v>
      </c>
      <c r="E7" s="1341">
        <f>'1-ウ'!E7+'1-エ'!E7</f>
        <v>355</v>
      </c>
      <c r="F7" s="1342">
        <f>'1-ウ'!F7+'1-エ'!F7</f>
        <v>641</v>
      </c>
      <c r="G7" s="1330">
        <f>'1-ウ'!G7+'1-エ'!G7</f>
        <v>518</v>
      </c>
      <c r="H7" s="1331">
        <f>'1-ウ'!H7+'1-エ'!H7</f>
        <v>1222</v>
      </c>
      <c r="I7" s="1330">
        <f>'1-ウ'!I7+'1-エ'!I7</f>
        <v>26</v>
      </c>
      <c r="J7" s="1331">
        <f>'1-ウ'!J7+'1-エ'!J7</f>
        <v>20</v>
      </c>
      <c r="K7" s="1341">
        <f>'1-ウ'!K7+'1-エ'!K7</f>
        <v>190</v>
      </c>
      <c r="L7" s="1342">
        <f>'1-ウ'!L7+'1-エ'!L7</f>
        <v>131</v>
      </c>
      <c r="M7" s="1330">
        <f>'1-ウ'!M7+'1-エ'!M7</f>
        <v>356</v>
      </c>
      <c r="N7" s="1323">
        <f>'1-ウ'!N7+'1-エ'!N7</f>
        <v>1228</v>
      </c>
      <c r="O7" s="1323">
        <f>'1-ウ'!O7+'1-エ'!O7</f>
        <v>10</v>
      </c>
      <c r="P7" s="1331">
        <f>'1-ウ'!P7+'1-エ'!P7</f>
        <v>14</v>
      </c>
      <c r="Q7" s="226"/>
      <c r="R7" s="30"/>
      <c r="S7" s="227" t="str">
        <f>IF('1-イ'!C7&lt;&gt;'1-ウ'!C7+'1-エ'!C7,"｢(1)ｲ｣ｼｰﾄの「学級・講座」＝｢(1)ｳ｣ｼｰﾄの「学級・講座」+｢(1)ｴ｣ｼｰﾄの「学級・講座」としてください","")</f>
        <v/>
      </c>
      <c r="T7" s="227" t="str">
        <f>IF('1-イ'!D7&lt;&gt;'1-ウ'!D7+'1-エ'!D7,"｢(1)ｲ｣ｼｰﾄの「諸集会」＝｢(1)ｳ｣ｼｰﾄの「諸集会」+｢(1)ｴ｣ｼｰﾄの「諸集会」　としてください","")</f>
        <v/>
      </c>
      <c r="U7" s="227" t="str">
        <f>IF('1-イ'!C7&lt;&gt;'1-オ'!C6,"｢(1)ｲ｣ｼｰﾄの「学級・講座」＝｢(1)ｵ｣ｼｰﾄの「学級・講座」としてください","")</f>
        <v/>
      </c>
    </row>
    <row r="8" spans="1:21" ht="27.4" customHeight="1" x14ac:dyDescent="0.15">
      <c r="A8" s="226"/>
      <c r="B8" s="392" t="s">
        <v>4585</v>
      </c>
      <c r="C8" s="296">
        <f t="shared" ref="C8:D29" si="0">SUM(E8,I8,G8,K8,M8)</f>
        <v>665</v>
      </c>
      <c r="D8" s="1343">
        <f t="shared" si="0"/>
        <v>74</v>
      </c>
      <c r="E8" s="1344">
        <f>'1-ウ'!E8+'1-エ'!E8</f>
        <v>143</v>
      </c>
      <c r="F8" s="1345">
        <f>'1-ウ'!F8+'1-エ'!F8</f>
        <v>26</v>
      </c>
      <c r="G8" s="296">
        <f>'1-ウ'!G8+'1-エ'!G8</f>
        <v>404</v>
      </c>
      <c r="H8" s="1346">
        <f>'1-ウ'!H8+'1-エ'!H8</f>
        <v>30</v>
      </c>
      <c r="I8" s="296">
        <f>'1-ウ'!I8+'1-エ'!I8</f>
        <v>73</v>
      </c>
      <c r="J8" s="1346">
        <f>'1-ウ'!J8+'1-エ'!J8</f>
        <v>2</v>
      </c>
      <c r="K8" s="1344">
        <f>'1-ウ'!K8+'1-エ'!K8</f>
        <v>18</v>
      </c>
      <c r="L8" s="1345">
        <f>'1-ウ'!L8+'1-エ'!L8</f>
        <v>0</v>
      </c>
      <c r="M8" s="296">
        <f>'1-ウ'!M8+'1-エ'!M8</f>
        <v>27</v>
      </c>
      <c r="N8" s="297">
        <f>'1-ウ'!N8+'1-エ'!N8</f>
        <v>16</v>
      </c>
      <c r="O8" s="297">
        <f>'1-ウ'!O8+'1-エ'!O8</f>
        <v>4</v>
      </c>
      <c r="P8" s="1346">
        <f>'1-ウ'!P8+'1-エ'!P8</f>
        <v>0</v>
      </c>
      <c r="Q8" s="226"/>
      <c r="R8" s="30"/>
      <c r="S8" s="227" t="str">
        <f>IF('1-イ'!C8&lt;&gt;'1-ウ'!C8+'1-エ'!C8,"｢(1)ｲ｣ｼｰﾄの「学級・講座」＝｢(1)ｳ｣ｼｰﾄの「学級・講座」+｢(1)ｴ｣ｼｰﾄの「学級・講座」としてください","")</f>
        <v/>
      </c>
      <c r="T8" s="227" t="str">
        <f>IF('1-イ'!D8&lt;&gt;'1-ウ'!D8+'1-エ'!D8,"｢(1)ｲ｣ｼｰﾄの「諸集会」＝｢(1)ｳ｣ｼｰﾄの「諸集会」+｢(1)ｴ｣ｼｰﾄの「諸集会」　としてください","")</f>
        <v/>
      </c>
      <c r="U8" s="227" t="str">
        <f>IF('1-イ'!C8&lt;&gt;'1-オ'!C7,"｢(1)ｲ｣ｼｰﾄの「学級・講座」＝｢(1)ｵ｣ｼｰﾄの「学級・講座」としてください","")</f>
        <v/>
      </c>
    </row>
    <row r="9" spans="1:21" ht="27.4" customHeight="1" x14ac:dyDescent="0.15">
      <c r="A9" s="226"/>
      <c r="B9" s="392" t="s">
        <v>2</v>
      </c>
      <c r="C9" s="296">
        <f t="shared" si="0"/>
        <v>256</v>
      </c>
      <c r="D9" s="1343">
        <f t="shared" si="0"/>
        <v>63</v>
      </c>
      <c r="E9" s="1344">
        <f>'1-ウ'!E9+'1-エ'!E9</f>
        <v>38</v>
      </c>
      <c r="F9" s="1345">
        <f>'1-ウ'!F9+'1-エ'!F9</f>
        <v>2</v>
      </c>
      <c r="G9" s="296">
        <f>'1-ウ'!G9+'1-エ'!G9</f>
        <v>184</v>
      </c>
      <c r="H9" s="1346">
        <f>'1-ウ'!H9+'1-エ'!H9</f>
        <v>30</v>
      </c>
      <c r="I9" s="296">
        <f>'1-ウ'!I9+'1-エ'!I9</f>
        <v>7</v>
      </c>
      <c r="J9" s="1346">
        <f>'1-ウ'!J9+'1-エ'!J9</f>
        <v>0</v>
      </c>
      <c r="K9" s="1344">
        <f>'1-ウ'!K9+'1-エ'!K9</f>
        <v>16</v>
      </c>
      <c r="L9" s="1345">
        <f>'1-ウ'!L9+'1-エ'!L9</f>
        <v>2</v>
      </c>
      <c r="M9" s="296">
        <f>'1-ウ'!M9+'1-エ'!M9</f>
        <v>11</v>
      </c>
      <c r="N9" s="297">
        <f>'1-ウ'!N9+'1-エ'!N9</f>
        <v>29</v>
      </c>
      <c r="O9" s="297">
        <f>'1-ウ'!O9+'1-エ'!O9</f>
        <v>7</v>
      </c>
      <c r="P9" s="1346">
        <f>'1-ウ'!P9+'1-エ'!P9</f>
        <v>0</v>
      </c>
      <c r="Q9" s="226"/>
      <c r="R9" s="30"/>
      <c r="S9" s="227" t="str">
        <f>IF('1-イ'!C9&lt;&gt;'1-ウ'!C9+'1-エ'!C9,"｢(1)ｲ｣ｼｰﾄの「学級・講座」＝｢(1)ｳ｣ｼｰﾄの「学級・講座」+｢(1)ｴ｣ｼｰﾄの「学級・講座」としてください","")</f>
        <v/>
      </c>
      <c r="T9" s="227" t="str">
        <f>IF('1-イ'!D9&lt;&gt;'1-ウ'!D9+'1-エ'!D9,"｢(1)ｲ｣ｼｰﾄの「諸集会」＝｢(1)ｳ｣ｼｰﾄの「諸集会」+｢(1)ｴ｣ｼｰﾄの「諸集会」　としてください","")</f>
        <v/>
      </c>
      <c r="U9" s="227" t="str">
        <f>IF('1-イ'!C9&lt;&gt;'1-オ'!C8,"｢(1)ｲ｣ｼｰﾄの「学級・講座」＝｢(1)ｵ｣ｼｰﾄの「学級・講座」としてください","")</f>
        <v/>
      </c>
    </row>
    <row r="10" spans="1:21" ht="27.4" customHeight="1" x14ac:dyDescent="0.15">
      <c r="A10" s="226"/>
      <c r="B10" s="392" t="s">
        <v>3</v>
      </c>
      <c r="C10" s="296">
        <f t="shared" si="0"/>
        <v>271</v>
      </c>
      <c r="D10" s="1343">
        <f t="shared" si="0"/>
        <v>0</v>
      </c>
      <c r="E10" s="1344">
        <f>'1-ウ'!E10+'1-エ'!E10</f>
        <v>4</v>
      </c>
      <c r="F10" s="1345">
        <f>'1-ウ'!F10+'1-エ'!F10</f>
        <v>0</v>
      </c>
      <c r="G10" s="296">
        <f>'1-ウ'!G10+'1-エ'!G10</f>
        <v>227</v>
      </c>
      <c r="H10" s="1346">
        <f>'1-ウ'!H10+'1-エ'!H10</f>
        <v>0</v>
      </c>
      <c r="I10" s="296">
        <f>'1-ウ'!I10+'1-エ'!I10</f>
        <v>22</v>
      </c>
      <c r="J10" s="1346">
        <f>'1-ウ'!J10+'1-エ'!J10</f>
        <v>0</v>
      </c>
      <c r="K10" s="1344">
        <f>'1-ウ'!K10+'1-エ'!K10</f>
        <v>4</v>
      </c>
      <c r="L10" s="1345">
        <f>'1-ウ'!L10+'1-エ'!L10</f>
        <v>0</v>
      </c>
      <c r="M10" s="296">
        <f>'1-ウ'!M10+'1-エ'!M10</f>
        <v>14</v>
      </c>
      <c r="N10" s="297">
        <f>'1-ウ'!N10+'1-エ'!N10</f>
        <v>0</v>
      </c>
      <c r="O10" s="297">
        <f>'1-ウ'!O10+'1-エ'!O10</f>
        <v>3</v>
      </c>
      <c r="P10" s="1346">
        <f>'1-ウ'!P10+'1-エ'!P10</f>
        <v>0</v>
      </c>
      <c r="Q10" s="226"/>
      <c r="R10" s="30"/>
      <c r="S10" s="227" t="str">
        <f>IF('1-イ'!C10&lt;&gt;'1-ウ'!C10+'1-エ'!C10,"｢(1)ｲ｣ｼｰﾄの「学級・講座」＝｢(1)ｳ｣ｼｰﾄの「学級・講座」+｢(1)ｴ｣ｼｰﾄの「学級・講座」としてください","")</f>
        <v/>
      </c>
      <c r="T10" s="227" t="str">
        <f>IF('1-イ'!D10&lt;&gt;'1-ウ'!D10+'1-エ'!D10,"｢(1)ｲ｣ｼｰﾄの「諸集会」＝｢(1)ｳ｣ｼｰﾄの「諸集会」+｢(1)ｴ｣ｼｰﾄの「諸集会」　としてください","")</f>
        <v/>
      </c>
      <c r="U10" s="227" t="str">
        <f>IF('1-イ'!C10&lt;&gt;'1-オ'!C9,"｢(1)ｲ｣ｼｰﾄの「学級・講座」＝｢(1)ｵ｣ｼｰﾄの「学級・講座」としてください","")</f>
        <v/>
      </c>
    </row>
    <row r="11" spans="1:21" ht="27.4" customHeight="1" x14ac:dyDescent="0.15">
      <c r="A11" s="226"/>
      <c r="B11" s="392" t="s">
        <v>4</v>
      </c>
      <c r="C11" s="296">
        <f t="shared" si="0"/>
        <v>328</v>
      </c>
      <c r="D11" s="1343">
        <f t="shared" si="0"/>
        <v>17</v>
      </c>
      <c r="E11" s="1344">
        <f>'1-ウ'!E11+'1-エ'!E11</f>
        <v>104</v>
      </c>
      <c r="F11" s="1345">
        <f>'1-ウ'!F11+'1-エ'!F11</f>
        <v>6</v>
      </c>
      <c r="G11" s="296">
        <f>'1-ウ'!G11+'1-エ'!G11</f>
        <v>127</v>
      </c>
      <c r="H11" s="1346">
        <f>'1-ウ'!H11+'1-エ'!H11</f>
        <v>11</v>
      </c>
      <c r="I11" s="296">
        <f>'1-ウ'!I11+'1-エ'!I11</f>
        <v>0</v>
      </c>
      <c r="J11" s="1346">
        <f>'1-ウ'!J11+'1-エ'!J11</f>
        <v>0</v>
      </c>
      <c r="K11" s="1344">
        <f>'1-ウ'!K11+'1-エ'!K11</f>
        <v>9</v>
      </c>
      <c r="L11" s="1345">
        <f>'1-ウ'!L11+'1-エ'!L11</f>
        <v>0</v>
      </c>
      <c r="M11" s="296">
        <f>'1-ウ'!M11+'1-エ'!M11</f>
        <v>88</v>
      </c>
      <c r="N11" s="297">
        <f>'1-ウ'!N11+'1-エ'!N11</f>
        <v>0</v>
      </c>
      <c r="O11" s="297">
        <f>'1-ウ'!O11+'1-エ'!O11</f>
        <v>0</v>
      </c>
      <c r="P11" s="1346">
        <f>'1-ウ'!P11+'1-エ'!P11</f>
        <v>0</v>
      </c>
      <c r="Q11" s="226"/>
      <c r="R11" s="30"/>
      <c r="S11" s="227" t="str">
        <f>IF('1-イ'!C11&lt;&gt;'1-ウ'!C11+'1-エ'!C11,"｢(1)ｲ｣ｼｰﾄの「学級・講座」＝｢(1)ｳ｣ｼｰﾄの「学級・講座」+｢(1)ｴ｣ｼｰﾄの「学級・講座」としてください","")</f>
        <v/>
      </c>
      <c r="T11" s="227" t="str">
        <f>IF('1-イ'!D11&lt;&gt;'1-ウ'!D11+'1-エ'!D11,"｢(1)ｲ｣ｼｰﾄの「諸集会」＝｢(1)ｳ｣ｼｰﾄの「諸集会」+｢(1)ｴ｣ｼｰﾄの「諸集会」　としてください","")</f>
        <v/>
      </c>
      <c r="U11" s="227" t="str">
        <f>IF('1-イ'!C11&lt;&gt;'1-オ'!C10,"｢(1)ｲ｣ｼｰﾄの「学級・講座」＝｢(1)ｵ｣ｼｰﾄの「学級・講座」としてください","")</f>
        <v/>
      </c>
    </row>
    <row r="12" spans="1:21" ht="27.4" customHeight="1" x14ac:dyDescent="0.15">
      <c r="A12" s="226"/>
      <c r="B12" s="392" t="s">
        <v>20</v>
      </c>
      <c r="C12" s="296">
        <f t="shared" si="0"/>
        <v>3809</v>
      </c>
      <c r="D12" s="1343">
        <f t="shared" si="0"/>
        <v>8</v>
      </c>
      <c r="E12" s="1344">
        <f>'1-ウ'!E12+'1-エ'!E12</f>
        <v>242</v>
      </c>
      <c r="F12" s="1345">
        <f>'1-ウ'!F12+'1-エ'!F12</f>
        <v>2</v>
      </c>
      <c r="G12" s="296">
        <f>'1-ウ'!G12+'1-エ'!G12</f>
        <v>3155</v>
      </c>
      <c r="H12" s="1346">
        <f>'1-ウ'!H12+'1-エ'!H12</f>
        <v>6</v>
      </c>
      <c r="I12" s="296">
        <f>'1-ウ'!I12+'1-エ'!I12</f>
        <v>33</v>
      </c>
      <c r="J12" s="1346">
        <f>'1-ウ'!J12+'1-エ'!J12</f>
        <v>0</v>
      </c>
      <c r="K12" s="1344">
        <f>'1-ウ'!K12+'1-エ'!K12</f>
        <v>324</v>
      </c>
      <c r="L12" s="1345">
        <f>'1-ウ'!L12+'1-エ'!L12</f>
        <v>0</v>
      </c>
      <c r="M12" s="296">
        <f>'1-ウ'!M12+'1-エ'!M12</f>
        <v>55</v>
      </c>
      <c r="N12" s="297">
        <f>'1-ウ'!N12+'1-エ'!N12</f>
        <v>0</v>
      </c>
      <c r="O12" s="297">
        <f>'1-ウ'!O12+'1-エ'!O12</f>
        <v>4</v>
      </c>
      <c r="P12" s="1346">
        <f>'1-ウ'!P12+'1-エ'!P12</f>
        <v>0</v>
      </c>
      <c r="Q12" s="226"/>
      <c r="R12" s="30"/>
      <c r="S12" s="227" t="str">
        <f>IF('1-イ'!C12&lt;&gt;'1-ウ'!C12+'1-エ'!C12,"｢(1)ｲ｣ｼｰﾄの「学級・講座」＝｢(1)ｳ｣ｼｰﾄの「学級・講座」+｢(1)ｴ｣ｼｰﾄの「学級・講座」としてください","")</f>
        <v/>
      </c>
      <c r="T12" s="227" t="str">
        <f>IF('1-イ'!D12&lt;&gt;'1-ウ'!D12+'1-エ'!D12,"｢(1)ｲ｣ｼｰﾄの「諸集会」＝｢(1)ｳ｣ｼｰﾄの「諸集会」+｢(1)ｴ｣ｼｰﾄの「諸集会」　としてください","")</f>
        <v/>
      </c>
      <c r="U12" s="227" t="str">
        <f>IF('1-イ'!C12&lt;&gt;'1-オ'!C11,"｢(1)ｲ｣ｼｰﾄの「学級・講座」＝｢(1)ｵ｣ｼｰﾄの「学級・講座」としてください","")</f>
        <v/>
      </c>
    </row>
    <row r="13" spans="1:21" ht="27.4" customHeight="1" x14ac:dyDescent="0.15">
      <c r="A13" s="226"/>
      <c r="B13" s="392" t="s">
        <v>23</v>
      </c>
      <c r="C13" s="296">
        <f t="shared" si="0"/>
        <v>171</v>
      </c>
      <c r="D13" s="1343">
        <f t="shared" si="0"/>
        <v>17</v>
      </c>
      <c r="E13" s="1344">
        <f>'1-ウ'!E13+'1-エ'!E13</f>
        <v>34</v>
      </c>
      <c r="F13" s="1345">
        <f>'1-ウ'!F13+'1-エ'!F13</f>
        <v>0</v>
      </c>
      <c r="G13" s="296">
        <f>'1-ウ'!G13+'1-エ'!G13</f>
        <v>120</v>
      </c>
      <c r="H13" s="1346">
        <f>'1-ウ'!H13+'1-エ'!H13</f>
        <v>0</v>
      </c>
      <c r="I13" s="296">
        <f>'1-ウ'!I13+'1-エ'!I13</f>
        <v>3</v>
      </c>
      <c r="J13" s="1346">
        <f>'1-ウ'!J13+'1-エ'!J13</f>
        <v>0</v>
      </c>
      <c r="K13" s="1344">
        <f>'1-ウ'!K13+'1-エ'!K13</f>
        <v>5</v>
      </c>
      <c r="L13" s="1345">
        <f>'1-ウ'!L13+'1-エ'!L13</f>
        <v>0</v>
      </c>
      <c r="M13" s="296">
        <f>'1-ウ'!M13+'1-エ'!M13</f>
        <v>9</v>
      </c>
      <c r="N13" s="297">
        <f>'1-ウ'!N13+'1-エ'!N13</f>
        <v>17</v>
      </c>
      <c r="O13" s="297">
        <f>'1-ウ'!O13+'1-エ'!O13</f>
        <v>6</v>
      </c>
      <c r="P13" s="1346">
        <f>'1-ウ'!P13+'1-エ'!P13</f>
        <v>0</v>
      </c>
      <c r="Q13" s="226"/>
      <c r="R13" s="30"/>
      <c r="S13" s="227" t="str">
        <f>IF('1-イ'!C13&lt;&gt;'1-ウ'!C13+'1-エ'!C13,"｢(1)ｲ｣ｼｰﾄの「学級・講座」＝｢(1)ｳ｣ｼｰﾄの「学級・講座」+｢(1)ｴ｣ｼｰﾄの「学級・講座」としてください","")</f>
        <v/>
      </c>
      <c r="T13" s="227" t="str">
        <f>IF('1-イ'!D13&lt;&gt;'1-ウ'!D13+'1-エ'!D13,"｢(1)ｲ｣ｼｰﾄの「諸集会」＝｢(1)ｳ｣ｼｰﾄの「諸集会」+｢(1)ｴ｣ｼｰﾄの「諸集会」　としてください","")</f>
        <v/>
      </c>
      <c r="U13" s="227" t="str">
        <f>IF('1-イ'!C13&lt;&gt;'1-オ'!C12,"｢(1)ｲ｣ｼｰﾄの「学級・講座」＝｢(1)ｵ｣ｼｰﾄの「学級・講座」としてください","")</f>
        <v/>
      </c>
    </row>
    <row r="14" spans="1:21" ht="27.4" customHeight="1" x14ac:dyDescent="0.15">
      <c r="A14" s="226"/>
      <c r="B14" s="392" t="s">
        <v>5</v>
      </c>
      <c r="C14" s="296">
        <f t="shared" si="0"/>
        <v>35</v>
      </c>
      <c r="D14" s="1343">
        <f t="shared" si="0"/>
        <v>21</v>
      </c>
      <c r="E14" s="1344">
        <f>'1-ウ'!E14+'1-エ'!E14</f>
        <v>12</v>
      </c>
      <c r="F14" s="1345">
        <f>'1-ウ'!F14+'1-エ'!F14</f>
        <v>12</v>
      </c>
      <c r="G14" s="296">
        <f>'1-ウ'!G14+'1-エ'!G14</f>
        <v>1</v>
      </c>
      <c r="H14" s="1346">
        <f>'1-ウ'!H14+'1-エ'!H14</f>
        <v>6</v>
      </c>
      <c r="I14" s="296">
        <f>'1-ウ'!I14+'1-エ'!I14</f>
        <v>0</v>
      </c>
      <c r="J14" s="1346">
        <f>'1-ウ'!J14+'1-エ'!J14</f>
        <v>0</v>
      </c>
      <c r="K14" s="1344">
        <f>'1-ウ'!K14+'1-エ'!K14</f>
        <v>0</v>
      </c>
      <c r="L14" s="1345">
        <f>'1-ウ'!L14+'1-エ'!L14</f>
        <v>0</v>
      </c>
      <c r="M14" s="296">
        <f>'1-ウ'!M14+'1-エ'!M14</f>
        <v>22</v>
      </c>
      <c r="N14" s="297">
        <f>'1-ウ'!N14+'1-エ'!N14</f>
        <v>3</v>
      </c>
      <c r="O14" s="297">
        <f>'1-ウ'!O14+'1-エ'!O14</f>
        <v>0</v>
      </c>
      <c r="P14" s="1346">
        <f>'1-ウ'!P14+'1-エ'!P14</f>
        <v>0</v>
      </c>
      <c r="Q14" s="226"/>
      <c r="R14" s="30"/>
      <c r="S14" s="227" t="str">
        <f>IF('1-イ'!C14&lt;&gt;'1-ウ'!C14+'1-エ'!C14,"｢(1)ｲ｣ｼｰﾄの「学級・講座」＝｢(1)ｳ｣ｼｰﾄの「学級・講座」+｢(1)ｴ｣ｼｰﾄの「学級・講座」としてください","")</f>
        <v/>
      </c>
      <c r="T14" s="227" t="str">
        <f>IF('1-イ'!D14&lt;&gt;'1-ウ'!D14+'1-エ'!D14,"｢(1)ｲ｣ｼｰﾄの「諸集会」＝｢(1)ｳ｣ｼｰﾄの「諸集会」+｢(1)ｴ｣ｼｰﾄの「諸集会」　としてください","")</f>
        <v/>
      </c>
      <c r="U14" s="227" t="str">
        <f>IF('1-イ'!C14&lt;&gt;'1-オ'!C13,"｢(1)ｲ｣ｼｰﾄの「学級・講座」＝｢(1)ｵ｣ｼｰﾄの「学級・講座」としてください","")</f>
        <v/>
      </c>
    </row>
    <row r="15" spans="1:21" ht="27.4" customHeight="1" x14ac:dyDescent="0.15">
      <c r="A15" s="226"/>
      <c r="B15" s="392" t="s">
        <v>7</v>
      </c>
      <c r="C15" s="296">
        <f t="shared" si="0"/>
        <v>324</v>
      </c>
      <c r="D15" s="1343">
        <f t="shared" si="0"/>
        <v>366</v>
      </c>
      <c r="E15" s="1344">
        <f>'1-ウ'!E15+'1-エ'!E15</f>
        <v>49</v>
      </c>
      <c r="F15" s="1345">
        <f>'1-ウ'!F15+'1-エ'!F15</f>
        <v>50</v>
      </c>
      <c r="G15" s="296">
        <f>'1-ウ'!G15+'1-エ'!G15</f>
        <v>140</v>
      </c>
      <c r="H15" s="1346">
        <f>'1-ウ'!H15+'1-エ'!H15</f>
        <v>105</v>
      </c>
      <c r="I15" s="296">
        <f>'1-ウ'!I15+'1-エ'!I15</f>
        <v>10</v>
      </c>
      <c r="J15" s="1346">
        <f>'1-ウ'!J15+'1-エ'!J15</f>
        <v>18</v>
      </c>
      <c r="K15" s="1344">
        <f>'1-ウ'!K15+'1-エ'!K15</f>
        <v>43</v>
      </c>
      <c r="L15" s="1345">
        <f>'1-ウ'!L15+'1-エ'!L15</f>
        <v>33</v>
      </c>
      <c r="M15" s="296">
        <f>'1-ウ'!M15+'1-エ'!M15</f>
        <v>82</v>
      </c>
      <c r="N15" s="297">
        <f>'1-ウ'!N15+'1-エ'!N15</f>
        <v>160</v>
      </c>
      <c r="O15" s="297">
        <f>'1-ウ'!O15+'1-エ'!O15</f>
        <v>6</v>
      </c>
      <c r="P15" s="1346">
        <f>'1-ウ'!P15+'1-エ'!P15</f>
        <v>1</v>
      </c>
      <c r="Q15" s="226"/>
      <c r="R15" s="30"/>
      <c r="S15" s="227" t="str">
        <f>IF('1-イ'!C15&lt;&gt;'1-ウ'!C15+'1-エ'!C15,"｢(1)ｲ｣ｼｰﾄの「学級・講座」＝｢(1)ｳ｣ｼｰﾄの「学級・講座」+｢(1)ｴ｣ｼｰﾄの「学級・講座」としてください","")</f>
        <v/>
      </c>
      <c r="T15" s="227" t="str">
        <f>IF('1-イ'!D15&lt;&gt;'1-ウ'!D15+'1-エ'!D15,"｢(1)ｲ｣ｼｰﾄの「諸集会」＝｢(1)ｳ｣ｼｰﾄの「諸集会」+｢(1)ｴ｣ｼｰﾄの「諸集会」　としてください","")</f>
        <v/>
      </c>
      <c r="U15" s="227" t="str">
        <f>IF('1-イ'!C15&lt;&gt;'1-オ'!C14,"｢(1)ｲ｣ｼｰﾄの「学級・講座」＝｢(1)ｵ｣ｼｰﾄの「学級・講座」としてください","")</f>
        <v/>
      </c>
    </row>
    <row r="16" spans="1:21" ht="27.4" customHeight="1" x14ac:dyDescent="0.15">
      <c r="A16" s="226"/>
      <c r="B16" s="392" t="s">
        <v>25</v>
      </c>
      <c r="C16" s="296">
        <f t="shared" si="0"/>
        <v>14</v>
      </c>
      <c r="D16" s="1343">
        <f t="shared" si="0"/>
        <v>150</v>
      </c>
      <c r="E16" s="1344">
        <f>'1-ウ'!E16+'1-エ'!E16</f>
        <v>10</v>
      </c>
      <c r="F16" s="1345">
        <f>'1-ウ'!F16+'1-エ'!F16</f>
        <v>40</v>
      </c>
      <c r="G16" s="296">
        <f>'1-ウ'!G16+'1-エ'!G16</f>
        <v>4</v>
      </c>
      <c r="H16" s="1346">
        <f>'1-ウ'!H16+'1-エ'!H16</f>
        <v>58</v>
      </c>
      <c r="I16" s="296">
        <f>'1-ウ'!I16+'1-エ'!I16</f>
        <v>0</v>
      </c>
      <c r="J16" s="1346">
        <f>'1-ウ'!J16+'1-エ'!J16</f>
        <v>0</v>
      </c>
      <c r="K16" s="1344">
        <f>'1-ウ'!K16+'1-エ'!K16</f>
        <v>0</v>
      </c>
      <c r="L16" s="1345">
        <f>'1-ウ'!L16+'1-エ'!L16</f>
        <v>0</v>
      </c>
      <c r="M16" s="296">
        <f>'1-ウ'!M16+'1-エ'!M16</f>
        <v>0</v>
      </c>
      <c r="N16" s="297">
        <f>'1-ウ'!N16+'1-エ'!N16</f>
        <v>52</v>
      </c>
      <c r="O16" s="297">
        <f>'1-ウ'!O16+'1-エ'!O16</f>
        <v>0</v>
      </c>
      <c r="P16" s="1346">
        <f>'1-ウ'!P16+'1-エ'!P16</f>
        <v>0</v>
      </c>
      <c r="Q16" s="226"/>
      <c r="R16" s="30"/>
      <c r="S16" s="227" t="str">
        <f>IF('1-イ'!C16&lt;&gt;'1-ウ'!C16+'1-エ'!C16,"｢(1)ｲ｣ｼｰﾄの「学級・講座」＝｢(1)ｳ｣ｼｰﾄの「学級・講座」+｢(1)ｴ｣ｼｰﾄの「学級・講座」としてください","")</f>
        <v/>
      </c>
      <c r="T16" s="227" t="str">
        <f>IF('1-イ'!D16&lt;&gt;'1-ウ'!D16+'1-エ'!D16,"｢(1)ｲ｣ｼｰﾄの「諸集会」＝｢(1)ｳ｣ｼｰﾄの「諸集会」+｢(1)ｴ｣ｼｰﾄの「諸集会」　としてください","")</f>
        <v/>
      </c>
      <c r="U16" s="227" t="str">
        <f>IF('1-イ'!C16&lt;&gt;'1-オ'!C15,"｢(1)ｲ｣ｼｰﾄの「学級・講座」＝｢(1)ｵ｣ｼｰﾄの「学級・講座」としてください","")</f>
        <v/>
      </c>
    </row>
    <row r="17" spans="1:21" ht="27.4" customHeight="1" x14ac:dyDescent="0.15">
      <c r="A17" s="226"/>
      <c r="B17" s="392" t="s">
        <v>27</v>
      </c>
      <c r="C17" s="296">
        <f>SUM(E17,I17,G17,K17,M17)</f>
        <v>503</v>
      </c>
      <c r="D17" s="1343">
        <f>SUM(F17,J17,H17,L17,N17)</f>
        <v>184</v>
      </c>
      <c r="E17" s="1344">
        <f>'1-ウ'!E17+'1-エ'!E17</f>
        <v>91</v>
      </c>
      <c r="F17" s="1345">
        <f>'1-ウ'!F17+'1-エ'!F17</f>
        <v>61</v>
      </c>
      <c r="G17" s="296">
        <f>'1-ウ'!G17+'1-エ'!G17</f>
        <v>314</v>
      </c>
      <c r="H17" s="1346">
        <f>'1-ウ'!H17+'1-エ'!H17</f>
        <v>74</v>
      </c>
      <c r="I17" s="296">
        <f>'1-ウ'!I17+'1-エ'!I17</f>
        <v>41</v>
      </c>
      <c r="J17" s="1346">
        <f>'1-ウ'!J17+'1-エ'!J17</f>
        <v>7</v>
      </c>
      <c r="K17" s="1344">
        <f>'1-ウ'!K17+'1-エ'!K17</f>
        <v>24</v>
      </c>
      <c r="L17" s="1345">
        <f>'1-ウ'!L17+'1-エ'!L17</f>
        <v>11</v>
      </c>
      <c r="M17" s="296">
        <f>'1-ウ'!M17+'1-エ'!M17</f>
        <v>33</v>
      </c>
      <c r="N17" s="297">
        <f>'1-ウ'!N17+'1-エ'!N17</f>
        <v>31</v>
      </c>
      <c r="O17" s="297">
        <f>'1-ウ'!O17+'1-エ'!O17</f>
        <v>14</v>
      </c>
      <c r="P17" s="1346">
        <f>'1-ウ'!P17+'1-エ'!P17</f>
        <v>5</v>
      </c>
      <c r="Q17" s="226"/>
      <c r="R17" s="30"/>
      <c r="S17" s="227" t="str">
        <f>IF('1-イ'!C17&lt;&gt;'1-ウ'!C17+'1-エ'!C17,"｢(1)ｲ｣ｼｰﾄの「学級・講座」＝｢(1)ｳ｣ｼｰﾄの「学級・講座」+｢(1)ｴ｣ｼｰﾄの「学級・講座」としてください","")</f>
        <v/>
      </c>
      <c r="T17" s="227" t="str">
        <f>IF('1-イ'!D17&lt;&gt;'1-ウ'!D17+'1-エ'!D17,"｢(1)ｲ｣ｼｰﾄの「諸集会」＝｢(1)ｳ｣ｼｰﾄの「諸集会」+｢(1)ｴ｣ｼｰﾄの「諸集会」　としてください","")</f>
        <v/>
      </c>
      <c r="U17" s="227" t="str">
        <f>IF('1-イ'!C17&lt;&gt;'1-オ'!C16,"｢(1)ｲ｣ｼｰﾄの「学級・講座」＝｢(1)ｵ｣ｼｰﾄの「学級・講座」としてください","")</f>
        <v/>
      </c>
    </row>
    <row r="18" spans="1:21" ht="27.4" customHeight="1" x14ac:dyDescent="0.15">
      <c r="A18" s="226"/>
      <c r="B18" s="392" t="s">
        <v>29</v>
      </c>
      <c r="C18" s="296">
        <f t="shared" si="0"/>
        <v>133</v>
      </c>
      <c r="D18" s="1343">
        <f t="shared" si="0"/>
        <v>147</v>
      </c>
      <c r="E18" s="1344">
        <f>'1-ウ'!E18+'1-エ'!E18</f>
        <v>64</v>
      </c>
      <c r="F18" s="1345">
        <f>'1-ウ'!F18+'1-エ'!F18</f>
        <v>33</v>
      </c>
      <c r="G18" s="296">
        <f>'1-ウ'!G18+'1-エ'!G18</f>
        <v>55</v>
      </c>
      <c r="H18" s="1346">
        <f>'1-ウ'!H18+'1-エ'!H18</f>
        <v>90</v>
      </c>
      <c r="I18" s="296">
        <f>'1-ウ'!I18+'1-エ'!I18</f>
        <v>1</v>
      </c>
      <c r="J18" s="1346">
        <f>'1-ウ'!J18+'1-エ'!J18</f>
        <v>1</v>
      </c>
      <c r="K18" s="1344">
        <f>'1-ウ'!K18+'1-エ'!K18</f>
        <v>12</v>
      </c>
      <c r="L18" s="1345">
        <f>'1-ウ'!L18+'1-エ'!L18</f>
        <v>8</v>
      </c>
      <c r="M18" s="296">
        <f>'1-ウ'!M18+'1-エ'!M18</f>
        <v>1</v>
      </c>
      <c r="N18" s="297">
        <f>'1-ウ'!N18+'1-エ'!N18</f>
        <v>15</v>
      </c>
      <c r="O18" s="297">
        <f>'1-ウ'!O18+'1-エ'!O18</f>
        <v>3</v>
      </c>
      <c r="P18" s="1346">
        <f>'1-ウ'!P18+'1-エ'!P18</f>
        <v>0</v>
      </c>
      <c r="Q18" s="226"/>
      <c r="R18" s="30"/>
      <c r="S18" s="227" t="str">
        <f>IF('1-イ'!C18&lt;&gt;'1-ウ'!C18+'1-エ'!C18,"｢(1)ｲ｣ｼｰﾄの「学級・講座」＝｢(1)ｳ｣ｼｰﾄの「学級・講座」+｢(1)ｴ｣ｼｰﾄの「学級・講座」としてください","")</f>
        <v/>
      </c>
      <c r="T18" s="227" t="str">
        <f>IF('1-イ'!D18&lt;&gt;'1-ウ'!D18+'1-エ'!D18,"｢(1)ｲ｣ｼｰﾄの「諸集会」＝｢(1)ｳ｣ｼｰﾄの「諸集会」+｢(1)ｴ｣ｼｰﾄの「諸集会」　としてください","")</f>
        <v/>
      </c>
      <c r="U18" s="227" t="str">
        <f>IF('1-イ'!C18&lt;&gt;'1-オ'!C17,"｢(1)ｲ｣ｼｰﾄの「学級・講座」＝｢(1)ｵ｣ｼｰﾄの「学級・講座」としてください","")</f>
        <v/>
      </c>
    </row>
    <row r="19" spans="1:21" ht="27.4" customHeight="1" x14ac:dyDescent="0.15">
      <c r="A19" s="226"/>
      <c r="B19" s="392" t="s">
        <v>8</v>
      </c>
      <c r="C19" s="296">
        <f t="shared" si="0"/>
        <v>88</v>
      </c>
      <c r="D19" s="1343">
        <f t="shared" si="0"/>
        <v>0</v>
      </c>
      <c r="E19" s="1344">
        <f>'1-ウ'!E19+'1-エ'!E19</f>
        <v>19</v>
      </c>
      <c r="F19" s="1345">
        <f>'1-ウ'!F19+'1-エ'!F19</f>
        <v>0</v>
      </c>
      <c r="G19" s="296">
        <f>'1-ウ'!G19+'1-エ'!G19</f>
        <v>18</v>
      </c>
      <c r="H19" s="1346">
        <f>'1-ウ'!H19+'1-エ'!H19</f>
        <v>0</v>
      </c>
      <c r="I19" s="296">
        <f>'1-ウ'!I19+'1-エ'!I19</f>
        <v>0</v>
      </c>
      <c r="J19" s="1346">
        <f>'1-ウ'!J19+'1-エ'!J19</f>
        <v>0</v>
      </c>
      <c r="K19" s="1344">
        <f>'1-ウ'!K19+'1-エ'!K19</f>
        <v>51</v>
      </c>
      <c r="L19" s="1345">
        <f>'1-ウ'!L19+'1-エ'!L19</f>
        <v>0</v>
      </c>
      <c r="M19" s="296">
        <f>'1-ウ'!M19+'1-エ'!M19</f>
        <v>0</v>
      </c>
      <c r="N19" s="297">
        <f>'1-ウ'!N19+'1-エ'!N19</f>
        <v>0</v>
      </c>
      <c r="O19" s="297">
        <f>'1-ウ'!O19+'1-エ'!O19</f>
        <v>0</v>
      </c>
      <c r="P19" s="1346">
        <f>'1-ウ'!P19+'1-エ'!P19</f>
        <v>0</v>
      </c>
      <c r="Q19" s="226"/>
      <c r="R19" s="30"/>
      <c r="S19" s="227" t="str">
        <f>IF('1-イ'!C19&lt;&gt;'1-ウ'!C19+'1-エ'!C19,"｢(1)ｲ｣ｼｰﾄの「学級・講座」＝｢(1)ｳ｣ｼｰﾄの「学級・講座」+｢(1)ｴ｣ｼｰﾄの「学級・講座」としてください","")</f>
        <v/>
      </c>
      <c r="T19" s="227" t="str">
        <f>IF('1-イ'!D19&lt;&gt;'1-ウ'!D19+'1-エ'!D19,"｢(1)ｲ｣ｼｰﾄの「諸集会」＝｢(1)ｳ｣ｼｰﾄの「諸集会」+｢(1)ｴ｣ｼｰﾄの「諸集会」　としてください","")</f>
        <v/>
      </c>
      <c r="U19" s="227" t="str">
        <f>IF('1-イ'!C19&lt;&gt;'1-オ'!C18,"｢(1)ｲ｣ｼｰﾄの「学級・講座」＝｢(1)ｵ｣ｼｰﾄの「学級・講座」としてください","")</f>
        <v/>
      </c>
    </row>
    <row r="20" spans="1:21" ht="27.4" customHeight="1" x14ac:dyDescent="0.15">
      <c r="A20" s="226"/>
      <c r="B20" s="392" t="s">
        <v>2457</v>
      </c>
      <c r="C20" s="296">
        <f t="shared" si="0"/>
        <v>11</v>
      </c>
      <c r="D20" s="1343">
        <f t="shared" si="0"/>
        <v>62</v>
      </c>
      <c r="E20" s="1344">
        <f>'1-ウ'!E20+'1-エ'!E20</f>
        <v>1</v>
      </c>
      <c r="F20" s="1345">
        <f>'1-ウ'!F20+'1-エ'!F20</f>
        <v>11</v>
      </c>
      <c r="G20" s="296">
        <f>'1-ウ'!G20+'1-エ'!G20</f>
        <v>10</v>
      </c>
      <c r="H20" s="1346">
        <f>'1-ウ'!H20+'1-エ'!H20</f>
        <v>47</v>
      </c>
      <c r="I20" s="296">
        <f>'1-ウ'!I20+'1-エ'!I20</f>
        <v>0</v>
      </c>
      <c r="J20" s="1346">
        <f>'1-ウ'!J20+'1-エ'!J20</f>
        <v>1</v>
      </c>
      <c r="K20" s="1344">
        <f>'1-ウ'!K20+'1-エ'!K20</f>
        <v>0</v>
      </c>
      <c r="L20" s="1345">
        <f>'1-ウ'!L20+'1-エ'!L20</f>
        <v>0</v>
      </c>
      <c r="M20" s="296">
        <f>'1-ウ'!M20+'1-エ'!M20</f>
        <v>0</v>
      </c>
      <c r="N20" s="297">
        <f>'1-ウ'!N20+'1-エ'!N20</f>
        <v>3</v>
      </c>
      <c r="O20" s="297">
        <f>'1-ウ'!O20+'1-エ'!O20</f>
        <v>0</v>
      </c>
      <c r="P20" s="1346">
        <f>'1-ウ'!P20+'1-エ'!P20</f>
        <v>0</v>
      </c>
      <c r="Q20" s="226"/>
      <c r="R20" s="30"/>
      <c r="S20" s="227" t="str">
        <f>IF('1-イ'!C20&lt;&gt;'1-ウ'!C20+'1-エ'!C20,"｢(1)ｲ｣ｼｰﾄの「学級・講座」＝｢(1)ｳ｣ｼｰﾄの「学級・講座」+｢(1)ｴ｣ｼｰﾄの「学級・講座」としてください","")</f>
        <v/>
      </c>
      <c r="T20" s="227" t="str">
        <f>IF('1-イ'!D20&lt;&gt;'1-ウ'!D20+'1-エ'!D20,"｢(1)ｲ｣ｼｰﾄの「諸集会」＝｢(1)ｳ｣ｼｰﾄの「諸集会」+｢(1)ｴ｣ｼｰﾄの「諸集会」　としてください","")</f>
        <v/>
      </c>
      <c r="U20" s="227" t="str">
        <f>IF('1-イ'!C20&lt;&gt;'1-オ'!C19,"｢(1)ｲ｣ｼｰﾄの「学級・講座」＝｢(1)ｵ｣ｼｰﾄの「学級・講座」としてください","")</f>
        <v/>
      </c>
    </row>
    <row r="21" spans="1:21" ht="27.4" customHeight="1" x14ac:dyDescent="0.15">
      <c r="A21" s="226"/>
      <c r="B21" s="392" t="s">
        <v>31</v>
      </c>
      <c r="C21" s="296">
        <f>SUM(E21,I21,G21,K21,M21)</f>
        <v>84</v>
      </c>
      <c r="D21" s="1343">
        <f t="shared" si="0"/>
        <v>26</v>
      </c>
      <c r="E21" s="1344">
        <f>'1-ウ'!E21+'1-エ'!E21</f>
        <v>27</v>
      </c>
      <c r="F21" s="1345">
        <f>'1-ウ'!F21+'1-エ'!F21</f>
        <v>7</v>
      </c>
      <c r="G21" s="296">
        <f>'1-ウ'!G21+'1-エ'!G21</f>
        <v>28</v>
      </c>
      <c r="H21" s="1346">
        <f>'1-ウ'!H21+'1-エ'!H21</f>
        <v>4</v>
      </c>
      <c r="I21" s="296">
        <f>'1-ウ'!I21+'1-エ'!I21</f>
        <v>0</v>
      </c>
      <c r="J21" s="1346">
        <f>'1-ウ'!J21+'1-エ'!J21</f>
        <v>0</v>
      </c>
      <c r="K21" s="1344">
        <f>'1-ウ'!K21+'1-エ'!K21</f>
        <v>17</v>
      </c>
      <c r="L21" s="1345">
        <f>'1-ウ'!L21+'1-エ'!L21</f>
        <v>0</v>
      </c>
      <c r="M21" s="296">
        <f>'1-ウ'!M21+'1-エ'!M21</f>
        <v>12</v>
      </c>
      <c r="N21" s="297">
        <f>'1-ウ'!N21+'1-エ'!N21</f>
        <v>15</v>
      </c>
      <c r="O21" s="297">
        <f>'1-ウ'!O21+'1-エ'!O21</f>
        <v>2</v>
      </c>
      <c r="P21" s="1346">
        <f>'1-ウ'!P21+'1-エ'!P21</f>
        <v>6</v>
      </c>
      <c r="Q21" s="226"/>
      <c r="R21" s="30"/>
      <c r="S21" s="227" t="str">
        <f>IF('1-イ'!C21&lt;&gt;'1-ウ'!C21+'1-エ'!C21,"｢(1)ｲ｣ｼｰﾄの「学級・講座」＝｢(1)ｳ｣ｼｰﾄの「学級・講座」+｢(1)ｴ｣ｼｰﾄの「学級・講座」としてください","")</f>
        <v/>
      </c>
      <c r="T21" s="227" t="str">
        <f>IF('1-イ'!D21&lt;&gt;'1-ウ'!D21+'1-エ'!D21,"｢(1)ｲ｣ｼｰﾄの「諸集会」＝｢(1)ｳ｣ｼｰﾄの「諸集会」+｢(1)ｴ｣ｼｰﾄの「諸集会」　としてください","")</f>
        <v/>
      </c>
      <c r="U21" s="227" t="str">
        <f>IF('1-イ'!C21&lt;&gt;'1-オ'!C20,"｢(1)ｲ｣ｼｰﾄの「学級・講座」＝｢(1)ｵ｣ｼｰﾄの「学級・講座」としてください","")</f>
        <v/>
      </c>
    </row>
    <row r="22" spans="1:21" ht="27.4" customHeight="1" x14ac:dyDescent="0.15">
      <c r="A22" s="226"/>
      <c r="B22" s="392" t="s">
        <v>9</v>
      </c>
      <c r="C22" s="296">
        <f t="shared" ref="C22:D26" si="1">SUM(E22,I22,G22,K22,M22)</f>
        <v>131</v>
      </c>
      <c r="D22" s="1343">
        <f>SUM(F22,J22,H22,L22,N22)</f>
        <v>27</v>
      </c>
      <c r="E22" s="1344">
        <f>'1-ウ'!E22+'1-エ'!E22</f>
        <v>17</v>
      </c>
      <c r="F22" s="1345">
        <f>'1-ウ'!F22+'1-エ'!F22</f>
        <v>22</v>
      </c>
      <c r="G22" s="296">
        <f>'1-ウ'!G22+'1-エ'!G22</f>
        <v>111</v>
      </c>
      <c r="H22" s="1346">
        <f>'1-ウ'!H22+'1-エ'!H22</f>
        <v>5</v>
      </c>
      <c r="I22" s="296">
        <f>'1-ウ'!I22+'1-エ'!I22</f>
        <v>1</v>
      </c>
      <c r="J22" s="1346">
        <f>'1-ウ'!J22+'1-エ'!J22</f>
        <v>0</v>
      </c>
      <c r="K22" s="1344">
        <f>'1-ウ'!K22+'1-エ'!K22</f>
        <v>2</v>
      </c>
      <c r="L22" s="1345">
        <f>'1-ウ'!L22+'1-エ'!L22</f>
        <v>0</v>
      </c>
      <c r="M22" s="296">
        <f>'1-ウ'!M22+'1-エ'!M22</f>
        <v>0</v>
      </c>
      <c r="N22" s="297">
        <f>'1-ウ'!N22+'1-エ'!N22</f>
        <v>0</v>
      </c>
      <c r="O22" s="297">
        <f>'1-ウ'!O22+'1-エ'!O22</f>
        <v>0</v>
      </c>
      <c r="P22" s="1346">
        <f>'1-ウ'!P22+'1-エ'!P22</f>
        <v>0</v>
      </c>
      <c r="Q22" s="226"/>
      <c r="R22" s="30"/>
      <c r="S22" s="227" t="str">
        <f>IF('1-イ'!C22&lt;&gt;'1-ウ'!C22+'1-エ'!C22,"｢(1)ｲ｣ｼｰﾄの「学級・講座」＝｢(1)ｳ｣ｼｰﾄの「学級・講座」+｢(1)ｴ｣ｼｰﾄの「学級・講座」としてください","")</f>
        <v/>
      </c>
      <c r="T22" s="227" t="str">
        <f>IF('1-イ'!D22&lt;&gt;'1-ウ'!D22+'1-エ'!D22,"｢(1)ｲ｣ｼｰﾄの「諸集会」＝｢(1)ｳ｣ｼｰﾄの「諸集会」+｢(1)ｴ｣ｼｰﾄの「諸集会」　としてください","")</f>
        <v/>
      </c>
      <c r="U22" s="227" t="str">
        <f>IF('1-イ'!C22&lt;&gt;'1-オ'!C21,"｢(1)ｲ｣ｼｰﾄの「学級・講座」＝｢(1)ｵ｣ｼｰﾄの「学級・講座」としてください","")</f>
        <v/>
      </c>
    </row>
    <row r="23" spans="1:21" ht="27.4" customHeight="1" x14ac:dyDescent="0.15">
      <c r="A23" s="226"/>
      <c r="B23" s="392" t="s">
        <v>2458</v>
      </c>
      <c r="C23" s="296">
        <f t="shared" si="1"/>
        <v>219</v>
      </c>
      <c r="D23" s="1343">
        <f t="shared" si="1"/>
        <v>8</v>
      </c>
      <c r="E23" s="1344">
        <f>'1-ウ'!E23+'1-エ'!E23</f>
        <v>61</v>
      </c>
      <c r="F23" s="1345">
        <f>'1-ウ'!F23+'1-エ'!F23</f>
        <v>1</v>
      </c>
      <c r="G23" s="296">
        <f>'1-ウ'!G23+'1-エ'!G23</f>
        <v>115</v>
      </c>
      <c r="H23" s="1346">
        <f>'1-ウ'!H23+'1-エ'!H23</f>
        <v>2</v>
      </c>
      <c r="I23" s="296">
        <f>'1-ウ'!I23+'1-エ'!I23</f>
        <v>0</v>
      </c>
      <c r="J23" s="1346">
        <f>'1-ウ'!J23+'1-エ'!J23</f>
        <v>0</v>
      </c>
      <c r="K23" s="1344">
        <f>'1-ウ'!K23+'1-エ'!K23</f>
        <v>16</v>
      </c>
      <c r="L23" s="1345">
        <f>'1-ウ'!L23+'1-エ'!L23</f>
        <v>0</v>
      </c>
      <c r="M23" s="296">
        <f>'1-ウ'!M23+'1-エ'!M23</f>
        <v>27</v>
      </c>
      <c r="N23" s="297">
        <f>'1-ウ'!N23+'1-エ'!N23</f>
        <v>5</v>
      </c>
      <c r="O23" s="297">
        <f>'1-ウ'!O23+'1-エ'!O23</f>
        <v>0</v>
      </c>
      <c r="P23" s="1346">
        <f>'1-ウ'!P23+'1-エ'!P23</f>
        <v>0</v>
      </c>
      <c r="Q23" s="226"/>
      <c r="R23" s="30"/>
      <c r="S23" s="227" t="str">
        <f>IF('1-イ'!C23&lt;&gt;'1-ウ'!C23+'1-エ'!C23,"｢(1)ｲ｣ｼｰﾄの「学級・講座」＝｢(1)ｳ｣ｼｰﾄの「学級・講座」+｢(1)ｴ｣ｼｰﾄの「学級・講座」としてください","")</f>
        <v/>
      </c>
      <c r="T23" s="227" t="str">
        <f>IF('1-イ'!D23&lt;&gt;'1-ウ'!D23+'1-エ'!D23,"｢(1)ｲ｣ｼｰﾄの「諸集会」＝｢(1)ｳ｣ｼｰﾄの「諸集会」+｢(1)ｴ｣ｼｰﾄの「諸集会」　としてください","")</f>
        <v/>
      </c>
      <c r="U23" s="227" t="str">
        <f>IF('1-イ'!C23&lt;&gt;'1-オ'!C22,"｢(1)ｲ｣ｼｰﾄの「学級・講座」＝｢(1)ｵ｣ｼｰﾄの「学級・講座」としてください","")</f>
        <v/>
      </c>
    </row>
    <row r="24" spans="1:21" ht="27.4" customHeight="1" x14ac:dyDescent="0.15">
      <c r="A24" s="226"/>
      <c r="B24" s="392" t="s">
        <v>4586</v>
      </c>
      <c r="C24" s="296">
        <f t="shared" si="1"/>
        <v>10</v>
      </c>
      <c r="D24" s="1343">
        <f t="shared" si="1"/>
        <v>35</v>
      </c>
      <c r="E24" s="1344">
        <f>'1-ウ'!E24+'1-エ'!E24</f>
        <v>10</v>
      </c>
      <c r="F24" s="1345">
        <f>'1-ウ'!F24+'1-エ'!F24</f>
        <v>16</v>
      </c>
      <c r="G24" s="296">
        <f>'1-ウ'!G24+'1-エ'!G24</f>
        <v>0</v>
      </c>
      <c r="H24" s="1346">
        <f>'1-ウ'!H24+'1-エ'!H24</f>
        <v>9</v>
      </c>
      <c r="I24" s="296">
        <f>'1-ウ'!I24+'1-エ'!I24</f>
        <v>0</v>
      </c>
      <c r="J24" s="1346">
        <f>'1-ウ'!J24+'1-エ'!J24</f>
        <v>0</v>
      </c>
      <c r="K24" s="1344">
        <f>'1-ウ'!K24+'1-エ'!K24</f>
        <v>0</v>
      </c>
      <c r="L24" s="1345">
        <f>'1-ウ'!L24+'1-エ'!L24</f>
        <v>2</v>
      </c>
      <c r="M24" s="296">
        <f>'1-ウ'!M24+'1-エ'!M24</f>
        <v>0</v>
      </c>
      <c r="N24" s="297">
        <f>'1-ウ'!N24+'1-エ'!N24</f>
        <v>8</v>
      </c>
      <c r="O24" s="297">
        <f>'1-ウ'!O24+'1-エ'!O24</f>
        <v>0</v>
      </c>
      <c r="P24" s="1346">
        <f>'1-ウ'!P24+'1-エ'!P24</f>
        <v>1</v>
      </c>
      <c r="Q24" s="226"/>
      <c r="R24" s="30"/>
      <c r="S24" s="227" t="str">
        <f>IF('1-イ'!C24&lt;&gt;'1-ウ'!C24+'1-エ'!C24,"｢(1)ｲ｣ｼｰﾄの「学級・講座」＝｢(1)ｳ｣ｼｰﾄの「学級・講座」+｢(1)ｴ｣ｼｰﾄの「学級・講座」としてください","")</f>
        <v/>
      </c>
      <c r="T24" s="227" t="str">
        <f>IF('1-イ'!D24&lt;&gt;'1-ウ'!D24+'1-エ'!D24,"｢(1)ｲ｣ｼｰﾄの「諸集会」＝｢(1)ｳ｣ｼｰﾄの「諸集会」+｢(1)ｴ｣ｼｰﾄの「諸集会」　としてください","")</f>
        <v/>
      </c>
      <c r="U24" s="227" t="str">
        <f>IF('1-イ'!C24&lt;&gt;'1-オ'!C23,"｢(1)ｲ｣ｼｰﾄの「学級・講座」＝｢(1)ｵ｣ｼｰﾄの「学級・講座」としてください","")</f>
        <v/>
      </c>
    </row>
    <row r="25" spans="1:21" ht="27.4" customHeight="1" x14ac:dyDescent="0.15">
      <c r="A25" s="226"/>
      <c r="B25" s="392" t="s">
        <v>32</v>
      </c>
      <c r="C25" s="296">
        <f t="shared" si="1"/>
        <v>70</v>
      </c>
      <c r="D25" s="1343">
        <f t="shared" si="1"/>
        <v>29</v>
      </c>
      <c r="E25" s="1344">
        <f>'1-ウ'!E25+'1-エ'!E25</f>
        <v>9</v>
      </c>
      <c r="F25" s="1345">
        <f>'1-ウ'!F25+'1-エ'!F25</f>
        <v>16</v>
      </c>
      <c r="G25" s="296">
        <f>'1-ウ'!G25+'1-エ'!G25</f>
        <v>61</v>
      </c>
      <c r="H25" s="1346">
        <f>'1-ウ'!H25+'1-エ'!H25</f>
        <v>5</v>
      </c>
      <c r="I25" s="296">
        <f>'1-ウ'!I25+'1-エ'!I25</f>
        <v>0</v>
      </c>
      <c r="J25" s="1346">
        <f>'1-ウ'!J25+'1-エ'!J25</f>
        <v>1</v>
      </c>
      <c r="K25" s="1344">
        <f>'1-ウ'!K25+'1-エ'!K25</f>
        <v>0</v>
      </c>
      <c r="L25" s="1345">
        <f>'1-ウ'!L25+'1-エ'!L25</f>
        <v>0</v>
      </c>
      <c r="M25" s="296">
        <f>'1-ウ'!M25+'1-エ'!M25</f>
        <v>0</v>
      </c>
      <c r="N25" s="297">
        <f>'1-ウ'!N25+'1-エ'!N25</f>
        <v>7</v>
      </c>
      <c r="O25" s="297">
        <f>'1-ウ'!O25+'1-エ'!O25</f>
        <v>0</v>
      </c>
      <c r="P25" s="1346">
        <f>'1-ウ'!P25+'1-エ'!P25</f>
        <v>0</v>
      </c>
      <c r="Q25" s="226"/>
      <c r="R25" s="30"/>
      <c r="S25" s="227" t="str">
        <f>IF('1-イ'!C25&lt;&gt;'1-ウ'!C25+'1-エ'!C25,"｢(1)ｲ｣ｼｰﾄの「学級・講座」＝｢(1)ｳ｣ｼｰﾄの「学級・講座」+｢(1)ｴ｣ｼｰﾄの「学級・講座」としてください","")</f>
        <v/>
      </c>
      <c r="T25" s="227" t="str">
        <f>IF('1-イ'!D25&lt;&gt;'1-ウ'!D25+'1-エ'!D25,"｢(1)ｲ｣ｼｰﾄの「諸集会」＝｢(1)ｳ｣ｼｰﾄの「諸集会」+｢(1)ｴ｣ｼｰﾄの「諸集会」　としてください","")</f>
        <v/>
      </c>
      <c r="U25" s="227" t="str">
        <f>IF('1-イ'!C25&lt;&gt;'1-オ'!C24,"｢(1)ｲ｣ｼｰﾄの「学級・講座」＝｢(1)ｵ｣ｼｰﾄの「学級・講座」としてください","")</f>
        <v/>
      </c>
    </row>
    <row r="26" spans="1:21" ht="27.4" customHeight="1" x14ac:dyDescent="0.15">
      <c r="A26" s="226"/>
      <c r="B26" s="392" t="s">
        <v>2459</v>
      </c>
      <c r="C26" s="296">
        <f t="shared" si="1"/>
        <v>16</v>
      </c>
      <c r="D26" s="1343">
        <f t="shared" si="1"/>
        <v>50</v>
      </c>
      <c r="E26" s="1344">
        <f>'1-ウ'!E26+'1-エ'!E26</f>
        <v>1</v>
      </c>
      <c r="F26" s="1345">
        <f>'1-ウ'!F26+'1-エ'!F26</f>
        <v>24</v>
      </c>
      <c r="G26" s="296">
        <f>'1-ウ'!G26+'1-エ'!G26</f>
        <v>7</v>
      </c>
      <c r="H26" s="1346">
        <f>'1-ウ'!H26+'1-エ'!H26</f>
        <v>19</v>
      </c>
      <c r="I26" s="296">
        <f>'1-ウ'!I26+'1-エ'!I26</f>
        <v>2</v>
      </c>
      <c r="J26" s="1346">
        <f>'1-ウ'!J26+'1-エ'!J26</f>
        <v>2</v>
      </c>
      <c r="K26" s="1344">
        <f>'1-ウ'!K26+'1-エ'!K26</f>
        <v>4</v>
      </c>
      <c r="L26" s="1345">
        <f>'1-ウ'!L26+'1-エ'!L26</f>
        <v>1</v>
      </c>
      <c r="M26" s="296">
        <f>'1-ウ'!M26+'1-エ'!M26</f>
        <v>2</v>
      </c>
      <c r="N26" s="297">
        <f>'1-ウ'!N26+'1-エ'!N26</f>
        <v>4</v>
      </c>
      <c r="O26" s="297">
        <f>'1-ウ'!O26+'1-エ'!O26</f>
        <v>2</v>
      </c>
      <c r="P26" s="1346">
        <f>'1-ウ'!P26+'1-エ'!P26</f>
        <v>0</v>
      </c>
      <c r="Q26" s="226"/>
      <c r="R26" s="30"/>
      <c r="S26" s="227" t="str">
        <f>IF('1-イ'!C26&lt;&gt;'1-ウ'!C26+'1-エ'!C26,"｢(1)ｲ｣ｼｰﾄの「学級・講座」＝｢(1)ｳ｣ｼｰﾄの「学級・講座」+｢(1)ｴ｣ｼｰﾄの「学級・講座」としてください","")</f>
        <v/>
      </c>
      <c r="T26" s="227" t="str">
        <f>IF('1-イ'!D26&lt;&gt;'1-ウ'!D26+'1-エ'!D26,"｢(1)ｲ｣ｼｰﾄの「諸集会」＝｢(1)ｳ｣ｼｰﾄの「諸集会」+｢(1)ｴ｣ｼｰﾄの「諸集会」　としてください","")</f>
        <v/>
      </c>
      <c r="U26" s="227" t="str">
        <f>IF('1-イ'!C26&lt;&gt;'1-オ'!C25,"｢(1)ｲ｣ｼｰﾄの「学級・講座」＝｢(1)ｵ｣ｼｰﾄの「学級・講座」としてください","")</f>
        <v/>
      </c>
    </row>
    <row r="27" spans="1:21" ht="27.4" customHeight="1" x14ac:dyDescent="0.15">
      <c r="A27" s="226"/>
      <c r="B27" s="392" t="s">
        <v>33</v>
      </c>
      <c r="C27" s="296">
        <f t="shared" si="0"/>
        <v>74</v>
      </c>
      <c r="D27" s="1343">
        <f t="shared" si="0"/>
        <v>6</v>
      </c>
      <c r="E27" s="1344">
        <f>'1-ウ'!E27+'1-エ'!E27</f>
        <v>2</v>
      </c>
      <c r="F27" s="1345">
        <f>'1-ウ'!F27+'1-エ'!F27</f>
        <v>0</v>
      </c>
      <c r="G27" s="296">
        <f>'1-ウ'!G27+'1-エ'!G27</f>
        <v>72</v>
      </c>
      <c r="H27" s="1346">
        <f>'1-ウ'!H27+'1-エ'!H27</f>
        <v>6</v>
      </c>
      <c r="I27" s="296">
        <f>'1-ウ'!I27+'1-エ'!I27</f>
        <v>0</v>
      </c>
      <c r="J27" s="1346">
        <f>'1-ウ'!J27+'1-エ'!J27</f>
        <v>0</v>
      </c>
      <c r="K27" s="1344">
        <f>'1-ウ'!K27+'1-エ'!K27</f>
        <v>0</v>
      </c>
      <c r="L27" s="1345">
        <f>'1-ウ'!L27+'1-エ'!L27</f>
        <v>0</v>
      </c>
      <c r="M27" s="296">
        <f>'1-ウ'!M27+'1-エ'!M27</f>
        <v>0</v>
      </c>
      <c r="N27" s="297">
        <f>'1-ウ'!N27+'1-エ'!N27</f>
        <v>0</v>
      </c>
      <c r="O27" s="297">
        <f>'1-ウ'!O27+'1-エ'!O27</f>
        <v>0</v>
      </c>
      <c r="P27" s="1346">
        <f>'1-ウ'!P27+'1-エ'!P27</f>
        <v>0</v>
      </c>
      <c r="Q27" s="226"/>
      <c r="R27" s="30"/>
      <c r="S27" s="227" t="str">
        <f>IF('1-イ'!C27&lt;&gt;'1-ウ'!C27+'1-エ'!C27,"｢(1)ｲ｣ｼｰﾄの「学級・講座」＝｢(1)ｳ｣ｼｰﾄの「学級・講座」+｢(1)ｴ｣ｼｰﾄの「学級・講座」としてください","")</f>
        <v/>
      </c>
      <c r="T27" s="227" t="str">
        <f>IF('1-イ'!D27&lt;&gt;'1-ウ'!D27+'1-エ'!D27,"｢(1)ｲ｣ｼｰﾄの「諸集会」＝｢(1)ｳ｣ｼｰﾄの「諸集会」+｢(1)ｴ｣ｼｰﾄの「諸集会」　としてください","")</f>
        <v/>
      </c>
      <c r="U27" s="227" t="str">
        <f>IF('1-イ'!C27&lt;&gt;'1-オ'!C26,"｢(1)ｲ｣ｼｰﾄの「学級・講座」＝｢(1)ｵ｣ｼｰﾄの「学級・講座」としてください","")</f>
        <v/>
      </c>
    </row>
    <row r="28" spans="1:21" ht="27.4" customHeight="1" x14ac:dyDescent="0.15">
      <c r="A28" s="226"/>
      <c r="B28" s="392" t="s">
        <v>34</v>
      </c>
      <c r="C28" s="296">
        <f t="shared" si="0"/>
        <v>9</v>
      </c>
      <c r="D28" s="1343">
        <f t="shared" si="0"/>
        <v>12</v>
      </c>
      <c r="E28" s="1344">
        <f>'1-ウ'!E28+'1-エ'!E28</f>
        <v>3</v>
      </c>
      <c r="F28" s="1345">
        <f>'1-ウ'!F28+'1-エ'!F28</f>
        <v>4</v>
      </c>
      <c r="G28" s="296">
        <f>'1-ウ'!G28+'1-エ'!G28</f>
        <v>6</v>
      </c>
      <c r="H28" s="1346">
        <f>'1-ウ'!H28+'1-エ'!H28</f>
        <v>7</v>
      </c>
      <c r="I28" s="296">
        <f>'1-ウ'!I28+'1-エ'!I28</f>
        <v>0</v>
      </c>
      <c r="J28" s="1346">
        <f>'1-ウ'!J28+'1-エ'!J28</f>
        <v>0</v>
      </c>
      <c r="K28" s="1344">
        <f>'1-ウ'!K28+'1-エ'!K28</f>
        <v>0</v>
      </c>
      <c r="L28" s="1345">
        <f>'1-ウ'!L28+'1-エ'!L28</f>
        <v>0</v>
      </c>
      <c r="M28" s="296">
        <f>'1-ウ'!M28+'1-エ'!M28</f>
        <v>0</v>
      </c>
      <c r="N28" s="297">
        <f>'1-ウ'!N28+'1-エ'!N28</f>
        <v>1</v>
      </c>
      <c r="O28" s="297">
        <f>'1-ウ'!O28+'1-エ'!O28</f>
        <v>0</v>
      </c>
      <c r="P28" s="1346">
        <f>'1-ウ'!P28+'1-エ'!P28</f>
        <v>0</v>
      </c>
      <c r="Q28" s="226"/>
      <c r="R28" s="30"/>
      <c r="S28" s="227" t="str">
        <f>IF('1-イ'!C28&lt;&gt;'1-ウ'!C28+'1-エ'!C28,"｢(1)ｲ｣ｼｰﾄの「学級・講座」＝｢(1)ｳ｣ｼｰﾄの「学級・講座」+｢(1)ｴ｣ｼｰﾄの「学級・講座」としてください","")</f>
        <v/>
      </c>
      <c r="T28" s="227" t="str">
        <f>IF('1-イ'!D28&lt;&gt;'1-ウ'!D28+'1-エ'!D28,"｢(1)ｲ｣ｼｰﾄの「諸集会」＝｢(1)ｳ｣ｼｰﾄの「諸集会」+｢(1)ｴ｣ｼｰﾄの「諸集会」　としてください","")</f>
        <v/>
      </c>
      <c r="U28" s="227" t="str">
        <f>IF('1-イ'!C28&lt;&gt;'1-オ'!C27,"｢(1)ｲ｣ｼｰﾄの「学級・講座」＝｢(1)ｵ｣ｼｰﾄの「学級・講座」としてください","")</f>
        <v/>
      </c>
    </row>
    <row r="29" spans="1:21" ht="27.4" customHeight="1" thickBot="1" x14ac:dyDescent="0.2">
      <c r="A29" s="226"/>
      <c r="B29" s="393" t="s">
        <v>35</v>
      </c>
      <c r="C29" s="1347">
        <f t="shared" si="0"/>
        <v>80</v>
      </c>
      <c r="D29" s="1348">
        <f t="shared" si="0"/>
        <v>17</v>
      </c>
      <c r="E29" s="1349">
        <f>'1-ウ'!E29+'1-エ'!E29</f>
        <v>34</v>
      </c>
      <c r="F29" s="1350">
        <f>'1-ウ'!F29+'1-エ'!F29</f>
        <v>7</v>
      </c>
      <c r="G29" s="1347">
        <f>'1-ウ'!G29+'1-エ'!G29</f>
        <v>46</v>
      </c>
      <c r="H29" s="1351">
        <f>'1-ウ'!H29+'1-エ'!H29</f>
        <v>10</v>
      </c>
      <c r="I29" s="1347">
        <f>'1-ウ'!I29+'1-エ'!I29</f>
        <v>0</v>
      </c>
      <c r="J29" s="1351">
        <f>'1-ウ'!J29+'1-エ'!J29</f>
        <v>0</v>
      </c>
      <c r="K29" s="1349">
        <f>'1-ウ'!K29+'1-エ'!K29</f>
        <v>0</v>
      </c>
      <c r="L29" s="1350">
        <f>'1-ウ'!L29+'1-エ'!L29</f>
        <v>0</v>
      </c>
      <c r="M29" s="1347">
        <f>'1-ウ'!M29+'1-エ'!M29</f>
        <v>0</v>
      </c>
      <c r="N29" s="1352">
        <f>'1-ウ'!N29+'1-エ'!N29</f>
        <v>0</v>
      </c>
      <c r="O29" s="1352">
        <f>'1-ウ'!O29+'1-エ'!O29</f>
        <v>0</v>
      </c>
      <c r="P29" s="1351">
        <f>'1-ウ'!P29+'1-エ'!P29</f>
        <v>0</v>
      </c>
      <c r="Q29" s="226"/>
      <c r="R29" s="30"/>
      <c r="S29" s="227" t="str">
        <f>IF('1-イ'!C29&lt;&gt;'1-ウ'!C29+'1-エ'!C29,"｢(1)ｲ｣ｼｰﾄの「学級・講座」＝｢(1)ｳ｣ｼｰﾄの「学級・講座」+｢(1)ｴ｣ｼｰﾄの「学級・講座」としてください","")</f>
        <v/>
      </c>
      <c r="T29" s="227" t="str">
        <f>IF('1-イ'!D29&lt;&gt;'1-ウ'!D29+'1-エ'!D29,"｢(1)ｲ｣ｼｰﾄの「諸集会」＝｢(1)ｳ｣ｼｰﾄの「諸集会」+｢(1)ｴ｣ｼｰﾄの「諸集会」　としてください","")</f>
        <v/>
      </c>
      <c r="U29" s="227" t="str">
        <f>IF('1-イ'!C29&lt;&gt;'1-オ'!C28,"｢(1)ｲ｣ｼｰﾄの「学級・講座」＝｢(1)ｵ｣ｼｰﾄの「学級・講座」としてください","")</f>
        <v/>
      </c>
    </row>
    <row r="30" spans="1:21" ht="27.4" customHeight="1" thickTop="1" thickBot="1" x14ac:dyDescent="0.2">
      <c r="A30" s="226"/>
      <c r="B30" s="659" t="s">
        <v>4587</v>
      </c>
      <c r="C30" s="1327">
        <f>SUM(C7:C29)</f>
        <v>8746</v>
      </c>
      <c r="D30" s="1353">
        <f t="shared" ref="D30:P30" si="2">SUM(D7:D29)</f>
        <v>4561</v>
      </c>
      <c r="E30" s="1354">
        <f t="shared" si="2"/>
        <v>1330</v>
      </c>
      <c r="F30" s="1355">
        <f t="shared" si="2"/>
        <v>981</v>
      </c>
      <c r="G30" s="1327">
        <f>SUM(G7:G29)</f>
        <v>5723</v>
      </c>
      <c r="H30" s="1328">
        <f>SUM(H7:H29)</f>
        <v>1746</v>
      </c>
      <c r="I30" s="1327">
        <f t="shared" si="2"/>
        <v>219</v>
      </c>
      <c r="J30" s="1328">
        <f t="shared" si="2"/>
        <v>52</v>
      </c>
      <c r="K30" s="1354">
        <f t="shared" si="2"/>
        <v>735</v>
      </c>
      <c r="L30" s="1355">
        <f t="shared" si="2"/>
        <v>188</v>
      </c>
      <c r="M30" s="1327">
        <f t="shared" si="2"/>
        <v>739</v>
      </c>
      <c r="N30" s="1356">
        <f t="shared" si="2"/>
        <v>1594</v>
      </c>
      <c r="O30" s="1357">
        <f t="shared" si="2"/>
        <v>61</v>
      </c>
      <c r="P30" s="1358">
        <f t="shared" si="2"/>
        <v>27</v>
      </c>
      <c r="Q30" s="226"/>
      <c r="R30" s="230"/>
    </row>
    <row r="31" spans="1:21" x14ac:dyDescent="0.15">
      <c r="A31" s="226"/>
      <c r="B31" s="137"/>
      <c r="C31" s="138"/>
      <c r="D31" s="138"/>
      <c r="E31" s="138"/>
      <c r="F31" s="138"/>
      <c r="G31" s="138"/>
      <c r="H31" s="138"/>
      <c r="I31" s="138"/>
      <c r="J31" s="138"/>
      <c r="K31" s="138"/>
      <c r="L31" s="138"/>
      <c r="M31" s="138"/>
      <c r="N31" s="138"/>
      <c r="O31" s="138"/>
      <c r="P31" s="138"/>
      <c r="Q31" s="226"/>
      <c r="R31" s="230"/>
    </row>
    <row r="32" spans="1:21" x14ac:dyDescent="0.15">
      <c r="A32" s="226"/>
      <c r="B32" s="226" t="s">
        <v>3036</v>
      </c>
      <c r="C32" s="226"/>
      <c r="D32" s="226"/>
      <c r="E32" s="226"/>
      <c r="F32" s="226"/>
      <c r="G32" s="226"/>
      <c r="H32" s="226"/>
      <c r="I32" s="226"/>
      <c r="J32" s="226"/>
      <c r="K32" s="226"/>
      <c r="L32" s="226"/>
      <c r="M32" s="226"/>
      <c r="N32" s="226"/>
      <c r="O32" s="226"/>
      <c r="P32" s="226"/>
      <c r="Q32" s="226"/>
      <c r="R32" s="449"/>
    </row>
    <row r="33" spans="2:18" x14ac:dyDescent="0.15">
      <c r="B33" s="227" t="s">
        <v>2480</v>
      </c>
      <c r="R33" s="230"/>
    </row>
    <row r="34" spans="2:18" x14ac:dyDescent="0.15">
      <c r="B34" s="227" t="s">
        <v>3037</v>
      </c>
      <c r="R34" s="230"/>
    </row>
    <row r="35" spans="2:18" x14ac:dyDescent="0.15">
      <c r="R35" s="230"/>
    </row>
    <row r="36" spans="2:18" x14ac:dyDescent="0.15">
      <c r="R36" s="230"/>
    </row>
    <row r="37" spans="2:18" x14ac:dyDescent="0.15">
      <c r="R37" s="230"/>
    </row>
    <row r="61" spans="6:6" ht="13.5" x14ac:dyDescent="0.15">
      <c r="F61" s="293"/>
    </row>
  </sheetData>
  <mergeCells count="17">
    <mergeCell ref="C5:C6"/>
    <mergeCell ref="D5:D6"/>
    <mergeCell ref="E5:E6"/>
    <mergeCell ref="F5:F6"/>
    <mergeCell ref="G5:G6"/>
    <mergeCell ref="C4:D4"/>
    <mergeCell ref="E4:F4"/>
    <mergeCell ref="G4:H4"/>
    <mergeCell ref="I4:J4"/>
    <mergeCell ref="K4:L4"/>
    <mergeCell ref="N5:N6"/>
    <mergeCell ref="H5:H6"/>
    <mergeCell ref="I5:I6"/>
    <mergeCell ref="J5:J6"/>
    <mergeCell ref="K5:K6"/>
    <mergeCell ref="L5:L6"/>
    <mergeCell ref="M5:M6"/>
  </mergeCells>
  <phoneticPr fontId="8"/>
  <printOptions horizontalCentered="1"/>
  <pageMargins left="0.59055118110236227" right="0.59055118110236227" top="0.59055118110236227" bottom="0.59055118110236227" header="0.39370078740157483" footer="0.39370078740157483"/>
  <pageSetup paperSize="9" scale="95" firstPageNumber="2" fitToWidth="0" fitToHeight="0" orientation="portrait" r:id="rId1"/>
  <headerFooter>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61"/>
  <sheetViews>
    <sheetView view="pageBreakPreview" zoomScale="85" zoomScaleNormal="100" zoomScaleSheetLayoutView="85" workbookViewId="0">
      <pane ySplit="6" topLeftCell="A7" activePane="bottomLeft" state="frozen"/>
      <selection activeCell="M31" sqref="M31"/>
      <selection pane="bottomLeft" activeCell="R1" sqref="R1:R1048576"/>
    </sheetView>
  </sheetViews>
  <sheetFormatPr defaultRowHeight="12" x14ac:dyDescent="0.15"/>
  <cols>
    <col min="1" max="1" width="1.625" style="56" customWidth="1"/>
    <col min="2" max="2" width="9.625" style="56" customWidth="1"/>
    <col min="3" max="3" width="6.125" style="56" customWidth="1"/>
    <col min="4" max="16" width="5.625" style="56" customWidth="1"/>
    <col min="17" max="17" width="1.625" style="56" customWidth="1"/>
    <col min="18" max="18" width="3.625" style="228" customWidth="1"/>
    <col min="19" max="16384" width="9" style="56"/>
  </cols>
  <sheetData>
    <row r="1" spans="1:21" s="227" customFormat="1" x14ac:dyDescent="0.15">
      <c r="A1" s="226"/>
      <c r="B1" s="226"/>
      <c r="C1" s="226"/>
      <c r="D1" s="226"/>
      <c r="E1" s="226"/>
      <c r="F1" s="226"/>
      <c r="G1" s="226"/>
      <c r="H1" s="226"/>
      <c r="I1" s="226"/>
      <c r="J1" s="226"/>
      <c r="K1" s="226"/>
      <c r="L1" s="226"/>
      <c r="M1" s="226"/>
      <c r="N1" s="226"/>
      <c r="O1" s="226"/>
      <c r="P1" s="226"/>
      <c r="Q1" s="226"/>
      <c r="R1" s="226"/>
    </row>
    <row r="2" spans="1:21" s="227" customFormat="1" ht="45" customHeight="1" x14ac:dyDescent="0.15">
      <c r="A2" s="226"/>
      <c r="B2" s="226"/>
      <c r="C2" s="226"/>
      <c r="D2" s="226"/>
      <c r="E2" s="226"/>
      <c r="F2" s="226"/>
      <c r="G2" s="226"/>
      <c r="H2" s="226"/>
      <c r="I2" s="226"/>
      <c r="J2" s="226" t="s">
        <v>2454</v>
      </c>
      <c r="K2" s="226"/>
      <c r="L2" s="226"/>
      <c r="M2" s="226"/>
      <c r="N2" s="226"/>
      <c r="O2" s="226"/>
      <c r="P2" s="226"/>
      <c r="Q2" s="226"/>
      <c r="R2" s="226"/>
    </row>
    <row r="3" spans="1:21" s="227" customFormat="1" ht="12.75" thickBot="1" x14ac:dyDescent="0.2">
      <c r="A3" s="226"/>
      <c r="B3" s="226"/>
      <c r="C3" s="226"/>
      <c r="D3" s="226"/>
      <c r="E3" s="226"/>
      <c r="F3" s="226"/>
      <c r="G3" s="226"/>
      <c r="H3" s="226"/>
      <c r="I3" s="226"/>
      <c r="J3" s="226"/>
      <c r="K3" s="226"/>
      <c r="L3" s="226"/>
      <c r="M3" s="226"/>
      <c r="N3" s="226"/>
      <c r="O3" s="226"/>
      <c r="P3" s="226"/>
      <c r="Q3" s="226"/>
      <c r="R3" s="226"/>
    </row>
    <row r="4" spans="1:21" s="227" customFormat="1" ht="24.95" customHeight="1" x14ac:dyDescent="0.15">
      <c r="A4" s="226"/>
      <c r="B4" s="660" t="s">
        <v>2455</v>
      </c>
      <c r="C4" s="1778" t="s">
        <v>2121</v>
      </c>
      <c r="D4" s="1766"/>
      <c r="E4" s="1767" t="s">
        <v>16</v>
      </c>
      <c r="F4" s="1768"/>
      <c r="G4" s="1769" t="s">
        <v>17</v>
      </c>
      <c r="H4" s="1770"/>
      <c r="I4" s="1769" t="s">
        <v>3092</v>
      </c>
      <c r="J4" s="1770"/>
      <c r="K4" s="1767" t="s">
        <v>3093</v>
      </c>
      <c r="L4" s="1768"/>
      <c r="M4" s="661" t="s">
        <v>4588</v>
      </c>
      <c r="N4" s="662"/>
      <c r="O4" s="663"/>
      <c r="P4" s="657"/>
      <c r="Q4" s="226"/>
      <c r="R4" s="228"/>
    </row>
    <row r="5" spans="1:21" s="227" customFormat="1" ht="24.95" customHeight="1" x14ac:dyDescent="0.15">
      <c r="A5" s="226"/>
      <c r="B5" s="277"/>
      <c r="C5" s="1779" t="s">
        <v>18</v>
      </c>
      <c r="D5" s="1781" t="s">
        <v>2456</v>
      </c>
      <c r="E5" s="1773" t="s">
        <v>18</v>
      </c>
      <c r="F5" s="1761" t="s">
        <v>2456</v>
      </c>
      <c r="G5" s="1763" t="s">
        <v>18</v>
      </c>
      <c r="H5" s="1761" t="s">
        <v>2456</v>
      </c>
      <c r="I5" s="1763" t="s">
        <v>18</v>
      </c>
      <c r="J5" s="1761" t="s">
        <v>2456</v>
      </c>
      <c r="K5" s="1763" t="s">
        <v>18</v>
      </c>
      <c r="L5" s="1761" t="s">
        <v>2456</v>
      </c>
      <c r="M5" s="1763" t="s">
        <v>18</v>
      </c>
      <c r="N5" s="1759" t="s">
        <v>2456</v>
      </c>
      <c r="O5" s="278" t="s">
        <v>3094</v>
      </c>
      <c r="P5" s="279"/>
      <c r="Q5" s="226"/>
      <c r="R5" s="228"/>
    </row>
    <row r="6" spans="1:21" s="227" customFormat="1" ht="24.95" customHeight="1" thickBot="1" x14ac:dyDescent="0.2">
      <c r="A6" s="226"/>
      <c r="B6" s="664" t="s">
        <v>4589</v>
      </c>
      <c r="C6" s="1780"/>
      <c r="D6" s="1782"/>
      <c r="E6" s="1783"/>
      <c r="F6" s="1776"/>
      <c r="G6" s="1777"/>
      <c r="H6" s="1776"/>
      <c r="I6" s="1777"/>
      <c r="J6" s="1776"/>
      <c r="K6" s="1777"/>
      <c r="L6" s="1776"/>
      <c r="M6" s="1777"/>
      <c r="N6" s="1775"/>
      <c r="O6" s="274" t="s">
        <v>18</v>
      </c>
      <c r="P6" s="275" t="s">
        <v>2456</v>
      </c>
      <c r="Q6" s="226"/>
      <c r="R6" s="228"/>
    </row>
    <row r="7" spans="1:21" ht="27.6" customHeight="1" x14ac:dyDescent="0.15">
      <c r="B7" s="55" t="s">
        <v>1</v>
      </c>
      <c r="C7" s="298">
        <f>SUM(E7,I7,G7,K7,M7)</f>
        <v>1445</v>
      </c>
      <c r="D7" s="1359">
        <f>SUM(F7,J7,H7,L7,N7)</f>
        <v>3240</v>
      </c>
      <c r="E7" s="299">
        <v>355</v>
      </c>
      <c r="F7" s="300">
        <v>640</v>
      </c>
      <c r="G7" s="301">
        <v>518</v>
      </c>
      <c r="H7" s="300">
        <v>1222</v>
      </c>
      <c r="I7" s="301">
        <v>26</v>
      </c>
      <c r="J7" s="300">
        <v>20</v>
      </c>
      <c r="K7" s="301">
        <v>190</v>
      </c>
      <c r="L7" s="300">
        <v>131</v>
      </c>
      <c r="M7" s="301">
        <v>356</v>
      </c>
      <c r="N7" s="302">
        <v>1227</v>
      </c>
      <c r="O7" s="302">
        <v>10</v>
      </c>
      <c r="P7" s="300">
        <v>14</v>
      </c>
      <c r="R7" s="30"/>
      <c r="T7" s="231"/>
      <c r="U7" s="231"/>
    </row>
    <row r="8" spans="1:21" ht="27.6" customHeight="1" x14ac:dyDescent="0.15">
      <c r="B8" s="29" t="s">
        <v>36</v>
      </c>
      <c r="C8" s="298">
        <f t="shared" ref="C8:D16" si="0">SUM(E8,I8,G8,K8,M8)</f>
        <v>665</v>
      </c>
      <c r="D8" s="1359">
        <f t="shared" si="0"/>
        <v>74</v>
      </c>
      <c r="E8" s="303">
        <v>143</v>
      </c>
      <c r="F8" s="304">
        <v>26</v>
      </c>
      <c r="G8" s="298">
        <v>404</v>
      </c>
      <c r="H8" s="304">
        <v>30</v>
      </c>
      <c r="I8" s="298">
        <v>73</v>
      </c>
      <c r="J8" s="304">
        <v>2</v>
      </c>
      <c r="K8" s="298">
        <v>18</v>
      </c>
      <c r="L8" s="304">
        <v>0</v>
      </c>
      <c r="M8" s="298">
        <v>27</v>
      </c>
      <c r="N8" s="305">
        <v>16</v>
      </c>
      <c r="O8" s="305">
        <v>4</v>
      </c>
      <c r="P8" s="304">
        <v>0</v>
      </c>
      <c r="R8" s="30"/>
    </row>
    <row r="9" spans="1:21" ht="27.6" customHeight="1" x14ac:dyDescent="0.15">
      <c r="B9" s="55" t="s">
        <v>37</v>
      </c>
      <c r="C9" s="301">
        <f t="shared" si="0"/>
        <v>256</v>
      </c>
      <c r="D9" s="1360">
        <f t="shared" si="0"/>
        <v>63</v>
      </c>
      <c r="E9" s="299">
        <v>38</v>
      </c>
      <c r="F9" s="300">
        <v>2</v>
      </c>
      <c r="G9" s="301">
        <v>184</v>
      </c>
      <c r="H9" s="300">
        <v>30</v>
      </c>
      <c r="I9" s="301">
        <v>7</v>
      </c>
      <c r="J9" s="300">
        <v>0</v>
      </c>
      <c r="K9" s="301">
        <v>16</v>
      </c>
      <c r="L9" s="300">
        <v>2</v>
      </c>
      <c r="M9" s="301">
        <v>11</v>
      </c>
      <c r="N9" s="302">
        <v>29</v>
      </c>
      <c r="O9" s="302">
        <v>7</v>
      </c>
      <c r="P9" s="300">
        <v>0</v>
      </c>
      <c r="R9" s="30"/>
    </row>
    <row r="10" spans="1:21" ht="27.6" customHeight="1" x14ac:dyDescent="0.15">
      <c r="B10" s="55" t="s">
        <v>38</v>
      </c>
      <c r="C10" s="301">
        <f t="shared" si="0"/>
        <v>271</v>
      </c>
      <c r="D10" s="1360">
        <f t="shared" si="0"/>
        <v>0</v>
      </c>
      <c r="E10" s="299">
        <v>4</v>
      </c>
      <c r="F10" s="300">
        <v>0</v>
      </c>
      <c r="G10" s="301">
        <v>227</v>
      </c>
      <c r="H10" s="300">
        <v>0</v>
      </c>
      <c r="I10" s="301">
        <v>22</v>
      </c>
      <c r="J10" s="300">
        <v>0</v>
      </c>
      <c r="K10" s="301">
        <v>4</v>
      </c>
      <c r="L10" s="300">
        <v>0</v>
      </c>
      <c r="M10" s="301">
        <v>14</v>
      </c>
      <c r="N10" s="302">
        <v>0</v>
      </c>
      <c r="O10" s="302">
        <v>3</v>
      </c>
      <c r="P10" s="300">
        <v>0</v>
      </c>
      <c r="R10" s="30"/>
    </row>
    <row r="11" spans="1:21" ht="27.6" customHeight="1" x14ac:dyDescent="0.15">
      <c r="B11" s="55" t="s">
        <v>4</v>
      </c>
      <c r="C11" s="301">
        <f t="shared" si="0"/>
        <v>327</v>
      </c>
      <c r="D11" s="1360">
        <f t="shared" si="0"/>
        <v>17</v>
      </c>
      <c r="E11" s="299">
        <v>104</v>
      </c>
      <c r="F11" s="300">
        <v>6</v>
      </c>
      <c r="G11" s="301">
        <v>127</v>
      </c>
      <c r="H11" s="300">
        <v>11</v>
      </c>
      <c r="I11" s="301">
        <v>0</v>
      </c>
      <c r="J11" s="300">
        <v>0</v>
      </c>
      <c r="K11" s="301">
        <v>9</v>
      </c>
      <c r="L11" s="300">
        <v>0</v>
      </c>
      <c r="M11" s="301">
        <v>87</v>
      </c>
      <c r="N11" s="302">
        <v>0</v>
      </c>
      <c r="O11" s="302">
        <v>0</v>
      </c>
      <c r="P11" s="300">
        <v>0</v>
      </c>
      <c r="R11" s="30"/>
    </row>
    <row r="12" spans="1:21" ht="27.6" customHeight="1" x14ac:dyDescent="0.15">
      <c r="B12" s="55" t="s">
        <v>39</v>
      </c>
      <c r="C12" s="301">
        <f t="shared" si="0"/>
        <v>3688</v>
      </c>
      <c r="D12" s="1360">
        <f t="shared" si="0"/>
        <v>8</v>
      </c>
      <c r="E12" s="299">
        <v>200</v>
      </c>
      <c r="F12" s="300">
        <v>2</v>
      </c>
      <c r="G12" s="301">
        <v>3076</v>
      </c>
      <c r="H12" s="300">
        <v>6</v>
      </c>
      <c r="I12" s="301">
        <v>33</v>
      </c>
      <c r="J12" s="300">
        <v>0</v>
      </c>
      <c r="K12" s="301">
        <v>324</v>
      </c>
      <c r="L12" s="300">
        <v>0</v>
      </c>
      <c r="M12" s="301">
        <v>55</v>
      </c>
      <c r="N12" s="302">
        <v>0</v>
      </c>
      <c r="O12" s="302">
        <v>4</v>
      </c>
      <c r="P12" s="300">
        <v>0</v>
      </c>
      <c r="R12" s="30"/>
      <c r="T12" s="231"/>
    </row>
    <row r="13" spans="1:21" ht="27.6" customHeight="1" x14ac:dyDescent="0.15">
      <c r="B13" s="55" t="s">
        <v>40</v>
      </c>
      <c r="C13" s="302">
        <f t="shared" si="0"/>
        <v>170</v>
      </c>
      <c r="D13" s="1360">
        <f t="shared" si="0"/>
        <v>17</v>
      </c>
      <c r="E13" s="299">
        <v>33</v>
      </c>
      <c r="F13" s="300">
        <v>0</v>
      </c>
      <c r="G13" s="302">
        <v>120</v>
      </c>
      <c r="H13" s="300">
        <v>0</v>
      </c>
      <c r="I13" s="302">
        <v>3</v>
      </c>
      <c r="J13" s="300">
        <v>0</v>
      </c>
      <c r="K13" s="302">
        <v>5</v>
      </c>
      <c r="L13" s="300">
        <v>0</v>
      </c>
      <c r="M13" s="302">
        <v>9</v>
      </c>
      <c r="N13" s="302">
        <v>17</v>
      </c>
      <c r="O13" s="302">
        <v>6</v>
      </c>
      <c r="P13" s="300">
        <v>0</v>
      </c>
      <c r="R13" s="30"/>
    </row>
    <row r="14" spans="1:21" ht="27.6" customHeight="1" x14ac:dyDescent="0.15">
      <c r="B14" s="55" t="s">
        <v>5</v>
      </c>
      <c r="C14" s="301">
        <f t="shared" si="0"/>
        <v>35</v>
      </c>
      <c r="D14" s="1360">
        <f t="shared" si="0"/>
        <v>21</v>
      </c>
      <c r="E14" s="299">
        <v>12</v>
      </c>
      <c r="F14" s="300">
        <v>12</v>
      </c>
      <c r="G14" s="301">
        <v>1</v>
      </c>
      <c r="H14" s="300">
        <v>6</v>
      </c>
      <c r="I14" s="301">
        <v>0</v>
      </c>
      <c r="J14" s="300">
        <v>0</v>
      </c>
      <c r="K14" s="301">
        <v>0</v>
      </c>
      <c r="L14" s="300">
        <v>0</v>
      </c>
      <c r="M14" s="301">
        <v>22</v>
      </c>
      <c r="N14" s="302">
        <v>3</v>
      </c>
      <c r="O14" s="302">
        <v>0</v>
      </c>
      <c r="P14" s="300">
        <v>0</v>
      </c>
      <c r="R14" s="30"/>
    </row>
    <row r="15" spans="1:21" ht="27.6" customHeight="1" x14ac:dyDescent="0.15">
      <c r="B15" s="55" t="s">
        <v>41</v>
      </c>
      <c r="C15" s="301">
        <f t="shared" si="0"/>
        <v>324</v>
      </c>
      <c r="D15" s="1360">
        <f t="shared" si="0"/>
        <v>366</v>
      </c>
      <c r="E15" s="299">
        <v>49</v>
      </c>
      <c r="F15" s="300">
        <v>50</v>
      </c>
      <c r="G15" s="301">
        <v>140</v>
      </c>
      <c r="H15" s="300">
        <v>105</v>
      </c>
      <c r="I15" s="301">
        <v>10</v>
      </c>
      <c r="J15" s="300">
        <v>18</v>
      </c>
      <c r="K15" s="301">
        <v>43</v>
      </c>
      <c r="L15" s="300">
        <v>33</v>
      </c>
      <c r="M15" s="301">
        <v>82</v>
      </c>
      <c r="N15" s="302">
        <v>160</v>
      </c>
      <c r="O15" s="302">
        <v>6</v>
      </c>
      <c r="P15" s="300">
        <v>1</v>
      </c>
      <c r="R15" s="30"/>
    </row>
    <row r="16" spans="1:21" ht="27.6" customHeight="1" x14ac:dyDescent="0.15">
      <c r="B16" s="55" t="s">
        <v>42</v>
      </c>
      <c r="C16" s="301">
        <f t="shared" si="0"/>
        <v>7</v>
      </c>
      <c r="D16" s="1360">
        <f t="shared" si="0"/>
        <v>149</v>
      </c>
      <c r="E16" s="299">
        <v>3</v>
      </c>
      <c r="F16" s="300">
        <v>39</v>
      </c>
      <c r="G16" s="301">
        <v>4</v>
      </c>
      <c r="H16" s="300">
        <v>58</v>
      </c>
      <c r="I16" s="301">
        <v>0</v>
      </c>
      <c r="J16" s="300">
        <v>0</v>
      </c>
      <c r="K16" s="301">
        <v>0</v>
      </c>
      <c r="L16" s="300">
        <v>0</v>
      </c>
      <c r="M16" s="301">
        <v>0</v>
      </c>
      <c r="N16" s="302">
        <v>52</v>
      </c>
      <c r="O16" s="302">
        <v>0</v>
      </c>
      <c r="P16" s="300">
        <v>0</v>
      </c>
      <c r="R16" s="30"/>
    </row>
    <row r="17" spans="1:18" ht="27.6" customHeight="1" x14ac:dyDescent="0.15">
      <c r="B17" s="55" t="s">
        <v>43</v>
      </c>
      <c r="C17" s="301">
        <f>SUM(E17,I17,G17,K17,M17)</f>
        <v>503</v>
      </c>
      <c r="D17" s="1360">
        <f>SUM(F17,J17,H17,L17,N17)</f>
        <v>184</v>
      </c>
      <c r="E17" s="299">
        <v>91</v>
      </c>
      <c r="F17" s="300">
        <v>61</v>
      </c>
      <c r="G17" s="301">
        <v>314</v>
      </c>
      <c r="H17" s="300">
        <v>74</v>
      </c>
      <c r="I17" s="301">
        <v>41</v>
      </c>
      <c r="J17" s="300">
        <v>7</v>
      </c>
      <c r="K17" s="301">
        <v>24</v>
      </c>
      <c r="L17" s="300">
        <v>11</v>
      </c>
      <c r="M17" s="301">
        <v>33</v>
      </c>
      <c r="N17" s="302">
        <v>31</v>
      </c>
      <c r="O17" s="302">
        <v>14</v>
      </c>
      <c r="P17" s="300">
        <v>5</v>
      </c>
      <c r="R17" s="30"/>
    </row>
    <row r="18" spans="1:18" ht="27.6" customHeight="1" x14ac:dyDescent="0.15">
      <c r="B18" s="55" t="s">
        <v>44</v>
      </c>
      <c r="C18" s="301">
        <f t="shared" ref="C18:D29" si="1">SUM(E18,I18,G18,K18,M18)</f>
        <v>133</v>
      </c>
      <c r="D18" s="1360">
        <f t="shared" si="1"/>
        <v>147</v>
      </c>
      <c r="E18" s="299">
        <v>64</v>
      </c>
      <c r="F18" s="300">
        <v>33</v>
      </c>
      <c r="G18" s="301">
        <v>55</v>
      </c>
      <c r="H18" s="300">
        <v>90</v>
      </c>
      <c r="I18" s="301">
        <v>1</v>
      </c>
      <c r="J18" s="300">
        <v>1</v>
      </c>
      <c r="K18" s="301">
        <v>12</v>
      </c>
      <c r="L18" s="300">
        <v>8</v>
      </c>
      <c r="M18" s="301">
        <v>1</v>
      </c>
      <c r="N18" s="302">
        <v>15</v>
      </c>
      <c r="O18" s="302">
        <v>3</v>
      </c>
      <c r="P18" s="300">
        <v>0</v>
      </c>
      <c r="R18" s="30"/>
    </row>
    <row r="19" spans="1:18" ht="27.6" customHeight="1" x14ac:dyDescent="0.15">
      <c r="B19" s="269" t="s">
        <v>8</v>
      </c>
      <c r="C19" s="301">
        <f t="shared" si="1"/>
        <v>84</v>
      </c>
      <c r="D19" s="1360">
        <f t="shared" si="1"/>
        <v>0</v>
      </c>
      <c r="E19" s="299">
        <v>15</v>
      </c>
      <c r="F19" s="300">
        <v>0</v>
      </c>
      <c r="G19" s="301">
        <v>18</v>
      </c>
      <c r="H19" s="300">
        <v>0</v>
      </c>
      <c r="I19" s="301">
        <v>0</v>
      </c>
      <c r="J19" s="300">
        <v>0</v>
      </c>
      <c r="K19" s="301">
        <v>51</v>
      </c>
      <c r="L19" s="300">
        <v>0</v>
      </c>
      <c r="M19" s="301">
        <v>0</v>
      </c>
      <c r="N19" s="302">
        <v>0</v>
      </c>
      <c r="O19" s="302">
        <v>0</v>
      </c>
      <c r="P19" s="300">
        <v>0</v>
      </c>
      <c r="R19" s="30"/>
    </row>
    <row r="20" spans="1:18" ht="27.6" customHeight="1" x14ac:dyDescent="0.15">
      <c r="B20" s="55" t="s">
        <v>4590</v>
      </c>
      <c r="C20" s="301">
        <f t="shared" si="1"/>
        <v>11</v>
      </c>
      <c r="D20" s="1360">
        <f t="shared" si="1"/>
        <v>62</v>
      </c>
      <c r="E20" s="299">
        <v>1</v>
      </c>
      <c r="F20" s="300">
        <v>11</v>
      </c>
      <c r="G20" s="301">
        <v>10</v>
      </c>
      <c r="H20" s="300">
        <v>47</v>
      </c>
      <c r="I20" s="301">
        <v>0</v>
      </c>
      <c r="J20" s="300">
        <v>1</v>
      </c>
      <c r="K20" s="301">
        <v>0</v>
      </c>
      <c r="L20" s="300">
        <v>0</v>
      </c>
      <c r="M20" s="301">
        <v>0</v>
      </c>
      <c r="N20" s="302">
        <v>3</v>
      </c>
      <c r="O20" s="302">
        <v>0</v>
      </c>
      <c r="P20" s="300">
        <v>0</v>
      </c>
      <c r="R20" s="30"/>
    </row>
    <row r="21" spans="1:18" ht="27.6" customHeight="1" x14ac:dyDescent="0.15">
      <c r="B21" s="29" t="s">
        <v>31</v>
      </c>
      <c r="C21" s="301">
        <f t="shared" si="1"/>
        <v>72</v>
      </c>
      <c r="D21" s="1360">
        <f t="shared" si="1"/>
        <v>24</v>
      </c>
      <c r="E21" s="303">
        <v>15</v>
      </c>
      <c r="F21" s="304">
        <v>6</v>
      </c>
      <c r="G21" s="298">
        <v>28</v>
      </c>
      <c r="H21" s="304">
        <v>4</v>
      </c>
      <c r="I21" s="301">
        <v>0</v>
      </c>
      <c r="J21" s="300">
        <v>0</v>
      </c>
      <c r="K21" s="298">
        <v>17</v>
      </c>
      <c r="L21" s="300">
        <v>0</v>
      </c>
      <c r="M21" s="298">
        <v>12</v>
      </c>
      <c r="N21" s="305">
        <v>14</v>
      </c>
      <c r="O21" s="305">
        <v>2</v>
      </c>
      <c r="P21" s="304">
        <v>6</v>
      </c>
      <c r="R21" s="30"/>
    </row>
    <row r="22" spans="1:18" ht="27.6" customHeight="1" x14ac:dyDescent="0.15">
      <c r="B22" s="55" t="s">
        <v>4591</v>
      </c>
      <c r="C22" s="301">
        <f>SUM(E22,I22,G22,K22,M22)</f>
        <v>131</v>
      </c>
      <c r="D22" s="1360">
        <f t="shared" si="1"/>
        <v>27</v>
      </c>
      <c r="E22" s="299">
        <v>17</v>
      </c>
      <c r="F22" s="300">
        <v>22</v>
      </c>
      <c r="G22" s="301">
        <v>111</v>
      </c>
      <c r="H22" s="300">
        <v>5</v>
      </c>
      <c r="I22" s="301">
        <v>1</v>
      </c>
      <c r="J22" s="300">
        <v>0</v>
      </c>
      <c r="K22" s="301">
        <v>2</v>
      </c>
      <c r="L22" s="300">
        <v>0</v>
      </c>
      <c r="M22" s="301">
        <v>0</v>
      </c>
      <c r="N22" s="302">
        <v>0</v>
      </c>
      <c r="O22" s="302">
        <v>0</v>
      </c>
      <c r="P22" s="300">
        <v>0</v>
      </c>
      <c r="R22" s="30"/>
    </row>
    <row r="23" spans="1:18" ht="27.6" customHeight="1" x14ac:dyDescent="0.15">
      <c r="B23" s="55" t="s">
        <v>4592</v>
      </c>
      <c r="C23" s="301">
        <f t="shared" ref="C23:C29" si="2">SUM(E23,I23,G23,K23,M23)</f>
        <v>219</v>
      </c>
      <c r="D23" s="1360">
        <f t="shared" si="1"/>
        <v>7</v>
      </c>
      <c r="E23" s="299">
        <v>61</v>
      </c>
      <c r="F23" s="300">
        <v>0</v>
      </c>
      <c r="G23" s="301">
        <v>115</v>
      </c>
      <c r="H23" s="300">
        <v>2</v>
      </c>
      <c r="I23" s="301">
        <v>0</v>
      </c>
      <c r="J23" s="300">
        <v>0</v>
      </c>
      <c r="K23" s="301">
        <v>16</v>
      </c>
      <c r="L23" s="300">
        <v>0</v>
      </c>
      <c r="M23" s="301">
        <v>27</v>
      </c>
      <c r="N23" s="302">
        <v>5</v>
      </c>
      <c r="O23" s="302">
        <v>0</v>
      </c>
      <c r="P23" s="300">
        <v>0</v>
      </c>
      <c r="R23" s="30"/>
    </row>
    <row r="24" spans="1:18" ht="27.6" customHeight="1" x14ac:dyDescent="0.15">
      <c r="B24" s="55" t="s">
        <v>4593</v>
      </c>
      <c r="C24" s="301">
        <f t="shared" si="2"/>
        <v>7</v>
      </c>
      <c r="D24" s="1360">
        <f t="shared" si="1"/>
        <v>35</v>
      </c>
      <c r="E24" s="299">
        <v>7</v>
      </c>
      <c r="F24" s="300">
        <v>16</v>
      </c>
      <c r="G24" s="301">
        <v>0</v>
      </c>
      <c r="H24" s="300">
        <v>9</v>
      </c>
      <c r="I24" s="301">
        <v>0</v>
      </c>
      <c r="J24" s="300">
        <v>0</v>
      </c>
      <c r="K24" s="301">
        <v>0</v>
      </c>
      <c r="L24" s="300">
        <v>2</v>
      </c>
      <c r="M24" s="301">
        <v>0</v>
      </c>
      <c r="N24" s="302">
        <v>8</v>
      </c>
      <c r="O24" s="302">
        <v>0</v>
      </c>
      <c r="P24" s="300">
        <v>1</v>
      </c>
      <c r="R24" s="30"/>
    </row>
    <row r="25" spans="1:18" ht="27.6" customHeight="1" x14ac:dyDescent="0.15">
      <c r="B25" s="269" t="s">
        <v>4594</v>
      </c>
      <c r="C25" s="301">
        <f t="shared" si="2"/>
        <v>70</v>
      </c>
      <c r="D25" s="1360">
        <f t="shared" si="1"/>
        <v>25</v>
      </c>
      <c r="E25" s="299">
        <v>9</v>
      </c>
      <c r="F25" s="300">
        <v>15</v>
      </c>
      <c r="G25" s="301">
        <v>61</v>
      </c>
      <c r="H25" s="300">
        <v>4</v>
      </c>
      <c r="I25" s="301">
        <v>0</v>
      </c>
      <c r="J25" s="300">
        <v>1</v>
      </c>
      <c r="K25" s="301">
        <v>0</v>
      </c>
      <c r="L25" s="300">
        <v>0</v>
      </c>
      <c r="M25" s="301">
        <v>0</v>
      </c>
      <c r="N25" s="302">
        <v>5</v>
      </c>
      <c r="O25" s="302">
        <v>0</v>
      </c>
      <c r="P25" s="300">
        <v>0</v>
      </c>
      <c r="R25" s="30"/>
    </row>
    <row r="26" spans="1:18" ht="27.6" customHeight="1" x14ac:dyDescent="0.15">
      <c r="B26" s="55" t="s">
        <v>4595</v>
      </c>
      <c r="C26" s="301">
        <f t="shared" si="2"/>
        <v>16</v>
      </c>
      <c r="D26" s="1360">
        <f t="shared" si="1"/>
        <v>30</v>
      </c>
      <c r="E26" s="299">
        <v>1</v>
      </c>
      <c r="F26" s="300">
        <v>4</v>
      </c>
      <c r="G26" s="301">
        <v>7</v>
      </c>
      <c r="H26" s="300">
        <v>19</v>
      </c>
      <c r="I26" s="301">
        <v>2</v>
      </c>
      <c r="J26" s="300">
        <v>2</v>
      </c>
      <c r="K26" s="301">
        <v>4</v>
      </c>
      <c r="L26" s="300">
        <v>1</v>
      </c>
      <c r="M26" s="301">
        <v>2</v>
      </c>
      <c r="N26" s="302">
        <v>4</v>
      </c>
      <c r="O26" s="302">
        <v>2</v>
      </c>
      <c r="P26" s="300">
        <v>0</v>
      </c>
      <c r="R26" s="30"/>
    </row>
    <row r="27" spans="1:18" ht="27.6" customHeight="1" x14ac:dyDescent="0.15">
      <c r="B27" s="269" t="s">
        <v>4596</v>
      </c>
      <c r="C27" s="301">
        <f t="shared" si="2"/>
        <v>74</v>
      </c>
      <c r="D27" s="1360">
        <f t="shared" si="1"/>
        <v>6</v>
      </c>
      <c r="E27" s="299">
        <v>2</v>
      </c>
      <c r="F27" s="300">
        <v>0</v>
      </c>
      <c r="G27" s="301">
        <v>72</v>
      </c>
      <c r="H27" s="300">
        <v>6</v>
      </c>
      <c r="I27" s="301">
        <v>0</v>
      </c>
      <c r="J27" s="300">
        <v>0</v>
      </c>
      <c r="K27" s="301">
        <v>0</v>
      </c>
      <c r="L27" s="300">
        <v>0</v>
      </c>
      <c r="M27" s="301">
        <v>0</v>
      </c>
      <c r="N27" s="302">
        <v>0</v>
      </c>
      <c r="O27" s="302">
        <v>0</v>
      </c>
      <c r="P27" s="300">
        <v>0</v>
      </c>
      <c r="R27" s="30"/>
    </row>
    <row r="28" spans="1:18" ht="27.6" customHeight="1" x14ac:dyDescent="0.15">
      <c r="B28" s="55" t="s">
        <v>4597</v>
      </c>
      <c r="C28" s="301">
        <f t="shared" si="2"/>
        <v>7</v>
      </c>
      <c r="D28" s="1360">
        <f t="shared" si="1"/>
        <v>11</v>
      </c>
      <c r="E28" s="299">
        <v>1</v>
      </c>
      <c r="F28" s="300">
        <v>3</v>
      </c>
      <c r="G28" s="301">
        <v>6</v>
      </c>
      <c r="H28" s="300">
        <v>7</v>
      </c>
      <c r="I28" s="301">
        <v>0</v>
      </c>
      <c r="J28" s="300">
        <v>0</v>
      </c>
      <c r="K28" s="301">
        <v>0</v>
      </c>
      <c r="L28" s="300">
        <v>0</v>
      </c>
      <c r="M28" s="301">
        <v>0</v>
      </c>
      <c r="N28" s="302">
        <v>1</v>
      </c>
      <c r="O28" s="302">
        <v>0</v>
      </c>
      <c r="P28" s="300">
        <v>0</v>
      </c>
      <c r="R28" s="30"/>
    </row>
    <row r="29" spans="1:18" ht="27.6" customHeight="1" thickBot="1" x14ac:dyDescent="0.2">
      <c r="B29" s="270" t="s">
        <v>4598</v>
      </c>
      <c r="C29" s="306">
        <f t="shared" si="2"/>
        <v>73</v>
      </c>
      <c r="D29" s="1361">
        <f t="shared" si="1"/>
        <v>16</v>
      </c>
      <c r="E29" s="307">
        <v>27</v>
      </c>
      <c r="F29" s="308">
        <v>7</v>
      </c>
      <c r="G29" s="306">
        <v>46</v>
      </c>
      <c r="H29" s="308">
        <v>9</v>
      </c>
      <c r="I29" s="306">
        <v>0</v>
      </c>
      <c r="J29" s="308">
        <v>0</v>
      </c>
      <c r="K29" s="306">
        <v>0</v>
      </c>
      <c r="L29" s="308">
        <v>0</v>
      </c>
      <c r="M29" s="306">
        <v>0</v>
      </c>
      <c r="N29" s="309">
        <v>0</v>
      </c>
      <c r="O29" s="309">
        <v>0</v>
      </c>
      <c r="P29" s="308">
        <v>0</v>
      </c>
      <c r="R29" s="30"/>
    </row>
    <row r="30" spans="1:18" ht="27.6" customHeight="1" thickTop="1" thickBot="1" x14ac:dyDescent="0.2">
      <c r="B30" s="665" t="s">
        <v>3352</v>
      </c>
      <c r="C30" s="1362">
        <f>SUM(C7:C29)</f>
        <v>8588</v>
      </c>
      <c r="D30" s="1363">
        <f>SUM(D7:D29)</f>
        <v>4529</v>
      </c>
      <c r="E30" s="1364">
        <f t="shared" ref="E30:P30" si="3">SUM(E7:E29)</f>
        <v>1252</v>
      </c>
      <c r="F30" s="1365">
        <f t="shared" si="3"/>
        <v>955</v>
      </c>
      <c r="G30" s="1362">
        <f>SUM(G7:G29)</f>
        <v>5644</v>
      </c>
      <c r="H30" s="1365">
        <f>SUM(H7:H29)</f>
        <v>1744</v>
      </c>
      <c r="I30" s="1362">
        <f t="shared" si="3"/>
        <v>219</v>
      </c>
      <c r="J30" s="1365">
        <f t="shared" si="3"/>
        <v>52</v>
      </c>
      <c r="K30" s="1362">
        <f t="shared" si="3"/>
        <v>735</v>
      </c>
      <c r="L30" s="1365">
        <f t="shared" si="3"/>
        <v>188</v>
      </c>
      <c r="M30" s="1362">
        <f t="shared" si="3"/>
        <v>738</v>
      </c>
      <c r="N30" s="1366">
        <f t="shared" si="3"/>
        <v>1590</v>
      </c>
      <c r="O30" s="1366">
        <f t="shared" si="3"/>
        <v>61</v>
      </c>
      <c r="P30" s="1367">
        <f t="shared" si="3"/>
        <v>27</v>
      </c>
      <c r="R30" s="230"/>
    </row>
    <row r="31" spans="1:18" s="227" customFormat="1" x14ac:dyDescent="0.15">
      <c r="A31" s="226"/>
      <c r="B31" s="137"/>
      <c r="C31" s="138"/>
      <c r="D31" s="138"/>
      <c r="E31" s="138"/>
      <c r="F31" s="138"/>
      <c r="G31" s="138"/>
      <c r="H31" s="138"/>
      <c r="I31" s="138"/>
      <c r="J31" s="138"/>
      <c r="K31" s="138"/>
      <c r="L31" s="138"/>
      <c r="M31" s="138"/>
      <c r="N31" s="138"/>
      <c r="O31" s="138"/>
      <c r="P31" s="138"/>
      <c r="Q31" s="226"/>
      <c r="R31" s="230"/>
    </row>
    <row r="32" spans="1:18" s="227" customFormat="1" x14ac:dyDescent="0.15">
      <c r="A32" s="226"/>
      <c r="B32" s="226" t="s">
        <v>3036</v>
      </c>
      <c r="C32" s="226"/>
      <c r="D32" s="226"/>
      <c r="E32" s="226"/>
      <c r="F32" s="226"/>
      <c r="G32" s="226"/>
      <c r="H32" s="226"/>
      <c r="I32" s="226"/>
      <c r="J32" s="226"/>
      <c r="K32" s="226"/>
      <c r="L32" s="226"/>
      <c r="M32" s="226"/>
      <c r="N32" s="226"/>
      <c r="O32" s="226"/>
      <c r="P32" s="226"/>
      <c r="Q32" s="226"/>
      <c r="R32" s="449"/>
    </row>
    <row r="33" spans="2:18" s="227" customFormat="1" x14ac:dyDescent="0.15">
      <c r="B33" s="227" t="s">
        <v>2480</v>
      </c>
      <c r="R33" s="230"/>
    </row>
    <row r="34" spans="2:18" s="227" customFormat="1" x14ac:dyDescent="0.15">
      <c r="B34" s="227" t="s">
        <v>3038</v>
      </c>
      <c r="R34" s="230"/>
    </row>
    <row r="35" spans="2:18" x14ac:dyDescent="0.15">
      <c r="R35" s="230"/>
    </row>
    <row r="36" spans="2:18" x14ac:dyDescent="0.15">
      <c r="R36" s="230"/>
    </row>
    <row r="37" spans="2:18" x14ac:dyDescent="0.15">
      <c r="R37" s="230"/>
    </row>
    <row r="61" spans="6:6" ht="13.5" x14ac:dyDescent="0.15">
      <c r="F61" s="292"/>
    </row>
  </sheetData>
  <mergeCells count="17">
    <mergeCell ref="C5:C6"/>
    <mergeCell ref="D5:D6"/>
    <mergeCell ref="E5:E6"/>
    <mergeCell ref="F5:F6"/>
    <mergeCell ref="G5:G6"/>
    <mergeCell ref="C4:D4"/>
    <mergeCell ref="E4:F4"/>
    <mergeCell ref="G4:H4"/>
    <mergeCell ref="I4:J4"/>
    <mergeCell ref="K4:L4"/>
    <mergeCell ref="N5:N6"/>
    <mergeCell ref="H5:H6"/>
    <mergeCell ref="I5:I6"/>
    <mergeCell ref="J5:J6"/>
    <mergeCell ref="K5:K6"/>
    <mergeCell ref="L5:L6"/>
    <mergeCell ref="M5:M6"/>
  </mergeCells>
  <phoneticPr fontId="8"/>
  <printOptions horizontalCentered="1"/>
  <pageMargins left="0.59055118110236227" right="0.59055118110236227" top="0.59055118110236227" bottom="0.59055118110236227" header="0.39370078740157483" footer="0.39370078740157483"/>
  <pageSetup paperSize="9" scale="95" firstPageNumber="2" orientation="portrait" r:id="rId1"/>
  <headerFoot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61"/>
  <sheetViews>
    <sheetView view="pageBreakPreview" zoomScale="85" zoomScaleNormal="75" zoomScaleSheetLayoutView="85" workbookViewId="0">
      <pane ySplit="6" topLeftCell="A7" activePane="bottomLeft" state="frozen"/>
      <selection activeCell="M31" sqref="M31"/>
      <selection pane="bottomLeft" activeCell="R1" sqref="R1:R1048576"/>
    </sheetView>
  </sheetViews>
  <sheetFormatPr defaultRowHeight="12" x14ac:dyDescent="0.15"/>
  <cols>
    <col min="1" max="1" width="1.625" style="56" customWidth="1"/>
    <col min="2" max="2" width="9.625" style="56" customWidth="1"/>
    <col min="3" max="16" width="5.625" style="56" customWidth="1"/>
    <col min="17" max="17" width="1.625" style="56" customWidth="1"/>
    <col min="18" max="18" width="3.625" style="228" customWidth="1"/>
    <col min="19" max="16384" width="9" style="56"/>
  </cols>
  <sheetData>
    <row r="1" spans="1:21" s="227" customFormat="1" x14ac:dyDescent="0.15">
      <c r="A1" s="226"/>
      <c r="B1" s="226"/>
      <c r="C1" s="226"/>
      <c r="D1" s="226"/>
      <c r="E1" s="226"/>
      <c r="F1" s="226"/>
      <c r="G1" s="226"/>
      <c r="H1" s="226"/>
      <c r="I1" s="226"/>
      <c r="J1" s="226"/>
      <c r="K1" s="226"/>
      <c r="L1" s="226"/>
      <c r="M1" s="226"/>
      <c r="N1" s="226"/>
      <c r="O1" s="226"/>
      <c r="P1" s="226"/>
      <c r="Q1" s="226"/>
      <c r="R1" s="226"/>
    </row>
    <row r="2" spans="1:21" s="227" customFormat="1" ht="45" customHeight="1" x14ac:dyDescent="0.15">
      <c r="A2" s="226"/>
      <c r="B2" s="226"/>
      <c r="C2" s="226"/>
      <c r="D2" s="226"/>
      <c r="E2" s="226"/>
      <c r="F2" s="226"/>
      <c r="G2" s="226"/>
      <c r="H2" s="226"/>
      <c r="I2" s="226"/>
      <c r="J2" s="226" t="s">
        <v>2454</v>
      </c>
      <c r="K2" s="226"/>
      <c r="L2" s="226"/>
      <c r="M2" s="226"/>
      <c r="N2" s="226"/>
      <c r="O2" s="226"/>
      <c r="P2" s="226"/>
      <c r="Q2" s="226"/>
      <c r="R2" s="226"/>
    </row>
    <row r="3" spans="1:21" s="227" customFormat="1" ht="12.75" thickBot="1" x14ac:dyDescent="0.2">
      <c r="A3" s="226"/>
      <c r="B3" s="226"/>
      <c r="C3" s="226"/>
      <c r="D3" s="226"/>
      <c r="E3" s="226"/>
      <c r="F3" s="226"/>
      <c r="G3" s="226"/>
      <c r="H3" s="226"/>
      <c r="I3" s="226"/>
      <c r="J3" s="226"/>
      <c r="K3" s="226"/>
      <c r="L3" s="226"/>
      <c r="M3" s="226"/>
      <c r="N3" s="226"/>
      <c r="O3" s="226"/>
      <c r="P3" s="226"/>
      <c r="Q3" s="226"/>
      <c r="R3" s="226"/>
    </row>
    <row r="4" spans="1:21" s="227" customFormat="1" ht="24.95" customHeight="1" x14ac:dyDescent="0.15">
      <c r="A4" s="226"/>
      <c r="B4" s="660" t="s">
        <v>2455</v>
      </c>
      <c r="C4" s="1778" t="s">
        <v>4599</v>
      </c>
      <c r="D4" s="1766"/>
      <c r="E4" s="1767" t="s">
        <v>16</v>
      </c>
      <c r="F4" s="1768"/>
      <c r="G4" s="1769" t="s">
        <v>17</v>
      </c>
      <c r="H4" s="1770"/>
      <c r="I4" s="1769" t="s">
        <v>4600</v>
      </c>
      <c r="J4" s="1770"/>
      <c r="K4" s="1767" t="s">
        <v>4601</v>
      </c>
      <c r="L4" s="1768"/>
      <c r="M4" s="661" t="s">
        <v>4602</v>
      </c>
      <c r="N4" s="662"/>
      <c r="O4" s="663"/>
      <c r="P4" s="657"/>
      <c r="Q4" s="226"/>
      <c r="R4" s="228"/>
    </row>
    <row r="5" spans="1:21" s="227" customFormat="1" ht="24.95" customHeight="1" x14ac:dyDescent="0.15">
      <c r="A5" s="226"/>
      <c r="B5" s="277"/>
      <c r="C5" s="1779" t="s">
        <v>18</v>
      </c>
      <c r="D5" s="1781" t="s">
        <v>2456</v>
      </c>
      <c r="E5" s="1773" t="s">
        <v>18</v>
      </c>
      <c r="F5" s="1761" t="s">
        <v>2456</v>
      </c>
      <c r="G5" s="1763" t="s">
        <v>18</v>
      </c>
      <c r="H5" s="1761" t="s">
        <v>2456</v>
      </c>
      <c r="I5" s="1763" t="s">
        <v>18</v>
      </c>
      <c r="J5" s="1761" t="s">
        <v>2456</v>
      </c>
      <c r="K5" s="1763" t="s">
        <v>18</v>
      </c>
      <c r="L5" s="1761" t="s">
        <v>2456</v>
      </c>
      <c r="M5" s="1763" t="s">
        <v>18</v>
      </c>
      <c r="N5" s="1759" t="s">
        <v>2456</v>
      </c>
      <c r="O5" s="278" t="s">
        <v>3094</v>
      </c>
      <c r="P5" s="279"/>
      <c r="Q5" s="226"/>
      <c r="R5" s="228"/>
    </row>
    <row r="6" spans="1:21" s="227" customFormat="1" ht="24.95" customHeight="1" thickBot="1" x14ac:dyDescent="0.2">
      <c r="A6" s="226"/>
      <c r="B6" s="664" t="s">
        <v>4584</v>
      </c>
      <c r="C6" s="1780"/>
      <c r="D6" s="1782"/>
      <c r="E6" s="1783"/>
      <c r="F6" s="1776"/>
      <c r="G6" s="1777"/>
      <c r="H6" s="1776"/>
      <c r="I6" s="1777"/>
      <c r="J6" s="1776"/>
      <c r="K6" s="1777"/>
      <c r="L6" s="1776"/>
      <c r="M6" s="1777"/>
      <c r="N6" s="1775"/>
      <c r="O6" s="274" t="s">
        <v>18</v>
      </c>
      <c r="P6" s="275" t="s">
        <v>2456</v>
      </c>
      <c r="Q6" s="226"/>
      <c r="R6" s="228"/>
    </row>
    <row r="7" spans="1:21" ht="27.6" customHeight="1" x14ac:dyDescent="0.15">
      <c r="B7" s="55" t="s">
        <v>4603</v>
      </c>
      <c r="C7" s="301">
        <f>SUM(E7,I7,G7,K7,M7)</f>
        <v>0</v>
      </c>
      <c r="D7" s="1359">
        <f t="shared" ref="D7:D12" si="0">SUM(F7,J7,H7,L7,N7)</f>
        <v>2</v>
      </c>
      <c r="E7" s="299">
        <v>0</v>
      </c>
      <c r="F7" s="310">
        <v>1</v>
      </c>
      <c r="G7" s="301">
        <v>0</v>
      </c>
      <c r="H7" s="310">
        <v>0</v>
      </c>
      <c r="I7" s="301">
        <v>0</v>
      </c>
      <c r="J7" s="310">
        <v>0</v>
      </c>
      <c r="K7" s="301">
        <v>0</v>
      </c>
      <c r="L7" s="310">
        <v>0</v>
      </c>
      <c r="M7" s="301">
        <v>0</v>
      </c>
      <c r="N7" s="302">
        <v>1</v>
      </c>
      <c r="O7" s="302">
        <v>0</v>
      </c>
      <c r="P7" s="300">
        <v>0</v>
      </c>
      <c r="R7" s="30"/>
      <c r="T7" s="231"/>
      <c r="U7" s="231"/>
    </row>
    <row r="8" spans="1:21" ht="27.6" customHeight="1" x14ac:dyDescent="0.15">
      <c r="B8" s="29" t="s">
        <v>4604</v>
      </c>
      <c r="C8" s="298">
        <f t="shared" ref="C8:D23" si="1">SUM(E8,I8,G8,K8,M8)</f>
        <v>0</v>
      </c>
      <c r="D8" s="1359">
        <f t="shared" si="0"/>
        <v>0</v>
      </c>
      <c r="E8" s="303">
        <v>0</v>
      </c>
      <c r="F8" s="394">
        <v>0</v>
      </c>
      <c r="G8" s="298">
        <v>0</v>
      </c>
      <c r="H8" s="394">
        <v>0</v>
      </c>
      <c r="I8" s="298">
        <v>0</v>
      </c>
      <c r="J8" s="394">
        <v>0</v>
      </c>
      <c r="K8" s="298">
        <v>0</v>
      </c>
      <c r="L8" s="394">
        <v>0</v>
      </c>
      <c r="M8" s="298">
        <v>0</v>
      </c>
      <c r="N8" s="305">
        <v>0</v>
      </c>
      <c r="O8" s="305">
        <v>0</v>
      </c>
      <c r="P8" s="304">
        <v>0</v>
      </c>
      <c r="R8" s="30"/>
    </row>
    <row r="9" spans="1:21" ht="27.6" customHeight="1" x14ac:dyDescent="0.15">
      <c r="B9" s="29" t="s">
        <v>3882</v>
      </c>
      <c r="C9" s="298">
        <f t="shared" si="1"/>
        <v>0</v>
      </c>
      <c r="D9" s="1359">
        <f t="shared" si="0"/>
        <v>0</v>
      </c>
      <c r="E9" s="303">
        <v>0</v>
      </c>
      <c r="F9" s="394">
        <v>0</v>
      </c>
      <c r="G9" s="298">
        <v>0</v>
      </c>
      <c r="H9" s="394">
        <v>0</v>
      </c>
      <c r="I9" s="298">
        <v>0</v>
      </c>
      <c r="J9" s="394">
        <v>0</v>
      </c>
      <c r="K9" s="298">
        <v>0</v>
      </c>
      <c r="L9" s="394">
        <v>0</v>
      </c>
      <c r="M9" s="298">
        <v>0</v>
      </c>
      <c r="N9" s="305">
        <v>0</v>
      </c>
      <c r="O9" s="305">
        <v>0</v>
      </c>
      <c r="P9" s="304">
        <v>0</v>
      </c>
      <c r="R9" s="30"/>
    </row>
    <row r="10" spans="1:21" ht="27.6" customHeight="1" x14ac:dyDescent="0.15">
      <c r="B10" s="55" t="s">
        <v>3884</v>
      </c>
      <c r="C10" s="298">
        <f t="shared" si="1"/>
        <v>0</v>
      </c>
      <c r="D10" s="1359">
        <f t="shared" si="0"/>
        <v>0</v>
      </c>
      <c r="E10" s="299">
        <v>0</v>
      </c>
      <c r="F10" s="310">
        <v>0</v>
      </c>
      <c r="G10" s="301">
        <v>0</v>
      </c>
      <c r="H10" s="310">
        <v>0</v>
      </c>
      <c r="I10" s="301">
        <v>0</v>
      </c>
      <c r="J10" s="310">
        <v>0</v>
      </c>
      <c r="K10" s="301">
        <v>0</v>
      </c>
      <c r="L10" s="310">
        <v>0</v>
      </c>
      <c r="M10" s="301">
        <v>0</v>
      </c>
      <c r="N10" s="302">
        <v>0</v>
      </c>
      <c r="O10" s="302">
        <v>0</v>
      </c>
      <c r="P10" s="300">
        <v>0</v>
      </c>
      <c r="R10" s="30"/>
    </row>
    <row r="11" spans="1:21" ht="27.6" customHeight="1" x14ac:dyDescent="0.15">
      <c r="B11" s="55" t="s">
        <v>4</v>
      </c>
      <c r="C11" s="298">
        <f t="shared" si="1"/>
        <v>1</v>
      </c>
      <c r="D11" s="1359">
        <f t="shared" si="0"/>
        <v>0</v>
      </c>
      <c r="E11" s="299">
        <v>0</v>
      </c>
      <c r="F11" s="310">
        <v>0</v>
      </c>
      <c r="G11" s="301">
        <v>0</v>
      </c>
      <c r="H11" s="310">
        <v>0</v>
      </c>
      <c r="I11" s="301">
        <v>0</v>
      </c>
      <c r="J11" s="310">
        <v>0</v>
      </c>
      <c r="K11" s="301">
        <v>0</v>
      </c>
      <c r="L11" s="310">
        <v>0</v>
      </c>
      <c r="M11" s="301">
        <v>1</v>
      </c>
      <c r="N11" s="302">
        <v>0</v>
      </c>
      <c r="O11" s="302">
        <v>0</v>
      </c>
      <c r="P11" s="300">
        <v>0</v>
      </c>
      <c r="R11" s="30"/>
    </row>
    <row r="12" spans="1:21" ht="27.6" customHeight="1" x14ac:dyDescent="0.15">
      <c r="B12" s="55" t="s">
        <v>2323</v>
      </c>
      <c r="C12" s="298">
        <f t="shared" si="1"/>
        <v>121</v>
      </c>
      <c r="D12" s="1359">
        <f t="shared" si="0"/>
        <v>0</v>
      </c>
      <c r="E12" s="299">
        <v>42</v>
      </c>
      <c r="F12" s="310">
        <v>0</v>
      </c>
      <c r="G12" s="301">
        <v>79</v>
      </c>
      <c r="H12" s="310">
        <v>0</v>
      </c>
      <c r="I12" s="301">
        <v>0</v>
      </c>
      <c r="J12" s="310">
        <v>0</v>
      </c>
      <c r="K12" s="301">
        <v>0</v>
      </c>
      <c r="L12" s="310">
        <v>0</v>
      </c>
      <c r="M12" s="301">
        <v>0</v>
      </c>
      <c r="N12" s="302">
        <v>0</v>
      </c>
      <c r="O12" s="302">
        <v>0</v>
      </c>
      <c r="P12" s="300">
        <v>0</v>
      </c>
      <c r="R12" s="30"/>
      <c r="T12" s="231"/>
    </row>
    <row r="13" spans="1:21" ht="27.6" customHeight="1" x14ac:dyDescent="0.15">
      <c r="B13" s="55" t="s">
        <v>4605</v>
      </c>
      <c r="C13" s="298">
        <f t="shared" si="1"/>
        <v>1</v>
      </c>
      <c r="D13" s="1359">
        <f t="shared" si="1"/>
        <v>0</v>
      </c>
      <c r="E13" s="299">
        <v>1</v>
      </c>
      <c r="F13" s="310">
        <v>0</v>
      </c>
      <c r="G13" s="301">
        <v>0</v>
      </c>
      <c r="H13" s="310">
        <v>0</v>
      </c>
      <c r="I13" s="301">
        <v>0</v>
      </c>
      <c r="J13" s="310">
        <v>0</v>
      </c>
      <c r="K13" s="301">
        <v>0</v>
      </c>
      <c r="L13" s="310">
        <v>0</v>
      </c>
      <c r="M13" s="301">
        <v>0</v>
      </c>
      <c r="N13" s="302">
        <v>0</v>
      </c>
      <c r="O13" s="302">
        <v>0</v>
      </c>
      <c r="P13" s="300">
        <v>0</v>
      </c>
      <c r="R13" s="30"/>
    </row>
    <row r="14" spans="1:21" ht="27.6" customHeight="1" x14ac:dyDescent="0.15">
      <c r="B14" s="55" t="s">
        <v>5</v>
      </c>
      <c r="C14" s="298">
        <f t="shared" si="1"/>
        <v>0</v>
      </c>
      <c r="D14" s="1359">
        <f t="shared" si="1"/>
        <v>0</v>
      </c>
      <c r="E14" s="299">
        <v>0</v>
      </c>
      <c r="F14" s="310">
        <v>0</v>
      </c>
      <c r="G14" s="301">
        <v>0</v>
      </c>
      <c r="H14" s="310">
        <v>0</v>
      </c>
      <c r="I14" s="301">
        <v>0</v>
      </c>
      <c r="J14" s="310">
        <v>0</v>
      </c>
      <c r="K14" s="301">
        <v>0</v>
      </c>
      <c r="L14" s="310">
        <v>0</v>
      </c>
      <c r="M14" s="301">
        <v>0</v>
      </c>
      <c r="N14" s="302">
        <v>0</v>
      </c>
      <c r="O14" s="302">
        <v>0</v>
      </c>
      <c r="P14" s="300">
        <v>0</v>
      </c>
      <c r="R14" s="30"/>
    </row>
    <row r="15" spans="1:21" ht="27.6" customHeight="1" x14ac:dyDescent="0.15">
      <c r="B15" s="55" t="s">
        <v>4606</v>
      </c>
      <c r="C15" s="298">
        <f t="shared" si="1"/>
        <v>0</v>
      </c>
      <c r="D15" s="1359">
        <f t="shared" si="1"/>
        <v>0</v>
      </c>
      <c r="E15" s="299">
        <v>0</v>
      </c>
      <c r="F15" s="310">
        <v>0</v>
      </c>
      <c r="G15" s="301">
        <v>0</v>
      </c>
      <c r="H15" s="310">
        <v>0</v>
      </c>
      <c r="I15" s="301">
        <v>0</v>
      </c>
      <c r="J15" s="310">
        <v>0</v>
      </c>
      <c r="K15" s="301">
        <v>0</v>
      </c>
      <c r="L15" s="310">
        <v>0</v>
      </c>
      <c r="M15" s="301">
        <v>0</v>
      </c>
      <c r="N15" s="302">
        <v>0</v>
      </c>
      <c r="O15" s="302">
        <v>0</v>
      </c>
      <c r="P15" s="300">
        <v>0</v>
      </c>
      <c r="R15" s="30"/>
    </row>
    <row r="16" spans="1:21" ht="27.6" customHeight="1" x14ac:dyDescent="0.15">
      <c r="B16" s="55" t="s">
        <v>42</v>
      </c>
      <c r="C16" s="298">
        <f t="shared" si="1"/>
        <v>7</v>
      </c>
      <c r="D16" s="1359">
        <f t="shared" si="1"/>
        <v>1</v>
      </c>
      <c r="E16" s="299">
        <v>7</v>
      </c>
      <c r="F16" s="310">
        <v>1</v>
      </c>
      <c r="G16" s="301">
        <v>0</v>
      </c>
      <c r="H16" s="310">
        <v>0</v>
      </c>
      <c r="I16" s="301">
        <v>0</v>
      </c>
      <c r="J16" s="310">
        <v>0</v>
      </c>
      <c r="K16" s="301">
        <v>0</v>
      </c>
      <c r="L16" s="310">
        <v>0</v>
      </c>
      <c r="M16" s="301">
        <v>0</v>
      </c>
      <c r="N16" s="302">
        <v>0</v>
      </c>
      <c r="O16" s="302">
        <v>0</v>
      </c>
      <c r="P16" s="300">
        <v>0</v>
      </c>
      <c r="R16" s="30"/>
    </row>
    <row r="17" spans="1:18" ht="27.6" customHeight="1" x14ac:dyDescent="0.15">
      <c r="B17" s="55" t="s">
        <v>3937</v>
      </c>
      <c r="C17" s="298">
        <f t="shared" si="1"/>
        <v>0</v>
      </c>
      <c r="D17" s="1359">
        <f t="shared" si="1"/>
        <v>0</v>
      </c>
      <c r="E17" s="299">
        <v>0</v>
      </c>
      <c r="F17" s="310">
        <v>0</v>
      </c>
      <c r="G17" s="301">
        <v>0</v>
      </c>
      <c r="H17" s="310">
        <v>0</v>
      </c>
      <c r="I17" s="301">
        <v>0</v>
      </c>
      <c r="J17" s="310">
        <v>0</v>
      </c>
      <c r="K17" s="301">
        <v>0</v>
      </c>
      <c r="L17" s="310">
        <v>0</v>
      </c>
      <c r="M17" s="301">
        <v>0</v>
      </c>
      <c r="N17" s="302">
        <v>0</v>
      </c>
      <c r="O17" s="302">
        <v>0</v>
      </c>
      <c r="P17" s="300">
        <v>0</v>
      </c>
      <c r="R17" s="30"/>
    </row>
    <row r="18" spans="1:18" ht="27.6" customHeight="1" x14ac:dyDescent="0.15">
      <c r="B18" s="29" t="s">
        <v>4607</v>
      </c>
      <c r="C18" s="298">
        <f t="shared" si="1"/>
        <v>0</v>
      </c>
      <c r="D18" s="1359">
        <f t="shared" si="1"/>
        <v>0</v>
      </c>
      <c r="E18" s="303">
        <v>0</v>
      </c>
      <c r="F18" s="394">
        <v>0</v>
      </c>
      <c r="G18" s="298">
        <v>0</v>
      </c>
      <c r="H18" s="394">
        <v>0</v>
      </c>
      <c r="I18" s="298">
        <v>0</v>
      </c>
      <c r="J18" s="394">
        <v>0</v>
      </c>
      <c r="K18" s="298">
        <v>0</v>
      </c>
      <c r="L18" s="394">
        <v>0</v>
      </c>
      <c r="M18" s="298">
        <v>0</v>
      </c>
      <c r="N18" s="305">
        <v>0</v>
      </c>
      <c r="O18" s="305">
        <v>0</v>
      </c>
      <c r="P18" s="304">
        <v>0</v>
      </c>
      <c r="R18" s="30"/>
    </row>
    <row r="19" spans="1:18" ht="27.6" customHeight="1" x14ac:dyDescent="0.15">
      <c r="B19" s="269" t="s">
        <v>8</v>
      </c>
      <c r="C19" s="298">
        <f t="shared" si="1"/>
        <v>4</v>
      </c>
      <c r="D19" s="1359">
        <f t="shared" si="1"/>
        <v>0</v>
      </c>
      <c r="E19" s="299">
        <v>4</v>
      </c>
      <c r="F19" s="310">
        <v>0</v>
      </c>
      <c r="G19" s="301">
        <v>0</v>
      </c>
      <c r="H19" s="310">
        <v>0</v>
      </c>
      <c r="I19" s="301">
        <v>0</v>
      </c>
      <c r="J19" s="310">
        <v>0</v>
      </c>
      <c r="K19" s="301">
        <v>0</v>
      </c>
      <c r="L19" s="310">
        <v>0</v>
      </c>
      <c r="M19" s="301">
        <v>0</v>
      </c>
      <c r="N19" s="302">
        <v>0</v>
      </c>
      <c r="O19" s="302">
        <v>0</v>
      </c>
      <c r="P19" s="300">
        <v>0</v>
      </c>
      <c r="R19" s="30"/>
    </row>
    <row r="20" spans="1:18" ht="27.6" customHeight="1" x14ac:dyDescent="0.15">
      <c r="B20" s="55" t="s">
        <v>4608</v>
      </c>
      <c r="C20" s="298">
        <f t="shared" si="1"/>
        <v>0</v>
      </c>
      <c r="D20" s="1359">
        <f t="shared" si="1"/>
        <v>0</v>
      </c>
      <c r="E20" s="299">
        <v>0</v>
      </c>
      <c r="F20" s="310">
        <v>0</v>
      </c>
      <c r="G20" s="301">
        <v>0</v>
      </c>
      <c r="H20" s="310">
        <v>0</v>
      </c>
      <c r="I20" s="301">
        <v>0</v>
      </c>
      <c r="J20" s="310">
        <v>0</v>
      </c>
      <c r="K20" s="301">
        <v>0</v>
      </c>
      <c r="L20" s="310">
        <v>0</v>
      </c>
      <c r="M20" s="301">
        <v>0</v>
      </c>
      <c r="N20" s="302">
        <v>0</v>
      </c>
      <c r="O20" s="302">
        <v>0</v>
      </c>
      <c r="P20" s="300">
        <v>0</v>
      </c>
      <c r="R20" s="30"/>
    </row>
    <row r="21" spans="1:18" ht="27.6" customHeight="1" x14ac:dyDescent="0.15">
      <c r="B21" s="29" t="s">
        <v>31</v>
      </c>
      <c r="C21" s="298">
        <f t="shared" si="1"/>
        <v>12</v>
      </c>
      <c r="D21" s="1359">
        <f t="shared" si="1"/>
        <v>2</v>
      </c>
      <c r="E21" s="303">
        <v>12</v>
      </c>
      <c r="F21" s="310">
        <v>1</v>
      </c>
      <c r="G21" s="301">
        <v>0</v>
      </c>
      <c r="H21" s="310">
        <v>0</v>
      </c>
      <c r="I21" s="301">
        <v>0</v>
      </c>
      <c r="J21" s="310">
        <v>0</v>
      </c>
      <c r="K21" s="301">
        <v>0</v>
      </c>
      <c r="L21" s="310">
        <v>0</v>
      </c>
      <c r="M21" s="301">
        <v>0</v>
      </c>
      <c r="N21" s="302">
        <v>1</v>
      </c>
      <c r="O21" s="302">
        <v>0</v>
      </c>
      <c r="P21" s="300">
        <v>0</v>
      </c>
      <c r="R21" s="30"/>
    </row>
    <row r="22" spans="1:18" ht="27.6" customHeight="1" x14ac:dyDescent="0.15">
      <c r="B22" s="55" t="s">
        <v>4609</v>
      </c>
      <c r="C22" s="298">
        <f t="shared" si="1"/>
        <v>0</v>
      </c>
      <c r="D22" s="1359">
        <f t="shared" si="1"/>
        <v>0</v>
      </c>
      <c r="E22" s="299">
        <v>0</v>
      </c>
      <c r="F22" s="310">
        <v>0</v>
      </c>
      <c r="G22" s="301">
        <v>0</v>
      </c>
      <c r="H22" s="310">
        <v>0</v>
      </c>
      <c r="I22" s="301">
        <v>0</v>
      </c>
      <c r="J22" s="310">
        <v>0</v>
      </c>
      <c r="K22" s="301">
        <v>0</v>
      </c>
      <c r="L22" s="310">
        <v>0</v>
      </c>
      <c r="M22" s="301">
        <v>0</v>
      </c>
      <c r="N22" s="302">
        <v>0</v>
      </c>
      <c r="O22" s="302">
        <v>0</v>
      </c>
      <c r="P22" s="300">
        <v>0</v>
      </c>
      <c r="R22" s="30"/>
    </row>
    <row r="23" spans="1:18" ht="27.6" customHeight="1" x14ac:dyDescent="0.15">
      <c r="B23" s="55" t="s">
        <v>4610</v>
      </c>
      <c r="C23" s="298">
        <f t="shared" si="1"/>
        <v>0</v>
      </c>
      <c r="D23" s="1359">
        <f t="shared" si="1"/>
        <v>1</v>
      </c>
      <c r="E23" s="299">
        <v>0</v>
      </c>
      <c r="F23" s="310">
        <v>1</v>
      </c>
      <c r="G23" s="301">
        <v>0</v>
      </c>
      <c r="H23" s="310">
        <v>0</v>
      </c>
      <c r="I23" s="301">
        <v>0</v>
      </c>
      <c r="J23" s="310">
        <v>0</v>
      </c>
      <c r="K23" s="301">
        <v>0</v>
      </c>
      <c r="L23" s="310">
        <v>0</v>
      </c>
      <c r="M23" s="301">
        <v>0</v>
      </c>
      <c r="N23" s="302">
        <v>0</v>
      </c>
      <c r="O23" s="302">
        <v>0</v>
      </c>
      <c r="P23" s="300">
        <v>0</v>
      </c>
      <c r="R23" s="30"/>
    </row>
    <row r="24" spans="1:18" ht="27.6" customHeight="1" x14ac:dyDescent="0.15">
      <c r="B24" s="55" t="s">
        <v>4611</v>
      </c>
      <c r="C24" s="298">
        <f t="shared" ref="C24:D29" si="2">SUM(E24,I24,G24,K24,M24)</f>
        <v>3</v>
      </c>
      <c r="D24" s="1359">
        <f t="shared" si="2"/>
        <v>0</v>
      </c>
      <c r="E24" s="299">
        <v>3</v>
      </c>
      <c r="F24" s="310">
        <v>0</v>
      </c>
      <c r="G24" s="301">
        <v>0</v>
      </c>
      <c r="H24" s="310">
        <v>0</v>
      </c>
      <c r="I24" s="301">
        <v>0</v>
      </c>
      <c r="J24" s="310">
        <v>0</v>
      </c>
      <c r="K24" s="301">
        <v>0</v>
      </c>
      <c r="L24" s="310">
        <v>0</v>
      </c>
      <c r="M24" s="301">
        <v>0</v>
      </c>
      <c r="N24" s="302">
        <v>0</v>
      </c>
      <c r="O24" s="302">
        <v>0</v>
      </c>
      <c r="P24" s="300">
        <v>0</v>
      </c>
      <c r="R24" s="30"/>
    </row>
    <row r="25" spans="1:18" ht="27.6" customHeight="1" x14ac:dyDescent="0.15">
      <c r="B25" s="269" t="s">
        <v>4612</v>
      </c>
      <c r="C25" s="298">
        <f t="shared" si="2"/>
        <v>0</v>
      </c>
      <c r="D25" s="1359">
        <f t="shared" si="2"/>
        <v>4</v>
      </c>
      <c r="E25" s="299">
        <v>0</v>
      </c>
      <c r="F25" s="310">
        <v>1</v>
      </c>
      <c r="G25" s="301">
        <v>0</v>
      </c>
      <c r="H25" s="310">
        <v>1</v>
      </c>
      <c r="I25" s="301">
        <v>0</v>
      </c>
      <c r="J25" s="310">
        <v>0</v>
      </c>
      <c r="K25" s="301">
        <v>0</v>
      </c>
      <c r="L25" s="310">
        <v>0</v>
      </c>
      <c r="M25" s="301">
        <v>0</v>
      </c>
      <c r="N25" s="302">
        <v>2</v>
      </c>
      <c r="O25" s="302">
        <v>0</v>
      </c>
      <c r="P25" s="300">
        <v>0</v>
      </c>
      <c r="R25" s="30"/>
    </row>
    <row r="26" spans="1:18" ht="27.6" customHeight="1" x14ac:dyDescent="0.15">
      <c r="B26" s="55" t="s">
        <v>4613</v>
      </c>
      <c r="C26" s="298">
        <f t="shared" si="2"/>
        <v>0</v>
      </c>
      <c r="D26" s="1359">
        <f t="shared" si="2"/>
        <v>20</v>
      </c>
      <c r="E26" s="299">
        <v>0</v>
      </c>
      <c r="F26" s="310">
        <v>20</v>
      </c>
      <c r="G26" s="301">
        <v>0</v>
      </c>
      <c r="H26" s="310">
        <v>0</v>
      </c>
      <c r="I26" s="301">
        <v>0</v>
      </c>
      <c r="J26" s="310">
        <v>0</v>
      </c>
      <c r="K26" s="301">
        <v>0</v>
      </c>
      <c r="L26" s="310">
        <v>0</v>
      </c>
      <c r="M26" s="301">
        <v>0</v>
      </c>
      <c r="N26" s="302">
        <v>0</v>
      </c>
      <c r="O26" s="302">
        <v>0</v>
      </c>
      <c r="P26" s="300">
        <v>0</v>
      </c>
      <c r="R26" s="30"/>
    </row>
    <row r="27" spans="1:18" ht="27.6" customHeight="1" x14ac:dyDescent="0.15">
      <c r="B27" s="269" t="s">
        <v>4614</v>
      </c>
      <c r="C27" s="298">
        <f t="shared" si="2"/>
        <v>0</v>
      </c>
      <c r="D27" s="1359">
        <f t="shared" si="2"/>
        <v>0</v>
      </c>
      <c r="E27" s="299">
        <v>0</v>
      </c>
      <c r="F27" s="310">
        <v>0</v>
      </c>
      <c r="G27" s="301">
        <v>0</v>
      </c>
      <c r="H27" s="310">
        <v>0</v>
      </c>
      <c r="I27" s="301">
        <v>0</v>
      </c>
      <c r="J27" s="310">
        <v>0</v>
      </c>
      <c r="K27" s="301">
        <v>0</v>
      </c>
      <c r="L27" s="310">
        <v>0</v>
      </c>
      <c r="M27" s="301">
        <v>0</v>
      </c>
      <c r="N27" s="302">
        <v>0</v>
      </c>
      <c r="O27" s="302">
        <v>0</v>
      </c>
      <c r="P27" s="300">
        <v>0</v>
      </c>
      <c r="R27" s="30"/>
    </row>
    <row r="28" spans="1:18" ht="27.6" customHeight="1" x14ac:dyDescent="0.15">
      <c r="B28" s="55" t="s">
        <v>4615</v>
      </c>
      <c r="C28" s="298">
        <f t="shared" si="2"/>
        <v>2</v>
      </c>
      <c r="D28" s="1359">
        <f t="shared" si="2"/>
        <v>1</v>
      </c>
      <c r="E28" s="299">
        <v>2</v>
      </c>
      <c r="F28" s="310">
        <v>1</v>
      </c>
      <c r="G28" s="301">
        <v>0</v>
      </c>
      <c r="H28" s="310">
        <v>0</v>
      </c>
      <c r="I28" s="301">
        <v>0</v>
      </c>
      <c r="J28" s="310">
        <v>0</v>
      </c>
      <c r="K28" s="301">
        <v>0</v>
      </c>
      <c r="L28" s="310">
        <v>0</v>
      </c>
      <c r="M28" s="301">
        <v>0</v>
      </c>
      <c r="N28" s="302">
        <v>0</v>
      </c>
      <c r="O28" s="302">
        <v>0</v>
      </c>
      <c r="P28" s="300">
        <v>0</v>
      </c>
      <c r="R28" s="30"/>
    </row>
    <row r="29" spans="1:18" ht="27.6" customHeight="1" thickBot="1" x14ac:dyDescent="0.2">
      <c r="B29" s="270" t="s">
        <v>4616</v>
      </c>
      <c r="C29" s="306">
        <f t="shared" si="2"/>
        <v>7</v>
      </c>
      <c r="D29" s="1361">
        <f t="shared" si="2"/>
        <v>1</v>
      </c>
      <c r="E29" s="307">
        <v>7</v>
      </c>
      <c r="F29" s="395">
        <v>0</v>
      </c>
      <c r="G29" s="306">
        <v>0</v>
      </c>
      <c r="H29" s="395">
        <v>1</v>
      </c>
      <c r="I29" s="306">
        <v>0</v>
      </c>
      <c r="J29" s="395">
        <v>0</v>
      </c>
      <c r="K29" s="306">
        <v>0</v>
      </c>
      <c r="L29" s="395">
        <v>0</v>
      </c>
      <c r="M29" s="306">
        <v>0</v>
      </c>
      <c r="N29" s="309">
        <v>0</v>
      </c>
      <c r="O29" s="309">
        <v>0</v>
      </c>
      <c r="P29" s="308">
        <v>0</v>
      </c>
      <c r="R29" s="30"/>
    </row>
    <row r="30" spans="1:18" ht="27.6" customHeight="1" thickTop="1" thickBot="1" x14ac:dyDescent="0.2">
      <c r="B30" s="665" t="s">
        <v>4617</v>
      </c>
      <c r="C30" s="1362">
        <f>SUM(C7:C29)</f>
        <v>158</v>
      </c>
      <c r="D30" s="1363">
        <f>SUM(D7:D29)</f>
        <v>32</v>
      </c>
      <c r="E30" s="1364">
        <f t="shared" ref="E30:P30" si="3">SUM(E7:E29)</f>
        <v>78</v>
      </c>
      <c r="F30" s="1365">
        <f t="shared" si="3"/>
        <v>26</v>
      </c>
      <c r="G30" s="1362">
        <f>SUM(G7:G29)</f>
        <v>79</v>
      </c>
      <c r="H30" s="1365">
        <f>SUM(H7:H29)</f>
        <v>2</v>
      </c>
      <c r="I30" s="1362">
        <f t="shared" si="3"/>
        <v>0</v>
      </c>
      <c r="J30" s="1365">
        <f t="shared" si="3"/>
        <v>0</v>
      </c>
      <c r="K30" s="1362">
        <f t="shared" si="3"/>
        <v>0</v>
      </c>
      <c r="L30" s="1365">
        <f t="shared" si="3"/>
        <v>0</v>
      </c>
      <c r="M30" s="1362">
        <f t="shared" si="3"/>
        <v>1</v>
      </c>
      <c r="N30" s="1366">
        <f t="shared" si="3"/>
        <v>4</v>
      </c>
      <c r="O30" s="1366">
        <f t="shared" si="3"/>
        <v>0</v>
      </c>
      <c r="P30" s="1367">
        <f t="shared" si="3"/>
        <v>0</v>
      </c>
      <c r="R30" s="230"/>
    </row>
    <row r="31" spans="1:18" x14ac:dyDescent="0.15">
      <c r="B31" s="139"/>
      <c r="C31" s="140"/>
      <c r="D31" s="140"/>
      <c r="E31" s="140"/>
      <c r="F31" s="140"/>
      <c r="G31" s="140"/>
      <c r="H31" s="140"/>
      <c r="I31" s="140"/>
      <c r="J31" s="140"/>
      <c r="K31" s="140"/>
      <c r="L31" s="140"/>
      <c r="M31" s="140"/>
      <c r="N31" s="140"/>
      <c r="O31" s="140"/>
      <c r="P31" s="140"/>
      <c r="R31" s="230"/>
    </row>
    <row r="32" spans="1:18" s="227" customFormat="1" x14ac:dyDescent="0.15">
      <c r="A32" s="226"/>
      <c r="B32" s="226" t="s">
        <v>3039</v>
      </c>
      <c r="C32" s="226"/>
      <c r="D32" s="226"/>
      <c r="E32" s="226"/>
      <c r="F32" s="226"/>
      <c r="G32" s="226"/>
      <c r="H32" s="226"/>
      <c r="I32" s="226"/>
      <c r="J32" s="226"/>
      <c r="K32" s="226"/>
      <c r="L32" s="226"/>
      <c r="M32" s="226"/>
      <c r="N32" s="226"/>
      <c r="O32" s="226"/>
      <c r="P32" s="226"/>
      <c r="Q32" s="226"/>
      <c r="R32" s="449"/>
    </row>
    <row r="33" spans="2:18" s="227" customFormat="1" x14ac:dyDescent="0.15">
      <c r="B33" s="227" t="s">
        <v>2480</v>
      </c>
      <c r="R33" s="230"/>
    </row>
    <row r="34" spans="2:18" s="227" customFormat="1" x14ac:dyDescent="0.15">
      <c r="B34" s="227" t="s">
        <v>3040</v>
      </c>
      <c r="R34" s="230"/>
    </row>
    <row r="35" spans="2:18" x14ac:dyDescent="0.15">
      <c r="R35" s="230"/>
    </row>
    <row r="36" spans="2:18" x14ac:dyDescent="0.15">
      <c r="R36" s="230"/>
    </row>
    <row r="37" spans="2:18" x14ac:dyDescent="0.15">
      <c r="R37" s="230"/>
    </row>
    <row r="61" spans="6:6" ht="13.5" x14ac:dyDescent="0.15">
      <c r="F61" s="292"/>
    </row>
  </sheetData>
  <mergeCells count="17">
    <mergeCell ref="C5:C6"/>
    <mergeCell ref="D5:D6"/>
    <mergeCell ref="E5:E6"/>
    <mergeCell ref="F5:F6"/>
    <mergeCell ref="G5:G6"/>
    <mergeCell ref="C4:D4"/>
    <mergeCell ref="E4:F4"/>
    <mergeCell ref="G4:H4"/>
    <mergeCell ref="I4:J4"/>
    <mergeCell ref="K4:L4"/>
    <mergeCell ref="N5:N6"/>
    <mergeCell ref="H5:H6"/>
    <mergeCell ref="I5:I6"/>
    <mergeCell ref="J5:J6"/>
    <mergeCell ref="K5:K6"/>
    <mergeCell ref="L5:L6"/>
    <mergeCell ref="M5:M6"/>
  </mergeCells>
  <phoneticPr fontId="8"/>
  <printOptions horizontalCentered="1"/>
  <pageMargins left="0.59055118110236227" right="0.59055118110236227" top="0.59055118110236227" bottom="0.59055118110236227" header="0.39370078740157483" footer="0.39370078740157483"/>
  <pageSetup paperSize="9" scale="95" firstPageNumber="2" orientation="portrait" r:id="rId1"/>
  <headerFooter>
    <oddFooter>&amp;C&amp;P</oddFooter>
  </headerFooter>
  <colBreaks count="1" manualBreakCount="1">
    <brk id="18"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51"/>
  <sheetViews>
    <sheetView view="pageBreakPreview" zoomScale="85" zoomScaleNormal="100" zoomScaleSheetLayoutView="85" workbookViewId="0">
      <pane ySplit="5" topLeftCell="A6" activePane="bottomLeft" state="frozen"/>
      <selection activeCell="M31" sqref="M31"/>
      <selection pane="bottomLeft"/>
    </sheetView>
  </sheetViews>
  <sheetFormatPr defaultRowHeight="14.25" x14ac:dyDescent="0.15"/>
  <cols>
    <col min="1" max="1" width="1.625" style="228" customWidth="1"/>
    <col min="2" max="2" width="9.375" style="228" customWidth="1"/>
    <col min="3" max="3" width="9.625" style="228" customWidth="1"/>
    <col min="4" max="12" width="8.625" style="228" customWidth="1"/>
    <col min="13" max="13" width="1.625" style="228" customWidth="1"/>
    <col min="14" max="14" width="7" style="229" customWidth="1"/>
    <col min="15" max="15" width="3.625" style="228" customWidth="1"/>
    <col min="16" max="16" width="9" style="228"/>
    <col min="17" max="17" width="9" style="228" customWidth="1"/>
    <col min="18" max="19" width="9" style="228"/>
    <col min="20" max="20" width="35.5" style="228" bestFit="1" customWidth="1"/>
    <col min="21" max="16384" width="9" style="228"/>
  </cols>
  <sheetData>
    <row r="1" spans="1:20" s="227" customFormat="1" ht="12" x14ac:dyDescent="0.15">
      <c r="A1" s="226"/>
      <c r="B1" s="226"/>
      <c r="C1" s="226"/>
      <c r="D1" s="226"/>
      <c r="E1" s="226"/>
      <c r="F1" s="226"/>
      <c r="G1" s="226"/>
      <c r="H1" s="226"/>
      <c r="I1" s="226"/>
      <c r="J1" s="226"/>
      <c r="K1" s="226"/>
      <c r="L1" s="226"/>
      <c r="M1" s="226"/>
      <c r="N1" s="226"/>
      <c r="O1" s="226"/>
      <c r="P1" s="226"/>
      <c r="Q1" s="226"/>
      <c r="R1" s="226"/>
      <c r="S1" s="226"/>
    </row>
    <row r="2" spans="1:20" s="227" customFormat="1" ht="45" customHeight="1" x14ac:dyDescent="0.15">
      <c r="A2" s="226"/>
      <c r="B2" s="226"/>
      <c r="C2" s="226"/>
      <c r="D2" s="226"/>
      <c r="E2" s="226"/>
      <c r="F2" s="226"/>
      <c r="G2" s="226"/>
      <c r="H2" s="226" t="s">
        <v>2454</v>
      </c>
      <c r="I2" s="226"/>
      <c r="J2" s="226"/>
      <c r="K2" s="226"/>
      <c r="L2" s="226"/>
      <c r="M2" s="226"/>
      <c r="N2" s="226"/>
      <c r="O2" s="226"/>
      <c r="P2" s="226"/>
      <c r="Q2" s="226"/>
      <c r="R2" s="226"/>
      <c r="S2" s="226"/>
    </row>
    <row r="3" spans="1:20" s="227" customFormat="1" ht="12.75" thickBot="1" x14ac:dyDescent="0.2">
      <c r="A3" s="226"/>
      <c r="B3" s="226"/>
      <c r="C3" s="226"/>
      <c r="D3" s="226"/>
      <c r="E3" s="226"/>
      <c r="F3" s="226"/>
      <c r="G3" s="226"/>
      <c r="H3" s="226"/>
      <c r="I3" s="226"/>
      <c r="J3" s="226"/>
      <c r="K3" s="226"/>
      <c r="L3" s="226"/>
      <c r="M3" s="226"/>
      <c r="N3" s="226"/>
      <c r="O3" s="226"/>
      <c r="P3" s="226"/>
      <c r="Q3" s="226"/>
      <c r="R3" s="226"/>
      <c r="S3" s="226"/>
    </row>
    <row r="4" spans="1:20" ht="24.95" customHeight="1" x14ac:dyDescent="0.15">
      <c r="A4" s="240"/>
      <c r="B4" s="666" t="s">
        <v>4618</v>
      </c>
      <c r="C4" s="1788" t="s">
        <v>3353</v>
      </c>
      <c r="D4" s="1790" t="s">
        <v>45</v>
      </c>
      <c r="E4" s="1792" t="s">
        <v>4619</v>
      </c>
      <c r="F4" s="1792" t="s">
        <v>4620</v>
      </c>
      <c r="G4" s="1784" t="s">
        <v>46</v>
      </c>
      <c r="H4" s="1785"/>
      <c r="I4" s="1792" t="s">
        <v>4621</v>
      </c>
      <c r="J4" s="1784" t="s">
        <v>3090</v>
      </c>
      <c r="K4" s="1785"/>
      <c r="L4" s="1786" t="s">
        <v>47</v>
      </c>
      <c r="P4" s="447"/>
      <c r="Q4" s="447"/>
      <c r="R4" s="447"/>
      <c r="S4" s="447"/>
      <c r="T4" s="447"/>
    </row>
    <row r="5" spans="1:20" ht="24.95" customHeight="1" thickBot="1" x14ac:dyDescent="0.2">
      <c r="A5" s="240" t="s">
        <v>0</v>
      </c>
      <c r="B5" s="667" t="s">
        <v>4622</v>
      </c>
      <c r="C5" s="1789"/>
      <c r="D5" s="1791"/>
      <c r="E5" s="1793"/>
      <c r="F5" s="1793"/>
      <c r="G5" s="668"/>
      <c r="H5" s="83" t="s">
        <v>48</v>
      </c>
      <c r="I5" s="1793"/>
      <c r="J5" s="668"/>
      <c r="K5" s="84" t="s">
        <v>49</v>
      </c>
      <c r="L5" s="1787"/>
      <c r="N5" s="669"/>
      <c r="P5" s="447"/>
      <c r="Q5" s="447"/>
      <c r="R5" s="447"/>
      <c r="S5" s="447"/>
      <c r="T5" s="447"/>
    </row>
    <row r="6" spans="1:20" s="449" customFormat="1" ht="25.5" customHeight="1" x14ac:dyDescent="0.15">
      <c r="A6" s="141"/>
      <c r="B6" s="396" t="s">
        <v>1</v>
      </c>
      <c r="C6" s="1368">
        <f>SUM(D6,E6,F6,G6,I6,J6,L6)</f>
        <v>1445</v>
      </c>
      <c r="D6" s="397">
        <v>505</v>
      </c>
      <c r="E6" s="398">
        <v>73</v>
      </c>
      <c r="F6" s="398">
        <v>373</v>
      </c>
      <c r="G6" s="399">
        <v>105</v>
      </c>
      <c r="H6" s="400">
        <v>101</v>
      </c>
      <c r="I6" s="401">
        <v>229</v>
      </c>
      <c r="J6" s="399">
        <v>125</v>
      </c>
      <c r="K6" s="400">
        <v>81</v>
      </c>
      <c r="L6" s="398">
        <v>35</v>
      </c>
      <c r="M6" s="30"/>
      <c r="N6" s="227"/>
      <c r="O6" s="30"/>
      <c r="P6" s="437"/>
      <c r="Q6" s="437"/>
      <c r="R6" s="445"/>
      <c r="S6" s="437"/>
    </row>
    <row r="7" spans="1:20" s="449" customFormat="1" ht="25.5" customHeight="1" x14ac:dyDescent="0.15">
      <c r="A7" s="141"/>
      <c r="B7" s="27" t="s">
        <v>4623</v>
      </c>
      <c r="C7" s="1369">
        <f t="shared" ref="C7:C8" si="0">SUM(D7,E7,F7,G7,I7,J7,L7)</f>
        <v>665</v>
      </c>
      <c r="D7" s="450">
        <v>419</v>
      </c>
      <c r="E7" s="451">
        <v>105</v>
      </c>
      <c r="F7" s="451">
        <v>129</v>
      </c>
      <c r="G7" s="452">
        <v>5</v>
      </c>
      <c r="H7" s="453">
        <v>3</v>
      </c>
      <c r="I7" s="454">
        <v>7</v>
      </c>
      <c r="J7" s="452">
        <v>0</v>
      </c>
      <c r="K7" s="453">
        <v>0</v>
      </c>
      <c r="L7" s="451">
        <v>0</v>
      </c>
      <c r="M7" s="30"/>
      <c r="N7" s="227"/>
      <c r="O7" s="30"/>
      <c r="P7" s="437"/>
      <c r="Q7" s="437"/>
      <c r="R7" s="442"/>
      <c r="S7" s="437"/>
    </row>
    <row r="8" spans="1:20" s="449" customFormat="1" ht="25.5" customHeight="1" x14ac:dyDescent="0.15">
      <c r="A8" s="141"/>
      <c r="B8" s="27" t="s">
        <v>2</v>
      </c>
      <c r="C8" s="1369">
        <f t="shared" si="0"/>
        <v>256</v>
      </c>
      <c r="D8" s="450">
        <v>122</v>
      </c>
      <c r="E8" s="451">
        <v>68</v>
      </c>
      <c r="F8" s="451">
        <v>36</v>
      </c>
      <c r="G8" s="452">
        <v>6</v>
      </c>
      <c r="H8" s="453">
        <v>6</v>
      </c>
      <c r="I8" s="454">
        <v>13</v>
      </c>
      <c r="J8" s="452">
        <v>2</v>
      </c>
      <c r="K8" s="453">
        <v>2</v>
      </c>
      <c r="L8" s="451">
        <v>9</v>
      </c>
      <c r="M8" s="30"/>
      <c r="N8" s="227"/>
      <c r="O8" s="30"/>
      <c r="P8" s="437"/>
      <c r="Q8" s="437"/>
      <c r="R8" s="446"/>
      <c r="S8" s="437"/>
    </row>
    <row r="9" spans="1:20" s="449" customFormat="1" ht="25.5" customHeight="1" x14ac:dyDescent="0.15">
      <c r="A9" s="141"/>
      <c r="B9" s="27" t="s">
        <v>3</v>
      </c>
      <c r="C9" s="1369">
        <f>SUM(D9,E9,F9,G9,I9,J9,L9)</f>
        <v>271</v>
      </c>
      <c r="D9" s="450">
        <v>124</v>
      </c>
      <c r="E9" s="451">
        <v>43</v>
      </c>
      <c r="F9" s="451">
        <v>78</v>
      </c>
      <c r="G9" s="452">
        <v>9</v>
      </c>
      <c r="H9" s="453">
        <v>1</v>
      </c>
      <c r="I9" s="454">
        <v>13</v>
      </c>
      <c r="J9" s="452">
        <v>3</v>
      </c>
      <c r="K9" s="453">
        <v>1</v>
      </c>
      <c r="L9" s="451">
        <v>1</v>
      </c>
      <c r="M9" s="30"/>
      <c r="N9" s="227"/>
      <c r="O9" s="30"/>
      <c r="P9" s="437"/>
      <c r="Q9" s="437"/>
      <c r="R9" s="443"/>
      <c r="S9" s="437"/>
    </row>
    <row r="10" spans="1:20" s="449" customFormat="1" ht="25.5" customHeight="1" x14ac:dyDescent="0.15">
      <c r="A10" s="141"/>
      <c r="B10" s="27" t="s">
        <v>4</v>
      </c>
      <c r="C10" s="1369">
        <f t="shared" ref="C10:C15" si="1">SUM(D10,E10,F10,G10,I10,J10,L10)</f>
        <v>328</v>
      </c>
      <c r="D10" s="450">
        <v>127</v>
      </c>
      <c r="E10" s="451">
        <v>50</v>
      </c>
      <c r="F10" s="451">
        <v>110</v>
      </c>
      <c r="G10" s="452">
        <v>7</v>
      </c>
      <c r="H10" s="453">
        <v>4</v>
      </c>
      <c r="I10" s="454">
        <v>33</v>
      </c>
      <c r="J10" s="452">
        <v>0</v>
      </c>
      <c r="K10" s="453">
        <v>0</v>
      </c>
      <c r="L10" s="451">
        <v>1</v>
      </c>
      <c r="M10" s="30"/>
      <c r="N10" s="227"/>
      <c r="O10" s="30"/>
      <c r="P10" s="437"/>
      <c r="Q10" s="437"/>
      <c r="R10" s="445"/>
      <c r="S10" s="437"/>
    </row>
    <row r="11" spans="1:20" s="449" customFormat="1" ht="25.5" customHeight="1" x14ac:dyDescent="0.15">
      <c r="A11" s="141"/>
      <c r="B11" s="27" t="s">
        <v>21</v>
      </c>
      <c r="C11" s="1369">
        <f t="shared" si="1"/>
        <v>3809</v>
      </c>
      <c r="D11" s="450">
        <v>351</v>
      </c>
      <c r="E11" s="451">
        <v>42</v>
      </c>
      <c r="F11" s="451">
        <v>620</v>
      </c>
      <c r="G11" s="452">
        <v>11</v>
      </c>
      <c r="H11" s="453">
        <v>4</v>
      </c>
      <c r="I11" s="454">
        <v>2741</v>
      </c>
      <c r="J11" s="452">
        <v>44</v>
      </c>
      <c r="K11" s="453">
        <v>37</v>
      </c>
      <c r="L11" s="451">
        <v>0</v>
      </c>
      <c r="M11" s="30"/>
      <c r="N11" s="227"/>
      <c r="O11" s="30"/>
      <c r="P11" s="437"/>
      <c r="Q11" s="437"/>
      <c r="R11" s="446"/>
      <c r="S11" s="437"/>
    </row>
    <row r="12" spans="1:20" s="449" customFormat="1" ht="25.5" customHeight="1" x14ac:dyDescent="0.15">
      <c r="A12" s="141"/>
      <c r="B12" s="27" t="s">
        <v>24</v>
      </c>
      <c r="C12" s="1369">
        <f t="shared" si="1"/>
        <v>171</v>
      </c>
      <c r="D12" s="450">
        <v>88</v>
      </c>
      <c r="E12" s="451">
        <v>34</v>
      </c>
      <c r="F12" s="451">
        <v>25</v>
      </c>
      <c r="G12" s="452">
        <v>13</v>
      </c>
      <c r="H12" s="453">
        <v>8</v>
      </c>
      <c r="I12" s="454">
        <v>9</v>
      </c>
      <c r="J12" s="452">
        <v>2</v>
      </c>
      <c r="K12" s="453">
        <v>0</v>
      </c>
      <c r="L12" s="451">
        <v>0</v>
      </c>
      <c r="M12" s="30"/>
      <c r="N12" s="227"/>
      <c r="O12" s="30"/>
      <c r="P12" s="437"/>
      <c r="Q12" s="437"/>
      <c r="R12" s="443"/>
      <c r="S12" s="437"/>
    </row>
    <row r="13" spans="1:20" s="449" customFormat="1" ht="25.5" customHeight="1" x14ac:dyDescent="0.15">
      <c r="A13" s="141"/>
      <c r="B13" s="27" t="s">
        <v>5</v>
      </c>
      <c r="C13" s="1369">
        <f t="shared" si="1"/>
        <v>35</v>
      </c>
      <c r="D13" s="450">
        <v>6</v>
      </c>
      <c r="E13" s="451">
        <v>3</v>
      </c>
      <c r="F13" s="451">
        <v>25</v>
      </c>
      <c r="G13" s="452">
        <v>0</v>
      </c>
      <c r="H13" s="453">
        <v>0</v>
      </c>
      <c r="I13" s="454">
        <v>0</v>
      </c>
      <c r="J13" s="452">
        <v>1</v>
      </c>
      <c r="K13" s="453">
        <v>1</v>
      </c>
      <c r="L13" s="451">
        <v>0</v>
      </c>
      <c r="M13" s="30"/>
      <c r="N13" s="227"/>
      <c r="O13" s="30"/>
      <c r="P13" s="437"/>
      <c r="Q13" s="437"/>
      <c r="R13" s="442"/>
      <c r="S13" s="437"/>
      <c r="T13" s="448"/>
    </row>
    <row r="14" spans="1:20" s="449" customFormat="1" ht="25.5" customHeight="1" x14ac:dyDescent="0.15">
      <c r="A14" s="141"/>
      <c r="B14" s="27" t="s">
        <v>7</v>
      </c>
      <c r="C14" s="1369">
        <f t="shared" si="1"/>
        <v>324</v>
      </c>
      <c r="D14" s="450">
        <v>63</v>
      </c>
      <c r="E14" s="451">
        <v>33</v>
      </c>
      <c r="F14" s="451">
        <v>67</v>
      </c>
      <c r="G14" s="452">
        <v>24</v>
      </c>
      <c r="H14" s="453">
        <v>7</v>
      </c>
      <c r="I14" s="454">
        <v>117</v>
      </c>
      <c r="J14" s="452">
        <v>1</v>
      </c>
      <c r="K14" s="453">
        <v>0</v>
      </c>
      <c r="L14" s="451">
        <v>19</v>
      </c>
      <c r="M14" s="30"/>
      <c r="N14" s="227"/>
      <c r="O14" s="30"/>
      <c r="P14" s="437"/>
      <c r="Q14" s="437"/>
      <c r="R14" s="446"/>
      <c r="S14" s="437"/>
    </row>
    <row r="15" spans="1:20" s="449" customFormat="1" ht="25.5" customHeight="1" x14ac:dyDescent="0.15">
      <c r="A15" s="141"/>
      <c r="B15" s="27" t="s">
        <v>26</v>
      </c>
      <c r="C15" s="1369">
        <f t="shared" si="1"/>
        <v>14</v>
      </c>
      <c r="D15" s="450">
        <v>1</v>
      </c>
      <c r="E15" s="451">
        <v>1</v>
      </c>
      <c r="F15" s="451">
        <v>7</v>
      </c>
      <c r="G15" s="452">
        <v>3</v>
      </c>
      <c r="H15" s="453">
        <v>0</v>
      </c>
      <c r="I15" s="454">
        <v>1</v>
      </c>
      <c r="J15" s="452">
        <v>1</v>
      </c>
      <c r="K15" s="453">
        <v>0</v>
      </c>
      <c r="L15" s="451">
        <v>0</v>
      </c>
      <c r="M15" s="30"/>
      <c r="N15" s="227"/>
      <c r="O15" s="30"/>
      <c r="P15" s="437"/>
      <c r="Q15" s="437"/>
      <c r="R15" s="445"/>
      <c r="S15" s="437"/>
    </row>
    <row r="16" spans="1:20" s="449" customFormat="1" ht="25.5" customHeight="1" x14ac:dyDescent="0.15">
      <c r="A16" s="141"/>
      <c r="B16" s="27" t="s">
        <v>28</v>
      </c>
      <c r="C16" s="1369">
        <f>SUM(D16,E16,F16,G16,I16,J16,L16)</f>
        <v>503</v>
      </c>
      <c r="D16" s="450">
        <v>215</v>
      </c>
      <c r="E16" s="451">
        <v>92</v>
      </c>
      <c r="F16" s="451">
        <v>115</v>
      </c>
      <c r="G16" s="452">
        <v>22</v>
      </c>
      <c r="H16" s="453">
        <v>11</v>
      </c>
      <c r="I16" s="454">
        <v>44</v>
      </c>
      <c r="J16" s="452">
        <v>9</v>
      </c>
      <c r="K16" s="453">
        <v>9</v>
      </c>
      <c r="L16" s="451">
        <v>6</v>
      </c>
      <c r="M16" s="30"/>
      <c r="N16" s="227"/>
      <c r="O16" s="30"/>
      <c r="P16" s="437"/>
      <c r="Q16" s="437"/>
      <c r="R16" s="445"/>
      <c r="S16" s="437"/>
    </row>
    <row r="17" spans="1:20" s="449" customFormat="1" ht="25.5" customHeight="1" x14ac:dyDescent="0.15">
      <c r="A17" s="141"/>
      <c r="B17" s="27" t="s">
        <v>30</v>
      </c>
      <c r="C17" s="1369">
        <f>SUM(D17,E17,F17,G17,I17,J17,L17)</f>
        <v>133</v>
      </c>
      <c r="D17" s="450">
        <v>46</v>
      </c>
      <c r="E17" s="451">
        <v>9</v>
      </c>
      <c r="F17" s="451">
        <v>40</v>
      </c>
      <c r="G17" s="452">
        <v>2</v>
      </c>
      <c r="H17" s="453">
        <v>1</v>
      </c>
      <c r="I17" s="454">
        <v>36</v>
      </c>
      <c r="J17" s="452">
        <v>0</v>
      </c>
      <c r="K17" s="453">
        <v>0</v>
      </c>
      <c r="L17" s="451">
        <v>0</v>
      </c>
      <c r="M17" s="30"/>
      <c r="N17" s="227"/>
      <c r="O17" s="30"/>
      <c r="P17" s="437"/>
      <c r="Q17" s="437"/>
      <c r="R17" s="445"/>
      <c r="S17" s="437"/>
    </row>
    <row r="18" spans="1:20" s="449" customFormat="1" ht="25.5" customHeight="1" x14ac:dyDescent="0.15">
      <c r="A18" s="141"/>
      <c r="B18" s="27" t="s">
        <v>8</v>
      </c>
      <c r="C18" s="1369">
        <f t="shared" ref="C18:C20" si="2">SUM(D18,E18,F18,G18,I18,J18,L18)</f>
        <v>88</v>
      </c>
      <c r="D18" s="450">
        <v>66</v>
      </c>
      <c r="E18" s="451">
        <v>3</v>
      </c>
      <c r="F18" s="451">
        <v>13</v>
      </c>
      <c r="G18" s="452">
        <v>0</v>
      </c>
      <c r="H18" s="453">
        <v>0</v>
      </c>
      <c r="I18" s="454">
        <v>2</v>
      </c>
      <c r="J18" s="452">
        <v>4</v>
      </c>
      <c r="K18" s="453">
        <v>4</v>
      </c>
      <c r="L18" s="451">
        <v>0</v>
      </c>
      <c r="M18" s="30"/>
      <c r="N18" s="227"/>
      <c r="O18" s="30"/>
      <c r="P18" s="437"/>
      <c r="Q18" s="437"/>
      <c r="R18" s="445"/>
      <c r="S18" s="437"/>
    </row>
    <row r="19" spans="1:20" s="449" customFormat="1" ht="25.5" customHeight="1" x14ac:dyDescent="0.15">
      <c r="A19" s="141"/>
      <c r="B19" s="27" t="s">
        <v>3955</v>
      </c>
      <c r="C19" s="1369">
        <f t="shared" si="2"/>
        <v>11</v>
      </c>
      <c r="D19" s="450">
        <v>8</v>
      </c>
      <c r="E19" s="451">
        <v>2</v>
      </c>
      <c r="F19" s="451">
        <v>1</v>
      </c>
      <c r="G19" s="452">
        <v>0</v>
      </c>
      <c r="H19" s="453">
        <v>0</v>
      </c>
      <c r="I19" s="454">
        <v>0</v>
      </c>
      <c r="J19" s="452">
        <v>0</v>
      </c>
      <c r="K19" s="453">
        <v>0</v>
      </c>
      <c r="L19" s="451">
        <v>0</v>
      </c>
      <c r="M19" s="30"/>
      <c r="N19" s="227"/>
      <c r="O19" s="30"/>
      <c r="P19" s="437"/>
      <c r="Q19" s="437"/>
      <c r="R19" s="442"/>
      <c r="S19" s="437"/>
    </row>
    <row r="20" spans="1:20" s="449" customFormat="1" ht="25.5" customHeight="1" x14ac:dyDescent="0.15">
      <c r="A20" s="141"/>
      <c r="B20" s="27" t="s">
        <v>31</v>
      </c>
      <c r="C20" s="1369">
        <f t="shared" si="2"/>
        <v>84</v>
      </c>
      <c r="D20" s="450">
        <v>13</v>
      </c>
      <c r="E20" s="451">
        <v>8</v>
      </c>
      <c r="F20" s="451">
        <v>50</v>
      </c>
      <c r="G20" s="452">
        <v>2</v>
      </c>
      <c r="H20" s="453">
        <v>2</v>
      </c>
      <c r="I20" s="454">
        <v>4</v>
      </c>
      <c r="J20" s="452">
        <v>3</v>
      </c>
      <c r="K20" s="453">
        <v>3</v>
      </c>
      <c r="L20" s="451">
        <v>4</v>
      </c>
      <c r="M20" s="30"/>
      <c r="N20" s="227"/>
      <c r="O20" s="30"/>
      <c r="P20" s="437"/>
      <c r="Q20" s="437"/>
      <c r="R20" s="446"/>
      <c r="S20" s="437"/>
    </row>
    <row r="21" spans="1:20" s="449" customFormat="1" ht="25.5" customHeight="1" x14ac:dyDescent="0.15">
      <c r="A21" s="141"/>
      <c r="B21" s="27" t="s">
        <v>3959</v>
      </c>
      <c r="C21" s="1369">
        <f>SUM(D21,E21,F21,G21,I21,J21,L21)</f>
        <v>131</v>
      </c>
      <c r="D21" s="450">
        <v>71</v>
      </c>
      <c r="E21" s="451">
        <v>58</v>
      </c>
      <c r="F21" s="451">
        <v>1</v>
      </c>
      <c r="G21" s="452">
        <v>0</v>
      </c>
      <c r="H21" s="453">
        <v>0</v>
      </c>
      <c r="I21" s="454">
        <v>1</v>
      </c>
      <c r="J21" s="452">
        <v>0</v>
      </c>
      <c r="K21" s="453">
        <v>0</v>
      </c>
      <c r="L21" s="451">
        <v>0</v>
      </c>
      <c r="M21" s="30"/>
      <c r="N21" s="227"/>
      <c r="O21" s="30"/>
      <c r="P21" s="437"/>
      <c r="Q21" s="437"/>
      <c r="R21" s="443"/>
      <c r="S21" s="437"/>
    </row>
    <row r="22" spans="1:20" s="449" customFormat="1" ht="25.5" customHeight="1" x14ac:dyDescent="0.15">
      <c r="A22" s="141"/>
      <c r="B22" s="27" t="s">
        <v>4624</v>
      </c>
      <c r="C22" s="1369">
        <f t="shared" ref="C22:C28" si="3">SUM(D22,E22,F22,G22,I22,J22,L22)</f>
        <v>219</v>
      </c>
      <c r="D22" s="450">
        <v>99</v>
      </c>
      <c r="E22" s="451">
        <v>4</v>
      </c>
      <c r="F22" s="451">
        <v>59</v>
      </c>
      <c r="G22" s="452">
        <v>20</v>
      </c>
      <c r="H22" s="453">
        <v>0</v>
      </c>
      <c r="I22" s="454">
        <v>9</v>
      </c>
      <c r="J22" s="452">
        <v>0</v>
      </c>
      <c r="K22" s="453">
        <v>0</v>
      </c>
      <c r="L22" s="451">
        <v>28</v>
      </c>
      <c r="M22" s="30"/>
      <c r="N22" s="227"/>
      <c r="O22" s="30"/>
      <c r="P22" s="437"/>
      <c r="Q22" s="437"/>
      <c r="R22" s="445"/>
      <c r="S22" s="437"/>
    </row>
    <row r="23" spans="1:20" s="449" customFormat="1" ht="25.5" customHeight="1" x14ac:dyDescent="0.15">
      <c r="A23" s="141"/>
      <c r="B23" s="27" t="s">
        <v>4578</v>
      </c>
      <c r="C23" s="1369">
        <f t="shared" si="3"/>
        <v>10</v>
      </c>
      <c r="D23" s="450">
        <v>4</v>
      </c>
      <c r="E23" s="451">
        <v>1</v>
      </c>
      <c r="F23" s="451">
        <v>1</v>
      </c>
      <c r="G23" s="452">
        <v>0</v>
      </c>
      <c r="H23" s="453">
        <v>0</v>
      </c>
      <c r="I23" s="454">
        <v>0</v>
      </c>
      <c r="J23" s="452">
        <v>0</v>
      </c>
      <c r="K23" s="453">
        <v>0</v>
      </c>
      <c r="L23" s="451">
        <v>4</v>
      </c>
      <c r="M23" s="30"/>
      <c r="N23" s="227"/>
      <c r="O23" s="30"/>
      <c r="P23" s="437"/>
      <c r="Q23" s="437"/>
      <c r="R23" s="445"/>
      <c r="S23" s="437"/>
    </row>
    <row r="24" spans="1:20" s="449" customFormat="1" ht="25.5" customHeight="1" x14ac:dyDescent="0.15">
      <c r="A24" s="141"/>
      <c r="B24" s="27" t="s">
        <v>4625</v>
      </c>
      <c r="C24" s="1369">
        <f t="shared" si="3"/>
        <v>70</v>
      </c>
      <c r="D24" s="450">
        <v>46</v>
      </c>
      <c r="E24" s="451">
        <v>20</v>
      </c>
      <c r="F24" s="451">
        <v>0</v>
      </c>
      <c r="G24" s="452">
        <v>4</v>
      </c>
      <c r="H24" s="453">
        <v>4</v>
      </c>
      <c r="I24" s="454">
        <v>0</v>
      </c>
      <c r="J24" s="452">
        <v>0</v>
      </c>
      <c r="K24" s="453">
        <v>0</v>
      </c>
      <c r="L24" s="451">
        <v>0</v>
      </c>
      <c r="M24" s="30"/>
      <c r="N24" s="227"/>
      <c r="O24" s="30"/>
      <c r="P24" s="437"/>
      <c r="Q24" s="437"/>
      <c r="R24" s="444"/>
      <c r="S24" s="437"/>
      <c r="T24" s="448"/>
    </row>
    <row r="25" spans="1:20" s="449" customFormat="1" ht="25.5" customHeight="1" x14ac:dyDescent="0.15">
      <c r="A25" s="141"/>
      <c r="B25" s="27" t="s">
        <v>3974</v>
      </c>
      <c r="C25" s="1369">
        <f t="shared" si="3"/>
        <v>16</v>
      </c>
      <c r="D25" s="450">
        <v>7</v>
      </c>
      <c r="E25" s="451">
        <v>1</v>
      </c>
      <c r="F25" s="451">
        <v>5</v>
      </c>
      <c r="G25" s="452">
        <v>3</v>
      </c>
      <c r="H25" s="453">
        <v>3</v>
      </c>
      <c r="I25" s="454">
        <v>0</v>
      </c>
      <c r="J25" s="452">
        <v>0</v>
      </c>
      <c r="K25" s="453">
        <v>0</v>
      </c>
      <c r="L25" s="451">
        <v>0</v>
      </c>
      <c r="M25" s="30"/>
      <c r="N25" s="227"/>
      <c r="O25" s="30"/>
      <c r="P25" s="437"/>
      <c r="Q25" s="437"/>
      <c r="R25" s="442"/>
      <c r="S25" s="437"/>
    </row>
    <row r="26" spans="1:20" s="449" customFormat="1" ht="25.5" customHeight="1" x14ac:dyDescent="0.15">
      <c r="A26" s="141"/>
      <c r="B26" s="27" t="s">
        <v>4626</v>
      </c>
      <c r="C26" s="1369">
        <f t="shared" si="3"/>
        <v>74</v>
      </c>
      <c r="D26" s="450">
        <v>58</v>
      </c>
      <c r="E26" s="451">
        <v>14</v>
      </c>
      <c r="F26" s="451">
        <v>2</v>
      </c>
      <c r="G26" s="452">
        <v>0</v>
      </c>
      <c r="H26" s="453">
        <v>0</v>
      </c>
      <c r="I26" s="454">
        <v>0</v>
      </c>
      <c r="J26" s="452">
        <v>0</v>
      </c>
      <c r="K26" s="453">
        <v>0</v>
      </c>
      <c r="L26" s="451">
        <v>0</v>
      </c>
      <c r="M26" s="30"/>
      <c r="N26" s="227"/>
      <c r="O26" s="30"/>
      <c r="P26" s="437"/>
      <c r="Q26" s="437"/>
      <c r="R26" s="444"/>
      <c r="S26" s="437"/>
    </row>
    <row r="27" spans="1:20" s="449" customFormat="1" ht="25.5" customHeight="1" x14ac:dyDescent="0.15">
      <c r="A27" s="141"/>
      <c r="B27" s="27" t="s">
        <v>2446</v>
      </c>
      <c r="C27" s="1369">
        <f t="shared" si="3"/>
        <v>9</v>
      </c>
      <c r="D27" s="450">
        <v>4</v>
      </c>
      <c r="E27" s="451">
        <v>3</v>
      </c>
      <c r="F27" s="451">
        <v>0</v>
      </c>
      <c r="G27" s="452">
        <v>1</v>
      </c>
      <c r="H27" s="453">
        <v>0</v>
      </c>
      <c r="I27" s="454">
        <v>0</v>
      </c>
      <c r="J27" s="452">
        <v>1</v>
      </c>
      <c r="K27" s="453">
        <v>1</v>
      </c>
      <c r="L27" s="451">
        <v>0</v>
      </c>
      <c r="M27" s="30"/>
      <c r="N27" s="227"/>
      <c r="O27" s="30"/>
      <c r="P27" s="437"/>
      <c r="Q27" s="437"/>
      <c r="R27" s="442"/>
      <c r="S27" s="437"/>
    </row>
    <row r="28" spans="1:20" s="449" customFormat="1" ht="25.5" customHeight="1" thickBot="1" x14ac:dyDescent="0.2">
      <c r="A28" s="141"/>
      <c r="B28" s="402" t="s">
        <v>3979</v>
      </c>
      <c r="C28" s="1370">
        <f t="shared" si="3"/>
        <v>80</v>
      </c>
      <c r="D28" s="527">
        <v>48</v>
      </c>
      <c r="E28" s="403">
        <v>15</v>
      </c>
      <c r="F28" s="403">
        <v>6</v>
      </c>
      <c r="G28" s="404">
        <v>1</v>
      </c>
      <c r="H28" s="405">
        <v>1</v>
      </c>
      <c r="I28" s="528">
        <v>10</v>
      </c>
      <c r="J28" s="404">
        <v>0</v>
      </c>
      <c r="K28" s="405">
        <v>0</v>
      </c>
      <c r="L28" s="403">
        <v>0</v>
      </c>
      <c r="M28" s="30"/>
      <c r="N28" s="227"/>
      <c r="O28" s="30"/>
      <c r="P28" s="437"/>
      <c r="Q28" s="437"/>
      <c r="R28" s="443"/>
      <c r="S28" s="437"/>
    </row>
    <row r="29" spans="1:20" s="230" customFormat="1" ht="25.5" customHeight="1" thickTop="1" thickBot="1" x14ac:dyDescent="0.2">
      <c r="A29" s="141"/>
      <c r="B29" s="670" t="s">
        <v>4627</v>
      </c>
      <c r="C29" s="1371">
        <f>SUM(C6:C28)</f>
        <v>8746</v>
      </c>
      <c r="D29" s="1372">
        <f t="shared" ref="D29:L29" si="4">SUM(D6:D28)</f>
        <v>2491</v>
      </c>
      <c r="E29" s="1373">
        <f t="shared" si="4"/>
        <v>682</v>
      </c>
      <c r="F29" s="1373">
        <f t="shared" si="4"/>
        <v>1763</v>
      </c>
      <c r="G29" s="1374">
        <f t="shared" si="4"/>
        <v>238</v>
      </c>
      <c r="H29" s="1375">
        <f t="shared" si="4"/>
        <v>156</v>
      </c>
      <c r="I29" s="1373">
        <f>SUM(I6:I28)</f>
        <v>3269</v>
      </c>
      <c r="J29" s="1374">
        <f t="shared" si="4"/>
        <v>196</v>
      </c>
      <c r="K29" s="1375">
        <f t="shared" si="4"/>
        <v>139</v>
      </c>
      <c r="L29" s="1373">
        <f t="shared" si="4"/>
        <v>107</v>
      </c>
      <c r="P29" s="437"/>
      <c r="Q29" s="437"/>
      <c r="R29" s="442"/>
      <c r="S29" s="437"/>
      <c r="T29" s="449"/>
    </row>
    <row r="30" spans="1:20" s="230" customFormat="1" ht="25.5" customHeight="1" x14ac:dyDescent="0.15">
      <c r="A30" s="141"/>
      <c r="B30" s="141"/>
      <c r="C30" s="142"/>
      <c r="D30" s="142"/>
      <c r="E30" s="142"/>
      <c r="F30" s="142"/>
      <c r="G30" s="142"/>
      <c r="H30" s="142"/>
      <c r="I30" s="142"/>
      <c r="J30" s="142"/>
      <c r="K30" s="142"/>
      <c r="L30" s="142"/>
      <c r="P30" s="437"/>
      <c r="Q30" s="437"/>
      <c r="R30" s="437"/>
      <c r="S30" s="441"/>
    </row>
    <row r="31" spans="1:20" s="230" customFormat="1" ht="12" x14ac:dyDescent="0.15">
      <c r="A31" s="141"/>
      <c r="B31" s="141"/>
      <c r="C31" s="142"/>
      <c r="D31" s="142"/>
      <c r="E31" s="142"/>
      <c r="F31" s="142"/>
      <c r="G31" s="142"/>
      <c r="H31" s="142"/>
      <c r="I31" s="142"/>
      <c r="J31" s="142"/>
      <c r="K31" s="142"/>
      <c r="L31" s="142"/>
      <c r="P31" s="438"/>
    </row>
    <row r="32" spans="1:20" s="449" customFormat="1" ht="14.25" customHeight="1" x14ac:dyDescent="0.15">
      <c r="B32" s="230"/>
      <c r="N32" s="230"/>
      <c r="P32" s="439"/>
    </row>
    <row r="33" spans="16:16" s="230" customFormat="1" ht="15.2" customHeight="1" x14ac:dyDescent="0.15">
      <c r="P33" s="440"/>
    </row>
    <row r="34" spans="16:16" s="230" customFormat="1" ht="15.2" customHeight="1" x14ac:dyDescent="0.15"/>
    <row r="35" spans="16:16" s="230" customFormat="1" ht="12" x14ac:dyDescent="0.15"/>
    <row r="51" spans="6:6" x14ac:dyDescent="0.15">
      <c r="F51" s="291"/>
    </row>
  </sheetData>
  <mergeCells count="8">
    <mergeCell ref="J4:K4"/>
    <mergeCell ref="L4:L5"/>
    <mergeCell ref="C4:C5"/>
    <mergeCell ref="D4:D5"/>
    <mergeCell ref="E4:E5"/>
    <mergeCell ref="F4:F5"/>
    <mergeCell ref="G4:H4"/>
    <mergeCell ref="I4:I5"/>
  </mergeCells>
  <phoneticPr fontId="8"/>
  <printOptions horizontalCentered="1"/>
  <pageMargins left="0.59055118110236227" right="0.59055118110236227" top="0.59055118110236227" bottom="0.59055118110236227" header="0.39370078740157483" footer="0.39370078740157483"/>
  <pageSetup paperSize="9" scale="92" firstPageNumber="2" fitToHeight="0" orientation="portrait" r:id="rId1"/>
  <headerFooter>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99"/>
  <sheetViews>
    <sheetView view="pageBreakPreview" zoomScaleNormal="75" zoomScaleSheetLayoutView="100" workbookViewId="0">
      <pane ySplit="5" topLeftCell="A6" activePane="bottomLeft" state="frozen"/>
      <selection activeCell="M31" sqref="M31"/>
      <selection pane="bottomLeft" activeCell="P5" sqref="P5"/>
    </sheetView>
  </sheetViews>
  <sheetFormatPr defaultRowHeight="12" x14ac:dyDescent="0.15"/>
  <cols>
    <col min="1" max="1" width="1.625" style="57" customWidth="1"/>
    <col min="2" max="2" width="7.125" style="223" customWidth="1"/>
    <col min="3" max="3" width="16.625" style="57" customWidth="1"/>
    <col min="4" max="4" width="11.375" style="225" bestFit="1" customWidth="1"/>
    <col min="5" max="5" width="4.125" style="57" customWidth="1"/>
    <col min="6" max="6" width="9.875" style="57" customWidth="1"/>
    <col min="7" max="7" width="11.375" style="225" bestFit="1" customWidth="1"/>
    <col min="8" max="8" width="9.875" style="57" customWidth="1"/>
    <col min="9" max="9" width="8" style="224" bestFit="1" customWidth="1"/>
    <col min="10" max="10" width="8.125" style="57" customWidth="1"/>
    <col min="11" max="11" width="8.625" style="57" customWidth="1"/>
    <col min="12" max="12" width="6.875" style="225" customWidth="1"/>
    <col min="13" max="13" width="4.25" style="57" customWidth="1"/>
    <col min="14" max="14" width="1.625" style="57" customWidth="1"/>
    <col min="15" max="16384" width="9" style="57"/>
  </cols>
  <sheetData>
    <row r="1" spans="1:21" s="164" customFormat="1" x14ac:dyDescent="0.15">
      <c r="A1" s="169"/>
      <c r="B1" s="167"/>
      <c r="D1" s="221"/>
      <c r="G1" s="221"/>
      <c r="I1" s="221"/>
      <c r="L1" s="221"/>
      <c r="N1" s="167"/>
    </row>
    <row r="2" spans="1:21" s="164" customFormat="1" ht="45" customHeight="1" x14ac:dyDescent="0.15">
      <c r="A2" s="56"/>
      <c r="B2" s="139"/>
      <c r="C2" s="56"/>
      <c r="D2" s="222"/>
      <c r="E2" s="56"/>
      <c r="F2" s="56"/>
      <c r="G2" s="222"/>
      <c r="H2" s="56"/>
      <c r="I2" s="222"/>
      <c r="J2" s="56"/>
      <c r="K2" s="56"/>
      <c r="L2" s="222"/>
      <c r="M2" s="56"/>
      <c r="N2" s="139"/>
    </row>
    <row r="3" spans="1:21" s="164" customFormat="1" ht="12" customHeight="1" thickBot="1" x14ac:dyDescent="0.2">
      <c r="A3" s="56"/>
      <c r="B3" s="139"/>
      <c r="C3" s="56"/>
      <c r="D3" s="222"/>
      <c r="E3" s="166"/>
      <c r="F3" s="56"/>
      <c r="G3" s="222"/>
      <c r="H3" s="56"/>
      <c r="I3" s="222"/>
      <c r="J3" s="56"/>
      <c r="K3" s="56"/>
      <c r="L3" s="222"/>
      <c r="M3" s="166"/>
      <c r="N3" s="139"/>
    </row>
    <row r="4" spans="1:21" s="223" customFormat="1" ht="24.95" customHeight="1" x14ac:dyDescent="0.15">
      <c r="A4" s="241"/>
      <c r="B4" s="605" t="s">
        <v>4547</v>
      </c>
      <c r="C4" s="1821" t="s">
        <v>5981</v>
      </c>
      <c r="D4" s="1822"/>
      <c r="E4" s="1823"/>
      <c r="F4" s="1821" t="s">
        <v>4518</v>
      </c>
      <c r="G4" s="1823"/>
      <c r="H4" s="1821" t="s">
        <v>5971</v>
      </c>
      <c r="I4" s="1822"/>
      <c r="J4" s="1823"/>
      <c r="K4" s="1821" t="s">
        <v>5972</v>
      </c>
      <c r="L4" s="1822"/>
      <c r="M4" s="1823"/>
      <c r="N4" s="31"/>
    </row>
    <row r="5" spans="1:21" s="223" customFormat="1" ht="36.75" thickBot="1" x14ac:dyDescent="0.2">
      <c r="A5" s="241"/>
      <c r="B5" s="648" t="s">
        <v>4548</v>
      </c>
      <c r="C5" s="606" t="s">
        <v>2481</v>
      </c>
      <c r="D5" s="719" t="s">
        <v>3333</v>
      </c>
      <c r="E5" s="114" t="s">
        <v>4484</v>
      </c>
      <c r="F5" s="606" t="s">
        <v>2481</v>
      </c>
      <c r="G5" s="720" t="s">
        <v>3333</v>
      </c>
      <c r="H5" s="606" t="s">
        <v>2481</v>
      </c>
      <c r="I5" s="649" t="s">
        <v>4485</v>
      </c>
      <c r="J5" s="650" t="s">
        <v>4549</v>
      </c>
      <c r="K5" s="606" t="s">
        <v>2481</v>
      </c>
      <c r="L5" s="651" t="s">
        <v>4550</v>
      </c>
      <c r="M5" s="114" t="s">
        <v>5993</v>
      </c>
      <c r="N5" s="31"/>
    </row>
    <row r="6" spans="1:21" s="223" customFormat="1" ht="21" customHeight="1" x14ac:dyDescent="0.15">
      <c r="A6" s="241"/>
      <c r="B6" s="1794" t="s">
        <v>3161</v>
      </c>
      <c r="C6" s="1509" t="s">
        <v>6001</v>
      </c>
      <c r="D6" s="1510" t="s">
        <v>5925</v>
      </c>
      <c r="E6" s="1511" t="s">
        <v>4551</v>
      </c>
      <c r="F6" s="1457"/>
      <c r="G6" s="643"/>
      <c r="H6" s="641"/>
      <c r="I6" s="642"/>
      <c r="J6" s="647"/>
      <c r="K6" s="641"/>
      <c r="L6" s="642"/>
      <c r="M6" s="640"/>
      <c r="N6" s="31"/>
    </row>
    <row r="7" spans="1:21" s="223" customFormat="1" ht="21" customHeight="1" x14ac:dyDescent="0.15">
      <c r="A7" s="241"/>
      <c r="B7" s="1795"/>
      <c r="C7" s="1497" t="s">
        <v>5919</v>
      </c>
      <c r="D7" s="1498" t="s">
        <v>5920</v>
      </c>
      <c r="E7" s="1465" t="s">
        <v>4557</v>
      </c>
      <c r="F7" s="1454"/>
      <c r="G7" s="1455"/>
      <c r="H7" s="1452"/>
      <c r="I7" s="1453"/>
      <c r="J7" s="1456"/>
      <c r="K7" s="1452"/>
      <c r="L7" s="1453"/>
      <c r="M7" s="624"/>
      <c r="N7" s="31"/>
    </row>
    <row r="8" spans="1:21" s="223" customFormat="1" ht="21" customHeight="1" thickBot="1" x14ac:dyDescent="0.2">
      <c r="A8" s="241"/>
      <c r="B8" s="1796"/>
      <c r="C8" s="1452" t="s">
        <v>4517</v>
      </c>
      <c r="D8" s="1453" t="s">
        <v>4648</v>
      </c>
      <c r="E8" s="626" t="s">
        <v>4557</v>
      </c>
      <c r="F8" s="1454"/>
      <c r="G8" s="1455"/>
      <c r="H8" s="1452"/>
      <c r="I8" s="1453"/>
      <c r="J8" s="1456"/>
      <c r="K8" s="1452"/>
      <c r="L8" s="1453"/>
      <c r="M8" s="624"/>
      <c r="N8" s="31"/>
    </row>
    <row r="9" spans="1:21" s="59" customFormat="1" ht="21" x14ac:dyDescent="0.15">
      <c r="A9" s="242"/>
      <c r="B9" s="1812" t="s">
        <v>4552</v>
      </c>
      <c r="C9" s="1512" t="s">
        <v>6002</v>
      </c>
      <c r="D9" s="1513" t="s">
        <v>5923</v>
      </c>
      <c r="E9" s="1514" t="s">
        <v>4551</v>
      </c>
      <c r="F9" s="630" t="s">
        <v>5969</v>
      </c>
      <c r="G9" s="637" t="s">
        <v>4553</v>
      </c>
      <c r="H9" s="630" t="s">
        <v>5976</v>
      </c>
      <c r="I9" s="631" t="s">
        <v>4489</v>
      </c>
      <c r="J9" s="638" t="s">
        <v>4554</v>
      </c>
      <c r="K9" s="610" t="s">
        <v>5977</v>
      </c>
      <c r="L9" s="611" t="s">
        <v>4497</v>
      </c>
      <c r="M9" s="406">
        <v>110</v>
      </c>
      <c r="N9" s="58"/>
      <c r="O9" s="58"/>
      <c r="P9" s="58"/>
      <c r="Q9" s="58"/>
      <c r="R9" s="58"/>
      <c r="S9" s="58"/>
      <c r="T9" s="58"/>
      <c r="U9" s="58"/>
    </row>
    <row r="10" spans="1:21" s="59" customFormat="1" ht="32.25" thickBot="1" x14ac:dyDescent="0.2">
      <c r="A10" s="242"/>
      <c r="B10" s="1814"/>
      <c r="C10" s="621" t="s">
        <v>5922</v>
      </c>
      <c r="D10" s="1479" t="s">
        <v>5921</v>
      </c>
      <c r="E10" s="1515" t="s">
        <v>4551</v>
      </c>
      <c r="F10" s="632"/>
      <c r="G10" s="634"/>
      <c r="H10" s="632"/>
      <c r="I10" s="635"/>
      <c r="J10" s="636"/>
      <c r="K10" s="612" t="s">
        <v>2406</v>
      </c>
      <c r="L10" s="613" t="s">
        <v>4496</v>
      </c>
      <c r="M10" s="409">
        <v>18</v>
      </c>
      <c r="N10" s="58"/>
      <c r="O10" s="58"/>
      <c r="P10" s="58"/>
      <c r="Q10" s="58"/>
      <c r="R10" s="58"/>
      <c r="S10" s="58"/>
      <c r="T10" s="58"/>
      <c r="U10" s="58"/>
    </row>
    <row r="11" spans="1:21" ht="52.5" x14ac:dyDescent="0.15">
      <c r="A11" s="243"/>
      <c r="B11" s="1794" t="s">
        <v>2</v>
      </c>
      <c r="C11" s="1500" t="s">
        <v>6003</v>
      </c>
      <c r="D11" s="1501" t="s">
        <v>5932</v>
      </c>
      <c r="E11" s="1514" t="s">
        <v>4551</v>
      </c>
      <c r="F11" s="641"/>
      <c r="G11" s="643"/>
      <c r="H11" s="641" t="s">
        <v>2408</v>
      </c>
      <c r="I11" s="642" t="s">
        <v>4558</v>
      </c>
      <c r="J11" s="647" t="s">
        <v>2409</v>
      </c>
      <c r="K11" s="641"/>
      <c r="L11" s="642"/>
      <c r="M11" s="640"/>
    </row>
    <row r="12" spans="1:21" ht="21" customHeight="1" thickBot="1" x14ac:dyDescent="0.2">
      <c r="A12" s="243"/>
      <c r="B12" s="1796"/>
      <c r="C12" s="1452" t="s">
        <v>4555</v>
      </c>
      <c r="D12" s="1453" t="s">
        <v>4556</v>
      </c>
      <c r="E12" s="626" t="s">
        <v>4557</v>
      </c>
      <c r="F12" s="1452"/>
      <c r="G12" s="1455"/>
      <c r="H12" s="1452"/>
      <c r="I12" s="1453"/>
      <c r="J12" s="1456"/>
      <c r="K12" s="1452"/>
      <c r="L12" s="1453"/>
      <c r="M12" s="624"/>
    </row>
    <row r="13" spans="1:21" ht="21" x14ac:dyDescent="0.15">
      <c r="A13" s="243"/>
      <c r="B13" s="1794" t="s">
        <v>3</v>
      </c>
      <c r="C13" s="1500" t="s">
        <v>5926</v>
      </c>
      <c r="D13" s="1513" t="s">
        <v>5927</v>
      </c>
      <c r="E13" s="1514" t="s">
        <v>4551</v>
      </c>
      <c r="F13" s="641"/>
      <c r="G13" s="1462"/>
      <c r="H13" s="1463"/>
      <c r="I13" s="642"/>
      <c r="J13" s="643"/>
      <c r="K13" s="641" t="s">
        <v>2410</v>
      </c>
      <c r="L13" s="1464" t="s">
        <v>4495</v>
      </c>
      <c r="M13" s="640">
        <v>54</v>
      </c>
    </row>
    <row r="14" spans="1:21" ht="21" customHeight="1" thickBot="1" x14ac:dyDescent="0.2">
      <c r="A14" s="243"/>
      <c r="B14" s="1796"/>
      <c r="C14" s="615" t="s">
        <v>4486</v>
      </c>
      <c r="D14" s="1459" t="s">
        <v>4499</v>
      </c>
      <c r="E14" s="408" t="s">
        <v>4551</v>
      </c>
      <c r="F14" s="615"/>
      <c r="G14" s="1460"/>
      <c r="H14" s="1461"/>
      <c r="I14" s="616"/>
      <c r="J14" s="618"/>
      <c r="K14" s="615"/>
      <c r="L14" s="1459"/>
      <c r="M14" s="604"/>
    </row>
    <row r="15" spans="1:21" ht="42" x14ac:dyDescent="0.15">
      <c r="A15" s="243"/>
      <c r="B15" s="1794" t="s">
        <v>4</v>
      </c>
      <c r="C15" s="1512" t="s">
        <v>5928</v>
      </c>
      <c r="D15" s="1516" t="s">
        <v>5929</v>
      </c>
      <c r="E15" s="1514" t="s">
        <v>4557</v>
      </c>
      <c r="F15" s="630" t="s">
        <v>5970</v>
      </c>
      <c r="G15" s="637" t="s">
        <v>4561</v>
      </c>
      <c r="H15" s="630" t="s">
        <v>4562</v>
      </c>
      <c r="I15" s="639" t="s">
        <v>4563</v>
      </c>
      <c r="J15" s="638" t="s">
        <v>4564</v>
      </c>
      <c r="K15" s="630" t="s">
        <v>5978</v>
      </c>
      <c r="L15" s="631" t="s">
        <v>4494</v>
      </c>
      <c r="M15" s="640" t="s">
        <v>4565</v>
      </c>
    </row>
    <row r="16" spans="1:21" ht="21" customHeight="1" x14ac:dyDescent="0.15">
      <c r="A16" s="243"/>
      <c r="B16" s="1795"/>
      <c r="C16" s="1517" t="s">
        <v>5930</v>
      </c>
      <c r="D16" s="1518" t="s">
        <v>5931</v>
      </c>
      <c r="E16" s="1465" t="s">
        <v>4551</v>
      </c>
      <c r="F16" s="621"/>
      <c r="G16" s="625"/>
      <c r="H16" s="621"/>
      <c r="I16" s="622"/>
      <c r="J16" s="623"/>
      <c r="K16" s="621"/>
      <c r="L16" s="1458"/>
      <c r="M16" s="624"/>
    </row>
    <row r="17" spans="1:14" ht="21" customHeight="1" thickBot="1" x14ac:dyDescent="0.2">
      <c r="A17" s="243"/>
      <c r="B17" s="1796"/>
      <c r="C17" s="632" t="s">
        <v>4559</v>
      </c>
      <c r="D17" s="633" t="s">
        <v>4560</v>
      </c>
      <c r="E17" s="408" t="s">
        <v>4557</v>
      </c>
      <c r="F17" s="632"/>
      <c r="G17" s="634"/>
      <c r="H17" s="632"/>
      <c r="I17" s="635"/>
      <c r="J17" s="636"/>
      <c r="K17" s="632"/>
      <c r="L17" s="633"/>
      <c r="M17" s="604"/>
    </row>
    <row r="18" spans="1:14" ht="31.5" x14ac:dyDescent="0.15">
      <c r="A18" s="243"/>
      <c r="B18" s="1794" t="s">
        <v>2105</v>
      </c>
      <c r="C18" s="1512" t="s">
        <v>5935</v>
      </c>
      <c r="D18" s="1516" t="s">
        <v>5934</v>
      </c>
      <c r="E18" s="1519" t="s">
        <v>4551</v>
      </c>
      <c r="F18" s="630"/>
      <c r="G18" s="1473"/>
      <c r="H18" s="1474" t="s">
        <v>5974</v>
      </c>
      <c r="I18" s="1475" t="s">
        <v>4488</v>
      </c>
      <c r="J18" s="638" t="s">
        <v>20</v>
      </c>
      <c r="K18" s="630"/>
      <c r="L18" s="1476"/>
      <c r="M18" s="1477"/>
    </row>
    <row r="19" spans="1:14" ht="21" customHeight="1" thickBot="1" x14ac:dyDescent="0.2">
      <c r="A19" s="243"/>
      <c r="B19" s="1796"/>
      <c r="C19" s="632" t="s">
        <v>5933</v>
      </c>
      <c r="D19" s="1466" t="s">
        <v>4560</v>
      </c>
      <c r="E19" s="1467" t="s">
        <v>4557</v>
      </c>
      <c r="F19" s="632"/>
      <c r="G19" s="1468"/>
      <c r="H19" s="1469"/>
      <c r="I19" s="1470"/>
      <c r="J19" s="636"/>
      <c r="K19" s="632"/>
      <c r="L19" s="1471"/>
      <c r="M19" s="1472"/>
    </row>
    <row r="20" spans="1:14" ht="21" customHeight="1" x14ac:dyDescent="0.15">
      <c r="A20" s="244"/>
      <c r="B20" s="1794" t="s">
        <v>24</v>
      </c>
      <c r="C20" s="1507" t="s">
        <v>6004</v>
      </c>
      <c r="D20" s="1520" t="s">
        <v>5936</v>
      </c>
      <c r="E20" s="1521" t="s">
        <v>4551</v>
      </c>
      <c r="F20" s="641"/>
      <c r="G20" s="643"/>
      <c r="H20" s="641"/>
      <c r="I20" s="642"/>
      <c r="J20" s="647"/>
      <c r="K20" s="641" t="s">
        <v>2410</v>
      </c>
      <c r="L20" s="1464" t="s">
        <v>4493</v>
      </c>
      <c r="M20" s="640">
        <v>10</v>
      </c>
      <c r="N20" s="245"/>
    </row>
    <row r="21" spans="1:14" ht="21" customHeight="1" x14ac:dyDescent="0.15">
      <c r="A21" s="244"/>
      <c r="B21" s="1795"/>
      <c r="C21" s="1522" t="s">
        <v>5983</v>
      </c>
      <c r="D21" s="1523" t="s">
        <v>5984</v>
      </c>
      <c r="E21" s="1524" t="s">
        <v>5985</v>
      </c>
      <c r="F21" s="1452"/>
      <c r="G21" s="1455"/>
      <c r="H21" s="1452"/>
      <c r="I21" s="1453"/>
      <c r="J21" s="1456"/>
      <c r="K21" s="1452"/>
      <c r="L21" s="1479"/>
      <c r="M21" s="624"/>
      <c r="N21" s="245"/>
    </row>
    <row r="22" spans="1:14" ht="21" customHeight="1" thickBot="1" x14ac:dyDescent="0.2">
      <c r="A22" s="244"/>
      <c r="B22" s="1796"/>
      <c r="C22" s="1452" t="s">
        <v>2418</v>
      </c>
      <c r="D22" s="1478" t="s">
        <v>5982</v>
      </c>
      <c r="E22" s="626" t="s">
        <v>4557</v>
      </c>
      <c r="F22" s="1452"/>
      <c r="G22" s="1455"/>
      <c r="H22" s="1452"/>
      <c r="I22" s="1453"/>
      <c r="J22" s="1456"/>
      <c r="K22" s="1452"/>
      <c r="L22" s="1479"/>
      <c r="M22" s="624"/>
      <c r="N22" s="245"/>
    </row>
    <row r="23" spans="1:14" ht="21" customHeight="1" x14ac:dyDescent="0.15">
      <c r="A23" s="244"/>
      <c r="B23" s="1794" t="s">
        <v>4501</v>
      </c>
      <c r="C23" s="1500" t="s">
        <v>6005</v>
      </c>
      <c r="D23" s="1525" t="s">
        <v>5986</v>
      </c>
      <c r="E23" s="1514" t="s">
        <v>4551</v>
      </c>
      <c r="F23" s="641"/>
      <c r="G23" s="643"/>
      <c r="H23" s="641"/>
      <c r="I23" s="642"/>
      <c r="J23" s="647"/>
      <c r="K23" s="641"/>
      <c r="L23" s="1464"/>
      <c r="M23" s="640"/>
      <c r="N23" s="245"/>
    </row>
    <row r="24" spans="1:14" ht="21" customHeight="1" x14ac:dyDescent="0.15">
      <c r="A24" s="244"/>
      <c r="B24" s="1795"/>
      <c r="C24" s="1480" t="s">
        <v>4543</v>
      </c>
      <c r="D24" s="1481" t="s">
        <v>4503</v>
      </c>
      <c r="E24" s="1482" t="s">
        <v>4551</v>
      </c>
      <c r="F24" s="621"/>
      <c r="G24" s="625"/>
      <c r="H24" s="621"/>
      <c r="I24" s="622"/>
      <c r="J24" s="623"/>
      <c r="K24" s="621"/>
      <c r="L24" s="622"/>
      <c r="M24" s="624"/>
      <c r="N24" s="245"/>
    </row>
    <row r="25" spans="1:14" ht="21" customHeight="1" x14ac:dyDescent="0.15">
      <c r="A25" s="244"/>
      <c r="B25" s="1795"/>
      <c r="C25" s="621" t="s">
        <v>4502</v>
      </c>
      <c r="D25" s="622" t="s">
        <v>5984</v>
      </c>
      <c r="E25" s="626" t="s">
        <v>4551</v>
      </c>
      <c r="F25" s="621"/>
      <c r="G25" s="625"/>
      <c r="H25" s="621"/>
      <c r="I25" s="622"/>
      <c r="J25" s="623"/>
      <c r="K25" s="621"/>
      <c r="L25" s="622"/>
      <c r="M25" s="624"/>
      <c r="N25" s="245"/>
    </row>
    <row r="26" spans="1:14" ht="21" customHeight="1" thickBot="1" x14ac:dyDescent="0.2">
      <c r="A26" s="244"/>
      <c r="B26" s="1796"/>
      <c r="C26" s="612" t="s">
        <v>4504</v>
      </c>
      <c r="D26" s="653" t="s">
        <v>4542</v>
      </c>
      <c r="E26" s="607" t="s">
        <v>4551</v>
      </c>
      <c r="F26" s="632"/>
      <c r="G26" s="634"/>
      <c r="H26" s="632"/>
      <c r="I26" s="635"/>
      <c r="J26" s="636"/>
      <c r="K26" s="632"/>
      <c r="L26" s="635"/>
      <c r="M26" s="604"/>
      <c r="N26" s="245"/>
    </row>
    <row r="27" spans="1:14" ht="21" customHeight="1" x14ac:dyDescent="0.15">
      <c r="A27" s="243"/>
      <c r="B27" s="1794" t="s">
        <v>7</v>
      </c>
      <c r="C27" s="1500" t="s">
        <v>5937</v>
      </c>
      <c r="D27" s="1513" t="s">
        <v>5938</v>
      </c>
      <c r="E27" s="1514" t="s">
        <v>4551</v>
      </c>
      <c r="F27" s="641"/>
      <c r="G27" s="643"/>
      <c r="H27" s="641"/>
      <c r="I27" s="642"/>
      <c r="J27" s="647"/>
      <c r="K27" s="641"/>
      <c r="L27" s="642"/>
      <c r="M27" s="640"/>
    </row>
    <row r="28" spans="1:14" ht="21" customHeight="1" thickBot="1" x14ac:dyDescent="0.2">
      <c r="A28" s="243"/>
      <c r="B28" s="1796"/>
      <c r="C28" s="615" t="s">
        <v>4487</v>
      </c>
      <c r="D28" s="1459" t="s">
        <v>4498</v>
      </c>
      <c r="E28" s="408" t="s">
        <v>4557</v>
      </c>
      <c r="F28" s="615"/>
      <c r="G28" s="618"/>
      <c r="H28" s="615"/>
      <c r="I28" s="616"/>
      <c r="J28" s="617"/>
      <c r="K28" s="615"/>
      <c r="L28" s="616"/>
      <c r="M28" s="604"/>
    </row>
    <row r="29" spans="1:14" ht="42" x14ac:dyDescent="0.15">
      <c r="A29" s="243"/>
      <c r="B29" s="1794" t="s">
        <v>26</v>
      </c>
      <c r="C29" s="1500" t="s">
        <v>5939</v>
      </c>
      <c r="D29" s="1513" t="s">
        <v>5940</v>
      </c>
      <c r="E29" s="1514" t="s">
        <v>4551</v>
      </c>
      <c r="F29" s="641"/>
      <c r="G29" s="643"/>
      <c r="H29" s="641" t="s">
        <v>2424</v>
      </c>
      <c r="I29" s="642" t="s">
        <v>4566</v>
      </c>
      <c r="J29" s="647" t="s">
        <v>2425</v>
      </c>
      <c r="K29" s="641" t="s">
        <v>2426</v>
      </c>
      <c r="L29" s="642" t="s">
        <v>4566</v>
      </c>
      <c r="M29" s="640" t="s">
        <v>2427</v>
      </c>
    </row>
    <row r="30" spans="1:14" ht="21" customHeight="1" thickBot="1" x14ac:dyDescent="0.2">
      <c r="A30" s="243"/>
      <c r="B30" s="1795"/>
      <c r="C30" s="1526" t="s">
        <v>5941</v>
      </c>
      <c r="D30" s="1527" t="s">
        <v>5921</v>
      </c>
      <c r="E30" s="1528" t="s">
        <v>4557</v>
      </c>
      <c r="F30" s="1452"/>
      <c r="G30" s="1478"/>
      <c r="H30" s="1452"/>
      <c r="I30" s="1453"/>
      <c r="J30" s="1456"/>
      <c r="K30" s="1452"/>
      <c r="L30" s="1453"/>
      <c r="M30" s="624"/>
    </row>
    <row r="31" spans="1:14" ht="31.5" x14ac:dyDescent="0.15">
      <c r="A31" s="243"/>
      <c r="B31" s="1801" t="s">
        <v>5347</v>
      </c>
      <c r="C31" s="1815" t="s">
        <v>5944</v>
      </c>
      <c r="D31" s="1817" t="s">
        <v>5973</v>
      </c>
      <c r="E31" s="1819" t="s">
        <v>4551</v>
      </c>
      <c r="F31" s="1804" t="s">
        <v>4567</v>
      </c>
      <c r="G31" s="1806" t="s">
        <v>5994</v>
      </c>
      <c r="H31" s="1804" t="s">
        <v>3354</v>
      </c>
      <c r="I31" s="1809" t="s">
        <v>4490</v>
      </c>
      <c r="J31" s="1810" t="s">
        <v>3938</v>
      </c>
      <c r="K31" s="608" t="s">
        <v>2432</v>
      </c>
      <c r="L31" s="614" t="s">
        <v>4492</v>
      </c>
      <c r="M31" s="407">
        <v>13</v>
      </c>
    </row>
    <row r="32" spans="1:14" ht="42" x14ac:dyDescent="0.15">
      <c r="A32" s="243"/>
      <c r="B32" s="1802"/>
      <c r="C32" s="1816"/>
      <c r="D32" s="1818"/>
      <c r="E32" s="1820"/>
      <c r="F32" s="1805"/>
      <c r="G32" s="1807"/>
      <c r="H32" s="1808"/>
      <c r="I32" s="1807"/>
      <c r="J32" s="1811"/>
      <c r="K32" s="1485" t="s">
        <v>2433</v>
      </c>
      <c r="L32" s="1486" t="s">
        <v>4491</v>
      </c>
      <c r="M32" s="1487">
        <v>20</v>
      </c>
    </row>
    <row r="33" spans="1:14" ht="21" customHeight="1" x14ac:dyDescent="0.15">
      <c r="A33" s="243"/>
      <c r="B33" s="1802"/>
      <c r="C33" s="1499" t="s">
        <v>5942</v>
      </c>
      <c r="D33" s="1529" t="s">
        <v>5943</v>
      </c>
      <c r="E33" s="1530" t="s">
        <v>4557</v>
      </c>
      <c r="F33" s="1499"/>
      <c r="G33" s="1531"/>
      <c r="H33" s="1532"/>
      <c r="I33" s="1533"/>
      <c r="J33" s="1534"/>
      <c r="K33" s="621"/>
      <c r="L33" s="1458"/>
      <c r="M33" s="1489"/>
    </row>
    <row r="34" spans="1:14" ht="21" customHeight="1" thickBot="1" x14ac:dyDescent="0.2">
      <c r="A34" s="243"/>
      <c r="B34" s="1803"/>
      <c r="C34" s="1488" t="s">
        <v>2431</v>
      </c>
      <c r="D34" s="1542" t="s">
        <v>5995</v>
      </c>
      <c r="E34" s="1543" t="s">
        <v>4557</v>
      </c>
      <c r="F34" s="1499"/>
      <c r="G34" s="1531"/>
      <c r="H34" s="1532"/>
      <c r="I34" s="1533"/>
      <c r="J34" s="1534"/>
      <c r="K34" s="1480"/>
      <c r="L34" s="1483"/>
      <c r="M34" s="1484"/>
    </row>
    <row r="35" spans="1:14" ht="31.5" x14ac:dyDescent="0.15">
      <c r="A35" s="243"/>
      <c r="B35" s="1812" t="s">
        <v>4500</v>
      </c>
      <c r="C35" s="1535" t="s">
        <v>5947</v>
      </c>
      <c r="D35" s="1536" t="s">
        <v>5938</v>
      </c>
      <c r="E35" s="1537" t="s">
        <v>4557</v>
      </c>
      <c r="F35" s="630"/>
      <c r="G35" s="646"/>
      <c r="H35" s="1494" t="s">
        <v>5975</v>
      </c>
      <c r="I35" s="639" t="s">
        <v>4568</v>
      </c>
      <c r="J35" s="638" t="s">
        <v>2439</v>
      </c>
      <c r="K35" s="610" t="s">
        <v>5979</v>
      </c>
      <c r="L35" s="611" t="s">
        <v>4569</v>
      </c>
      <c r="M35" s="406">
        <v>17</v>
      </c>
    </row>
    <row r="36" spans="1:14" ht="31.5" x14ac:dyDescent="0.15">
      <c r="A36" s="243"/>
      <c r="B36" s="1813"/>
      <c r="C36" s="1517" t="s">
        <v>5945</v>
      </c>
      <c r="D36" s="1518" t="s">
        <v>5921</v>
      </c>
      <c r="E36" s="1538" t="s">
        <v>4557</v>
      </c>
      <c r="F36" s="621"/>
      <c r="G36" s="1490"/>
      <c r="H36" s="1495"/>
      <c r="I36" s="622"/>
      <c r="J36" s="623"/>
      <c r="K36" s="1485" t="s">
        <v>5980</v>
      </c>
      <c r="L36" s="1486" t="s">
        <v>5948</v>
      </c>
      <c r="M36" s="1493">
        <v>9</v>
      </c>
    </row>
    <row r="37" spans="1:14" ht="21" customHeight="1" thickBot="1" x14ac:dyDescent="0.2">
      <c r="A37" s="243"/>
      <c r="B37" s="1814"/>
      <c r="C37" s="644" t="s">
        <v>5946</v>
      </c>
      <c r="D37" s="633" t="s">
        <v>5924</v>
      </c>
      <c r="E37" s="1515" t="s">
        <v>4557</v>
      </c>
      <c r="F37" s="644"/>
      <c r="G37" s="645"/>
      <c r="H37" s="644"/>
      <c r="I37" s="635"/>
      <c r="J37" s="636"/>
      <c r="K37" s="644"/>
      <c r="L37" s="633"/>
      <c r="M37" s="1492"/>
    </row>
    <row r="38" spans="1:14" ht="21" customHeight="1" x14ac:dyDescent="0.15">
      <c r="A38" s="244"/>
      <c r="B38" s="1797" t="s">
        <v>8</v>
      </c>
      <c r="C38" s="1500" t="s">
        <v>5950</v>
      </c>
      <c r="D38" s="1539" t="s">
        <v>5927</v>
      </c>
      <c r="E38" s="1540" t="s">
        <v>4551</v>
      </c>
      <c r="F38" s="641"/>
      <c r="G38" s="647"/>
      <c r="H38" s="641"/>
      <c r="I38" s="642"/>
      <c r="J38" s="647"/>
      <c r="K38" s="641"/>
      <c r="L38" s="642"/>
      <c r="M38" s="647"/>
      <c r="N38" s="245"/>
    </row>
    <row r="39" spans="1:14" ht="21" customHeight="1" x14ac:dyDescent="0.15">
      <c r="A39" s="244"/>
      <c r="B39" s="1798"/>
      <c r="C39" s="1505" t="s">
        <v>5987</v>
      </c>
      <c r="D39" s="1506" t="s">
        <v>5988</v>
      </c>
      <c r="E39" s="1541" t="s">
        <v>4551</v>
      </c>
      <c r="F39" s="1452"/>
      <c r="G39" s="1456"/>
      <c r="H39" s="1452"/>
      <c r="I39" s="1453"/>
      <c r="J39" s="1456"/>
      <c r="K39" s="1452"/>
      <c r="L39" s="1453"/>
      <c r="M39" s="1456"/>
      <c r="N39" s="245"/>
    </row>
    <row r="40" spans="1:14" ht="21" customHeight="1" thickBot="1" x14ac:dyDescent="0.2">
      <c r="A40" s="244"/>
      <c r="B40" s="1800"/>
      <c r="C40" s="615" t="s">
        <v>3099</v>
      </c>
      <c r="D40" s="616" t="s">
        <v>5949</v>
      </c>
      <c r="E40" s="1491" t="s">
        <v>4557</v>
      </c>
      <c r="F40" s="615"/>
      <c r="G40" s="617"/>
      <c r="H40" s="615"/>
      <c r="I40" s="616"/>
      <c r="J40" s="617"/>
      <c r="K40" s="615"/>
      <c r="L40" s="616"/>
      <c r="M40" s="617"/>
      <c r="N40" s="245"/>
    </row>
    <row r="41" spans="1:14" ht="21" customHeight="1" x14ac:dyDescent="0.15">
      <c r="A41" s="243"/>
      <c r="B41" s="1794" t="s">
        <v>3163</v>
      </c>
      <c r="C41" s="1500" t="s">
        <v>4505</v>
      </c>
      <c r="D41" s="1501" t="s">
        <v>4506</v>
      </c>
      <c r="E41" s="1514" t="s">
        <v>4551</v>
      </c>
      <c r="F41" s="641"/>
      <c r="G41" s="647"/>
      <c r="H41" s="641"/>
      <c r="I41" s="642"/>
      <c r="J41" s="647"/>
      <c r="K41" s="641"/>
      <c r="L41" s="642"/>
      <c r="M41" s="647"/>
    </row>
    <row r="42" spans="1:14" ht="32.25" thickBot="1" x14ac:dyDescent="0.2">
      <c r="A42" s="243"/>
      <c r="B42" s="1795"/>
      <c r="C42" s="1505" t="s">
        <v>5951</v>
      </c>
      <c r="D42" s="1506" t="s">
        <v>5952</v>
      </c>
      <c r="E42" s="1482" t="s">
        <v>4551</v>
      </c>
      <c r="F42" s="1452"/>
      <c r="G42" s="1456"/>
      <c r="H42" s="1452"/>
      <c r="I42" s="1453"/>
      <c r="J42" s="1456"/>
      <c r="K42" s="1452"/>
      <c r="L42" s="1453"/>
      <c r="M42" s="1456"/>
    </row>
    <row r="43" spans="1:14" ht="21" customHeight="1" x14ac:dyDescent="0.15">
      <c r="A43" s="243"/>
      <c r="B43" s="1801" t="s">
        <v>3162</v>
      </c>
      <c r="C43" s="1500" t="s">
        <v>6006</v>
      </c>
      <c r="D43" s="1501" t="s">
        <v>5938</v>
      </c>
      <c r="E43" s="1514" t="s">
        <v>4551</v>
      </c>
      <c r="F43" s="641"/>
      <c r="G43" s="647"/>
      <c r="H43" s="641"/>
      <c r="I43" s="642"/>
      <c r="J43" s="647"/>
      <c r="K43" s="641"/>
      <c r="L43" s="642"/>
      <c r="M43" s="647"/>
    </row>
    <row r="44" spans="1:14" ht="21" customHeight="1" x14ac:dyDescent="0.15">
      <c r="A44" s="243"/>
      <c r="B44" s="1802"/>
      <c r="C44" s="1497" t="s">
        <v>5953</v>
      </c>
      <c r="D44" s="1498" t="s">
        <v>5991</v>
      </c>
      <c r="E44" s="1465" t="s">
        <v>4557</v>
      </c>
      <c r="F44" s="1452"/>
      <c r="G44" s="1456"/>
      <c r="H44" s="1452"/>
      <c r="I44" s="1453"/>
      <c r="J44" s="1456"/>
      <c r="K44" s="1452"/>
      <c r="L44" s="1453"/>
      <c r="M44" s="1456"/>
    </row>
    <row r="45" spans="1:14" ht="21" customHeight="1" thickBot="1" x14ac:dyDescent="0.2">
      <c r="A45" s="243"/>
      <c r="B45" s="1803"/>
      <c r="C45" s="619" t="s">
        <v>3956</v>
      </c>
      <c r="D45" s="620" t="s">
        <v>5992</v>
      </c>
      <c r="E45" s="607" t="s">
        <v>4557</v>
      </c>
      <c r="F45" s="615"/>
      <c r="G45" s="617"/>
      <c r="H45" s="615"/>
      <c r="I45" s="616"/>
      <c r="J45" s="617"/>
      <c r="K45" s="615"/>
      <c r="L45" s="616"/>
      <c r="M45" s="617"/>
    </row>
    <row r="46" spans="1:14" ht="52.5" x14ac:dyDescent="0.15">
      <c r="A46" s="243"/>
      <c r="B46" s="1794" t="s">
        <v>3959</v>
      </c>
      <c r="C46" s="1500" t="s">
        <v>5955</v>
      </c>
      <c r="D46" s="1501" t="s">
        <v>5997</v>
      </c>
      <c r="E46" s="1514" t="s">
        <v>4551</v>
      </c>
      <c r="F46" s="641" t="s">
        <v>5956</v>
      </c>
      <c r="G46" s="1462" t="s">
        <v>5999</v>
      </c>
      <c r="H46" s="641" t="s">
        <v>2440</v>
      </c>
      <c r="I46" s="642" t="s">
        <v>4570</v>
      </c>
      <c r="J46" s="647" t="s">
        <v>2441</v>
      </c>
      <c r="K46" s="641" t="s">
        <v>2442</v>
      </c>
      <c r="L46" s="1464" t="s">
        <v>4571</v>
      </c>
      <c r="M46" s="640">
        <v>27</v>
      </c>
    </row>
    <row r="47" spans="1:14" ht="21" customHeight="1" thickBot="1" x14ac:dyDescent="0.2">
      <c r="A47" s="243"/>
      <c r="B47" s="1795"/>
      <c r="C47" s="1497" t="s">
        <v>5954</v>
      </c>
      <c r="D47" s="1498" t="s">
        <v>5998</v>
      </c>
      <c r="E47" s="1465" t="s">
        <v>4551</v>
      </c>
      <c r="F47" s="1452"/>
      <c r="G47" s="1496"/>
      <c r="H47" s="1452"/>
      <c r="I47" s="1453"/>
      <c r="J47" s="1456"/>
      <c r="K47" s="1452"/>
      <c r="L47" s="1479"/>
      <c r="M47" s="624"/>
    </row>
    <row r="48" spans="1:14" ht="21" x14ac:dyDescent="0.15">
      <c r="A48" s="243"/>
      <c r="B48" s="1794" t="s">
        <v>3164</v>
      </c>
      <c r="C48" s="1500" t="s">
        <v>6007</v>
      </c>
      <c r="D48" s="1501" t="s">
        <v>4508</v>
      </c>
      <c r="E48" s="1514" t="s">
        <v>4551</v>
      </c>
      <c r="F48" s="641"/>
      <c r="G48" s="647"/>
      <c r="H48" s="641"/>
      <c r="I48" s="642"/>
      <c r="J48" s="647"/>
      <c r="K48" s="641"/>
      <c r="L48" s="642"/>
      <c r="M48" s="647"/>
    </row>
    <row r="49" spans="1:13" ht="21" customHeight="1" thickBot="1" x14ac:dyDescent="0.2">
      <c r="A49" s="243"/>
      <c r="B49" s="1795"/>
      <c r="C49" s="1497" t="s">
        <v>4507</v>
      </c>
      <c r="D49" s="1498" t="s">
        <v>4508</v>
      </c>
      <c r="E49" s="1465" t="s">
        <v>4557</v>
      </c>
      <c r="F49" s="1452"/>
      <c r="G49" s="1456"/>
      <c r="H49" s="1452"/>
      <c r="I49" s="1453"/>
      <c r="J49" s="1456"/>
      <c r="K49" s="1452"/>
      <c r="L49" s="1453"/>
      <c r="M49" s="1456"/>
    </row>
    <row r="50" spans="1:13" ht="21.75" thickBot="1" x14ac:dyDescent="0.2">
      <c r="A50" s="243"/>
      <c r="B50" s="1794" t="s">
        <v>3165</v>
      </c>
      <c r="C50" s="1507" t="s">
        <v>4509</v>
      </c>
      <c r="D50" s="1508" t="s">
        <v>4510</v>
      </c>
      <c r="E50" s="1521" t="s">
        <v>4551</v>
      </c>
      <c r="F50" s="641"/>
      <c r="G50" s="647"/>
      <c r="H50" s="641"/>
      <c r="I50" s="642"/>
      <c r="J50" s="647"/>
      <c r="K50" s="641"/>
      <c r="L50" s="642"/>
      <c r="M50" s="647"/>
    </row>
    <row r="51" spans="1:13" ht="21" customHeight="1" thickBot="1" x14ac:dyDescent="0.2">
      <c r="A51" s="243"/>
      <c r="B51" s="1796"/>
      <c r="C51" s="1505" t="s">
        <v>5989</v>
      </c>
      <c r="D51" s="1506" t="s">
        <v>5990</v>
      </c>
      <c r="E51" s="1482" t="s">
        <v>5985</v>
      </c>
      <c r="F51" s="641"/>
      <c r="G51" s="647"/>
      <c r="H51" s="641"/>
      <c r="I51" s="642"/>
      <c r="J51" s="647"/>
      <c r="K51" s="641"/>
      <c r="L51" s="642"/>
      <c r="M51" s="647"/>
    </row>
    <row r="52" spans="1:13" ht="21" x14ac:dyDescent="0.15">
      <c r="A52" s="243"/>
      <c r="B52" s="1797" t="s">
        <v>3166</v>
      </c>
      <c r="C52" s="1500" t="s">
        <v>4511</v>
      </c>
      <c r="D52" s="1501" t="s">
        <v>4506</v>
      </c>
      <c r="E52" s="1514" t="s">
        <v>4551</v>
      </c>
      <c r="F52" s="641"/>
      <c r="G52" s="643"/>
      <c r="H52" s="641"/>
      <c r="I52" s="642"/>
      <c r="J52" s="647"/>
      <c r="K52" s="641"/>
      <c r="L52" s="642"/>
      <c r="M52" s="640"/>
    </row>
    <row r="53" spans="1:13" ht="21" customHeight="1" thickBot="1" x14ac:dyDescent="0.2">
      <c r="A53" s="243"/>
      <c r="B53" s="1798"/>
      <c r="C53" s="1497" t="s">
        <v>4512</v>
      </c>
      <c r="D53" s="1498" t="s">
        <v>4513</v>
      </c>
      <c r="E53" s="1465" t="s">
        <v>4551</v>
      </c>
      <c r="F53" s="1452"/>
      <c r="G53" s="1455"/>
      <c r="H53" s="1452"/>
      <c r="I53" s="1453"/>
      <c r="J53" s="1456"/>
      <c r="K53" s="1452"/>
      <c r="L53" s="1453"/>
      <c r="M53" s="624"/>
    </row>
    <row r="54" spans="1:13" ht="21" x14ac:dyDescent="0.15">
      <c r="A54" s="243"/>
      <c r="B54" s="1794" t="s">
        <v>3973</v>
      </c>
      <c r="C54" s="1500" t="s">
        <v>5958</v>
      </c>
      <c r="D54" s="1501" t="s">
        <v>5957</v>
      </c>
      <c r="E54" s="1514" t="s">
        <v>4551</v>
      </c>
      <c r="F54" s="641" t="s">
        <v>2445</v>
      </c>
      <c r="G54" s="1462" t="s">
        <v>4572</v>
      </c>
      <c r="H54" s="641"/>
      <c r="I54" s="1464"/>
      <c r="J54" s="647"/>
      <c r="K54" s="641"/>
      <c r="L54" s="642"/>
      <c r="M54" s="640"/>
    </row>
    <row r="55" spans="1:13" ht="21" customHeight="1" x14ac:dyDescent="0.15">
      <c r="A55" s="243"/>
      <c r="B55" s="1795"/>
      <c r="C55" s="1497" t="s">
        <v>5959</v>
      </c>
      <c r="D55" s="1498" t="s">
        <v>6000</v>
      </c>
      <c r="E55" s="1465" t="s">
        <v>4551</v>
      </c>
      <c r="F55" s="1452"/>
      <c r="G55" s="1496"/>
      <c r="H55" s="1452"/>
      <c r="I55" s="1479"/>
      <c r="J55" s="1456"/>
      <c r="K55" s="1452"/>
      <c r="L55" s="1453"/>
      <c r="M55" s="624"/>
    </row>
    <row r="56" spans="1:13" ht="21" customHeight="1" thickBot="1" x14ac:dyDescent="0.2">
      <c r="A56" s="243"/>
      <c r="B56" s="1796"/>
      <c r="C56" s="1505" t="s">
        <v>5961</v>
      </c>
      <c r="D56" s="1506" t="s">
        <v>5960</v>
      </c>
      <c r="E56" s="1482" t="s">
        <v>4551</v>
      </c>
      <c r="F56" s="1452"/>
      <c r="G56" s="1496"/>
      <c r="H56" s="1452"/>
      <c r="I56" s="1479"/>
      <c r="J56" s="1456"/>
      <c r="K56" s="1452"/>
      <c r="L56" s="1453"/>
      <c r="M56" s="624"/>
    </row>
    <row r="57" spans="1:13" ht="21" customHeight="1" x14ac:dyDescent="0.15">
      <c r="A57" s="243"/>
      <c r="B57" s="1797" t="s">
        <v>3167</v>
      </c>
      <c r="C57" s="1500" t="s">
        <v>4514</v>
      </c>
      <c r="D57" s="1501" t="s">
        <v>5962</v>
      </c>
      <c r="E57" s="1514" t="s">
        <v>4551</v>
      </c>
      <c r="F57" s="641"/>
      <c r="G57" s="647"/>
      <c r="H57" s="641"/>
      <c r="I57" s="642"/>
      <c r="J57" s="647"/>
      <c r="K57" s="641"/>
      <c r="L57" s="642"/>
      <c r="M57" s="647"/>
    </row>
    <row r="58" spans="1:13" ht="21" customHeight="1" thickBot="1" x14ac:dyDescent="0.2">
      <c r="A58" s="243"/>
      <c r="B58" s="1798"/>
      <c r="C58" s="1497" t="s">
        <v>5963</v>
      </c>
      <c r="D58" s="1498" t="s">
        <v>5964</v>
      </c>
      <c r="E58" s="1465" t="s">
        <v>4551</v>
      </c>
      <c r="F58" s="1452"/>
      <c r="G58" s="1456"/>
      <c r="H58" s="1452"/>
      <c r="I58" s="1453"/>
      <c r="J58" s="1456"/>
      <c r="K58" s="1452"/>
      <c r="L58" s="1453"/>
      <c r="M58" s="1456"/>
    </row>
    <row r="59" spans="1:13" ht="21" customHeight="1" x14ac:dyDescent="0.15">
      <c r="A59" s="243"/>
      <c r="B59" s="1794" t="s">
        <v>2446</v>
      </c>
      <c r="C59" s="1500" t="s">
        <v>5966</v>
      </c>
      <c r="D59" s="1501" t="s">
        <v>5967</v>
      </c>
      <c r="E59" s="1514" t="s">
        <v>4551</v>
      </c>
      <c r="F59" s="641"/>
      <c r="G59" s="647"/>
      <c r="H59" s="641"/>
      <c r="I59" s="642"/>
      <c r="J59" s="647"/>
      <c r="K59" s="641"/>
      <c r="L59" s="642"/>
      <c r="M59" s="647"/>
    </row>
    <row r="60" spans="1:13" ht="21" customHeight="1" thickBot="1" x14ac:dyDescent="0.2">
      <c r="A60" s="243"/>
      <c r="B60" s="1795"/>
      <c r="C60" s="1502" t="s">
        <v>4515</v>
      </c>
      <c r="D60" s="1503" t="s">
        <v>5965</v>
      </c>
      <c r="E60" s="1504" t="s">
        <v>4557</v>
      </c>
      <c r="F60" s="1452"/>
      <c r="G60" s="1456"/>
      <c r="H60" s="1452"/>
      <c r="I60" s="1453"/>
      <c r="J60" s="1456"/>
      <c r="K60" s="1452"/>
      <c r="L60" s="1453"/>
      <c r="M60" s="1456"/>
    </row>
    <row r="61" spans="1:13" ht="21" customHeight="1" thickBot="1" x14ac:dyDescent="0.2">
      <c r="A61" s="243"/>
      <c r="B61" s="1799" t="s">
        <v>3168</v>
      </c>
      <c r="C61" s="1500" t="s">
        <v>6008</v>
      </c>
      <c r="D61" s="1501" t="s">
        <v>5968</v>
      </c>
      <c r="E61" s="1514" t="s">
        <v>4551</v>
      </c>
      <c r="F61" s="641"/>
      <c r="G61" s="647"/>
      <c r="H61" s="641"/>
      <c r="I61" s="642"/>
      <c r="J61" s="647"/>
      <c r="K61" s="641"/>
      <c r="L61" s="642"/>
      <c r="M61" s="647"/>
    </row>
    <row r="62" spans="1:13" ht="21" customHeight="1" thickBot="1" x14ac:dyDescent="0.2">
      <c r="A62" s="243"/>
      <c r="B62" s="1799"/>
      <c r="C62" s="619" t="s">
        <v>4516</v>
      </c>
      <c r="D62" s="620" t="s">
        <v>5996</v>
      </c>
      <c r="E62" s="607" t="s">
        <v>4557</v>
      </c>
      <c r="F62" s="615"/>
      <c r="G62" s="617"/>
      <c r="H62" s="615"/>
      <c r="I62" s="616"/>
      <c r="J62" s="617"/>
      <c r="K62" s="615"/>
      <c r="L62" s="616"/>
      <c r="M62" s="617"/>
    </row>
    <row r="63" spans="1:13" ht="7.35" customHeight="1" x14ac:dyDescent="0.15">
      <c r="A63" s="243"/>
      <c r="B63" s="31"/>
      <c r="C63" s="28"/>
      <c r="D63" s="61"/>
      <c r="E63" s="28"/>
      <c r="F63" s="28"/>
      <c r="G63" s="61"/>
      <c r="H63" s="28"/>
      <c r="I63" s="60"/>
      <c r="J63" s="28"/>
      <c r="K63" s="28"/>
      <c r="L63" s="61"/>
      <c r="M63" s="28"/>
    </row>
    <row r="64" spans="1:13" ht="6.75" customHeight="1" x14ac:dyDescent="0.15"/>
    <row r="65" spans="2:2" x14ac:dyDescent="0.15">
      <c r="B65" s="609"/>
    </row>
    <row r="99" spans="2:12" ht="13.5" x14ac:dyDescent="0.15">
      <c r="B99" s="57"/>
      <c r="C99" s="290"/>
      <c r="F99" s="290"/>
      <c r="K99" s="290"/>
      <c r="L99" s="57"/>
    </row>
  </sheetData>
  <mergeCells count="35">
    <mergeCell ref="B9:B10"/>
    <mergeCell ref="C4:E4"/>
    <mergeCell ref="F4:G4"/>
    <mergeCell ref="H4:J4"/>
    <mergeCell ref="K4:M4"/>
    <mergeCell ref="B6:B8"/>
    <mergeCell ref="D31:D32"/>
    <mergeCell ref="E31:E32"/>
    <mergeCell ref="B11:B12"/>
    <mergeCell ref="B13:B14"/>
    <mergeCell ref="B15:B17"/>
    <mergeCell ref="B18:B19"/>
    <mergeCell ref="B20:B22"/>
    <mergeCell ref="B23:B26"/>
    <mergeCell ref="B35:B37"/>
    <mergeCell ref="B27:B28"/>
    <mergeCell ref="B29:B30"/>
    <mergeCell ref="B31:B34"/>
    <mergeCell ref="C31:C32"/>
    <mergeCell ref="F31:F32"/>
    <mergeCell ref="G31:G32"/>
    <mergeCell ref="H31:H32"/>
    <mergeCell ref="I31:I32"/>
    <mergeCell ref="J31:J32"/>
    <mergeCell ref="B38:B40"/>
    <mergeCell ref="B41:B42"/>
    <mergeCell ref="B43:B45"/>
    <mergeCell ref="B46:B47"/>
    <mergeCell ref="B48:B49"/>
    <mergeCell ref="B54:B56"/>
    <mergeCell ref="B57:B58"/>
    <mergeCell ref="B59:B60"/>
    <mergeCell ref="B61:B62"/>
    <mergeCell ref="B50:B51"/>
    <mergeCell ref="B52:B53"/>
  </mergeCells>
  <phoneticPr fontId="8"/>
  <printOptions horizontalCentered="1"/>
  <pageMargins left="0.59055118110236227" right="0.59055118110236227" top="0.59055118110236227" bottom="0.59055118110236227" header="0.39370078740157483" footer="0.39370078740157483"/>
  <pageSetup paperSize="9" scale="83" firstPageNumber="2" fitToHeight="0" orientation="portrait" r:id="rId1"/>
  <headerFooter>
    <oddFooter>&amp;C&amp;P</oddFooter>
  </headerFooter>
  <rowBreaks count="1" manualBreakCount="1">
    <brk id="37"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47</vt:i4>
      </vt:variant>
    </vt:vector>
  </HeadingPairs>
  <TitlesOfParts>
    <vt:vector size="77" baseType="lpstr">
      <vt:lpstr>表紙</vt:lpstr>
      <vt:lpstr>目次</vt:lpstr>
      <vt:lpstr>１</vt:lpstr>
      <vt:lpstr>1-ア</vt:lpstr>
      <vt:lpstr>1-イ</vt:lpstr>
      <vt:lpstr>1-ウ</vt:lpstr>
      <vt:lpstr>1-エ</vt:lpstr>
      <vt:lpstr>1-オ</vt:lpstr>
      <vt:lpstr>1-カ</vt:lpstr>
      <vt:lpstr>1-キ</vt:lpstr>
      <vt:lpstr>1-ク</vt:lpstr>
      <vt:lpstr>1-ケ</vt:lpstr>
      <vt:lpstr>2</vt:lpstr>
      <vt:lpstr>2-ア</vt:lpstr>
      <vt:lpstr>2-イ</vt:lpstr>
      <vt:lpstr>2-ウ</vt:lpstr>
      <vt:lpstr>2-エ</vt:lpstr>
      <vt:lpstr>2-オ</vt:lpstr>
      <vt:lpstr>2-カ</vt:lpstr>
      <vt:lpstr>2-カ2</vt:lpstr>
      <vt:lpstr>2-キ</vt:lpstr>
      <vt:lpstr>2-ク</vt:lpstr>
      <vt:lpstr>2-ケ</vt:lpstr>
      <vt:lpstr>2-コ</vt:lpstr>
      <vt:lpstr>2-サ</vt:lpstr>
      <vt:lpstr>2-シ</vt:lpstr>
      <vt:lpstr>2-ス</vt:lpstr>
      <vt:lpstr>3</vt:lpstr>
      <vt:lpstr>3-ア</vt:lpstr>
      <vt:lpstr>裏表紙</vt:lpstr>
      <vt:lpstr>'１'!Print_Area</vt:lpstr>
      <vt:lpstr>'1-ア'!Print_Area</vt:lpstr>
      <vt:lpstr>'1-イ'!Print_Area</vt:lpstr>
      <vt:lpstr>'1-ウ'!Print_Area</vt:lpstr>
      <vt:lpstr>'1-エ'!Print_Area</vt:lpstr>
      <vt:lpstr>'1-オ'!Print_Area</vt:lpstr>
      <vt:lpstr>'1-カ'!Print_Area</vt:lpstr>
      <vt:lpstr>'1-キ'!Print_Area</vt:lpstr>
      <vt:lpstr>'1-ク'!Print_Area</vt:lpstr>
      <vt:lpstr>'1-ケ'!Print_Area</vt:lpstr>
      <vt:lpstr>'2'!Print_Area</vt:lpstr>
      <vt:lpstr>'2-ア'!Print_Area</vt:lpstr>
      <vt:lpstr>'2-イ'!Print_Area</vt:lpstr>
      <vt:lpstr>'2-ウ'!Print_Area</vt:lpstr>
      <vt:lpstr>'2-エ'!Print_Area</vt:lpstr>
      <vt:lpstr>'2-オ'!Print_Area</vt:lpstr>
      <vt:lpstr>'2-カ'!Print_Area</vt:lpstr>
      <vt:lpstr>'2-カ2'!Print_Area</vt:lpstr>
      <vt:lpstr>'2-キ'!Print_Area</vt:lpstr>
      <vt:lpstr>'2-ク'!Print_Area</vt:lpstr>
      <vt:lpstr>'2-ケ'!Print_Area</vt:lpstr>
      <vt:lpstr>'2-コ'!Print_Area</vt:lpstr>
      <vt:lpstr>'2-サ'!Print_Area</vt:lpstr>
      <vt:lpstr>'2-シ'!Print_Area</vt:lpstr>
      <vt:lpstr>'2-ス'!Print_Area</vt:lpstr>
      <vt:lpstr>'3'!Print_Area</vt:lpstr>
      <vt:lpstr>'3-ア'!Print_Area</vt:lpstr>
      <vt:lpstr>表紙!Print_Area</vt:lpstr>
      <vt:lpstr>目次!Print_Area</vt:lpstr>
      <vt:lpstr>裏表紙!Print_Area</vt:lpstr>
      <vt:lpstr>'1-イ'!Print_Titles</vt:lpstr>
      <vt:lpstr>'1-オ'!Print_Titles</vt:lpstr>
      <vt:lpstr>'1-カ'!Print_Titles</vt:lpstr>
      <vt:lpstr>'1-キ'!Print_Titles</vt:lpstr>
      <vt:lpstr>'1-ケ'!Print_Titles</vt:lpstr>
      <vt:lpstr>'2-ア'!Print_Titles</vt:lpstr>
      <vt:lpstr>'2-イ'!Print_Titles</vt:lpstr>
      <vt:lpstr>'2-ウ'!Print_Titles</vt:lpstr>
      <vt:lpstr>'2-オ'!Print_Titles</vt:lpstr>
      <vt:lpstr>'2-カ'!Print_Titles</vt:lpstr>
      <vt:lpstr>'2-キ'!Print_Titles</vt:lpstr>
      <vt:lpstr>'2-ク'!Print_Titles</vt:lpstr>
      <vt:lpstr>'2-ケ'!Print_Titles</vt:lpstr>
      <vt:lpstr>'2-コ'!Print_Titles</vt:lpstr>
      <vt:lpstr>'2-シ'!Print_Titles</vt:lpstr>
      <vt:lpstr>'2-ス'!Print_Titles</vt:lpstr>
      <vt:lpstr>'3-ア'!Print_Titles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2018-11-29T07:36:45Z</cp:lastPrinted>
  <dcterms:created xsi:type="dcterms:W3CDTF">2009-09-30T01:18:26Z</dcterms:created>
  <dcterms:modified xsi:type="dcterms:W3CDTF">2018-11-29T07:36:47Z</dcterms:modified>
</cp:coreProperties>
</file>