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360B540D-406F-4576-BAD4-EF55104F91F4}" xr6:coauthVersionLast="47" xr6:coauthVersionMax="47" xr10:uidLastSave="{00000000-0000-0000-0000-000000000000}"/>
  <bookViews>
    <workbookView xWindow="-120" yWindow="-120" windowWidth="29040" windowHeight="15840" tabRatio="92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1" i="12" l="1"/>
  <c r="AA30" i="12"/>
  <c r="AA29" i="12"/>
  <c r="AA28" i="12"/>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O37" i="10"/>
  <c r="BE37" i="10"/>
  <c r="AM37" i="10"/>
  <c r="BE36" i="10"/>
  <c r="AM36" i="10"/>
  <c r="BE35" i="10"/>
  <c r="C34" i="10"/>
  <c r="C35" i="10" s="1"/>
  <c r="C36" i="10" s="1"/>
  <c r="C37" i="10" s="1"/>
  <c r="C38"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c r="BW35" i="10" s="1"/>
  <c r="BW36" i="10" s="1"/>
  <c r="BW37" i="10" s="1"/>
  <c r="BW38" i="10" s="1"/>
  <c r="BW39" i="10" s="1"/>
  <c r="CO34" i="10" l="1"/>
  <c r="CO35" i="10" s="1"/>
  <c r="CO36" i="10" s="1"/>
</calcChain>
</file>

<file path=xl/sharedStrings.xml><?xml version="1.0" encoding="utf-8"?>
<sst xmlns="http://schemas.openxmlformats.org/spreadsheetml/2006/main" count="1069" uniqueCount="616">
  <si>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</si>
  <si>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</si>
  <si>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</si>
  <si>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</si>
  <si>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</si>
  <si>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</si>
  <si>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</si>
  <si>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</si>
  <si>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</si>
  <si>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</si>
  <si>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</si>
  <si>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</si>
  <si>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</si>
  <si>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</si>
  <si>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</si>
  <si>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</si>
  <si>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</si>
  <si>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</si>
  <si>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</si>
  <si>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</si>
  <si>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</si>
  <si>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</si>
  <si>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</si>
  <si>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</si>
  <si>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</si>
  <si>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</si>
  <si>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</si>
  <si>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</si>
  <si>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</si>
  <si>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</si>
  <si>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</si>
  <si>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</si>
  <si>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</si>
  <si>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</si>
  <si>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</si>
  <si>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</si>
  <si>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</si>
  <si>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</si>
  <si>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</si>
  <si>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</si>
  <si>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</si>
  <si>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</si>
  <si>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</si>
  <si>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</si>
  <si>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</si>
  <si>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</si>
  <si>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</si>
  <si>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</si>
  <si>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</si>
  <si>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</si>
  <si>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</si>
  <si>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</si>
  <si>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</si>
  <si>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</si>
  <si>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</si>
  <si>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</si>
  <si>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</si>
  <si>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</si>
  <si>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</si>
  <si>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</si>
  <si>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</si>
  <si>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</si>
  <si>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</si>
  <si>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</si>
  <si>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</si>
  <si>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</si>
  <si>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</si>
  <si>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</si>
  <si>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</si>
  <si>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</si>
  <si>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</si>
  <si>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</si>
  <si>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</si>
  <si>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</si>
  <si>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</si>
  <si>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</si>
  <si>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</si>
  <si>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</si>
  <si>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</si>
  <si>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</si>
  <si>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</si>
  <si>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</si>
  <si>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</si>
  <si>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</si>
  <si>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</si>
  <si>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</si>
  <si>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</si>
  <si>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</si>
  <si>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</si>
  <si>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</si>
  <si>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</si>
  <si>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</si>
  <si>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</si>
  <si>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</si>
  <si>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</si>
  <si>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</si>
  <si>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</si>
  <si>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</si>
  <si>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</si>
  <si>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</si>
  <si>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</si>
  <si>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</si>
  <si>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</si>
  <si>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</si>
  <si>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</si>
  <si>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</si>
  <si>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</si>
  <si>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</si>
  <si>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</si>
  <si>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</si>
  <si>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</si>
  <si>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</si>
  <si>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</si>
  <si>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</si>
  <si>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</si>
  <si>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</si>
  <si>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</si>
  <si>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</si>
  <si>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</si>
  <si>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</si>
  <si>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</si>
  <si>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</si>
  <si>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</si>
  <si>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</si>
  <si>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</si>
  <si>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</si>
  <si>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</si>
  <si>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</si>
  <si>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</si>
  <si>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</si>
  <si>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</si>
  <si>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</si>
  <si>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</si>
  <si>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</si>
  <si>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</si>
  <si>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</si>
  <si>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</si>
  <si>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</si>
  <si>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</si>
  <si>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</si>
  <si>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</si>
  <si>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</si>
  <si>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</si>
  <si>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</si>
  <si>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</si>
  <si>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</si>
  <si>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</si>
  <si>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</si>
  <si>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</si>
  <si>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</si>
  <si>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</si>
  <si>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</si>
  <si>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</si>
  <si>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</si>
  <si>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</si>
  <si>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</si>
  <si>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</si>
  <si>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</si>
  <si>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</si>
  <si>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</si>
  <si>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</si>
  <si>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</si>
  <si>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</si>
  <si>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</si>
  <si>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</si>
  <si>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</si>
  <si>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</si>
  <si>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</si>
  <si>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</si>
  <si>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</si>
  <si>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</si>
  <si>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</si>
  <si>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</si>
  <si>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</si>
  <si>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</si>
  <si>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</si>
  <si>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</si>
  <si>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</si>
  <si>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</si>
  <si>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</si>
  <si>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</si>
  <si>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</si>
  <si>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</si>
  <si>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</si>
  <si>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</si>
  <si>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</si>
  <si>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</si>
  <si>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</si>
  <si>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</si>
  <si>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</si>
  <si>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</si>
  <si>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</si>
  <si>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</si>
  <si>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</si>
  <si>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</si>
  <si>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</si>
  <si>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</si>
  <si>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</si>
  <si>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</si>
  <si>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</si>
  <si>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</si>
  <si>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</si>
  <si>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</si>
  <si>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</si>
  <si>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</si>
  <si>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</si>
  <si>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</si>
  <si>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</si>
  <si>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</si>
  <si>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</si>
  <si>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</si>
  <si>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</si>
  <si>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</si>
  <si>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</si>
  <si>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</si>
  <si>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広島県三原市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</si>
  <si>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</si>
  <si>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</si>
  <si>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</si>
  <si>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</si>
  <si>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</si>
  <si>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</si>
  <si>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</si>
  <si>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</si>
  <si>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</si>
  <si>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</si>
  <si>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</si>
  <si>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</si>
  <si>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</si>
  <si>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</si>
  <si>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</si>
  <si>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</si>
  <si>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</si>
  <si>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</si>
  <si>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</si>
  <si>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</si>
  <si>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</si>
  <si>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</si>
  <si>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</si>
  <si>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</si>
  <si>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</si>
  <si>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</si>
  <si>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</si>
  <si>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</si>
  <si>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</si>
  <si>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</si>
  <si>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</si>
  <si>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</si>
  <si>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</si>
  <si>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</si>
  <si>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</si>
  <si>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</si>
  <si>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</si>
  <si>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</si>
  <si>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</si>
  <si>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</si>
  <si>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</si>
  <si>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</si>
  <si>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</si>
  <si>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</si>
  <si>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</si>
  <si>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</si>
  <si>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</si>
  <si>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</si>
  <si>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</si>
  <si>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</si>
  <si>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</si>
  <si>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</si>
  <si>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</si>
  <si>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</si>
  <si>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</si>
  <si>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</si>
  <si>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</si>
  <si>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</si>
  <si>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</si>
  <si>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</si>
  <si>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</si>
  <si>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</si>
  <si>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</si>
  <si>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</si>
  <si>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</si>
  <si>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</si>
  <si>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</si>
  <si>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</si>
  <si>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</si>
  <si>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</si>
  <si>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</si>
  <si>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</si>
  <si>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</si>
  <si>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</si>
  <si>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</si>
  <si>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</si>
  <si>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</si>
  <si>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</si>
  <si>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</si>
  <si>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</si>
  <si>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</si>
  <si>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</si>
  <si>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</si>
  <si>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</si>
  <si>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</si>
  <si>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</si>
  <si>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</si>
  <si>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</si>
  <si>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</si>
  <si>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</si>
  <si>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</si>
  <si>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</si>
  <si>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</si>
  <si>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</si>
  <si>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</si>
  <si>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</si>
  <si>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</si>
  <si>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</si>
  <si>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</si>
  <si>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</si>
  <si>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</si>
  <si>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</si>
  <si>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</si>
  <si>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</si>
  <si>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</si>
  <si>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</si>
  <si>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</si>
  <si>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</si>
  <si>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</si>
  <si>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</si>
  <si>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</si>
  <si>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</si>
  <si>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</si>
  <si>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</si>
  <si>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</si>
  <si>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</si>
  <si>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</si>
  <si>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</si>
  <si>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</si>
  <si>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</si>
  <si>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</si>
  <si>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</si>
  <si>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</si>
  <si>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</si>
  <si>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</si>
  <si>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</si>
  <si>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</si>
  <si>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</si>
  <si>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</si>
  <si>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</si>
  <si>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</si>
  <si>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</si>
  <si>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</si>
  <si>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</si>
  <si>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</si>
  <si>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</si>
  <si>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</si>
  <si>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</si>
  <si>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</si>
  <si>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</si>
  <si>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</si>
  <si>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</si>
  <si>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</si>
  <si>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</si>
  <si>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</si>
  <si>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</si>
  <si>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</si>
  <si>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</si>
  <si>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</si>
  <si>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</si>
  <si>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</si>
  <si>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</si>
  <si>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広島県三原市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</si>
  <si>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</si>
  <si>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</si>
  <si>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</si>
  <si>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</si>
  <si>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</si>
  <si>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</si>
  <si>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</si>
  <si>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</si>
  <si>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</si>
  <si>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</si>
  <si>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</si>
  <si>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</si>
  <si>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</si>
  <si>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</si>
  <si>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</si>
  <si>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</si>
  <si>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</si>
  <si>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</si>
  <si>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</si>
  <si>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</si>
  <si>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</si>
  <si>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</si>
  <si>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t>
    <phoneticPr fontId="5"/>
  </si>
  <si>
    <t>港湾事業特別会計</t>
    <phoneticPr fontId="5"/>
  </si>
  <si>
    <t>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</si>
  <si>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</si>
  <si>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</si>
  <si>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</si>
  <si>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</si>
  <si>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</si>
  <si>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</si>
  <si>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</si>
  <si>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</si>
  <si>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</si>
  <si>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</si>
  <si>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</si>
  <si>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</si>
  <si>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</si>
  <si>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</si>
  <si>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</si>
  <si>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</si>
  <si>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</si>
  <si>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</si>
  <si>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</si>
  <si>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</si>
  <si>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</si>
  <si>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</si>
  <si>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下水道事業会計</t>
    <phoneticPr fontId="5"/>
  </si>
  <si>
    <t>土地区画整理事業特別会計（特別会計）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</si>
  <si>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</si>
  <si>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</si>
  <si>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</si>
  <si>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</si>
  <si>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</si>
  <si>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</si>
  <si>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</si>
  <si>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</si>
  <si>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</si>
  <si>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</si>
  <si>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</si>
  <si>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</si>
  <si>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</si>
  <si>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</si>
  <si>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</si>
  <si>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</si>
  <si>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</si>
  <si>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</si>
  <si>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</si>
  <si>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</si>
  <si>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</si>
  <si>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</si>
  <si>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</si>
  <si>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</si>
  <si>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</si>
  <si>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</si>
  <si>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</si>
  <si>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</si>
  <si>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</si>
  <si>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</si>
  <si>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</si>
  <si>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</si>
  <si>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</si>
  <si>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</si>
  <si>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</si>
  <si>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</si>
  <si>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</si>
  <si>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</si>
  <si>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</si>
  <si>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</si>
  <si>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</si>
  <si>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</si>
  <si>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</si>
  <si>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</si>
  <si>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</si>
  <si>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</si>
  <si>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</si>
  <si>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</si>
  <si>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</si>
  <si>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</si>
  <si>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</si>
  <si>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</si>
  <si>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</si>
  <si>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</si>
  <si>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</si>
  <si>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</si>
  <si>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</si>
  <si>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</si>
  <si>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</si>
  <si>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</si>
  <si>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</si>
  <si>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</si>
  <si>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</si>
  <si>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</si>
  <si>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</si>
  <si>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</si>
  <si>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</si>
  <si>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</si>
  <si>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</si>
  <si>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</si>
  <si>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</si>
  <si>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</si>
  <si>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</si>
  <si>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</si>
  <si>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</si>
  <si>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</si>
  <si>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</si>
  <si>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</si>
  <si>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</si>
  <si>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</si>
  <si>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</si>
  <si>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</si>
  <si>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</si>
  <si>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</si>
  <si>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</si>
  <si>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</si>
  <si>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</si>
  <si>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</si>
  <si>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</si>
  <si>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</si>
  <si>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</si>
  <si>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</si>
  <si>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</si>
  <si>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</si>
  <si>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</si>
  <si>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</si>
  <si>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</si>
  <si>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</si>
  <si>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</si>
  <si>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</si>
  <si>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</si>
  <si>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</si>
  <si>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</si>
  <si>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</si>
  <si>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</si>
  <si>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</si>
  <si>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</si>
  <si>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</si>
  <si>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</si>
  <si>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</si>
  <si>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</si>
  <si>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</si>
  <si>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</si>
  <si>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</si>
  <si>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</si>
  <si>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</si>
  <si>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</si>
  <si>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</si>
  <si>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</si>
  <si>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</si>
  <si>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</si>
  <si>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</si>
  <si>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</si>
  <si>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</si>
  <si>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</si>
  <si>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</si>
  <si>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</si>
  <si>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</si>
  <si>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</si>
  <si>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</si>
  <si>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</si>
  <si>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</si>
  <si>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</si>
  <si>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</si>
  <si>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</si>
  <si>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</si>
  <si>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</si>
  <si>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</si>
  <si>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</si>
  <si>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</si>
  <si>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</si>
  <si>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</si>
  <si>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</si>
  <si>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</si>
  <si>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</si>
  <si>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</si>
  <si>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</si>
  <si>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</si>
  <si>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</si>
  <si>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</si>
  <si>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</si>
  <si>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</si>
  <si>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0.94</t>
  </si>
  <si>
    <t>水道事業会計</t>
  </si>
  <si>
    <t>一般会計</t>
  </si>
  <si>
    <t>下水道事業会計</t>
  </si>
  <si>
    <t>介護保険特別会計</t>
  </si>
  <si>
    <t>国民健康保険（事業勘定）特別会計</t>
  </si>
  <si>
    <t>港湾事業特別会計</t>
  </si>
  <si>
    <t>国民健康保険（直営診療施設勘定）特別会計</t>
  </si>
  <si>
    <t>ケーブルネットワーク事業特別会計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</si>
  <si>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</si>
  <si>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</si>
  <si>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</si>
  <si>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</si>
  <si>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</si>
  <si>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</si>
  <si>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</si>
  <si>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</si>
  <si>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</si>
  <si>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</si>
  <si>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</si>
  <si>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</si>
  <si>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</si>
  <si>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一般財団法人 三原看護師養成事業団</t>
    <rPh sb="0" eb="2">
      <t>イッパン</t>
    </rPh>
    <rPh sb="2" eb="4">
      <t>ザイダン</t>
    </rPh>
    <rPh sb="4" eb="6">
      <t>ホウジン</t>
    </rPh>
    <phoneticPr fontId="2"/>
  </si>
  <si>
    <t>一般財団法人 みはら文化芸術財団</t>
    <rPh sb="0" eb="2">
      <t>イッパン</t>
    </rPh>
    <rPh sb="2" eb="4">
      <t>ザイダン</t>
    </rPh>
    <rPh sb="4" eb="6">
      <t>ホウジン</t>
    </rPh>
    <rPh sb="10" eb="12">
      <t>ブンカ</t>
    </rPh>
    <rPh sb="12" eb="14">
      <t>ゲイジュツ</t>
    </rPh>
    <rPh sb="14" eb="16">
      <t>ザイダン</t>
    </rPh>
    <phoneticPr fontId="2"/>
  </si>
  <si>
    <t>株式会社 FMみはら</t>
    <rPh sb="0" eb="4">
      <t>カブシキガイシャ</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</si>
  <si>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</si>
  <si>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</si>
  <si>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</si>
  <si>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</si>
  <si>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世羅中央病院企業団</t>
    <rPh sb="0" eb="2">
      <t>セラ</t>
    </rPh>
    <rPh sb="2" eb="4">
      <t>チュウオウ</t>
    </rPh>
    <rPh sb="4" eb="6">
      <t>ビョウイン</t>
    </rPh>
    <rPh sb="6" eb="8">
      <t>キギョウ</t>
    </rPh>
    <rPh sb="8" eb="9">
      <t>ダン</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</si>
  <si>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</si>
  <si>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</si>
  <si>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</si>
  <si>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</si>
  <si>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</si>
  <si>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</si>
  <si>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</si>
  <si>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</si>
  <si>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</si>
  <si>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</si>
  <si>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</si>
  <si>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過疎地域持続的発展特別事業基金</t>
    <phoneticPr fontId="2"/>
  </si>
  <si>
    <t>合併特例基金</t>
    <rPh sb="0" eb="6">
      <t>ガッペイトクレイキキン</t>
    </rPh>
    <phoneticPr fontId="5"/>
  </si>
  <si>
    <t>大規模事業基金</t>
    <rPh sb="0" eb="7">
      <t>ダイキボジギョウキキン</t>
    </rPh>
    <phoneticPr fontId="2"/>
  </si>
  <si>
    <t>地域共生基金</t>
    <rPh sb="0" eb="6">
      <t>チイキキョウセイキキン</t>
    </rPh>
    <phoneticPr fontId="2"/>
  </si>
  <si>
    <t>みはらふるさとゆめ基金</t>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</si>
</sst>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188E-40DD-914C-9299DCBCF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67246</c:v>
                </c:pt>
                <c:pt idx="1">
                  <c:v>79035</c:v>
                </c:pt>
                <c:pt idx="2">
                  <c:v>83618</c:v>
                </c:pt>
                <c:pt idx="3">
                  <c:v>54712</c:v>
                </c:pt>
                <c:pt idx="4">
                  <c:v>52810</c:v>
                </c:pt>
              </c:numCache>
            </c:numRef>
          </c:val>
          <c:smooth val="0"/>
          <c:extLst>
            <c:ext xmlns:c16="http://schemas.microsoft.com/office/drawing/2014/chart" uri="{C3380CC4-5D6E-409C-BE32-E72D297353CC}">
              <c16:uniqueId val="{00000001-188E-40DD-914C-9299DCBCFA4A}"/>
            </c:ext>
          </c:extLst>
        </c:ser>
        <c:dLbls>
          <c:showLegendKey val="0"/>
          <c:showVal val="0"/>
          <c:showCatName val="0"/>
          <c:showSerName val="0"/>
          <c:showPercent val="0"/>
          <c:showBubbleSize val="0"/>
        </c:dLbls>
        <c:marker val="1"/>
        <c:smooth val="0"/>
        <c:axId val="488517080"/>
        <c:axId val="487501120"/>
      </c:lineChart>
      <c:catAx>
        <c:axId val="488517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501120"/>
        <c:crosses val="autoZero"/>
        <c:auto val="1"/>
        <c:lblAlgn val="ctr"/>
        <c:lblOffset val="100"/>
        <c:tickLblSkip val="1"/>
        <c:tickMarkSkip val="1"/>
        <c:noMultiLvlLbl val="0"/>
      </c:catAx>
      <c:valAx>
        <c:axId val="4875011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517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2.13</c:v>
                </c:pt>
                <c:pt idx="1">
                  <c:v>3.44</c:v>
                </c:pt>
                <c:pt idx="2">
                  <c:v>0.41</c:v>
                </c:pt>
                <c:pt idx="3">
                  <c:v>8.8000000000000007</c:v>
                </c:pt>
                <c:pt idx="4">
                  <c:v>4.5599999999999996</c:v>
                </c:pt>
              </c:numCache>
            </c:numRef>
          </c:val>
          <c:extLst>
            <c:ext xmlns:c16="http://schemas.microsoft.com/office/drawing/2014/chart" uri="{C3380CC4-5D6E-409C-BE32-E72D297353CC}">
              <c16:uniqueId val="{00000000-F38C-47AA-8A46-5D2D4DF46B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21.98</c:v>
                </c:pt>
                <c:pt idx="1">
                  <c:v>21.84</c:v>
                </c:pt>
                <c:pt idx="2">
                  <c:v>20.329999999999998</c:v>
                </c:pt>
                <c:pt idx="3">
                  <c:v>22.08</c:v>
                </c:pt>
                <c:pt idx="4">
                  <c:v>25.46</c:v>
                </c:pt>
              </c:numCache>
            </c:numRef>
          </c:val>
          <c:extLst>
            <c:ext xmlns:c16="http://schemas.microsoft.com/office/drawing/2014/chart" uri="{C3380CC4-5D6E-409C-BE32-E72D297353CC}">
              <c16:uniqueId val="{00000001-F38C-47AA-8A46-5D2D4DF46B10}"/>
            </c:ext>
          </c:extLst>
        </c:ser>
        <c:dLbls>
          <c:showLegendKey val="0"/>
          <c:showVal val="0"/>
          <c:showCatName val="0"/>
          <c:showSerName val="0"/>
          <c:showPercent val="0"/>
          <c:showBubbleSize val="0"/>
        </c:dLbls>
        <c:gapWidth val="250"/>
        <c:overlap val="100"/>
        <c:axId val="213531976"/>
        <c:axId val="213866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c:v>
                </c:pt>
                <c:pt idx="1">
                  <c:v>3.91</c:v>
                </c:pt>
                <c:pt idx="2">
                  <c:v>-0.94</c:v>
                </c:pt>
                <c:pt idx="3">
                  <c:v>11.18</c:v>
                </c:pt>
                <c:pt idx="4">
                  <c:v>0.96</c:v>
                </c:pt>
              </c:numCache>
            </c:numRef>
          </c:val>
          <c:smooth val="0"/>
          <c:extLst>
            <c:ext xmlns:c16="http://schemas.microsoft.com/office/drawing/2014/chart" uri="{C3380CC4-5D6E-409C-BE32-E72D297353CC}">
              <c16:uniqueId val="{00000002-F38C-47AA-8A46-5D2D4DF46B10}"/>
            </c:ext>
          </c:extLst>
        </c:ser>
        <c:dLbls>
          <c:showLegendKey val="0"/>
          <c:showVal val="0"/>
          <c:showCatName val="0"/>
          <c:showSerName val="0"/>
          <c:showPercent val="0"/>
          <c:showBubbleSize val="0"/>
        </c:dLbls>
        <c:marker val="1"/>
        <c:smooth val="0"/>
        <c:axId val="213531976"/>
        <c:axId val="213866040"/>
      </c:lineChart>
      <c:catAx>
        <c:axId val="21353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866040"/>
        <c:crosses val="autoZero"/>
        <c:auto val="1"/>
        <c:lblAlgn val="ctr"/>
        <c:lblOffset val="100"/>
        <c:tickLblSkip val="1"/>
        <c:tickMarkSkip val="1"/>
        <c:noMultiLvlLbl val="0"/>
      </c:catAx>
      <c:valAx>
        <c:axId val="213866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3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0-986E-4BBB-83CE-051CAA8B2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6E-4BBB-83CE-051CAA8B2296}"/>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986E-4BBB-83CE-051CAA8B2296}"/>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0.03</c:v>
                </c:pt>
                <c:pt idx="8">
                  <c:v>#N/A</c:v>
                </c:pt>
                <c:pt idx="9">
                  <c:v>0.04</c:v>
                </c:pt>
              </c:numCache>
            </c:numRef>
          </c:val>
          <c:extLst>
            <c:ext xmlns:c16="http://schemas.microsoft.com/office/drawing/2014/chart" uri="{C3380CC4-5D6E-409C-BE32-E72D297353CC}">
              <c16:uniqueId val="{00000003-986E-4BBB-83CE-051CAA8B2296}"/>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0.09</c:v>
                </c:pt>
                <c:pt idx="4">
                  <c:v>#N/A</c:v>
                </c:pt>
                <c:pt idx="5">
                  <c:v>0</c:v>
                </c:pt>
                <c:pt idx="6">
                  <c:v>#N/A</c:v>
                </c:pt>
                <c:pt idx="7">
                  <c:v>0</c:v>
                </c:pt>
                <c:pt idx="8">
                  <c:v>#N/A</c:v>
                </c:pt>
                <c:pt idx="9">
                  <c:v>0.05</c:v>
                </c:pt>
              </c:numCache>
            </c:numRef>
          </c:val>
          <c:extLst>
            <c:ext xmlns:c16="http://schemas.microsoft.com/office/drawing/2014/chart" uri="{C3380CC4-5D6E-409C-BE32-E72D297353CC}">
              <c16:uniqueId val="{00000004-986E-4BBB-83CE-051CAA8B2296}"/>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1.66</c:v>
                </c:pt>
                <c:pt idx="2">
                  <c:v>#N/A</c:v>
                </c:pt>
                <c:pt idx="3">
                  <c:v>1.45</c:v>
                </c:pt>
                <c:pt idx="4">
                  <c:v>#N/A</c:v>
                </c:pt>
                <c:pt idx="5">
                  <c:v>1.53</c:v>
                </c:pt>
                <c:pt idx="6">
                  <c:v>#N/A</c:v>
                </c:pt>
                <c:pt idx="7">
                  <c:v>1.42</c:v>
                </c:pt>
                <c:pt idx="8">
                  <c:v>#N/A</c:v>
                </c:pt>
                <c:pt idx="9">
                  <c:v>1.17</c:v>
                </c:pt>
              </c:numCache>
            </c:numRef>
          </c:val>
          <c:extLst>
            <c:ext xmlns:c16="http://schemas.microsoft.com/office/drawing/2014/chart" uri="{C3380CC4-5D6E-409C-BE32-E72D297353CC}">
              <c16:uniqueId val="{00000005-986E-4BBB-83CE-051CAA8B22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0.62</c:v>
                </c:pt>
                <c:pt idx="4">
                  <c:v>#N/A</c:v>
                </c:pt>
                <c:pt idx="5">
                  <c:v>0.76</c:v>
                </c:pt>
                <c:pt idx="6">
                  <c:v>#N/A</c:v>
                </c:pt>
                <c:pt idx="7">
                  <c:v>1.0900000000000001</c:v>
                </c:pt>
                <c:pt idx="8">
                  <c:v>#N/A</c:v>
                </c:pt>
                <c:pt idx="9">
                  <c:v>1.54</c:v>
                </c:pt>
              </c:numCache>
            </c:numRef>
          </c:val>
          <c:extLst>
            <c:ext xmlns:c16="http://schemas.microsoft.com/office/drawing/2014/chart" uri="{C3380CC4-5D6E-409C-BE32-E72D297353CC}">
              <c16:uniqueId val="{00000006-986E-4BBB-83CE-051CAA8B22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1.26</c:v>
                </c:pt>
                <c:pt idx="6">
                  <c:v>#N/A</c:v>
                </c:pt>
                <c:pt idx="7">
                  <c:v>2.77</c:v>
                </c:pt>
                <c:pt idx="8">
                  <c:v>#N/A</c:v>
                </c:pt>
                <c:pt idx="9">
                  <c:v>4.24</c:v>
                </c:pt>
              </c:numCache>
            </c:numRef>
          </c:val>
          <c:extLst>
            <c:ext xmlns:c16="http://schemas.microsoft.com/office/drawing/2014/chart" uri="{C3380CC4-5D6E-409C-BE32-E72D297353CC}">
              <c16:uniqueId val="{00000007-986E-4BBB-83CE-051CAA8B22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c:v>
                </c:pt>
                <c:pt idx="2">
                  <c:v>#N/A</c:v>
                </c:pt>
                <c:pt idx="3">
                  <c:v>3.65</c:v>
                </c:pt>
                <c:pt idx="4">
                  <c:v>#N/A</c:v>
                </c:pt>
                <c:pt idx="5">
                  <c:v>0.4</c:v>
                </c:pt>
                <c:pt idx="6">
                  <c:v>#N/A</c:v>
                </c:pt>
                <c:pt idx="7">
                  <c:v>8.7899999999999991</c:v>
                </c:pt>
                <c:pt idx="8">
                  <c:v>#N/A</c:v>
                </c:pt>
                <c:pt idx="9">
                  <c:v>4.49</c:v>
                </c:pt>
              </c:numCache>
            </c:numRef>
          </c:val>
          <c:extLst>
            <c:ext xmlns:c16="http://schemas.microsoft.com/office/drawing/2014/chart" uri="{C3380CC4-5D6E-409C-BE32-E72D297353CC}">
              <c16:uniqueId val="{00000008-986E-4BBB-83CE-051CAA8B22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6.74</c:v>
                </c:pt>
                <c:pt idx="2">
                  <c:v>#N/A</c:v>
                </c:pt>
                <c:pt idx="3">
                  <c:v>8.14</c:v>
                </c:pt>
                <c:pt idx="4">
                  <c:v>#N/A</c:v>
                </c:pt>
                <c:pt idx="5">
                  <c:v>7.63</c:v>
                </c:pt>
                <c:pt idx="6">
                  <c:v>#N/A</c:v>
                </c:pt>
                <c:pt idx="7">
                  <c:v>6.96</c:v>
                </c:pt>
                <c:pt idx="8">
                  <c:v>#N/A</c:v>
                </c:pt>
                <c:pt idx="9">
                  <c:v>5.0199999999999996</c:v>
                </c:pt>
              </c:numCache>
            </c:numRef>
          </c:val>
          <c:extLst>
            <c:ext xmlns:c16="http://schemas.microsoft.com/office/drawing/2014/chart" uri="{C3380CC4-5D6E-409C-BE32-E72D297353CC}">
              <c16:uniqueId val="{00000009-986E-4BBB-83CE-051CAA8B2296}"/>
            </c:ext>
          </c:extLst>
        </c:ser>
        <c:dLbls>
          <c:showLegendKey val="0"/>
          <c:showVal val="0"/>
          <c:showCatName val="0"/>
          <c:showSerName val="0"/>
          <c:showPercent val="0"/>
          <c:showBubbleSize val="0"/>
        </c:dLbls>
        <c:gapWidth val="150"/>
        <c:overlap val="100"/>
        <c:axId val="494298168"/>
        <c:axId val="494298552"/>
      </c:barChart>
      <c:catAx>
        <c:axId val="49429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98552"/>
        <c:crosses val="autoZero"/>
        <c:auto val="1"/>
        <c:lblAlgn val="ctr"/>
        <c:lblOffset val="100"/>
        <c:tickLblSkip val="1"/>
        <c:tickMarkSkip val="1"/>
        <c:noMultiLvlLbl val="0"/>
      </c:catAx>
      <c:valAx>
        <c:axId val="49429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9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6305</c:v>
                </c:pt>
                <c:pt idx="5">
                  <c:v>6854</c:v>
                </c:pt>
                <c:pt idx="8">
                  <c:v>6592</c:v>
                </c:pt>
                <c:pt idx="11">
                  <c:v>6407</c:v>
                </c:pt>
                <c:pt idx="14">
                  <c:v>6411</c:v>
                </c:pt>
              </c:numCache>
            </c:numRef>
          </c:val>
          <c:extLst>
            <c:ext xmlns:c16="http://schemas.microsoft.com/office/drawing/2014/chart" uri="{C3380CC4-5D6E-409C-BE32-E72D297353CC}">
              <c16:uniqueId val="{00000000-9D25-4761-B129-A26DDBA1DB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2</c:v>
                </c:pt>
                <c:pt idx="9">
                  <c:v>1</c:v>
                </c:pt>
                <c:pt idx="12">
                  <c:v>2</c:v>
                </c:pt>
              </c:numCache>
            </c:numRef>
          </c:val>
          <c:extLst>
            <c:ext xmlns:c16="http://schemas.microsoft.com/office/drawing/2014/chart" uri="{C3380CC4-5D6E-409C-BE32-E72D297353CC}">
              <c16:uniqueId val="{00000001-9D25-4761-B129-A26DDBA1DB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20</c:v>
                </c:pt>
                <c:pt idx="6">
                  <c:v>10</c:v>
                </c:pt>
                <c:pt idx="9">
                  <c:v>10</c:v>
                </c:pt>
                <c:pt idx="12">
                  <c:v>10</c:v>
                </c:pt>
              </c:numCache>
            </c:numRef>
          </c:val>
          <c:extLst>
            <c:ext xmlns:c16="http://schemas.microsoft.com/office/drawing/2014/chart" uri="{C3380CC4-5D6E-409C-BE32-E72D297353CC}">
              <c16:uniqueId val="{00000002-9D25-4761-B129-A26DDBA1DB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11</c:v>
                </c:pt>
                <c:pt idx="9">
                  <c:v>10</c:v>
                </c:pt>
                <c:pt idx="12">
                  <c:v>11</c:v>
                </c:pt>
              </c:numCache>
            </c:numRef>
          </c:val>
          <c:extLst>
            <c:ext xmlns:c16="http://schemas.microsoft.com/office/drawing/2014/chart" uri="{C3380CC4-5D6E-409C-BE32-E72D297353CC}">
              <c16:uniqueId val="{00000003-9D25-4761-B129-A26DDBA1DB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1696</c:v>
                </c:pt>
                <c:pt idx="3">
                  <c:v>1759</c:v>
                </c:pt>
                <c:pt idx="6">
                  <c:v>1803</c:v>
                </c:pt>
                <c:pt idx="9">
                  <c:v>1810</c:v>
                </c:pt>
                <c:pt idx="12">
                  <c:v>1870</c:v>
                </c:pt>
              </c:numCache>
            </c:numRef>
          </c:val>
          <c:extLst>
            <c:ext xmlns:c16="http://schemas.microsoft.com/office/drawing/2014/chart" uri="{C3380CC4-5D6E-409C-BE32-E72D297353CC}">
              <c16:uniqueId val="{00000004-9D25-4761-B129-A26DDBA1DB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25-4761-B129-A26DDBA1DB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25-4761-B129-A26DDBA1DB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6006</c:v>
                </c:pt>
                <c:pt idx="3">
                  <c:v>6293</c:v>
                </c:pt>
                <c:pt idx="6">
                  <c:v>6534</c:v>
                </c:pt>
                <c:pt idx="9">
                  <c:v>6812</c:v>
                </c:pt>
                <c:pt idx="12">
                  <c:v>6780</c:v>
                </c:pt>
              </c:numCache>
            </c:numRef>
          </c:val>
          <c:extLst>
            <c:ext xmlns:c16="http://schemas.microsoft.com/office/drawing/2014/chart" uri="{C3380CC4-5D6E-409C-BE32-E72D297353CC}">
              <c16:uniqueId val="{00000007-9D25-4761-B129-A26DDBA1DB2B}"/>
            </c:ext>
          </c:extLst>
        </c:ser>
        <c:dLbls>
          <c:showLegendKey val="0"/>
          <c:showVal val="0"/>
          <c:showCatName val="0"/>
          <c:showSerName val="0"/>
          <c:showPercent val="0"/>
          <c:showBubbleSize val="0"/>
        </c:dLbls>
        <c:gapWidth val="100"/>
        <c:overlap val="100"/>
        <c:axId val="494376632"/>
        <c:axId val="494377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1441</c:v>
                </c:pt>
                <c:pt idx="2">
                  <c:v>#N/A</c:v>
                </c:pt>
                <c:pt idx="3">
                  <c:v>#N/A</c:v>
                </c:pt>
                <c:pt idx="4">
                  <c:v>1230</c:v>
                </c:pt>
                <c:pt idx="5">
                  <c:v>#N/A</c:v>
                </c:pt>
                <c:pt idx="6">
                  <c:v>#N/A</c:v>
                </c:pt>
                <c:pt idx="7">
                  <c:v>1768</c:v>
                </c:pt>
                <c:pt idx="8">
                  <c:v>#N/A</c:v>
                </c:pt>
                <c:pt idx="9">
                  <c:v>#N/A</c:v>
                </c:pt>
                <c:pt idx="10">
                  <c:v>2236</c:v>
                </c:pt>
                <c:pt idx="11">
                  <c:v>#N/A</c:v>
                </c:pt>
                <c:pt idx="12">
                  <c:v>#N/A</c:v>
                </c:pt>
                <c:pt idx="13">
                  <c:v>2262</c:v>
                </c:pt>
                <c:pt idx="14">
                  <c:v>#N/A</c:v>
                </c:pt>
              </c:numCache>
            </c:numRef>
          </c:val>
          <c:smooth val="0"/>
          <c:extLst>
            <c:ext xmlns:c16="http://schemas.microsoft.com/office/drawing/2014/chart" uri="{C3380CC4-5D6E-409C-BE32-E72D297353CC}">
              <c16:uniqueId val="{00000008-9D25-4761-B129-A26DDBA1DB2B}"/>
            </c:ext>
          </c:extLst>
        </c:ser>
        <c:dLbls>
          <c:showLegendKey val="0"/>
          <c:showVal val="0"/>
          <c:showCatName val="0"/>
          <c:showSerName val="0"/>
          <c:showPercent val="0"/>
          <c:showBubbleSize val="0"/>
        </c:dLbls>
        <c:marker val="1"/>
        <c:smooth val="0"/>
        <c:axId val="494376632"/>
        <c:axId val="494377016"/>
      </c:lineChart>
      <c:catAx>
        <c:axId val="49437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77016"/>
        <c:crosses val="autoZero"/>
        <c:auto val="1"/>
        <c:lblAlgn val="ctr"/>
        <c:lblOffset val="100"/>
        <c:tickLblSkip val="1"/>
        <c:tickMarkSkip val="1"/>
        <c:noMultiLvlLbl val="0"/>
      </c:catAx>
      <c:valAx>
        <c:axId val="494377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7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62435</c:v>
                </c:pt>
                <c:pt idx="5">
                  <c:v>61780</c:v>
                </c:pt>
                <c:pt idx="8">
                  <c:v>62320</c:v>
                </c:pt>
                <c:pt idx="11">
                  <c:v>60014</c:v>
                </c:pt>
                <c:pt idx="14">
                  <c:v>57163</c:v>
                </c:pt>
              </c:numCache>
            </c:numRef>
          </c:val>
          <c:extLst>
            <c:ext xmlns:c16="http://schemas.microsoft.com/office/drawing/2014/chart" uri="{C3380CC4-5D6E-409C-BE32-E72D297353CC}">
              <c16:uniqueId val="{00000000-234C-4EEF-B544-7001A1B42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8302</c:v>
                </c:pt>
                <c:pt idx="5">
                  <c:v>8322</c:v>
                </c:pt>
                <c:pt idx="8">
                  <c:v>8563</c:v>
                </c:pt>
                <c:pt idx="11">
                  <c:v>8910</c:v>
                </c:pt>
                <c:pt idx="14">
                  <c:v>8604</c:v>
                </c:pt>
              </c:numCache>
            </c:numRef>
          </c:val>
          <c:extLst>
            <c:ext xmlns:c16="http://schemas.microsoft.com/office/drawing/2014/chart" uri="{C3380CC4-5D6E-409C-BE32-E72D297353CC}">
              <c16:uniqueId val="{00000001-234C-4EEF-B544-7001A1B42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13288</c:v>
                </c:pt>
                <c:pt idx="5">
                  <c:v>12985</c:v>
                </c:pt>
                <c:pt idx="8">
                  <c:v>12634</c:v>
                </c:pt>
                <c:pt idx="11">
                  <c:v>13346</c:v>
                </c:pt>
                <c:pt idx="14">
                  <c:v>14362</c:v>
                </c:pt>
              </c:numCache>
            </c:numRef>
          </c:val>
          <c:extLst>
            <c:ext xmlns:c16="http://schemas.microsoft.com/office/drawing/2014/chart" uri="{C3380CC4-5D6E-409C-BE32-E72D297353CC}">
              <c16:uniqueId val="{00000002-234C-4EEF-B544-7001A1B42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C-4EEF-B544-7001A1B42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4C-4EEF-B544-7001A1B42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C-4EEF-B544-7001A1B42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5010</c:v>
                </c:pt>
                <c:pt idx="3">
                  <c:v>4335</c:v>
                </c:pt>
                <c:pt idx="6">
                  <c:v>4298</c:v>
                </c:pt>
                <c:pt idx="9">
                  <c:v>5045</c:v>
                </c:pt>
                <c:pt idx="12">
                  <c:v>5137</c:v>
                </c:pt>
              </c:numCache>
            </c:numRef>
          </c:val>
          <c:extLst>
            <c:ext xmlns:c16="http://schemas.microsoft.com/office/drawing/2014/chart" uri="{C3380CC4-5D6E-409C-BE32-E72D297353CC}">
              <c16:uniqueId val="{00000006-234C-4EEF-B544-7001A1B42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117</c:v>
                </c:pt>
                <c:pt idx="3">
                  <c:v>110</c:v>
                </c:pt>
                <c:pt idx="6">
                  <c:v>101</c:v>
                </c:pt>
                <c:pt idx="9">
                  <c:v>100</c:v>
                </c:pt>
                <c:pt idx="12">
                  <c:v>93</c:v>
                </c:pt>
              </c:numCache>
            </c:numRef>
          </c:val>
          <c:extLst>
            <c:ext xmlns:c16="http://schemas.microsoft.com/office/drawing/2014/chart" uri="{C3380CC4-5D6E-409C-BE32-E72D297353CC}">
              <c16:uniqueId val="{00000007-234C-4EEF-B544-7001A1B42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20366</c:v>
                </c:pt>
                <c:pt idx="3">
                  <c:v>20601</c:v>
                </c:pt>
                <c:pt idx="6">
                  <c:v>19794</c:v>
                </c:pt>
                <c:pt idx="9">
                  <c:v>19599</c:v>
                </c:pt>
                <c:pt idx="12">
                  <c:v>19265</c:v>
                </c:pt>
              </c:numCache>
            </c:numRef>
          </c:val>
          <c:extLst>
            <c:ext xmlns:c16="http://schemas.microsoft.com/office/drawing/2014/chart" uri="{C3380CC4-5D6E-409C-BE32-E72D297353CC}">
              <c16:uniqueId val="{00000008-234C-4EEF-B544-7001A1B42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54</c:v>
                </c:pt>
                <c:pt idx="3">
                  <c:v>292</c:v>
                </c:pt>
                <c:pt idx="6">
                  <c:v>268</c:v>
                </c:pt>
                <c:pt idx="9">
                  <c:v>239</c:v>
                </c:pt>
                <c:pt idx="12">
                  <c:v>203</c:v>
                </c:pt>
              </c:numCache>
            </c:numRef>
          </c:val>
          <c:extLst>
            <c:ext xmlns:c16="http://schemas.microsoft.com/office/drawing/2014/chart" uri="{C3380CC4-5D6E-409C-BE32-E72D297353CC}">
              <c16:uniqueId val="{00000009-234C-4EEF-B544-7001A1B42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66359</c:v>
                </c:pt>
                <c:pt idx="3">
                  <c:v>66736</c:v>
                </c:pt>
                <c:pt idx="6">
                  <c:v>68237</c:v>
                </c:pt>
                <c:pt idx="9">
                  <c:v>65268</c:v>
                </c:pt>
                <c:pt idx="12">
                  <c:v>61167</c:v>
                </c:pt>
              </c:numCache>
            </c:numRef>
          </c:val>
          <c:extLst>
            <c:ext xmlns:c16="http://schemas.microsoft.com/office/drawing/2014/chart" uri="{C3380CC4-5D6E-409C-BE32-E72D297353CC}">
              <c16:uniqueId val="{0000000A-234C-4EEF-B544-7001A1B421E9}"/>
            </c:ext>
          </c:extLst>
        </c:ser>
        <c:dLbls>
          <c:showLegendKey val="0"/>
          <c:showVal val="0"/>
          <c:showCatName val="0"/>
          <c:showSerName val="0"/>
          <c:showPercent val="0"/>
          <c:showBubbleSize val="0"/>
        </c:dLbls>
        <c:gapWidth val="100"/>
        <c:overlap val="100"/>
        <c:axId val="488503568"/>
        <c:axId val="488503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7882</c:v>
                </c:pt>
                <c:pt idx="2">
                  <c:v>#N/A</c:v>
                </c:pt>
                <c:pt idx="3">
                  <c:v>#N/A</c:v>
                </c:pt>
                <c:pt idx="4">
                  <c:v>8987</c:v>
                </c:pt>
                <c:pt idx="5">
                  <c:v>#N/A</c:v>
                </c:pt>
                <c:pt idx="6">
                  <c:v>#N/A</c:v>
                </c:pt>
                <c:pt idx="7">
                  <c:v>9181</c:v>
                </c:pt>
                <c:pt idx="8">
                  <c:v>#N/A</c:v>
                </c:pt>
                <c:pt idx="9">
                  <c:v>#N/A</c:v>
                </c:pt>
                <c:pt idx="10">
                  <c:v>7982</c:v>
                </c:pt>
                <c:pt idx="11">
                  <c:v>#N/A</c:v>
                </c:pt>
                <c:pt idx="12">
                  <c:v>#N/A</c:v>
                </c:pt>
                <c:pt idx="13">
                  <c:v>5735</c:v>
                </c:pt>
                <c:pt idx="14">
                  <c:v>#N/A</c:v>
                </c:pt>
              </c:numCache>
            </c:numRef>
          </c:val>
          <c:smooth val="0"/>
          <c:extLst>
            <c:ext xmlns:c16="http://schemas.microsoft.com/office/drawing/2014/chart" uri="{C3380CC4-5D6E-409C-BE32-E72D297353CC}">
              <c16:uniqueId val="{0000000B-234C-4EEF-B544-7001A1B421E9}"/>
            </c:ext>
          </c:extLst>
        </c:ser>
        <c:dLbls>
          <c:showLegendKey val="0"/>
          <c:showVal val="0"/>
          <c:showCatName val="0"/>
          <c:showSerName val="0"/>
          <c:showPercent val="0"/>
          <c:showBubbleSize val="0"/>
        </c:dLbls>
        <c:marker val="1"/>
        <c:smooth val="0"/>
        <c:axId val="488503568"/>
        <c:axId val="488503960"/>
      </c:lineChart>
      <c:catAx>
        <c:axId val="48850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503960"/>
        <c:crosses val="autoZero"/>
        <c:auto val="1"/>
        <c:lblAlgn val="ctr"/>
        <c:lblOffset val="100"/>
        <c:tickLblSkip val="1"/>
        <c:tickMarkSkip val="1"/>
        <c:noMultiLvlLbl val="0"/>
      </c:catAx>
      <c:valAx>
        <c:axId val="48850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50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5595</c:v>
                </c:pt>
                <c:pt idx="1">
                  <c:v>6179</c:v>
                </c:pt>
                <c:pt idx="2">
                  <c:v>6983</c:v>
                </c:pt>
              </c:numCache>
            </c:numRef>
          </c:val>
          <c:extLst>
            <c:ext xmlns:c16="http://schemas.microsoft.com/office/drawing/2014/chart" uri="{C3380CC4-5D6E-409C-BE32-E72D297353CC}">
              <c16:uniqueId val="{00000000-A8E2-40DC-9148-20580FEDAD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1174</c:v>
                </c:pt>
                <c:pt idx="1">
                  <c:v>1175</c:v>
                </c:pt>
                <c:pt idx="2">
                  <c:v>1175</c:v>
                </c:pt>
              </c:numCache>
            </c:numRef>
          </c:val>
          <c:extLst>
            <c:ext xmlns:c16="http://schemas.microsoft.com/office/drawing/2014/chart" uri="{C3380CC4-5D6E-409C-BE32-E72D297353CC}">
              <c16:uniqueId val="{00000001-A8E2-40DC-9148-20580FEDAD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7336</c:v>
                </c:pt>
                <c:pt idx="1">
                  <c:v>7356</c:v>
                </c:pt>
                <c:pt idx="2">
                  <c:v>7498</c:v>
                </c:pt>
              </c:numCache>
            </c:numRef>
          </c:val>
          <c:extLst>
            <c:ext xmlns:c16="http://schemas.microsoft.com/office/drawing/2014/chart" uri="{C3380CC4-5D6E-409C-BE32-E72D297353CC}">
              <c16:uniqueId val="{00000002-A8E2-40DC-9148-20580FEDADEA}"/>
            </c:ext>
          </c:extLst>
        </c:ser>
        <c:dLbls>
          <c:showLegendKey val="0"/>
          <c:showVal val="0"/>
          <c:showCatName val="0"/>
          <c:showSerName val="0"/>
          <c:showPercent val="0"/>
          <c:showBubbleSize val="0"/>
        </c:dLbls>
        <c:gapWidth val="120"/>
        <c:overlap val="100"/>
        <c:axId val="500345440"/>
        <c:axId val="500345832"/>
      </c:barChart>
      <c:catAx>
        <c:axId val="5003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345832"/>
        <c:crosses val="autoZero"/>
        <c:auto val="1"/>
        <c:lblAlgn val="ctr"/>
        <c:lblOffset val="100"/>
        <c:tickLblSkip val="1"/>
        <c:tickMarkSkip val="1"/>
        <c:noMultiLvlLbl val="0"/>
      </c:catAx>
      <c:valAx>
        <c:axId val="500345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34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実質公債費比率の分子が増加したのは、基準財政需要額への算入公債費等が前年度比で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4,387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普通建設事業費が減少したことに伴い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償還額より借入額が少なかったことにより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一般会計等に係る地方債の現在高が減少したものである。今後も積極的な繰上償還の実施等により地方債現在高の減少を図る必要がある。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学ぶ力育成事業や住民活動支援事業等として、みはらふるさとゆめ基金から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今後も現状数値を維持する。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目的の必要に応じて取崩しを行う。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地域共生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地域共生社会の実現に向け、地域福祉の充実に資する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施策を推進する経費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過疎地域の持続的発展に必要な施設整備や集落の維持・活性化等に要する経費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預金利子を積み立てたことによる増額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・地域共生基金　社会福祉基金、地域福祉基金及び地域振興基金を統合し、新設したことによる増額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　ふるさと納税を積み立てたことによる増額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過疎対策事業債を積み立てたことによる増額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税収の増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の施行繰越が多額になったことに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より生じた余剰金を基金に積み立てたことにより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今後も現状と同程度の数値を維持する。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と長期的に微減傾向となっており、類似団体内平均より</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市町村民税は前年度に比べて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％増となっており、地方税全体でも前年度に比べて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％増となっているが、固定資産税は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％減となっており、財政状況は依然として厳しい状況である。今後も税収の確保に努めるとともに事務事業の見直し等により歳出削減に努める。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前年度に比べ公債費は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％増加しているが、人件費（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％減）及び扶助費（</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％減）がいずれも減少しているため、義務的経費は減少している。</a:t>
          </a:r>
        </a:p>
        <a:p>
          <a:r>
            <a:rPr kumimoji="1" lang="ja-JP" altLang="en-US" sz="1300">
              <a:latin typeface="ＭＳ Ｐゴシック" panose="020B0600070205080204" pitchFamily="50" charset="-128"/>
              <a:ea typeface="ＭＳ Ｐゴシック" panose="020B0600070205080204" pitchFamily="50" charset="-128"/>
            </a:rPr>
            <a:t>　経常一般財源等（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％減）が減少しているため、経常収支比率は</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今後も地方債の積極的な繰上償還の実施により、公債費の縮減を図り、経常収支比率を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％未満にすることを目標とする。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135890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3422"/>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73422"/>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4581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63</xdr:row>
      <xdr:rowOff>156528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4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107649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％減）が減少したが、物件費（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％増）及び維持補修費（</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％増）がいずれも増加したことにより、人口１人当たり人件費・物件費等が増加している。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今後も引き続き、定員管理適正化計画の着実な実施等による人件費の削減や、指定管理者の拡大、民間委託、事業の抜本的な見直し等により物件費の削減に努める。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69662</xdr:rowOff>
    </xdr:from>
    <xdr:to>
      <xdr:col>23</xdr:col>
      <xdr:colOff>133350</xdr:colOff>
      <xdr:row>83</xdr:row>
      <xdr:rowOff>105561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00012"/>
          <a:ext cx="8382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146137</xdr:rowOff>
    </xdr:from>
    <xdr:to>
      <xdr:col>19</xdr:col>
      <xdr:colOff>133350</xdr:colOff>
      <xdr:row>83</xdr:row>
      <xdr:rowOff>69662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05037"/>
          <a:ext cx="889000" cy="9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125152</xdr:rowOff>
    </xdr:from>
    <xdr:to>
      <xdr:col>15</xdr:col>
      <xdr:colOff>82550</xdr:colOff>
      <xdr:row>82</xdr:row>
      <xdr:rowOff>146137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4052"/>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125152</xdr:rowOff>
    </xdr:from>
    <xdr:to>
      <xdr:col>11</xdr:col>
      <xdr:colOff>31750</xdr:colOff>
      <xdr:row>82</xdr:row>
      <xdr:rowOff>148309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84052"/>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54761</xdr:rowOff>
    </xdr:from>
    <xdr:to>
      <xdr:col>23</xdr:col>
      <xdr:colOff>184150</xdr:colOff>
      <xdr:row>83</xdr:row>
      <xdr:rowOff>156361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26838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18862</xdr:rowOff>
    </xdr:from>
    <xdr:to>
      <xdr:col>19</xdr:col>
      <xdr:colOff>184150</xdr:colOff>
      <xdr:row>83</xdr:row>
      <xdr:rowOff>120462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3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95337</xdr:rowOff>
    </xdr:from>
    <xdr:to>
      <xdr:col>15</xdr:col>
      <xdr:colOff>133350</xdr:colOff>
      <xdr:row>83</xdr:row>
      <xdr:rowOff>25487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4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74352</xdr:rowOff>
    </xdr:from>
    <xdr:to>
      <xdr:col>11</xdr:col>
      <xdr:colOff>82550</xdr:colOff>
      <xdr:row>83</xdr:row>
      <xdr:rowOff>4502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160729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97509</xdr:rowOff>
    </xdr:from>
    <xdr:to>
      <xdr:col>7</xdr:col>
      <xdr:colOff>31750</xdr:colOff>
      <xdr:row>83</xdr:row>
      <xdr:rowOff>27659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市町村合併を機に国の制度に準拠した給料表の見直しを行ったことや、平成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月に給与構造改革に基づく給料表を導入したことにより、全国市平均以下となっている。今後も給与水準の適正化に努める。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015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7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広域消防事務について受託していることから、類似団体内平均より多い</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人となっている。今後とも、効率的な行政組織の確立を実現するため、定員管理適正化計画に基づき、事務事業の見直しや民間委託等に積極的に取り組む。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115781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7852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71544</xdr:rowOff>
    </xdr:from>
    <xdr:to>
      <xdr:col>77</xdr:col>
      <xdr:colOff>44450</xdr:colOff>
      <xdr:row>64</xdr:row>
      <xdr:rowOff>105728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4434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41381</xdr:rowOff>
    </xdr:from>
    <xdr:to>
      <xdr:col>72</xdr:col>
      <xdr:colOff>203200</xdr:colOff>
      <xdr:row>64</xdr:row>
      <xdr:rowOff>71544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14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160549</xdr:rowOff>
    </xdr:from>
    <xdr:to>
      <xdr:col>68</xdr:col>
      <xdr:colOff>152400</xdr:colOff>
      <xdr:row>64</xdr:row>
      <xdr:rowOff>41381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6189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64981</xdr:rowOff>
    </xdr:from>
    <xdr:to>
      <xdr:col>81</xdr:col>
      <xdr:colOff>95250</xdr:colOff>
      <xdr:row>64</xdr:row>
      <xdr:rowOff>166581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37058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162031</xdr:rowOff>
    </xdr:from>
    <xdr:to>
      <xdr:col>68</xdr:col>
      <xdr:colOff>203200</xdr:colOff>
      <xdr:row>64</xdr:row>
      <xdr:rowOff>92181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76958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109749</xdr:rowOff>
    </xdr:from>
    <xdr:to>
      <xdr:col>64</xdr:col>
      <xdr:colOff>152400</xdr:colOff>
      <xdr:row>64</xdr:row>
      <xdr:rowOff>39899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24676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臨時財政対策債発行可能額の減に伴い、標準財政規模が減少したことにより、前年度と比べ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ポイント悪化し、類似団体平均と比較してもを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今後も借入額と償還額のバランスを図りながら、財政的に有利な地方債を借り入れ、繰上償還については、財政状況を考慮しつつ積極的に実施し、実質公債費比率の低下に努める。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138938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2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165608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49784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ポイント改善しているが、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％と類似団体・全国平均を上回っている状況が続いている。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普通建設事業費が減少したことに伴い、償還額より借入額が少なかったことにより、将来負担額となる地方債現在高が</a:t>
          </a:r>
          <a:r>
            <a:rPr kumimoji="1" lang="en-US" altLang="ja-JP" sz="1300">
              <a:latin typeface="ＭＳ Ｐゴシック" panose="020B0600070205080204" pitchFamily="50" charset="-128"/>
              <a:ea typeface="ＭＳ Ｐゴシック" panose="020B0600070205080204" pitchFamily="50" charset="-128"/>
            </a:rPr>
            <a:t>4,101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％減）減少したものであるが、今後も積極的な繰上償還の実施や行財政改革を進め、財政健全化に努める必要がある。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40217</xdr:rowOff>
    </xdr:from>
    <xdr:to>
      <xdr:col>81</xdr:col>
      <xdr:colOff>44450</xdr:colOff>
      <xdr:row>15</xdr:row>
      <xdr:rowOff>149376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11967"/>
          <a:ext cx="838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149376</xdr:rowOff>
    </xdr:from>
    <xdr:to>
      <xdr:col>77</xdr:col>
      <xdr:colOff>44450</xdr:colOff>
      <xdr:row>16</xdr:row>
      <xdr:rowOff>53763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211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53763</xdr:rowOff>
    </xdr:from>
    <xdr:to>
      <xdr:col>72</xdr:col>
      <xdr:colOff>203200</xdr:colOff>
      <xdr:row>16</xdr:row>
      <xdr:rowOff>64105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969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64105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740660"/>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160867</xdr:rowOff>
    </xdr:from>
    <xdr:to>
      <xdr:col>81</xdr:col>
      <xdr:colOff>95250</xdr:colOff>
      <xdr:row>15</xdr:row>
      <xdr:rowOff>91017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132944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98576</xdr:rowOff>
    </xdr:from>
    <xdr:to>
      <xdr:col>77</xdr:col>
      <xdr:colOff>95250</xdr:colOff>
      <xdr:row>16</xdr:row>
      <xdr:rowOff>28726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2963</xdr:rowOff>
    </xdr:from>
    <xdr:to>
      <xdr:col>73</xdr:col>
      <xdr:colOff>44450</xdr:colOff>
      <xdr:row>16</xdr:row>
      <xdr:rowOff>104563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89340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広域消防の事務委託を受けていることによるものである。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今後は定員管理適正化計画の着実な実施及び民間委託等により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類似団体・全国平均以下となって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今後も事務事業を見直し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公共施設等総合管理計画に基づき施設規模の適正化を図るとともに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指定管理者の導入施設の拡大や民間委託等を積極的に行い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類似団体・全国平均より低い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同ポイントとなっている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。引き続き扶助費に対する資格審査等の適正化を推進し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今後も普通会計の負担額が減るよう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経費の節減等により各公営企業会計の健全化を図っていく。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59</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812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165100</xdr:rowOff>
    </xdr:from>
    <xdr:to>
      <xdr:col>82</xdr:col>
      <xdr:colOff>196850</xdr:colOff>
      <xdr:row>59</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71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54627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71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161925</xdr:rowOff>
    </xdr:from>
    <xdr:to>
      <xdr:col>78</xdr:col>
      <xdr:colOff>120650</xdr:colOff>
      <xdr:row>57</xdr:row>
      <xdr:rowOff>92075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41275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14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xdr:rowOff>
    </xdr:from>
    <xdr:to>
      <xdr:col>69</xdr:col>
      <xdr:colOff>142875</xdr:colOff>
      <xdr:row>58</xdr:row>
      <xdr:rowOff>111125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121302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134002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類似団体平均以下となっている。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今後も関係団体等への負担金及び補助金については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適切に執行するとともに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36</xdr:row>
      <xdr:rowOff>62992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001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類似団体・全国平均より高い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市町村合併に伴う新市建設計画に基づく事業実施によるものである。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普通建設事業費が減少したことから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地方債現在高も減少している。　今後も事業の選択と集中により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借入額と償還額のバランスを考慮しながら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積極的な繰上償還を実施することにより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124713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189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124713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618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124713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6006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56135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153940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52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73913</xdr:rowOff>
    </xdr:from>
    <xdr:to>
      <xdr:col>15</xdr:col>
      <xdr:colOff>149225</xdr:colOff>
      <xdr:row>80</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160290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類似団体・全国・県内平均とも下回っている。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834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834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44704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31064</xdr:rowOff>
    </xdr:from>
    <xdr:to>
      <xdr:col>29</xdr:col>
      <xdr:colOff>127000</xdr:colOff>
      <xdr:row>15</xdr:row>
      <xdr:rowOff>47561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50439"/>
          <a:ext cx="647700" cy="1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47561</xdr:rowOff>
    </xdr:from>
    <xdr:to>
      <xdr:col>26</xdr:col>
      <xdr:colOff>50800</xdr:colOff>
      <xdr:row>15</xdr:row>
      <xdr:rowOff>110846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6936"/>
          <a:ext cx="698500" cy="6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110846</xdr:rowOff>
    </xdr:from>
    <xdr:to>
      <xdr:col>22</xdr:col>
      <xdr:colOff>114300</xdr:colOff>
      <xdr:row>15</xdr:row>
      <xdr:rowOff>148222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0221"/>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148222</xdr:rowOff>
    </xdr:from>
    <xdr:to>
      <xdr:col>18</xdr:col>
      <xdr:colOff>177800</xdr:colOff>
      <xdr:row>15</xdr:row>
      <xdr:rowOff>158242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7597"/>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151714</xdr:rowOff>
    </xdr:from>
    <xdr:to>
      <xdr:col>29</xdr:col>
      <xdr:colOff>177800</xdr:colOff>
      <xdr:row>15</xdr:row>
      <xdr:rowOff>81864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168241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168211</xdr:rowOff>
    </xdr:from>
    <xdr:to>
      <xdr:col>26</xdr:col>
      <xdr:colOff>101600</xdr:colOff>
      <xdr:row>15</xdr:row>
      <xdr:rowOff>98361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60046</xdr:rowOff>
    </xdr:from>
    <xdr:to>
      <xdr:col>22</xdr:col>
      <xdr:colOff>165100</xdr:colOff>
      <xdr:row>15</xdr:row>
      <xdr:rowOff>161646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97422</xdr:rowOff>
    </xdr:from>
    <xdr:to>
      <xdr:col>19</xdr:col>
      <xdr:colOff>38100</xdr:colOff>
      <xdr:row>16</xdr:row>
      <xdr:rowOff>27572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37749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107442</xdr:rowOff>
    </xdr:from>
    <xdr:to>
      <xdr:col>15</xdr:col>
      <xdr:colOff>101600</xdr:colOff>
      <xdr:row>16</xdr:row>
      <xdr:rowOff>37592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47769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322872</xdr:rowOff>
    </xdr:from>
    <xdr:to>
      <xdr:col>29</xdr:col>
      <xdr:colOff>127000</xdr:colOff>
      <xdr:row>35</xdr:row>
      <xdr:rowOff>2642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90322"/>
          <a:ext cx="647700" cy="2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2642</xdr:rowOff>
    </xdr:from>
    <xdr:to>
      <xdr:col>26</xdr:col>
      <xdr:colOff>50800</xdr:colOff>
      <xdr:row>35</xdr:row>
      <xdr:rowOff>214096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12992"/>
          <a:ext cx="698500" cy="21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214096</xdr:rowOff>
    </xdr:from>
    <xdr:to>
      <xdr:col>22</xdr:col>
      <xdr:colOff>114300</xdr:colOff>
      <xdr:row>36</xdr:row>
      <xdr:rowOff>99987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4446"/>
          <a:ext cx="698500" cy="22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21082</xdr:rowOff>
    </xdr:from>
    <xdr:to>
      <xdr:col>18</xdr:col>
      <xdr:colOff>177800</xdr:colOff>
      <xdr:row>36</xdr:row>
      <xdr:rowOff>99987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4332"/>
          <a:ext cx="698500" cy="7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272072</xdr:rowOff>
    </xdr:from>
    <xdr:to>
      <xdr:col>29</xdr:col>
      <xdr:colOff>177800</xdr:colOff>
      <xdr:row>35</xdr:row>
      <xdr:rowOff>30772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3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117149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294742</xdr:rowOff>
    </xdr:from>
    <xdr:to>
      <xdr:col>26</xdr:col>
      <xdr:colOff>101600</xdr:colOff>
      <xdr:row>35</xdr:row>
      <xdr:rowOff>53442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63619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163296</xdr:rowOff>
    </xdr:from>
    <xdr:to>
      <xdr:col>22</xdr:col>
      <xdr:colOff>165100</xdr:colOff>
      <xdr:row>35</xdr:row>
      <xdr:rowOff>264896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49187</xdr:rowOff>
    </xdr:from>
    <xdr:to>
      <xdr:col>19</xdr:col>
      <xdr:colOff>38100</xdr:colOff>
      <xdr:row>36</xdr:row>
      <xdr:rowOff>150787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160964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313182</xdr:rowOff>
    </xdr:from>
    <xdr:to>
      <xdr:col>15</xdr:col>
      <xdr:colOff>101600</xdr:colOff>
      <xdr:row>36</xdr:row>
      <xdr:rowOff>71882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82059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140424</xdr:rowOff>
    </xdr:from>
    <xdr:to>
      <xdr:col>24</xdr:col>
      <xdr:colOff>63500</xdr:colOff>
      <xdr:row>33</xdr:row>
      <xdr:rowOff>155454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8274"/>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155454</xdr:rowOff>
    </xdr:from>
    <xdr:to>
      <xdr:col>19</xdr:col>
      <xdr:colOff>177800</xdr:colOff>
      <xdr:row>34</xdr:row>
      <xdr:rowOff>48279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3304"/>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48279</xdr:rowOff>
    </xdr:from>
    <xdr:to>
      <xdr:col>15</xdr:col>
      <xdr:colOff>50800</xdr:colOff>
      <xdr:row>34</xdr:row>
      <xdr:rowOff>135452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757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135452</xdr:rowOff>
    </xdr:from>
    <xdr:to>
      <xdr:col>10</xdr:col>
      <xdr:colOff>114300</xdr:colOff>
      <xdr:row>34</xdr:row>
      <xdr:rowOff>135833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47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89624</xdr:rowOff>
    </xdr:from>
    <xdr:to>
      <xdr:col>24</xdr:col>
      <xdr:colOff>114300</xdr:colOff>
      <xdr:row>34</xdr:row>
      <xdr:rowOff>19774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112501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104654</xdr:rowOff>
    </xdr:from>
    <xdr:to>
      <xdr:col>20</xdr:col>
      <xdr:colOff>38100</xdr:colOff>
      <xdr:row>34</xdr:row>
      <xdr:rowOff>34804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51331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168929</xdr:rowOff>
    </xdr:from>
    <xdr:to>
      <xdr:col>15</xdr:col>
      <xdr:colOff>101600</xdr:colOff>
      <xdr:row>34</xdr:row>
      <xdr:rowOff>99079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115606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84652</xdr:rowOff>
    </xdr:from>
    <xdr:to>
      <xdr:col>10</xdr:col>
      <xdr:colOff>165100</xdr:colOff>
      <xdr:row>35</xdr:row>
      <xdr:rowOff>14802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31329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85033</xdr:rowOff>
    </xdr:from>
    <xdr:to>
      <xdr:col>6</xdr:col>
      <xdr:colOff>38100</xdr:colOff>
      <xdr:row>35</xdr:row>
      <xdr:rowOff>15183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31710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128858</xdr:rowOff>
    </xdr:from>
    <xdr:to>
      <xdr:col>24</xdr:col>
      <xdr:colOff>63500</xdr:colOff>
      <xdr:row>56</xdr:row>
      <xdr:rowOff>160622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0058"/>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160622</xdr:rowOff>
    </xdr:from>
    <xdr:to>
      <xdr:col>19</xdr:col>
      <xdr:colOff>177800</xdr:colOff>
      <xdr:row>57</xdr:row>
      <xdr:rowOff>61616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1822"/>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14014</xdr:rowOff>
    </xdr:from>
    <xdr:to>
      <xdr:col>15</xdr:col>
      <xdr:colOff>50800</xdr:colOff>
      <xdr:row>57</xdr:row>
      <xdr:rowOff>61616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86664"/>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150085</xdr:rowOff>
    </xdr:from>
    <xdr:to>
      <xdr:col>10</xdr:col>
      <xdr:colOff>114300</xdr:colOff>
      <xdr:row>57</xdr:row>
      <xdr:rowOff>14014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51285"/>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78058</xdr:rowOff>
    </xdr:from>
    <xdr:to>
      <xdr:col>24</xdr:col>
      <xdr:colOff>114300</xdr:colOff>
      <xdr:row>57</xdr:row>
      <xdr:rowOff>8208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109822</xdr:rowOff>
    </xdr:from>
    <xdr:to>
      <xdr:col>20</xdr:col>
      <xdr:colOff>38100</xdr:colOff>
      <xdr:row>57</xdr:row>
      <xdr:rowOff>39972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56499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10816</xdr:rowOff>
    </xdr:from>
    <xdr:to>
      <xdr:col>15</xdr:col>
      <xdr:colOff>101600</xdr:colOff>
      <xdr:row>57</xdr:row>
      <xdr:rowOff>112416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103543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134664</xdr:rowOff>
    </xdr:from>
    <xdr:to>
      <xdr:col>10</xdr:col>
      <xdr:colOff>165100</xdr:colOff>
      <xdr:row>57</xdr:row>
      <xdr:rowOff>64814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81341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99285</xdr:rowOff>
    </xdr:from>
    <xdr:to>
      <xdr:col>6</xdr:col>
      <xdr:colOff>38100</xdr:colOff>
      <xdr:row>57</xdr:row>
      <xdr:rowOff>29435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106896</xdr:rowOff>
    </xdr:from>
    <xdr:to>
      <xdr:col>24</xdr:col>
      <xdr:colOff>63500</xdr:colOff>
      <xdr:row>77</xdr:row>
      <xdr:rowOff>133871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8546"/>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133871</xdr:rowOff>
    </xdr:from>
    <xdr:to>
      <xdr:col>19</xdr:col>
      <xdr:colOff>177800</xdr:colOff>
      <xdr:row>78</xdr:row>
      <xdr:rowOff>35877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35521"/>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33858</xdr:rowOff>
    </xdr:from>
    <xdr:to>
      <xdr:col>15</xdr:col>
      <xdr:colOff>50800</xdr:colOff>
      <xdr:row>78</xdr:row>
      <xdr:rowOff>35877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695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33858</xdr:rowOff>
    </xdr:from>
    <xdr:to>
      <xdr:col>10</xdr:col>
      <xdr:colOff>114300</xdr:colOff>
      <xdr:row>78</xdr:row>
      <xdr:rowOff>50203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69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56096</xdr:rowOff>
    </xdr:from>
    <xdr:to>
      <xdr:col>24</xdr:col>
      <xdr:colOff>114300</xdr:colOff>
      <xdr:row>77</xdr:row>
      <xdr:rowOff>157696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78973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83071</xdr:rowOff>
    </xdr:from>
    <xdr:to>
      <xdr:col>20</xdr:col>
      <xdr:colOff>38100</xdr:colOff>
      <xdr:row>78</xdr:row>
      <xdr:rowOff>13221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29748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156527</xdr:rowOff>
    </xdr:from>
    <xdr:to>
      <xdr:col>15</xdr:col>
      <xdr:colOff>101600</xdr:colOff>
      <xdr:row>78</xdr:row>
      <xdr:rowOff>86677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154508</xdr:rowOff>
    </xdr:from>
    <xdr:to>
      <xdr:col>10</xdr:col>
      <xdr:colOff>165100</xdr:colOff>
      <xdr:row>78</xdr:row>
      <xdr:rowOff>84658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101185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170853</xdr:rowOff>
    </xdr:from>
    <xdr:to>
      <xdr:col>6</xdr:col>
      <xdr:colOff>38100</xdr:colOff>
      <xdr:row>78</xdr:row>
      <xdr:rowOff>101003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117530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59511</xdr:rowOff>
    </xdr:from>
    <xdr:to>
      <xdr:col>24</xdr:col>
      <xdr:colOff>63500</xdr:colOff>
      <xdr:row>95</xdr:row>
      <xdr:rowOff>23326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04361"/>
          <a:ext cx="838200" cy="3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59511</xdr:rowOff>
    </xdr:from>
    <xdr:to>
      <xdr:col>19</xdr:col>
      <xdr:colOff>177800</xdr:colOff>
      <xdr:row>95</xdr:row>
      <xdr:rowOff>150363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04361"/>
          <a:ext cx="889000" cy="4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150363</xdr:rowOff>
    </xdr:from>
    <xdr:to>
      <xdr:col>15</xdr:col>
      <xdr:colOff>50800</xdr:colOff>
      <xdr:row>96</xdr:row>
      <xdr:rowOff>24028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38113"/>
          <a:ext cx="8890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24028</xdr:rowOff>
    </xdr:from>
    <xdr:to>
      <xdr:col>10</xdr:col>
      <xdr:colOff>114300</xdr:colOff>
      <xdr:row>96</xdr:row>
      <xdr:rowOff>72329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83228"/>
          <a:ext cx="8890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143976</xdr:rowOff>
    </xdr:from>
    <xdr:to>
      <xdr:col>24</xdr:col>
      <xdr:colOff>114300</xdr:colOff>
      <xdr:row>95</xdr:row>
      <xdr:rowOff>74126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166853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8711</xdr:rowOff>
    </xdr:from>
    <xdr:to>
      <xdr:col>20</xdr:col>
      <xdr:colOff>38100</xdr:colOff>
      <xdr:row>93</xdr:row>
      <xdr:rowOff>110311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126838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2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99563</xdr:rowOff>
    </xdr:from>
    <xdr:to>
      <xdr:col>15</xdr:col>
      <xdr:colOff>101600</xdr:colOff>
      <xdr:row>96</xdr:row>
      <xdr:rowOff>29713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46240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144678</xdr:rowOff>
    </xdr:from>
    <xdr:to>
      <xdr:col>10</xdr:col>
      <xdr:colOff>165100</xdr:colOff>
      <xdr:row>96</xdr:row>
      <xdr:rowOff>74828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91355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21529</xdr:rowOff>
    </xdr:from>
    <xdr:to>
      <xdr:col>6</xdr:col>
      <xdr:colOff>38100</xdr:colOff>
      <xdr:row>96</xdr:row>
      <xdr:rowOff>123129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139656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23076</xdr:rowOff>
    </xdr:from>
    <xdr:to>
      <xdr:col>55</xdr:col>
      <xdr:colOff>0</xdr:colOff>
      <xdr:row>36</xdr:row>
      <xdr:rowOff>94795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95276"/>
          <a:ext cx="838200" cy="7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60414</xdr:rowOff>
    </xdr:from>
    <xdr:to>
      <xdr:col>50</xdr:col>
      <xdr:colOff>114300</xdr:colOff>
      <xdr:row>36</xdr:row>
      <xdr:rowOff>94795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75364"/>
          <a:ext cx="889000" cy="8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60414</xdr:rowOff>
    </xdr:from>
    <xdr:to>
      <xdr:col>45</xdr:col>
      <xdr:colOff>177800</xdr:colOff>
      <xdr:row>37</xdr:row>
      <xdr:rowOff>125847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75364"/>
          <a:ext cx="889000" cy="109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102743</xdr:rowOff>
    </xdr:from>
    <xdr:to>
      <xdr:col>41</xdr:col>
      <xdr:colOff>50800</xdr:colOff>
      <xdr:row>37</xdr:row>
      <xdr:rowOff>125847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4639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78500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109918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143726</xdr:rowOff>
    </xdr:from>
    <xdr:to>
      <xdr:col>55</xdr:col>
      <xdr:colOff>50800</xdr:colOff>
      <xdr:row>36</xdr:row>
      <xdr:rowOff>73876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166603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43995</xdr:rowOff>
    </xdr:from>
    <xdr:to>
      <xdr:col>50</xdr:col>
      <xdr:colOff>165100</xdr:colOff>
      <xdr:row>36</xdr:row>
      <xdr:rowOff>145595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136722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9614</xdr:rowOff>
    </xdr:from>
    <xdr:to>
      <xdr:col>46</xdr:col>
      <xdr:colOff>38100</xdr:colOff>
      <xdr:row>31</xdr:row>
      <xdr:rowOff>111214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127741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75047</xdr:rowOff>
    </xdr:from>
    <xdr:to>
      <xdr:col>41</xdr:col>
      <xdr:colOff>101600</xdr:colOff>
      <xdr:row>38</xdr:row>
      <xdr:rowOff>5197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167774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51943</xdr:rowOff>
    </xdr:from>
    <xdr:to>
      <xdr:col>36</xdr:col>
      <xdr:colOff>165100</xdr:colOff>
      <xdr:row>37</xdr:row>
      <xdr:rowOff>153543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144670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17649</xdr:rowOff>
    </xdr:from>
    <xdr:to>
      <xdr:col>55</xdr:col>
      <xdr:colOff>0</xdr:colOff>
      <xdr:row>56</xdr:row>
      <xdr:rowOff>38354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18849"/>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45887</xdr:rowOff>
    </xdr:from>
    <xdr:to>
      <xdr:col>50</xdr:col>
      <xdr:colOff>114300</xdr:colOff>
      <xdr:row>56</xdr:row>
      <xdr:rowOff>17649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304187"/>
          <a:ext cx="889000" cy="3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45887</xdr:rowOff>
    </xdr:from>
    <xdr:to>
      <xdr:col>45</xdr:col>
      <xdr:colOff>177800</xdr:colOff>
      <xdr:row>54</xdr:row>
      <xdr:rowOff>95776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04187"/>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95776</xdr:rowOff>
    </xdr:from>
    <xdr:to>
      <xdr:col>41</xdr:col>
      <xdr:colOff>50800</xdr:colOff>
      <xdr:row>55</xdr:row>
      <xdr:rowOff>52658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354076"/>
          <a:ext cx="8890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159004</xdr:rowOff>
    </xdr:from>
    <xdr:to>
      <xdr:col>55</xdr:col>
      <xdr:colOff>50800</xdr:colOff>
      <xdr:row>56</xdr:row>
      <xdr:rowOff>89154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137431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138299</xdr:rowOff>
    </xdr:from>
    <xdr:to>
      <xdr:col>50</xdr:col>
      <xdr:colOff>165100</xdr:colOff>
      <xdr:row>56</xdr:row>
      <xdr:rowOff>68449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84976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166537</xdr:rowOff>
    </xdr:from>
    <xdr:to>
      <xdr:col>46</xdr:col>
      <xdr:colOff>38100</xdr:colOff>
      <xdr:row>54</xdr:row>
      <xdr:rowOff>96687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113214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0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44976</xdr:rowOff>
    </xdr:from>
    <xdr:to>
      <xdr:col>41</xdr:col>
      <xdr:colOff>101600</xdr:colOff>
      <xdr:row>54</xdr:row>
      <xdr:rowOff>146576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163103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0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1858</xdr:rowOff>
    </xdr:from>
    <xdr:to>
      <xdr:col>36</xdr:col>
      <xdr:colOff>165100</xdr:colOff>
      <xdr:row>55</xdr:row>
      <xdr:rowOff>103458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119985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21856</xdr:rowOff>
    </xdr:from>
    <xdr:to>
      <xdr:col>55</xdr:col>
      <xdr:colOff>0</xdr:colOff>
      <xdr:row>77</xdr:row>
      <xdr:rowOff>142557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23506"/>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76812</xdr:rowOff>
    </xdr:from>
    <xdr:to>
      <xdr:col>50</xdr:col>
      <xdr:colOff>114300</xdr:colOff>
      <xdr:row>77</xdr:row>
      <xdr:rowOff>142557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78462"/>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53084</xdr:rowOff>
    </xdr:from>
    <xdr:to>
      <xdr:col>45</xdr:col>
      <xdr:colOff>177800</xdr:colOff>
      <xdr:row>77</xdr:row>
      <xdr:rowOff>76812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11834"/>
          <a:ext cx="889000" cy="36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87991</xdr:rowOff>
    </xdr:from>
    <xdr:to>
      <xdr:col>41</xdr:col>
      <xdr:colOff>50800</xdr:colOff>
      <xdr:row>75</xdr:row>
      <xdr:rowOff>53084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775291"/>
          <a:ext cx="8890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142506</xdr:rowOff>
    </xdr:from>
    <xdr:to>
      <xdr:col>55</xdr:col>
      <xdr:colOff>50800</xdr:colOff>
      <xdr:row>77</xdr:row>
      <xdr:rowOff>72656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165383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91757</xdr:rowOff>
    </xdr:from>
    <xdr:to>
      <xdr:col>50</xdr:col>
      <xdr:colOff>165100</xdr:colOff>
      <xdr:row>78</xdr:row>
      <xdr:rowOff>21907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13034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8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26012</xdr:rowOff>
    </xdr:from>
    <xdr:to>
      <xdr:col>46</xdr:col>
      <xdr:colOff>38100</xdr:colOff>
      <xdr:row>77</xdr:row>
      <xdr:rowOff>127612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118739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3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2284</xdr:rowOff>
    </xdr:from>
    <xdr:to>
      <xdr:col>41</xdr:col>
      <xdr:colOff>101600</xdr:colOff>
      <xdr:row>75</xdr:row>
      <xdr:rowOff>103884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120411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3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37191</xdr:rowOff>
    </xdr:from>
    <xdr:to>
      <xdr:col>36</xdr:col>
      <xdr:colOff>165100</xdr:colOff>
      <xdr:row>74</xdr:row>
      <xdr:rowOff>138791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155318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122408</xdr:rowOff>
    </xdr:from>
    <xdr:to>
      <xdr:col>55</xdr:col>
      <xdr:colOff>0</xdr:colOff>
      <xdr:row>96</xdr:row>
      <xdr:rowOff>40080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10158"/>
          <a:ext cx="838200" cy="8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41697</xdr:rowOff>
    </xdr:from>
    <xdr:to>
      <xdr:col>50</xdr:col>
      <xdr:colOff>114300</xdr:colOff>
      <xdr:row>95</xdr:row>
      <xdr:rowOff>122408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986547"/>
          <a:ext cx="889000" cy="4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41697</xdr:rowOff>
    </xdr:from>
    <xdr:to>
      <xdr:col>45</xdr:col>
      <xdr:colOff>177800</xdr:colOff>
      <xdr:row>95</xdr:row>
      <xdr:rowOff>24453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86547"/>
          <a:ext cx="889000" cy="3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24453</xdr:rowOff>
    </xdr:from>
    <xdr:to>
      <xdr:col>41</xdr:col>
      <xdr:colOff>50800</xdr:colOff>
      <xdr:row>96</xdr:row>
      <xdr:rowOff>115649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312203"/>
          <a:ext cx="889000" cy="26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160730</xdr:rowOff>
    </xdr:from>
    <xdr:to>
      <xdr:col>55</xdr:col>
      <xdr:colOff>50800</xdr:colOff>
      <xdr:row>96</xdr:row>
      <xdr:rowOff>90880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12157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71608</xdr:rowOff>
    </xdr:from>
    <xdr:to>
      <xdr:col>50</xdr:col>
      <xdr:colOff>165100</xdr:colOff>
      <xdr:row>96</xdr:row>
      <xdr:rowOff>1758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18285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162347</xdr:rowOff>
    </xdr:from>
    <xdr:to>
      <xdr:col>46</xdr:col>
      <xdr:colOff>38100</xdr:colOff>
      <xdr:row>93</xdr:row>
      <xdr:rowOff>92497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109024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7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145103</xdr:rowOff>
    </xdr:from>
    <xdr:to>
      <xdr:col>41</xdr:col>
      <xdr:colOff>101600</xdr:colOff>
      <xdr:row>95</xdr:row>
      <xdr:rowOff>75253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91780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64849</xdr:rowOff>
    </xdr:from>
    <xdr:to>
      <xdr:col>36</xdr:col>
      <xdr:colOff>165100</xdr:colOff>
      <xdr:row>96</xdr:row>
      <xdr:rowOff>166449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20165</xdr:rowOff>
    </xdr:from>
    <xdr:to>
      <xdr:col>85</xdr:col>
      <xdr:colOff>127000</xdr:colOff>
      <xdr:row>35</xdr:row>
      <xdr:rowOff>146147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849465"/>
          <a:ext cx="838200" cy="2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11113</xdr:rowOff>
    </xdr:from>
    <xdr:to>
      <xdr:col>81</xdr:col>
      <xdr:colOff>50800</xdr:colOff>
      <xdr:row>34</xdr:row>
      <xdr:rowOff>20165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840413"/>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93591</xdr:rowOff>
    </xdr:from>
    <xdr:to>
      <xdr:col>76</xdr:col>
      <xdr:colOff>114300</xdr:colOff>
      <xdr:row>34</xdr:row>
      <xdr:rowOff>11113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5751441"/>
          <a:ext cx="889000" cy="8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93591</xdr:rowOff>
    </xdr:from>
    <xdr:to>
      <xdr:col>71</xdr:col>
      <xdr:colOff>177800</xdr:colOff>
      <xdr:row>34</xdr:row>
      <xdr:rowOff>142443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5751441"/>
          <a:ext cx="889000" cy="2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95347</xdr:rowOff>
    </xdr:from>
    <xdr:to>
      <xdr:col>85</xdr:col>
      <xdr:colOff>177800</xdr:colOff>
      <xdr:row>36</xdr:row>
      <xdr:rowOff>25497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0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118224</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9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140815</xdr:rowOff>
    </xdr:from>
    <xdr:to>
      <xdr:col>81</xdr:col>
      <xdr:colOff>101600</xdr:colOff>
      <xdr:row>34</xdr:row>
      <xdr:rowOff>70965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87492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5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131763</xdr:rowOff>
    </xdr:from>
    <xdr:to>
      <xdr:col>76</xdr:col>
      <xdr:colOff>165100</xdr:colOff>
      <xdr:row>34</xdr:row>
      <xdr:rowOff>61913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78440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42791</xdr:rowOff>
    </xdr:from>
    <xdr:to>
      <xdr:col>72</xdr:col>
      <xdr:colOff>38100</xdr:colOff>
      <xdr:row>33</xdr:row>
      <xdr:rowOff>144391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7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160918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4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91643</xdr:rowOff>
    </xdr:from>
    <xdr:to>
      <xdr:col>67</xdr:col>
      <xdr:colOff>101600</xdr:colOff>
      <xdr:row>35</xdr:row>
      <xdr:rowOff>21793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38320</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6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105753</xdr:rowOff>
    </xdr:from>
    <xdr:to>
      <xdr:col>85</xdr:col>
      <xdr:colOff>127000</xdr:colOff>
      <xdr:row>72</xdr:row>
      <xdr:rowOff>32095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278703"/>
          <a:ext cx="838200" cy="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163899</xdr:rowOff>
    </xdr:from>
    <xdr:to>
      <xdr:col>81</xdr:col>
      <xdr:colOff>50800</xdr:colOff>
      <xdr:row>72</xdr:row>
      <xdr:rowOff>32095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336849"/>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163899</xdr:rowOff>
    </xdr:from>
    <xdr:to>
      <xdr:col>76</xdr:col>
      <xdr:colOff>114300</xdr:colOff>
      <xdr:row>72</xdr:row>
      <xdr:rowOff>74092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3368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74092</xdr:rowOff>
    </xdr:from>
    <xdr:to>
      <xdr:col>71</xdr:col>
      <xdr:colOff>177800</xdr:colOff>
      <xdr:row>72</xdr:row>
      <xdr:rowOff>167230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418492"/>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54953</xdr:rowOff>
    </xdr:from>
    <xdr:to>
      <xdr:col>85</xdr:col>
      <xdr:colOff>177800</xdr:colOff>
      <xdr:row>71</xdr:row>
      <xdr:rowOff>156553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77830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0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152745</xdr:rowOff>
    </xdr:from>
    <xdr:to>
      <xdr:col>81</xdr:col>
      <xdr:colOff>101600</xdr:colOff>
      <xdr:row>72</xdr:row>
      <xdr:rowOff>82895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99422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113099</xdr:rowOff>
    </xdr:from>
    <xdr:to>
      <xdr:col>76</xdr:col>
      <xdr:colOff>165100</xdr:colOff>
      <xdr:row>72</xdr:row>
      <xdr:rowOff>43249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2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59776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0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23292</xdr:rowOff>
    </xdr:from>
    <xdr:to>
      <xdr:col>72</xdr:col>
      <xdr:colOff>38100</xdr:colOff>
      <xdr:row>72</xdr:row>
      <xdr:rowOff>124892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141419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116430</xdr:rowOff>
    </xdr:from>
    <xdr:to>
      <xdr:col>67</xdr:col>
      <xdr:colOff>101600</xdr:colOff>
      <xdr:row>73</xdr:row>
      <xdr:rowOff>46580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63107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2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132474</xdr:rowOff>
    </xdr:from>
    <xdr:to>
      <xdr:col>85</xdr:col>
      <xdr:colOff>127000</xdr:colOff>
      <xdr:row>98</xdr:row>
      <xdr:rowOff>114097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63124"/>
          <a:ext cx="838200" cy="1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114097</xdr:rowOff>
    </xdr:from>
    <xdr:to>
      <xdr:col>81</xdr:col>
      <xdr:colOff>50800</xdr:colOff>
      <xdr:row>99</xdr:row>
      <xdr:rowOff>20816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16197"/>
          <a:ext cx="889000" cy="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20816</xdr:rowOff>
    </xdr:from>
    <xdr:to>
      <xdr:col>76</xdr:col>
      <xdr:colOff>114300</xdr:colOff>
      <xdr:row>99</xdr:row>
      <xdr:rowOff>28753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94366"/>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19938</xdr:rowOff>
    </xdr:from>
    <xdr:to>
      <xdr:col>71</xdr:col>
      <xdr:colOff>177800</xdr:colOff>
      <xdr:row>99</xdr:row>
      <xdr:rowOff>28753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9348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81674</xdr:rowOff>
    </xdr:from>
    <xdr:to>
      <xdr:col>85</xdr:col>
      <xdr:colOff>177800</xdr:colOff>
      <xdr:row>98</xdr:row>
      <xdr:rowOff>11824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60101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63297</xdr:rowOff>
    </xdr:from>
    <xdr:to>
      <xdr:col>81</xdr:col>
      <xdr:colOff>101600</xdr:colOff>
      <xdr:row>98</xdr:row>
      <xdr:rowOff>164897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156024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141466</xdr:rowOff>
    </xdr:from>
    <xdr:to>
      <xdr:col>76</xdr:col>
      <xdr:colOff>165100</xdr:colOff>
      <xdr:row>99</xdr:row>
      <xdr:rowOff>71616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62743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149403</xdr:rowOff>
    </xdr:from>
    <xdr:to>
      <xdr:col>72</xdr:col>
      <xdr:colOff>38100</xdr:colOff>
      <xdr:row>99</xdr:row>
      <xdr:rowOff>79553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70680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140588</xdr:rowOff>
    </xdr:from>
    <xdr:to>
      <xdr:col>67</xdr:col>
      <xdr:colOff>101600</xdr:colOff>
      <xdr:row>99</xdr:row>
      <xdr:rowOff>70738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61865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32166</xdr:rowOff>
    </xdr:from>
    <xdr:to>
      <xdr:col>116</xdr:col>
      <xdr:colOff>63500</xdr:colOff>
      <xdr:row>38</xdr:row>
      <xdr:rowOff>36007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47266"/>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131928</xdr:rowOff>
    </xdr:from>
    <xdr:to>
      <xdr:col>111</xdr:col>
      <xdr:colOff>177800</xdr:colOff>
      <xdr:row>38</xdr:row>
      <xdr:rowOff>32166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75578"/>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131928</xdr:rowOff>
    </xdr:from>
    <xdr:to>
      <xdr:col>107</xdr:col>
      <xdr:colOff>50800</xdr:colOff>
      <xdr:row>38</xdr:row>
      <xdr:rowOff>70389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75578"/>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70389</xdr:rowOff>
    </xdr:from>
    <xdr:to>
      <xdr:col>102</xdr:col>
      <xdr:colOff>114300</xdr:colOff>
      <xdr:row>38</xdr:row>
      <xdr:rowOff>87442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8548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156657</xdr:rowOff>
    </xdr:from>
    <xdr:to>
      <xdr:col>116</xdr:col>
      <xdr:colOff>114300</xdr:colOff>
      <xdr:row>38</xdr:row>
      <xdr:rowOff>86807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152817</xdr:rowOff>
    </xdr:from>
    <xdr:to>
      <xdr:col>112</xdr:col>
      <xdr:colOff>38100</xdr:colOff>
      <xdr:row>38</xdr:row>
      <xdr:rowOff>82967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74093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81128</xdr:rowOff>
    </xdr:from>
    <xdr:to>
      <xdr:col>107</xdr:col>
      <xdr:colOff>101600</xdr:colOff>
      <xdr:row>38</xdr:row>
      <xdr:rowOff>11278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27805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19589</xdr:rowOff>
    </xdr:from>
    <xdr:to>
      <xdr:col>102</xdr:col>
      <xdr:colOff>165100</xdr:colOff>
      <xdr:row>38</xdr:row>
      <xdr:rowOff>121189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112316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62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36642</xdr:rowOff>
    </xdr:from>
    <xdr:to>
      <xdr:col>98</xdr:col>
      <xdr:colOff>38100</xdr:colOff>
      <xdr:row>38</xdr:row>
      <xdr:rowOff>138242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129369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64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148768</xdr:rowOff>
    </xdr:from>
    <xdr:to>
      <xdr:col>116</xdr:col>
      <xdr:colOff>63500</xdr:colOff>
      <xdr:row>55</xdr:row>
      <xdr:rowOff>156235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578518"/>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156235</xdr:rowOff>
    </xdr:from>
    <xdr:to>
      <xdr:col>111</xdr:col>
      <xdr:colOff>177800</xdr:colOff>
      <xdr:row>55</xdr:row>
      <xdr:rowOff>166827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58598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148920</xdr:rowOff>
    </xdr:from>
    <xdr:to>
      <xdr:col>107</xdr:col>
      <xdr:colOff>50800</xdr:colOff>
      <xdr:row>55</xdr:row>
      <xdr:rowOff>166827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5786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148920</xdr:rowOff>
    </xdr:from>
    <xdr:to>
      <xdr:col>102</xdr:col>
      <xdr:colOff>114300</xdr:colOff>
      <xdr:row>55</xdr:row>
      <xdr:rowOff>155131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57867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97968</xdr:rowOff>
    </xdr:from>
    <xdr:to>
      <xdr:col>116</xdr:col>
      <xdr:colOff>114300</xdr:colOff>
      <xdr:row>56</xdr:row>
      <xdr:rowOff>28118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120845</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3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105435</xdr:rowOff>
    </xdr:from>
    <xdr:to>
      <xdr:col>112</xdr:col>
      <xdr:colOff>38100</xdr:colOff>
      <xdr:row>56</xdr:row>
      <xdr:rowOff>35585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52112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116027</xdr:rowOff>
    </xdr:from>
    <xdr:to>
      <xdr:col>107</xdr:col>
      <xdr:colOff>101600</xdr:colOff>
      <xdr:row>56</xdr:row>
      <xdr:rowOff>46177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62704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3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98120</xdr:rowOff>
    </xdr:from>
    <xdr:to>
      <xdr:col>102</xdr:col>
      <xdr:colOff>165100</xdr:colOff>
      <xdr:row>56</xdr:row>
      <xdr:rowOff>28270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44797</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104331</xdr:rowOff>
    </xdr:from>
    <xdr:to>
      <xdr:col>98</xdr:col>
      <xdr:colOff>38100</xdr:colOff>
      <xdr:row>56</xdr:row>
      <xdr:rowOff>34481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51008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84539</xdr:rowOff>
    </xdr:from>
    <xdr:to>
      <xdr:col>116</xdr:col>
      <xdr:colOff>63500</xdr:colOff>
      <xdr:row>75</xdr:row>
      <xdr:rowOff>87785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43289"/>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87785</xdr:rowOff>
    </xdr:from>
    <xdr:to>
      <xdr:col>111</xdr:col>
      <xdr:colOff>177800</xdr:colOff>
      <xdr:row>75</xdr:row>
      <xdr:rowOff>107810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4653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77338</xdr:rowOff>
    </xdr:from>
    <xdr:to>
      <xdr:col>107</xdr:col>
      <xdr:colOff>50800</xdr:colOff>
      <xdr:row>75</xdr:row>
      <xdr:rowOff>107810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593188"/>
          <a:ext cx="889000" cy="37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77338</xdr:rowOff>
    </xdr:from>
    <xdr:to>
      <xdr:col>102</xdr:col>
      <xdr:colOff>114300</xdr:colOff>
      <xdr:row>73</xdr:row>
      <xdr:rowOff>79075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9318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33739</xdr:rowOff>
    </xdr:from>
    <xdr:to>
      <xdr:col>116</xdr:col>
      <xdr:colOff>114300</xdr:colOff>
      <xdr:row>75</xdr:row>
      <xdr:rowOff>135339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56616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36985</xdr:rowOff>
    </xdr:from>
    <xdr:to>
      <xdr:col>112</xdr:col>
      <xdr:colOff>38100</xdr:colOff>
      <xdr:row>75</xdr:row>
      <xdr:rowOff>138585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155112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57010</xdr:rowOff>
    </xdr:from>
    <xdr:to>
      <xdr:col>107</xdr:col>
      <xdr:colOff>101600</xdr:colOff>
      <xdr:row>75</xdr:row>
      <xdr:rowOff>158610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3687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26538</xdr:rowOff>
    </xdr:from>
    <xdr:to>
      <xdr:col>102</xdr:col>
      <xdr:colOff>165100</xdr:colOff>
      <xdr:row>73</xdr:row>
      <xdr:rowOff>128138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144665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28275</xdr:rowOff>
    </xdr:from>
    <xdr:to>
      <xdr:col>98</xdr:col>
      <xdr:colOff>38100</xdr:colOff>
      <xdr:row>73</xdr:row>
      <xdr:rowOff>129875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146402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588,870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円と類似団体及び全国・県内平均より高くなっているのは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広域消防の事務委託を受けていることによるものである。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は、子育て世帯及び生活困窮者への給付金に要した経費が減少したことにより、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106,627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、子育て世代及び中小事業者に対する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新型コロナウイルス感染症関係の給付金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経済対策に要する経費が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全国・県内平均より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規模が大きい施設の建設・改良事業がある程度完了したことによるものである。今後も個別事業の取捨選択や事業費を精査することで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事業費の減少を図る。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83,579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円と類似団体及び全国・県内平均よりも高くなっている。今後は事業の選択と集中により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借入額と償還額のバランスを考慮しながら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積極的な繰上償還を実施することにより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89,154
86,923
471.51
54,241,529
52,500,075
1,251,559
27,427,814
61,167,320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168046</xdr:rowOff>
    </xdr:from>
    <xdr:to>
      <xdr:col>24</xdr:col>
      <xdr:colOff>63500</xdr:colOff>
      <xdr:row>35</xdr:row>
      <xdr:rowOff>3454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973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xdr:rowOff>
    </xdr:from>
    <xdr:to>
      <xdr:col>19</xdr:col>
      <xdr:colOff>177800</xdr:colOff>
      <xdr:row>35</xdr:row>
      <xdr:rowOff>21742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04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155245</xdr:rowOff>
    </xdr:from>
    <xdr:to>
      <xdr:col>15</xdr:col>
      <xdr:colOff>50800</xdr:colOff>
      <xdr:row>35</xdr:row>
      <xdr:rowOff>21742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84545"/>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149301</xdr:rowOff>
    </xdr:from>
    <xdr:to>
      <xdr:col>10</xdr:col>
      <xdr:colOff>114300</xdr:colOff>
      <xdr:row>34</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86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117246</xdr:rowOff>
    </xdr:from>
    <xdr:to>
      <xdr:col>24</xdr:col>
      <xdr:colOff>114300</xdr:colOff>
      <xdr:row>35</xdr:row>
      <xdr:rowOff>47396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124104</xdr:rowOff>
    </xdr:from>
    <xdr:to>
      <xdr:col>20</xdr:col>
      <xdr:colOff>38100</xdr:colOff>
      <xdr:row>35</xdr:row>
      <xdr:rowOff>54254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70781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142392</xdr:rowOff>
    </xdr:from>
    <xdr:to>
      <xdr:col>15</xdr:col>
      <xdr:colOff>101600</xdr:colOff>
      <xdr:row>35</xdr:row>
      <xdr:rowOff>72542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89069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104445</xdr:rowOff>
    </xdr:from>
    <xdr:to>
      <xdr:col>10</xdr:col>
      <xdr:colOff>165100</xdr:colOff>
      <xdr:row>35</xdr:row>
      <xdr:rowOff>34595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51122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98501</xdr:rowOff>
    </xdr:from>
    <xdr:to>
      <xdr:col>6</xdr:col>
      <xdr:colOff>38100</xdr:colOff>
      <xdr:row>35</xdr:row>
      <xdr:rowOff>28651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45178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169875</xdr:rowOff>
    </xdr:from>
    <xdr:to>
      <xdr:col>24</xdr:col>
      <xdr:colOff>63500</xdr:colOff>
      <xdr:row>57</xdr:row>
      <xdr:rowOff>34555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71075"/>
          <a:ext cx="8382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101807</xdr:rowOff>
    </xdr:from>
    <xdr:to>
      <xdr:col>19</xdr:col>
      <xdr:colOff>177800</xdr:colOff>
      <xdr:row>57</xdr:row>
      <xdr:rowOff>34555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45757"/>
          <a:ext cx="889000" cy="9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101807</xdr:rowOff>
    </xdr:from>
    <xdr:to>
      <xdr:col>15</xdr:col>
      <xdr:colOff>50800</xdr:colOff>
      <xdr:row>56</xdr:row>
      <xdr:rowOff>165434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45757"/>
          <a:ext cx="889000" cy="9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165434</xdr:rowOff>
    </xdr:from>
    <xdr:to>
      <xdr:col>10</xdr:col>
      <xdr:colOff>114300</xdr:colOff>
      <xdr:row>57</xdr:row>
      <xdr:rowOff>11390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66634"/>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119075</xdr:rowOff>
    </xdr:from>
    <xdr:to>
      <xdr:col>24</xdr:col>
      <xdr:colOff>114300</xdr:colOff>
      <xdr:row>57</xdr:row>
      <xdr:rowOff>49225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97502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155205</xdr:rowOff>
    </xdr:from>
    <xdr:to>
      <xdr:col>20</xdr:col>
      <xdr:colOff>38100</xdr:colOff>
      <xdr:row>57</xdr:row>
      <xdr:rowOff>85355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76482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51007</xdr:rowOff>
    </xdr:from>
    <xdr:to>
      <xdr:col>15</xdr:col>
      <xdr:colOff>101600</xdr:colOff>
      <xdr:row>51</xdr:row>
      <xdr:rowOff>152607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143734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114634</xdr:rowOff>
    </xdr:from>
    <xdr:to>
      <xdr:col>10</xdr:col>
      <xdr:colOff>165100</xdr:colOff>
      <xdr:row>57</xdr:row>
      <xdr:rowOff>44784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61311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132040</xdr:rowOff>
    </xdr:from>
    <xdr:to>
      <xdr:col>6</xdr:col>
      <xdr:colOff>38100</xdr:colOff>
      <xdr:row>57</xdr:row>
      <xdr:rowOff>62190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78717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93066</xdr:rowOff>
    </xdr:from>
    <xdr:to>
      <xdr:col>24</xdr:col>
      <xdr:colOff>63500</xdr:colOff>
      <xdr:row>73</xdr:row>
      <xdr:rowOff>153301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08916"/>
          <a:ext cx="8382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93066</xdr:rowOff>
    </xdr:from>
    <xdr:to>
      <xdr:col>19</xdr:col>
      <xdr:colOff>177800</xdr:colOff>
      <xdr:row>75</xdr:row>
      <xdr:rowOff>122060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08916"/>
          <a:ext cx="889000" cy="3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122060</xdr:rowOff>
    </xdr:from>
    <xdr:to>
      <xdr:col>15</xdr:col>
      <xdr:colOff>50800</xdr:colOff>
      <xdr:row>76</xdr:row>
      <xdr:rowOff>36195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80810"/>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36195</xdr:rowOff>
    </xdr:from>
    <xdr:to>
      <xdr:col>10</xdr:col>
      <xdr:colOff>114300</xdr:colOff>
      <xdr:row>76</xdr:row>
      <xdr:rowOff>46786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639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102501</xdr:rowOff>
    </xdr:from>
    <xdr:to>
      <xdr:col>24</xdr:col>
      <xdr:colOff>114300</xdr:colOff>
      <xdr:row>74</xdr:row>
      <xdr:rowOff>32651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125378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42266</xdr:rowOff>
    </xdr:from>
    <xdr:to>
      <xdr:col>20</xdr:col>
      <xdr:colOff>38100</xdr:colOff>
      <xdr:row>73</xdr:row>
      <xdr:rowOff>143866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160393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3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71260</xdr:rowOff>
    </xdr:from>
    <xdr:to>
      <xdr:col>15</xdr:col>
      <xdr:colOff>101600</xdr:colOff>
      <xdr:row>76</xdr:row>
      <xdr:rowOff>1411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0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17937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103522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167436</xdr:rowOff>
    </xdr:from>
    <xdr:to>
      <xdr:col>6</xdr:col>
      <xdr:colOff>38100</xdr:colOff>
      <xdr:row>76</xdr:row>
      <xdr:rowOff>97586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114114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58928</xdr:rowOff>
    </xdr:from>
    <xdr:to>
      <xdr:col>24</xdr:col>
      <xdr:colOff>63500</xdr:colOff>
      <xdr:row>96</xdr:row>
      <xdr:rowOff>160026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8128"/>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7131</xdr:rowOff>
    </xdr:from>
    <xdr:to>
      <xdr:col>19</xdr:col>
      <xdr:colOff>177800</xdr:colOff>
      <xdr:row>96</xdr:row>
      <xdr:rowOff>160026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94881"/>
          <a:ext cx="889000" cy="3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7131</xdr:rowOff>
    </xdr:from>
    <xdr:to>
      <xdr:col>15</xdr:col>
      <xdr:colOff>50800</xdr:colOff>
      <xdr:row>96</xdr:row>
      <xdr:rowOff>154939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94881"/>
          <a:ext cx="889000" cy="3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135985</xdr:rowOff>
    </xdr:from>
    <xdr:to>
      <xdr:col>10</xdr:col>
      <xdr:colOff>114300</xdr:colOff>
      <xdr:row>96</xdr:row>
      <xdr:rowOff>154939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23735"/>
          <a:ext cx="889000" cy="1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8128</xdr:rowOff>
    </xdr:from>
    <xdr:to>
      <xdr:col>24</xdr:col>
      <xdr:colOff>114300</xdr:colOff>
      <xdr:row>96</xdr:row>
      <xdr:rowOff>109728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158005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109226</xdr:rowOff>
    </xdr:from>
    <xdr:to>
      <xdr:col>20</xdr:col>
      <xdr:colOff>38100</xdr:colOff>
      <xdr:row>97</xdr:row>
      <xdr:rowOff>39376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30503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127781</xdr:rowOff>
    </xdr:from>
    <xdr:to>
      <xdr:col>15</xdr:col>
      <xdr:colOff>101600</xdr:colOff>
      <xdr:row>95</xdr:row>
      <xdr:rowOff>57931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74458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104139</xdr:rowOff>
    </xdr:from>
    <xdr:to>
      <xdr:col>10</xdr:col>
      <xdr:colOff>165100</xdr:colOff>
      <xdr:row>97</xdr:row>
      <xdr:rowOff>34289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50816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85185</xdr:rowOff>
    </xdr:from>
    <xdr:to>
      <xdr:col>6</xdr:col>
      <xdr:colOff>38100</xdr:colOff>
      <xdr:row>96</xdr:row>
      <xdr:rowOff>15335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31862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68681</xdr:rowOff>
    </xdr:from>
    <xdr:to>
      <xdr:col>55</xdr:col>
      <xdr:colOff>0</xdr:colOff>
      <xdr:row>37</xdr:row>
      <xdr:rowOff>76378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12331"/>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76378</xdr:rowOff>
    </xdr:from>
    <xdr:to>
      <xdr:col>50</xdr:col>
      <xdr:colOff>114300</xdr:colOff>
      <xdr:row>37</xdr:row>
      <xdr:rowOff>80797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2002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44907</xdr:rowOff>
    </xdr:from>
    <xdr:to>
      <xdr:col>45</xdr:col>
      <xdr:colOff>177800</xdr:colOff>
      <xdr:row>37</xdr:row>
      <xdr:rowOff>80797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8855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40564</xdr:rowOff>
    </xdr:from>
    <xdr:to>
      <xdr:col>41</xdr:col>
      <xdr:colOff>50800</xdr:colOff>
      <xdr:row>37</xdr:row>
      <xdr:rowOff>44907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8421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17881</xdr:rowOff>
    </xdr:from>
    <xdr:to>
      <xdr:col>55</xdr:col>
      <xdr:colOff>50800</xdr:colOff>
      <xdr:row>37</xdr:row>
      <xdr:rowOff>119481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40758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25578</xdr:rowOff>
    </xdr:from>
    <xdr:to>
      <xdr:col>50</xdr:col>
      <xdr:colOff>165100</xdr:colOff>
      <xdr:row>37</xdr:row>
      <xdr:rowOff>127178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143705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29997</xdr:rowOff>
    </xdr:from>
    <xdr:to>
      <xdr:col>46</xdr:col>
      <xdr:colOff>38100</xdr:colOff>
      <xdr:row>37</xdr:row>
      <xdr:rowOff>131597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148124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165557</xdr:rowOff>
    </xdr:from>
    <xdr:to>
      <xdr:col>41</xdr:col>
      <xdr:colOff>101600</xdr:colOff>
      <xdr:row>37</xdr:row>
      <xdr:rowOff>95707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112234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161214</xdr:rowOff>
    </xdr:from>
    <xdr:to>
      <xdr:col>36</xdr:col>
      <xdr:colOff>165100</xdr:colOff>
      <xdr:row>37</xdr:row>
      <xdr:rowOff>91364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107891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70206</xdr:rowOff>
    </xdr:from>
    <xdr:to>
      <xdr:col>55</xdr:col>
      <xdr:colOff>0</xdr:colOff>
      <xdr:row>58</xdr:row>
      <xdr:rowOff>83921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14306"/>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83921</xdr:rowOff>
    </xdr:from>
    <xdr:to>
      <xdr:col>50</xdr:col>
      <xdr:colOff>114300</xdr:colOff>
      <xdr:row>58</xdr:row>
      <xdr:rowOff>96250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8021"/>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79432</xdr:rowOff>
    </xdr:from>
    <xdr:to>
      <xdr:col>45</xdr:col>
      <xdr:colOff>177800</xdr:colOff>
      <xdr:row>58</xdr:row>
      <xdr:rowOff>96250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2353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165973</xdr:rowOff>
    </xdr:from>
    <xdr:to>
      <xdr:col>41</xdr:col>
      <xdr:colOff>50800</xdr:colOff>
      <xdr:row>58</xdr:row>
      <xdr:rowOff>79432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862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19406</xdr:rowOff>
    </xdr:from>
    <xdr:to>
      <xdr:col>55</xdr:col>
      <xdr:colOff>50800</xdr:colOff>
      <xdr:row>58</xdr:row>
      <xdr:rowOff>121006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169283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33121</xdr:rowOff>
    </xdr:from>
    <xdr:to>
      <xdr:col>50</xdr:col>
      <xdr:colOff>165100</xdr:colOff>
      <xdr:row>58</xdr:row>
      <xdr:rowOff>134721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125848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45450</xdr:rowOff>
    </xdr:from>
    <xdr:to>
      <xdr:col>46</xdr:col>
      <xdr:colOff>38100</xdr:colOff>
      <xdr:row>58</xdr:row>
      <xdr:rowOff>147050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138177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28632</xdr:rowOff>
    </xdr:from>
    <xdr:to>
      <xdr:col>41</xdr:col>
      <xdr:colOff>101600</xdr:colOff>
      <xdr:row>58</xdr:row>
      <xdr:rowOff>130232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121359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115173</xdr:rowOff>
    </xdr:from>
    <xdr:to>
      <xdr:col>36</xdr:col>
      <xdr:colOff>165100</xdr:colOff>
      <xdr:row>58</xdr:row>
      <xdr:rowOff>45323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61850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38391</xdr:rowOff>
    </xdr:from>
    <xdr:to>
      <xdr:col>55</xdr:col>
      <xdr:colOff>0</xdr:colOff>
      <xdr:row>76</xdr:row>
      <xdr:rowOff>121413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68591"/>
          <a:ext cx="838200" cy="8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152902</xdr:rowOff>
    </xdr:from>
    <xdr:to>
      <xdr:col>50</xdr:col>
      <xdr:colOff>114300</xdr:colOff>
      <xdr:row>76</xdr:row>
      <xdr:rowOff>38391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11652"/>
          <a:ext cx="889000" cy="5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152902</xdr:rowOff>
    </xdr:from>
    <xdr:to>
      <xdr:col>45</xdr:col>
      <xdr:colOff>177800</xdr:colOff>
      <xdr:row>76</xdr:row>
      <xdr:rowOff>130556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11652"/>
          <a:ext cx="889000" cy="1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130556</xdr:rowOff>
    </xdr:from>
    <xdr:to>
      <xdr:col>41</xdr:col>
      <xdr:colOff>50800</xdr:colOff>
      <xdr:row>77</xdr:row>
      <xdr:rowOff>23819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60756"/>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70613</xdr:rowOff>
    </xdr:from>
    <xdr:to>
      <xdr:col>55</xdr:col>
      <xdr:colOff>50800</xdr:colOff>
      <xdr:row>77</xdr:row>
      <xdr:rowOff>763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93489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159041</xdr:rowOff>
    </xdr:from>
    <xdr:to>
      <xdr:col>50</xdr:col>
      <xdr:colOff>165100</xdr:colOff>
      <xdr:row>76</xdr:row>
      <xdr:rowOff>89191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105719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102102</xdr:rowOff>
    </xdr:from>
    <xdr:to>
      <xdr:col>46</xdr:col>
      <xdr:colOff>38100</xdr:colOff>
      <xdr:row>76</xdr:row>
      <xdr:rowOff>32252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48779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79756</xdr:rowOff>
    </xdr:from>
    <xdr:to>
      <xdr:col>41</xdr:col>
      <xdr:colOff>101600</xdr:colOff>
      <xdr:row>77</xdr:row>
      <xdr:rowOff>9906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26433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144469</xdr:rowOff>
    </xdr:from>
    <xdr:to>
      <xdr:col>36</xdr:col>
      <xdr:colOff>165100</xdr:colOff>
      <xdr:row>77</xdr:row>
      <xdr:rowOff>74619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91146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101543</xdr:rowOff>
    </xdr:from>
    <xdr:to>
      <xdr:col>55</xdr:col>
      <xdr:colOff>0</xdr:colOff>
      <xdr:row>95</xdr:row>
      <xdr:rowOff>38488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17843"/>
          <a:ext cx="8382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4787</xdr:rowOff>
    </xdr:from>
    <xdr:to>
      <xdr:col>50</xdr:col>
      <xdr:colOff>114300</xdr:colOff>
      <xdr:row>95</xdr:row>
      <xdr:rowOff>38488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292537"/>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4787</xdr:rowOff>
    </xdr:from>
    <xdr:to>
      <xdr:col>45</xdr:col>
      <xdr:colOff>177800</xdr:colOff>
      <xdr:row>95</xdr:row>
      <xdr:rowOff>107848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292537"/>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107848</xdr:rowOff>
    </xdr:from>
    <xdr:to>
      <xdr:col>41</xdr:col>
      <xdr:colOff>50800</xdr:colOff>
      <xdr:row>96</xdr:row>
      <xdr:rowOff>11646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95598"/>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50743</xdr:rowOff>
    </xdr:from>
    <xdr:to>
      <xdr:col>55</xdr:col>
      <xdr:colOff>50800</xdr:colOff>
      <xdr:row>94</xdr:row>
      <xdr:rowOff>152343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73620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159138</xdr:rowOff>
    </xdr:from>
    <xdr:to>
      <xdr:col>50</xdr:col>
      <xdr:colOff>165100</xdr:colOff>
      <xdr:row>95</xdr:row>
      <xdr:rowOff>89288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105815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125437</xdr:rowOff>
    </xdr:from>
    <xdr:to>
      <xdr:col>46</xdr:col>
      <xdr:colOff>38100</xdr:colOff>
      <xdr:row>95</xdr:row>
      <xdr:rowOff>55587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72114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57048</xdr:rowOff>
    </xdr:from>
    <xdr:to>
      <xdr:col>41</xdr:col>
      <xdr:colOff>101600</xdr:colOff>
      <xdr:row>95</xdr:row>
      <xdr:rowOff>158648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132296</xdr:rowOff>
    </xdr:from>
    <xdr:to>
      <xdr:col>36</xdr:col>
      <xdr:colOff>165100</xdr:colOff>
      <xdr:row>96</xdr:row>
      <xdr:rowOff>62446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78973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92894</xdr:rowOff>
    </xdr:from>
    <xdr:to>
      <xdr:col>85</xdr:col>
      <xdr:colOff>127000</xdr:colOff>
      <xdr:row>34</xdr:row>
      <xdr:rowOff>124841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750744"/>
          <a:ext cx="8382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124841</xdr:rowOff>
    </xdr:from>
    <xdr:to>
      <xdr:col>81</xdr:col>
      <xdr:colOff>50800</xdr:colOff>
      <xdr:row>34</xdr:row>
      <xdr:rowOff>153416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5414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153416</xdr:rowOff>
    </xdr:from>
    <xdr:to>
      <xdr:col>76</xdr:col>
      <xdr:colOff>114300</xdr:colOff>
      <xdr:row>35</xdr:row>
      <xdr:rowOff>61404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82716"/>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14370</xdr:rowOff>
    </xdr:from>
    <xdr:to>
      <xdr:col>71</xdr:col>
      <xdr:colOff>177800</xdr:colOff>
      <xdr:row>35</xdr:row>
      <xdr:rowOff>61404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843670"/>
          <a:ext cx="889000" cy="2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42094</xdr:rowOff>
    </xdr:from>
    <xdr:to>
      <xdr:col>85</xdr:col>
      <xdr:colOff>177800</xdr:colOff>
      <xdr:row>33</xdr:row>
      <xdr:rowOff>143694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6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64971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5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74041</xdr:rowOff>
    </xdr:from>
    <xdr:to>
      <xdr:col>81</xdr:col>
      <xdr:colOff>101600</xdr:colOff>
      <xdr:row>35</xdr:row>
      <xdr:rowOff>4191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20718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102616</xdr:rowOff>
    </xdr:from>
    <xdr:to>
      <xdr:col>76</xdr:col>
      <xdr:colOff>165100</xdr:colOff>
      <xdr:row>35</xdr:row>
      <xdr:rowOff>32766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49293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10604</xdr:rowOff>
    </xdr:from>
    <xdr:to>
      <xdr:col>72</xdr:col>
      <xdr:colOff>38100</xdr:colOff>
      <xdr:row>35</xdr:row>
      <xdr:rowOff>112204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128731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135020</xdr:rowOff>
    </xdr:from>
    <xdr:to>
      <xdr:col>67</xdr:col>
      <xdr:colOff>101600</xdr:colOff>
      <xdr:row>34</xdr:row>
      <xdr:rowOff>65170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81697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5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142278</xdr:rowOff>
    </xdr:from>
    <xdr:to>
      <xdr:col>85</xdr:col>
      <xdr:colOff>127000</xdr:colOff>
      <xdr:row>58</xdr:row>
      <xdr:rowOff>25209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4928"/>
          <a:ext cx="838200" cy="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32029</xdr:rowOff>
    </xdr:from>
    <xdr:to>
      <xdr:col>81</xdr:col>
      <xdr:colOff>50800</xdr:colOff>
      <xdr:row>57</xdr:row>
      <xdr:rowOff>142278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33229"/>
          <a:ext cx="889000" cy="2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32029</xdr:rowOff>
    </xdr:from>
    <xdr:to>
      <xdr:col>76</xdr:col>
      <xdr:colOff>114300</xdr:colOff>
      <xdr:row>57</xdr:row>
      <xdr:rowOff>66002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33229"/>
          <a:ext cx="889000" cy="2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66002</xdr:rowOff>
    </xdr:from>
    <xdr:to>
      <xdr:col>71</xdr:col>
      <xdr:colOff>177800</xdr:colOff>
      <xdr:row>58</xdr:row>
      <xdr:rowOff>124816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8652"/>
          <a:ext cx="889000" cy="2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145859</xdr:rowOff>
    </xdr:from>
    <xdr:to>
      <xdr:col>85</xdr:col>
      <xdr:colOff>177800</xdr:colOff>
      <xdr:row>58</xdr:row>
      <xdr:rowOff>76009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124286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91478</xdr:rowOff>
    </xdr:from>
    <xdr:to>
      <xdr:col>81</xdr:col>
      <xdr:colOff>101600</xdr:colOff>
      <xdr:row>58</xdr:row>
      <xdr:rowOff>21628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152679</xdr:rowOff>
    </xdr:from>
    <xdr:to>
      <xdr:col>76</xdr:col>
      <xdr:colOff>165100</xdr:colOff>
      <xdr:row>56</xdr:row>
      <xdr:rowOff>82829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99356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15202</xdr:rowOff>
    </xdr:from>
    <xdr:to>
      <xdr:col>72</xdr:col>
      <xdr:colOff>38100</xdr:colOff>
      <xdr:row>57</xdr:row>
      <xdr:rowOff>116802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133329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74016</xdr:rowOff>
    </xdr:from>
    <xdr:to>
      <xdr:col>67</xdr:col>
      <xdr:colOff>101600</xdr:colOff>
      <xdr:row>59</xdr:row>
      <xdr:rowOff>4166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166743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20096</xdr:rowOff>
    </xdr:from>
    <xdr:to>
      <xdr:col>85</xdr:col>
      <xdr:colOff>127000</xdr:colOff>
      <xdr:row>75</xdr:row>
      <xdr:rowOff>146124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707396"/>
          <a:ext cx="838200" cy="2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10953</xdr:rowOff>
    </xdr:from>
    <xdr:to>
      <xdr:col>81</xdr:col>
      <xdr:colOff>50800</xdr:colOff>
      <xdr:row>74</xdr:row>
      <xdr:rowOff>20096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9825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93386</xdr:rowOff>
    </xdr:from>
    <xdr:to>
      <xdr:col>76</xdr:col>
      <xdr:colOff>114300</xdr:colOff>
      <xdr:row>74</xdr:row>
      <xdr:rowOff>10953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609236"/>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93386</xdr:rowOff>
    </xdr:from>
    <xdr:to>
      <xdr:col>71</xdr:col>
      <xdr:colOff>177800</xdr:colOff>
      <xdr:row>74</xdr:row>
      <xdr:rowOff>142443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609236"/>
          <a:ext cx="889000" cy="2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95324</xdr:rowOff>
    </xdr:from>
    <xdr:to>
      <xdr:col>85</xdr:col>
      <xdr:colOff>177800</xdr:colOff>
      <xdr:row>76</xdr:row>
      <xdr:rowOff>25474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9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118201</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0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140746</xdr:rowOff>
    </xdr:from>
    <xdr:to>
      <xdr:col>81</xdr:col>
      <xdr:colOff>101600</xdr:colOff>
      <xdr:row>74</xdr:row>
      <xdr:rowOff>70896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6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87423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4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131603</xdr:rowOff>
    </xdr:from>
    <xdr:to>
      <xdr:col>76</xdr:col>
      <xdr:colOff>165100</xdr:colOff>
      <xdr:row>74</xdr:row>
      <xdr:rowOff>61753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78280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4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42586</xdr:rowOff>
    </xdr:from>
    <xdr:to>
      <xdr:col>72</xdr:col>
      <xdr:colOff>38100</xdr:colOff>
      <xdr:row>73</xdr:row>
      <xdr:rowOff>144186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5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160713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3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91643</xdr:rowOff>
    </xdr:from>
    <xdr:to>
      <xdr:col>67</xdr:col>
      <xdr:colOff>101600</xdr:colOff>
      <xdr:row>75</xdr:row>
      <xdr:rowOff>21793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38320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5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105736</xdr:rowOff>
    </xdr:from>
    <xdr:to>
      <xdr:col>85</xdr:col>
      <xdr:colOff>127000</xdr:colOff>
      <xdr:row>92</xdr:row>
      <xdr:rowOff>32094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70768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163899</xdr:rowOff>
    </xdr:from>
    <xdr:to>
      <xdr:col>81</xdr:col>
      <xdr:colOff>50800</xdr:colOff>
      <xdr:row>92</xdr:row>
      <xdr:rowOff>32094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765849"/>
          <a:ext cx="8890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163899</xdr:rowOff>
    </xdr:from>
    <xdr:to>
      <xdr:col>76</xdr:col>
      <xdr:colOff>114300</xdr:colOff>
      <xdr:row>92</xdr:row>
      <xdr:rowOff>74076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765849"/>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74076</xdr:rowOff>
    </xdr:from>
    <xdr:to>
      <xdr:col>71</xdr:col>
      <xdr:colOff>177800</xdr:colOff>
      <xdr:row>92</xdr:row>
      <xdr:rowOff>167230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847476"/>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54936</xdr:rowOff>
    </xdr:from>
    <xdr:to>
      <xdr:col>85</xdr:col>
      <xdr:colOff>177800</xdr:colOff>
      <xdr:row>91</xdr:row>
      <xdr:rowOff>156536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6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77813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5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152744</xdr:rowOff>
    </xdr:from>
    <xdr:to>
      <xdr:col>81</xdr:col>
      <xdr:colOff>101600</xdr:colOff>
      <xdr:row>92</xdr:row>
      <xdr:rowOff>82894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7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99421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5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113099</xdr:rowOff>
    </xdr:from>
    <xdr:to>
      <xdr:col>76</xdr:col>
      <xdr:colOff>165100</xdr:colOff>
      <xdr:row>92</xdr:row>
      <xdr:rowOff>43249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7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59776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4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23276</xdr:rowOff>
    </xdr:from>
    <xdr:to>
      <xdr:col>72</xdr:col>
      <xdr:colOff>38100</xdr:colOff>
      <xdr:row>92</xdr:row>
      <xdr:rowOff>124876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141403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116430</xdr:rowOff>
    </xdr:from>
    <xdr:to>
      <xdr:col>67</xdr:col>
      <xdr:colOff>101600</xdr:colOff>
      <xdr:row>93</xdr:row>
      <xdr:rowOff>46580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63107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6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192,429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円と類似団体平均より高くなっている。これは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、既存の民生費関係の各種基金を取り崩し、新たに地域共生基金へ統合するための積立に要した経費が増加したことによるものである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衛生費は、原油価格高騰等により、清掃工場及び斎場の電気使用料が増加したこと及び本郷斎場と鷺浦火葬場の解体に要した経費が増加したことにより、住民一人当たり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円と類似団体・全国・県内平均より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、西消防署整備事業及び消防屯所統廃合事業に伴い、既存施設の解体に要した経費が増加したことによるものである。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円と類似団体・全国・県内平均より高くなっている。これは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年豪雨災害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に対する災害復旧工事費の増加によるものである。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財政調整基金残高は、適切な財源確保と歳出の精査により、取崩しを回避しており、前年度から増となっている。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臨時財政対策債発行額の減及び原油価格高騰に伴う電気使用料等の物件費の増により、実質収支額、実質単年度収支は大きく減少しており、引き続き個別事業の取捨選択や事業費を精査するとともに、市税、使用料・手数料、財産収入等の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全会計が黒字で推移しており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健全な状態にある。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54241529</v>
      </c>
      <c r="BO4" s="358"/>
      <c r="BP4" s="358"/>
      <c r="BQ4" s="358"/>
      <c r="BR4" s="358"/>
      <c r="BS4" s="358"/>
      <c r="BT4" s="358"/>
      <c r="BU4" s="359"/>
      <c r="BV4" s="357">
        <v>56353235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4.5999999999999996</v>
      </c>
      <c r="CU4" s="364"/>
      <c r="CV4" s="364"/>
      <c r="CW4" s="364"/>
      <c r="CX4" s="364"/>
      <c r="CY4" s="364"/>
      <c r="CZ4" s="364"/>
      <c r="DA4" s="365"/>
      <c r="DB4" s="363">
        <v>8.8000000000000007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52500075</v>
      </c>
      <c r="BO5" s="395"/>
      <c r="BP5" s="395"/>
      <c r="BQ5" s="395"/>
      <c r="BR5" s="395"/>
      <c r="BS5" s="395"/>
      <c r="BT5" s="395"/>
      <c r="BU5" s="396"/>
      <c r="BV5" s="394">
        <v>53328894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95.2</v>
      </c>
      <c r="CU5" s="392"/>
      <c r="CV5" s="392"/>
      <c r="CW5" s="392"/>
      <c r="CX5" s="392"/>
      <c r="CY5" s="392"/>
      <c r="CZ5" s="392"/>
      <c r="DA5" s="393"/>
      <c r="DB5" s="391">
        <v>91.3</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1741454</v>
      </c>
      <c r="BO6" s="395"/>
      <c r="BP6" s="395"/>
      <c r="BQ6" s="395"/>
      <c r="BR6" s="395"/>
      <c r="BS6" s="395"/>
      <c r="BT6" s="395"/>
      <c r="BU6" s="396"/>
      <c r="BV6" s="394">
        <v>3024341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96.3</v>
      </c>
      <c r="CU6" s="432"/>
      <c r="CV6" s="432"/>
      <c r="CW6" s="432"/>
      <c r="CX6" s="432"/>
      <c r="CY6" s="432"/>
      <c r="CZ6" s="432"/>
      <c r="DA6" s="433"/>
      <c r="DB6" s="431">
        <v>94.9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489895</v>
      </c>
      <c r="BO7" s="395"/>
      <c r="BP7" s="395"/>
      <c r="BQ7" s="395"/>
      <c r="BR7" s="395"/>
      <c r="BS7" s="395"/>
      <c r="BT7" s="395"/>
      <c r="BU7" s="396"/>
      <c r="BV7" s="394">
        <v>562341</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27427814</v>
      </c>
      <c r="CU7" s="395"/>
      <c r="CV7" s="395"/>
      <c r="CW7" s="395"/>
      <c r="CX7" s="395"/>
      <c r="CY7" s="395"/>
      <c r="CZ7" s="395"/>
      <c r="DA7" s="396"/>
      <c r="DB7" s="394">
        <v>27981343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1251559</v>
      </c>
      <c r="BO8" s="395"/>
      <c r="BP8" s="395"/>
      <c r="BQ8" s="395"/>
      <c r="BR8" s="395"/>
      <c r="BS8" s="395"/>
      <c r="BT8" s="395"/>
      <c r="BU8" s="396"/>
      <c r="BV8" s="394">
        <v>2462000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0.54</v>
      </c>
      <c r="CU8" s="435"/>
      <c r="CV8" s="435"/>
      <c r="CW8" s="435"/>
      <c r="CX8" s="435"/>
      <c r="CY8" s="435"/>
      <c r="CZ8" s="435"/>
      <c r="DA8" s="436"/>
      <c r="DB8" s="434">
        <v>0.54</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90573</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110</v>
      </c>
      <c r="AV9" s="427"/>
      <c r="AW9" s="427"/>
      <c r="AX9" s="427"/>
      <c r="AY9" s="428" t="s">
        <v>117</v>
      </c>
      <c r="AZ9" s="429"/>
      <c r="BA9" s="429"/>
      <c r="BB9" s="429"/>
      <c r="BC9" s="429"/>
      <c r="BD9" s="429"/>
      <c r="BE9" s="429"/>
      <c r="BF9" s="429"/>
      <c r="BG9" s="429"/>
      <c r="BH9" s="429"/>
      <c r="BI9" s="429"/>
      <c r="BJ9" s="429"/>
      <c r="BK9" s="429"/>
      <c r="BL9" s="429"/>
      <c r="BM9" s="430"/>
      <c r="BN9" s="394">
        <v>-1210441</v>
      </c>
      <c r="BO9" s="395"/>
      <c r="BP9" s="395"/>
      <c r="BQ9" s="395"/>
      <c r="BR9" s="395"/>
      <c r="BS9" s="395"/>
      <c r="BT9" s="395"/>
      <c r="BU9" s="396"/>
      <c r="BV9" s="394">
        <v>2349951</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21</v>
      </c>
      <c r="CU9" s="392"/>
      <c r="CV9" s="392"/>
      <c r="CW9" s="392"/>
      <c r="CX9" s="392"/>
      <c r="CY9" s="392"/>
      <c r="CZ9" s="392"/>
      <c r="DA9" s="393"/>
      <c r="DB9" s="391">
        <v>20</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96194</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803870</v>
      </c>
      <c r="BO10" s="395"/>
      <c r="BP10" s="395"/>
      <c r="BQ10" s="395"/>
      <c r="BR10" s="395"/>
      <c r="BS10" s="395"/>
      <c r="BT10" s="395"/>
      <c r="BU10" s="396"/>
      <c r="BV10" s="394">
        <v>583633</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669339</v>
      </c>
      <c r="BO11" s="395"/>
      <c r="BP11" s="395"/>
      <c r="BQ11" s="395"/>
      <c r="BR11" s="395"/>
      <c r="BS11" s="395"/>
      <c r="BT11" s="395"/>
      <c r="BU11" s="396"/>
      <c r="BV11" s="394">
        <v>194193</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89154</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86923</v>
      </c>
      <c r="S13" s="479"/>
      <c r="T13" s="479"/>
      <c r="U13" s="479"/>
      <c r="V13" s="480"/>
      <c r="W13" s="410" t="s">
        <v>141</v>
      </c>
      <c r="X13" s="411"/>
      <c r="Y13" s="411"/>
      <c r="Z13" s="411"/>
      <c r="AA13" s="411"/>
      <c r="AB13" s="401"/>
      <c r="AC13" s="445">
        <v>2238</v>
      </c>
      <c r="AD13" s="446"/>
      <c r="AE13" s="446"/>
      <c r="AF13" s="446"/>
      <c r="AG13" s="488"/>
      <c r="AH13" s="445">
        <v>2386</v>
      </c>
      <c r="AI13" s="446"/>
      <c r="AJ13" s="446"/>
      <c r="AK13" s="446"/>
      <c r="AL13" s="447"/>
      <c r="AM13" s="423" t="s">
        <v>142</v>
      </c>
      <c r="AN13" s="424"/>
      <c r="AO13" s="424"/>
      <c r="AP13" s="424"/>
      <c r="AQ13" s="424"/>
      <c r="AR13" s="424"/>
      <c r="AS13" s="424"/>
      <c r="AT13" s="425"/>
      <c r="AU13" s="426" t="s">
        <v>136</v>
      </c>
      <c r="AV13" s="427"/>
      <c r="AW13" s="427"/>
      <c r="AX13" s="427"/>
      <c r="AY13" s="428" t="s">
        <v>143</v>
      </c>
      <c r="AZ13" s="429"/>
      <c r="BA13" s="429"/>
      <c r="BB13" s="429"/>
      <c r="BC13" s="429"/>
      <c r="BD13" s="429"/>
      <c r="BE13" s="429"/>
      <c r="BF13" s="429"/>
      <c r="BG13" s="429"/>
      <c r="BH13" s="429"/>
      <c r="BI13" s="429"/>
      <c r="BJ13" s="429"/>
      <c r="BK13" s="429"/>
      <c r="BL13" s="429"/>
      <c r="BM13" s="430"/>
      <c r="BN13" s="394">
        <v>262768</v>
      </c>
      <c r="BO13" s="395"/>
      <c r="BP13" s="395"/>
      <c r="BQ13" s="395"/>
      <c r="BR13" s="395"/>
      <c r="BS13" s="395"/>
      <c r="BT13" s="395"/>
      <c r="BU13" s="396"/>
      <c r="BV13" s="394">
        <v>3127777</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9.4</v>
      </c>
      <c r="CU13" s="392"/>
      <c r="CV13" s="392"/>
      <c r="CW13" s="392"/>
      <c r="CX13" s="392"/>
      <c r="CY13" s="392"/>
      <c r="CZ13" s="392"/>
      <c r="DA13" s="393"/>
      <c r="DB13" s="391">
        <v>7.9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90320</v>
      </c>
      <c r="S14" s="479"/>
      <c r="T14" s="479"/>
      <c r="U14" s="479"/>
      <c r="V14" s="480"/>
      <c r="W14" s="384"/>
      <c r="X14" s="385"/>
      <c r="Y14" s="385"/>
      <c r="Z14" s="385"/>
      <c r="AA14" s="385"/>
      <c r="AB14" s="374"/>
      <c r="AC14" s="481">
        <v>5.4</v>
      </c>
      <c r="AD14" s="482"/>
      <c r="AE14" s="482"/>
      <c r="AF14" s="482"/>
      <c r="AG14" s="483"/>
      <c r="AH14" s="481">
        <v>5.6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26</v>
      </c>
      <c r="CU14" s="493"/>
      <c r="CV14" s="493"/>
      <c r="CW14" s="493"/>
      <c r="CX14" s="493"/>
      <c r="CY14" s="493"/>
      <c r="CZ14" s="493"/>
      <c r="DA14" s="494"/>
      <c r="DB14" s="492">
        <v>35.5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140</v>
      </c>
      <c r="N15" s="486"/>
      <c r="O15" s="486"/>
      <c r="P15" s="486"/>
      <c r="Q15" s="487"/>
      <c r="R15" s="478">
        <v>88331</v>
      </c>
      <c r="S15" s="479"/>
      <c r="T15" s="479"/>
      <c r="U15" s="479"/>
      <c r="V15" s="480"/>
      <c r="W15" s="410" t="s">
        <v>147</v>
      </c>
      <c r="X15" s="411"/>
      <c r="Y15" s="411"/>
      <c r="Z15" s="411"/>
      <c r="AA15" s="411"/>
      <c r="AB15" s="401"/>
      <c r="AC15" s="445">
        <v>12606</v>
      </c>
      <c r="AD15" s="446"/>
      <c r="AE15" s="446"/>
      <c r="AF15" s="446"/>
      <c r="AG15" s="488"/>
      <c r="AH15" s="445">
        <v>13304</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12796066</v>
      </c>
      <c r="BO15" s="358"/>
      <c r="BP15" s="358"/>
      <c r="BQ15" s="358"/>
      <c r="BR15" s="358"/>
      <c r="BS15" s="358"/>
      <c r="BT15" s="358"/>
      <c r="BU15" s="359"/>
      <c r="BV15" s="357">
        <v>12333966</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30.7</v>
      </c>
      <c r="AD16" s="482"/>
      <c r="AE16" s="482"/>
      <c r="AF16" s="482"/>
      <c r="AG16" s="483"/>
      <c r="AH16" s="481">
        <v>31</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23510298</v>
      </c>
      <c r="BO16" s="395"/>
      <c r="BP16" s="395"/>
      <c r="BQ16" s="395"/>
      <c r="BR16" s="395"/>
      <c r="BS16" s="395"/>
      <c r="BT16" s="395"/>
      <c r="BU16" s="396"/>
      <c r="BV16" s="394">
        <v>23187848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26267</v>
      </c>
      <c r="AD17" s="446"/>
      <c r="AE17" s="446"/>
      <c r="AF17" s="446"/>
      <c r="AG17" s="488"/>
      <c r="AH17" s="445">
        <v>27247</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16241078</v>
      </c>
      <c r="BO17" s="395"/>
      <c r="BP17" s="395"/>
      <c r="BQ17" s="395"/>
      <c r="BR17" s="395"/>
      <c r="BS17" s="395"/>
      <c r="BT17" s="395"/>
      <c r="BU17" s="396"/>
      <c r="BV17" s="394">
        <v>15614754</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471.51</v>
      </c>
      <c r="M18" s="518"/>
      <c r="N18" s="518"/>
      <c r="O18" s="518"/>
      <c r="P18" s="518"/>
      <c r="Q18" s="518"/>
      <c r="R18" s="519"/>
      <c r="S18" s="519"/>
      <c r="T18" s="519"/>
      <c r="U18" s="519"/>
      <c r="V18" s="520"/>
      <c r="W18" s="412"/>
      <c r="X18" s="413"/>
      <c r="Y18" s="413"/>
      <c r="Z18" s="413"/>
      <c r="AA18" s="413"/>
      <c r="AB18" s="404"/>
      <c r="AC18" s="521">
        <v>63.9</v>
      </c>
      <c r="AD18" s="522"/>
      <c r="AE18" s="522"/>
      <c r="AF18" s="522"/>
      <c r="AG18" s="523"/>
      <c r="AH18" s="521">
        <v>63.5</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26307252</v>
      </c>
      <c r="BO18" s="395"/>
      <c r="BP18" s="395"/>
      <c r="BQ18" s="395"/>
      <c r="BR18" s="395"/>
      <c r="BS18" s="395"/>
      <c r="BT18" s="395"/>
      <c r="BU18" s="396"/>
      <c r="BV18" s="394">
        <v>25907477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192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34413762</v>
      </c>
      <c r="BO19" s="395"/>
      <c r="BP19" s="395"/>
      <c r="BQ19" s="395"/>
      <c r="BR19" s="395"/>
      <c r="BS19" s="395"/>
      <c r="BT19" s="395"/>
      <c r="BU19" s="396"/>
      <c r="BV19" s="394">
        <v>34378744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39091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61167320</v>
      </c>
      <c r="BO22" s="358"/>
      <c r="BP22" s="358"/>
      <c r="BQ22" s="358"/>
      <c r="BR22" s="358"/>
      <c r="BS22" s="358"/>
      <c r="BT22" s="358"/>
      <c r="BU22" s="359"/>
      <c r="BV22" s="357">
        <v>65268414</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41367455</v>
      </c>
      <c r="BO23" s="395"/>
      <c r="BP23" s="395"/>
      <c r="BQ23" s="395"/>
      <c r="BR23" s="395"/>
      <c r="BS23" s="395"/>
      <c r="BT23" s="395"/>
      <c r="BU23" s="396"/>
      <c r="BV23" s="394">
        <v>43101213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9430</v>
      </c>
      <c r="R24" s="446"/>
      <c r="S24" s="446"/>
      <c r="T24" s="446"/>
      <c r="U24" s="446"/>
      <c r="V24" s="488"/>
      <c r="W24" s="540"/>
      <c r="X24" s="541"/>
      <c r="Y24" s="542"/>
      <c r="Z24" s="444" t="s">
        <v>172</v>
      </c>
      <c r="AA24" s="424"/>
      <c r="AB24" s="424"/>
      <c r="AC24" s="424"/>
      <c r="AD24" s="424"/>
      <c r="AE24" s="424"/>
      <c r="AF24" s="424"/>
      <c r="AG24" s="425"/>
      <c r="AH24" s="445">
        <v>811</v>
      </c>
      <c r="AI24" s="446"/>
      <c r="AJ24" s="446"/>
      <c r="AK24" s="446"/>
      <c r="AL24" s="488"/>
      <c r="AM24" s="445">
        <v>2537619</v>
      </c>
      <c r="AN24" s="446"/>
      <c r="AO24" s="446"/>
      <c r="AP24" s="446"/>
      <c r="AQ24" s="446"/>
      <c r="AR24" s="488"/>
      <c r="AS24" s="445">
        <v>3129</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43868591</v>
      </c>
      <c r="BO24" s="395"/>
      <c r="BP24" s="395"/>
      <c r="BQ24" s="395"/>
      <c r="BR24" s="395"/>
      <c r="BS24" s="395"/>
      <c r="BT24" s="395"/>
      <c r="BU24" s="396"/>
      <c r="BV24" s="394">
        <v>46177230</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2</v>
      </c>
      <c r="M25" s="446"/>
      <c r="N25" s="446"/>
      <c r="O25" s="446"/>
      <c r="P25" s="488"/>
      <c r="Q25" s="445">
        <v>7440</v>
      </c>
      <c r="R25" s="446"/>
      <c r="S25" s="446"/>
      <c r="T25" s="446"/>
      <c r="U25" s="446"/>
      <c r="V25" s="488"/>
      <c r="W25" s="540"/>
      <c r="X25" s="541"/>
      <c r="Y25" s="542"/>
      <c r="Z25" s="444" t="s">
        <v>175</v>
      </c>
      <c r="AA25" s="424"/>
      <c r="AB25" s="424"/>
      <c r="AC25" s="424"/>
      <c r="AD25" s="424"/>
      <c r="AE25" s="424"/>
      <c r="AF25" s="424"/>
      <c r="AG25" s="425"/>
      <c r="AH25" s="445">
        <v>169</v>
      </c>
      <c r="AI25" s="446"/>
      <c r="AJ25" s="446"/>
      <c r="AK25" s="446"/>
      <c r="AL25" s="488"/>
      <c r="AM25" s="445">
        <v>537589</v>
      </c>
      <c r="AN25" s="446"/>
      <c r="AO25" s="446"/>
      <c r="AP25" s="446"/>
      <c r="AQ25" s="446"/>
      <c r="AR25" s="488"/>
      <c r="AS25" s="445">
        <v>3181</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5843762</v>
      </c>
      <c r="BO25" s="358"/>
      <c r="BP25" s="358"/>
      <c r="BQ25" s="358"/>
      <c r="BR25" s="358"/>
      <c r="BS25" s="358"/>
      <c r="BT25" s="358"/>
      <c r="BU25" s="359"/>
      <c r="BV25" s="357">
        <v>4850887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6500</v>
      </c>
      <c r="R26" s="446"/>
      <c r="S26" s="446"/>
      <c r="T26" s="446"/>
      <c r="U26" s="446"/>
      <c r="V26" s="488"/>
      <c r="W26" s="540"/>
      <c r="X26" s="541"/>
      <c r="Y26" s="542"/>
      <c r="Z26" s="444" t="s">
        <v>178</v>
      </c>
      <c r="AA26" s="546"/>
      <c r="AB26" s="546"/>
      <c r="AC26" s="546"/>
      <c r="AD26" s="546"/>
      <c r="AE26" s="546"/>
      <c r="AF26" s="546"/>
      <c r="AG26" s="547"/>
      <c r="AH26" s="445">
        <v>19</v>
      </c>
      <c r="AI26" s="446"/>
      <c r="AJ26" s="446"/>
      <c r="AK26" s="446"/>
      <c r="AL26" s="488"/>
      <c r="AM26" s="445">
        <v>62301</v>
      </c>
      <c r="AN26" s="446"/>
      <c r="AO26" s="446"/>
      <c r="AP26" s="446"/>
      <c r="AQ26" s="446"/>
      <c r="AR26" s="488"/>
      <c r="AS26" s="445">
        <v>3279</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5300</v>
      </c>
      <c r="R27" s="446"/>
      <c r="S27" s="446"/>
      <c r="T27" s="446"/>
      <c r="U27" s="446"/>
      <c r="V27" s="488"/>
      <c r="W27" s="540"/>
      <c r="X27" s="541"/>
      <c r="Y27" s="542"/>
      <c r="Z27" s="444" t="s">
        <v>181</v>
      </c>
      <c r="AA27" s="424"/>
      <c r="AB27" s="424"/>
      <c r="AC27" s="424"/>
      <c r="AD27" s="424"/>
      <c r="AE27" s="424"/>
      <c r="AF27" s="424"/>
      <c r="AG27" s="425"/>
      <c r="AH27" s="445">
        <v>32</v>
      </c>
      <c r="AI27" s="446"/>
      <c r="AJ27" s="446"/>
      <c r="AK27" s="446"/>
      <c r="AL27" s="488"/>
      <c r="AM27" s="445">
        <v>101742</v>
      </c>
      <c r="AN27" s="446"/>
      <c r="AO27" s="446"/>
      <c r="AP27" s="446"/>
      <c r="AQ27" s="446"/>
      <c r="AR27" s="488"/>
      <c r="AS27" s="445">
        <v>3179</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139</v>
      </c>
      <c r="BO27" s="514"/>
      <c r="BP27" s="514"/>
      <c r="BQ27" s="514"/>
      <c r="BR27" s="514"/>
      <c r="BS27" s="514"/>
      <c r="BT27" s="514"/>
      <c r="BU27" s="515"/>
      <c r="BV27" s="513" t="s">
        <v>130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4750</v>
      </c>
      <c r="R28" s="446"/>
      <c r="S28" s="446"/>
      <c r="T28" s="446"/>
      <c r="U28" s="446"/>
      <c r="V28" s="488"/>
      <c r="W28" s="540"/>
      <c r="X28" s="541"/>
      <c r="Y28" s="542"/>
      <c r="Z28" s="444" t="s">
        <v>184</v>
      </c>
      <c r="AA28" s="424"/>
      <c r="AB28" s="424"/>
      <c r="AC28" s="424"/>
      <c r="AD28" s="424"/>
      <c r="AE28" s="424"/>
      <c r="AF28" s="424"/>
      <c r="AG28" s="425"/>
      <c r="AH28" s="445" t="s">
        <v>130</v>
      </c>
      <c r="AI28" s="446"/>
      <c r="AJ28" s="446"/>
      <c r="AK28" s="446"/>
      <c r="AL28" s="488"/>
      <c r="AM28" s="445" t="s">
        <v>139</v>
      </c>
      <c r="AN28" s="446"/>
      <c r="AO28" s="446"/>
      <c r="AP28" s="446"/>
      <c r="AQ28" s="446"/>
      <c r="AR28" s="488"/>
      <c r="AS28" s="445" t="s">
        <v>139</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6982870</v>
      </c>
      <c r="BO28" s="358"/>
      <c r="BP28" s="358"/>
      <c r="BQ28" s="358"/>
      <c r="BR28" s="358"/>
      <c r="BS28" s="358"/>
      <c r="BT28" s="358"/>
      <c r="BU28" s="359"/>
      <c r="BV28" s="357">
        <v>6179000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23</v>
      </c>
      <c r="M29" s="446"/>
      <c r="N29" s="446"/>
      <c r="O29" s="446"/>
      <c r="P29" s="488"/>
      <c r="Q29" s="445">
        <v>4280</v>
      </c>
      <c r="R29" s="446"/>
      <c r="S29" s="446"/>
      <c r="T29" s="446"/>
      <c r="U29" s="446"/>
      <c r="V29" s="488"/>
      <c r="W29" s="543"/>
      <c r="X29" s="544"/>
      <c r="Y29" s="545"/>
      <c r="Z29" s="444" t="s">
        <v>187</v>
      </c>
      <c r="AA29" s="424"/>
      <c r="AB29" s="424"/>
      <c r="AC29" s="424"/>
      <c r="AD29" s="424"/>
      <c r="AE29" s="424"/>
      <c r="AF29" s="424"/>
      <c r="AG29" s="425"/>
      <c r="AH29" s="445">
        <v>843</v>
      </c>
      <c r="AI29" s="446"/>
      <c r="AJ29" s="446"/>
      <c r="AK29" s="446"/>
      <c r="AL29" s="488"/>
      <c r="AM29" s="445">
        <v>2639361</v>
      </c>
      <c r="AN29" s="446"/>
      <c r="AO29" s="446"/>
      <c r="AP29" s="446"/>
      <c r="AQ29" s="446"/>
      <c r="AR29" s="488"/>
      <c r="AS29" s="445">
        <v>3131</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1175288</v>
      </c>
      <c r="BO29" s="395"/>
      <c r="BP29" s="395"/>
      <c r="BQ29" s="395"/>
      <c r="BR29" s="395"/>
      <c r="BS29" s="395"/>
      <c r="BT29" s="395"/>
      <c r="BU29" s="396"/>
      <c r="BV29" s="394">
        <v>1174553</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96.4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7497716</v>
      </c>
      <c r="BO30" s="514"/>
      <c r="BP30" s="514"/>
      <c r="BQ30" s="514"/>
      <c r="BR30" s="514"/>
      <c r="BS30" s="514"/>
      <c r="BT30" s="514"/>
      <c r="BU30" s="515"/>
      <c r="BV30" s="513">
        <v>7356071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198</v>
      </c>
      <c r="V33" s="418"/>
      <c r="W33" s="383" t="s">
        <v>197</v>
      </c>
      <c r="X33" s="383"/>
      <c r="Y33" s="383"/>
      <c r="Z33" s="383"/>
      <c r="AA33" s="383"/>
      <c r="AB33" s="383"/>
      <c r="AC33" s="383"/>
      <c r="AD33" s="383"/>
      <c r="AE33" s="383"/>
      <c r="AF33" s="383"/>
      <c r="AG33" s="383"/>
      <c r="AH33" s="383"/>
      <c r="AI33" s="383"/>
      <c r="AJ33" s="383"/>
      <c r="AK33" s="383"/>
      <c r="AL33" s="200"/>
      <c r="AM33" s="418" t="s">
        <v>198</v>
      </c>
      <c r="AN33" s="418"/>
      <c r="AO33" s="383" t="s">
        <v>197</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202</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6</v>
      </c>
      <c r="V34" s="584"/>
      <c r="W34" s="585" t="str">
        <f>IF('各会計、関係団体の財政状況及び健全化判断比率'!B28="","",'各会計、関係団体の財政状況及び健全化判断比率'!B28)</f>
        <v>国民健康保険（事業勘定）特別会計</v>
      </c>
      <c r="X34" s="585"/>
      <c r="Y34" s="585"/>
      <c r="Z34" s="585"/>
      <c r="AA34" s="585"/>
      <c r="AB34" s="585"/>
      <c r="AC34" s="585"/>
      <c r="AD34" s="585"/>
      <c r="AE34" s="585"/>
      <c r="AF34" s="585"/>
      <c r="AG34" s="585"/>
      <c r="AH34" s="585"/>
      <c r="AI34" s="585"/>
      <c r="AJ34" s="585"/>
      <c r="AK34" s="585"/>
      <c r="AL34" s="175"/>
      <c r="AM34" s="584">
        <f>IF(AO34="","",MAX(C34:D43,U34:V43)+1)</f>
        <v>11</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5"/>
      <c r="BE34" s="584">
        <f>IF(BG34="","",MAX(C34:D43,U34:V43,AM34:AN43)+1)</f>
        <v>13</v>
      </c>
      <c r="BF34" s="584"/>
      <c r="BG34" s="585" t="str">
        <f>IF('各会計、関係団体の財政状況及び健全化判断比率'!B35="","",'各会計、関係団体の財政状況及び健全化判断比率'!B35)</f>
        <v>土地区画整理事業特別会計（特別会計）</v>
      </c>
      <c r="BH34" s="585"/>
      <c r="BI34" s="585"/>
      <c r="BJ34" s="585"/>
      <c r="BK34" s="585"/>
      <c r="BL34" s="585"/>
      <c r="BM34" s="585"/>
      <c r="BN34" s="585"/>
      <c r="BO34" s="585"/>
      <c r="BP34" s="585"/>
      <c r="BQ34" s="585"/>
      <c r="BR34" s="585"/>
      <c r="BS34" s="585"/>
      <c r="BT34" s="585"/>
      <c r="BU34" s="585"/>
      <c r="BV34" s="175"/>
      <c r="BW34" s="584">
        <f>IF(BY34="","",MAX(C34:D43,U34:V43,AM34:AN43,BE34:BF43)+1)</f>
        <v>14</v>
      </c>
      <c r="BX34" s="584"/>
      <c r="BY34" s="585" t="str">
        <f>IF('各会計、関係団体の財政状況及び健全化判断比率'!B68="","",'各会計、関係団体の財政状況及び健全化判断比率'!B68)</f>
        <v>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一般財団法人 三原看護師養成事業団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ケーブルネットワーク事業特別会計</v>
      </c>
      <c r="F35" s="585"/>
      <c r="G35" s="585"/>
      <c r="H35" s="585"/>
      <c r="I35" s="585"/>
      <c r="J35" s="585"/>
      <c r="K35" s="585"/>
      <c r="L35" s="585"/>
      <c r="M35" s="585"/>
      <c r="N35" s="585"/>
      <c r="O35" s="585"/>
      <c r="P35" s="585"/>
      <c r="Q35" s="585"/>
      <c r="R35" s="585"/>
      <c r="S35" s="585"/>
      <c r="T35" s="175"/>
      <c r="U35" s="584">
        <f>IF(W35="","",U34+1)</f>
        <v>7</v>
      </c>
      <c r="V35" s="584"/>
      <c r="W35" s="585" t="str">
        <f>IF('各会計、関係団体の財政状況及び健全化判断比率'!B29="","",'各会計、関係団体の財政状況及び健全化判断比率'!B29)</f>
        <v>国民健康保険（直営診療施設勘定）特別会計</v>
      </c>
      <c r="X35" s="585"/>
      <c r="Y35" s="585"/>
      <c r="Z35" s="585"/>
      <c r="AA35" s="585"/>
      <c r="AB35" s="585"/>
      <c r="AC35" s="585"/>
      <c r="AD35" s="585"/>
      <c r="AE35" s="585"/>
      <c r="AF35" s="585"/>
      <c r="AG35" s="585"/>
      <c r="AH35" s="585"/>
      <c r="AI35" s="585"/>
      <c r="AJ35" s="585"/>
      <c r="AK35" s="585"/>
      <c r="AL35" s="175"/>
      <c r="AM35" s="584">
        <f t="shared" ref="AM35:AM43" si="0">IF(AO35="","",AM34+1)</f>
        <v>12</v>
      </c>
      <c r="AN35" s="584"/>
      <c r="AO35" s="585" t="str">
        <f>IF('各会計、関係団体の財政状況及び健全化判断比率'!B34="","",'各会計、関係団体の財政状況及び健全化判断比率'!B34)</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15</v>
      </c>
      <c r="BX35" s="584"/>
      <c r="BY35" s="585" t="str">
        <f>IF('各会計、関係団体の財政状況及び健全化判断比率'!B69="","",'各会計、関係団体の財政状況及び健全化判断比率'!B69)</f>
        <v>後期高齢者医療広域連合（特別会計）</v>
      </c>
      <c r="BZ35" s="585"/>
      <c r="CA35" s="585"/>
      <c r="CB35" s="585"/>
      <c r="CC35" s="585"/>
      <c r="CD35" s="585"/>
      <c r="CE35" s="585"/>
      <c r="CF35" s="585"/>
      <c r="CG35" s="585"/>
      <c r="CH35" s="585"/>
      <c r="CI35" s="585"/>
      <c r="CJ35" s="585"/>
      <c r="CK35" s="585"/>
      <c r="CL35" s="585"/>
      <c r="CM35" s="585"/>
      <c r="CN35" s="175"/>
      <c r="CO35" s="584">
        <f t="shared" ref="CO35:CO43" si="3">IF(CQ35="","",CO34+1)</f>
        <v>21</v>
      </c>
      <c r="CP35" s="584"/>
      <c r="CQ35" s="585" t="str">
        <f>IF('各会計、関係団体の財政状況及び健全化判断比率'!BS8="","",'各会計、関係団体の財政状況及び健全化判断比率'!BS8)</f>
        <v>一般財団法人 みはら文化芸術財団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公共用地先行取得事業特別会計</v>
      </c>
      <c r="F36" s="585"/>
      <c r="G36" s="585"/>
      <c r="H36" s="585"/>
      <c r="I36" s="585"/>
      <c r="J36" s="585"/>
      <c r="K36" s="585"/>
      <c r="L36" s="585"/>
      <c r="M36" s="585"/>
      <c r="N36" s="585"/>
      <c r="O36" s="585"/>
      <c r="P36" s="585"/>
      <c r="Q36" s="585"/>
      <c r="R36" s="585"/>
      <c r="S36" s="585"/>
      <c r="T36" s="175"/>
      <c r="U36" s="584">
        <f t="shared" ref="U36:U43" si="4">IF(W36="","",U35+1)</f>
        <v>8</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16</v>
      </c>
      <c r="BX36" s="584"/>
      <c r="BY36" s="585" t="str">
        <f>IF('各会計、関係団体の財政状況及び健全化判断比率'!B70="","",'各会計、関係団体の財政状況及び健全化判断比率'!B70)</f>
        <v>三原広域市町村圏事務組合</v>
      </c>
      <c r="BZ36" s="585"/>
      <c r="CA36" s="585"/>
      <c r="CB36" s="585"/>
      <c r="CC36" s="585"/>
      <c r="CD36" s="585"/>
      <c r="CE36" s="585"/>
      <c r="CF36" s="585"/>
      <c r="CG36" s="585"/>
      <c r="CH36" s="585"/>
      <c r="CI36" s="585"/>
      <c r="CJ36" s="585"/>
      <c r="CK36" s="585"/>
      <c r="CL36" s="585"/>
      <c r="CM36" s="585"/>
      <c r="CN36" s="175"/>
      <c r="CO36" s="584">
        <f t="shared" si="3"/>
        <v>22</v>
      </c>
      <c r="CP36" s="584"/>
      <c r="CQ36" s="585" t="str">
        <f>IF('各会計、関係団体の財政状況及び健全化判断比率'!BS9="","",'各会計、関係団体の財政状況及び健全化判断比率'!BS9)</f>
        <v>株式会社 FMみはら</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港湾事業特別会計</v>
      </c>
      <c r="F37" s="585"/>
      <c r="G37" s="585"/>
      <c r="H37" s="585"/>
      <c r="I37" s="585"/>
      <c r="J37" s="585"/>
      <c r="K37" s="585"/>
      <c r="L37" s="585"/>
      <c r="M37" s="585"/>
      <c r="N37" s="585"/>
      <c r="O37" s="585"/>
      <c r="P37" s="585"/>
      <c r="Q37" s="585"/>
      <c r="R37" s="585"/>
      <c r="S37" s="585"/>
      <c r="T37" s="175"/>
      <c r="U37" s="584">
        <f t="shared" si="4"/>
        <v>9</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17</v>
      </c>
      <c r="BX37" s="584"/>
      <c r="BY37" s="585" t="str">
        <f>IF('各会計、関係団体の財政状況及び健全化判断比率'!B71="","",'各会計、関係団体の財政状況及び健全化判断比率'!B71)</f>
        <v>広島中部台地土地改良施設管理組合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f t="shared" ref="C38:C43" si="5">IF(E38="","",C37+1)</f>
        <v>5</v>
      </c>
      <c r="D38" s="584"/>
      <c r="E38" s="585" t="str">
        <f>IF('各会計、関係団体の財政状況及び健全化判断比率'!B11="","",'各会計、関係団体の財政状況及び健全化判断比率'!B11)</f>
        <v>土地区画整理事業特別会計（一般会計）</v>
      </c>
      <c r="F38" s="585"/>
      <c r="G38" s="585"/>
      <c r="H38" s="585"/>
      <c r="I38" s="585"/>
      <c r="J38" s="585"/>
      <c r="K38" s="585"/>
      <c r="L38" s="585"/>
      <c r="M38" s="585"/>
      <c r="N38" s="585"/>
      <c r="O38" s="585"/>
      <c r="P38" s="585"/>
      <c r="Q38" s="585"/>
      <c r="R38" s="585"/>
      <c r="S38" s="585"/>
      <c r="T38" s="175"/>
      <c r="U38" s="584">
        <f t="shared" si="4"/>
        <v>10</v>
      </c>
      <c r="V38" s="584"/>
      <c r="W38" s="585" t="str">
        <f>IF('各会計、関係団体の財政状況及び健全化判断比率'!B32="","",'各会計、関係団体の財政状況及び健全化判断比率'!B32)</f>
        <v>駐車場事業特別会計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18</v>
      </c>
      <c r="BX38" s="584"/>
      <c r="BY38" s="585" t="str">
        <f>IF('各会計、関係団体の財政状況及び健全化判断比率'!B72="","",'各会計、関係団体の財政状況及び健全化判断比率'!B72)</f>
        <v>世羅中央病院企業団</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19</v>
      </c>
      <c r="BX39" s="584"/>
      <c r="BY39" s="585" t="str">
        <f>IF('各会計、関係団体の財政状況及び健全化判断比率'!B73="","",'各会計、関係団体の財政状況及び健全化判断比率'!B73)</f>
        <v>広島県市町総合事務組合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a6paVIGGjZmRA4ot53dKr/RDCSONeSqIxL9SORVa3DRYfbzazwzPYKhf7jubYcS79Y+aU4HGz/woGLK4+h621w==" saltValue="hDLYKoTJPW0Npyk2yd/ez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571</v>
      </c>
      <c r="D34" s="1136"/>
      <c r="E34" s="1137"/>
      <c r="F34" s="32">
        <v>6.74</v>
      </c>
      <c r="G34" s="33">
        <v>8.14</v>
      </c>
      <c r="H34" s="33">
        <v>7.63</v>
      </c>
      <c r="I34" s="33">
        <v>6.96</v>
      </c>
      <c r="J34" s="34">
        <v>5.0199999999999996</v>
      </c>
      <c r="K34" s="22"/>
      <c r="L34" s="22"/>
      <c r="M34" s="22"/>
      <c r="N34" s="22"/>
      <c r="O34" s="22"/>
      <c r="P34" s="22"/>
    </row>
    <row r="35" spans="1:16" ht="39" customHeight="1" x14ac:dyDescent="0.15">
      <c r="A35" s="22"/>
      <c r="B35" s="35"/>
      <c r="C35" s="1132" t="s">
        <v>572</v>
      </c>
      <c r="D35" s="1132"/>
      <c r="E35" s="1133"/>
      <c r="F35" s="36">
        <v>2.06</v>
      </c>
      <c r="G35" s="37">
        <v>3.65</v>
      </c>
      <c r="H35" s="37">
        <v>0.4</v>
      </c>
      <c r="I35" s="37">
        <v>8.7899999999999991</v>
      </c>
      <c r="J35" s="38">
        <v>4.49</v>
      </c>
      <c r="K35" s="22"/>
      <c r="L35" s="22"/>
      <c r="M35" s="22"/>
      <c r="N35" s="22"/>
      <c r="O35" s="22"/>
      <c r="P35" s="22"/>
    </row>
    <row r="36" spans="1:16" ht="39" customHeight="1" x14ac:dyDescent="0.15">
      <c r="A36" s="22"/>
      <c r="B36" s="35"/>
      <c r="C36" s="1132" t="s">
        <v>573</v>
      </c>
      <c r="D36" s="1132"/>
      <c r="E36" s="1133"/>
      <c r="F36" s="36" t="s">
        <v>524</v>
      </c>
      <c r="G36" s="37" t="s">
        <v>524</v>
      </c>
      <c r="H36" s="37">
        <v>1.26</v>
      </c>
      <c r="I36" s="37">
        <v>2.77</v>
      </c>
      <c r="J36" s="38">
        <v>4.24</v>
      </c>
      <c r="K36" s="22"/>
      <c r="L36" s="22"/>
      <c r="M36" s="22"/>
      <c r="N36" s="22"/>
      <c r="O36" s="22"/>
      <c r="P36" s="22"/>
    </row>
    <row r="37" spans="1:16" ht="39" customHeight="1" x14ac:dyDescent="0.15">
      <c r="A37" s="22"/>
      <c r="B37" s="35"/>
      <c r="C37" s="1132" t="s">
        <v>574</v>
      </c>
      <c r="D37" s="1132"/>
      <c r="E37" s="1133"/>
      <c r="F37" s="36">
        <v>1.1100000000000001</v>
      </c>
      <c r="G37" s="37">
        <v>0.62</v>
      </c>
      <c r="H37" s="37">
        <v>0.76</v>
      </c>
      <c r="I37" s="37">
        <v>1.0900000000000001</v>
      </c>
      <c r="J37" s="38">
        <v>1.54</v>
      </c>
      <c r="K37" s="22"/>
      <c r="L37" s="22"/>
      <c r="M37" s="22"/>
      <c r="N37" s="22"/>
      <c r="O37" s="22"/>
      <c r="P37" s="22"/>
    </row>
    <row r="38" spans="1:16" ht="39" customHeight="1" x14ac:dyDescent="0.15">
      <c r="A38" s="22"/>
      <c r="B38" s="35"/>
      <c r="C38" s="1132" t="s">
        <v>575</v>
      </c>
      <c r="D38" s="1132"/>
      <c r="E38" s="1133"/>
      <c r="F38" s="36">
        <v>1.66</v>
      </c>
      <c r="G38" s="37">
        <v>1.45</v>
      </c>
      <c r="H38" s="37">
        <v>1.53</v>
      </c>
      <c r="I38" s="37">
        <v>1.42</v>
      </c>
      <c r="J38" s="38">
        <v>1.17</v>
      </c>
      <c r="K38" s="22"/>
      <c r="L38" s="22"/>
      <c r="M38" s="22"/>
      <c r="N38" s="22"/>
      <c r="O38" s="22"/>
      <c r="P38" s="22"/>
    </row>
    <row r="39" spans="1:16" ht="39" customHeight="1" x14ac:dyDescent="0.15">
      <c r="A39" s="22"/>
      <c r="B39" s="35"/>
      <c r="C39" s="1132" t="s">
        <v>576</v>
      </c>
      <c r="D39" s="1132"/>
      <c r="E39" s="1133"/>
      <c r="F39" s="36">
        <v>0.06</v>
      </c>
      <c r="G39" s="37">
        <v>0.09</v>
      </c>
      <c r="H39" s="37">
        <v>0</v>
      </c>
      <c r="I39" s="37">
        <v>0</v>
      </c>
      <c r="J39" s="38">
        <v>0.05</v>
      </c>
      <c r="K39" s="22"/>
      <c r="L39" s="22"/>
      <c r="M39" s="22"/>
      <c r="N39" s="22"/>
      <c r="O39" s="22"/>
      <c r="P39" s="22"/>
    </row>
    <row r="40" spans="1:16" ht="39" customHeight="1" x14ac:dyDescent="0.15">
      <c r="A40" s="22"/>
      <c r="B40" s="35"/>
      <c r="C40" s="1132" t="s">
        <v>577</v>
      </c>
      <c r="D40" s="1132"/>
      <c r="E40" s="1133"/>
      <c r="F40" s="36">
        <v>0.01</v>
      </c>
      <c r="G40" s="37">
        <v>0.01</v>
      </c>
      <c r="H40" s="37">
        <v>0.04</v>
      </c>
      <c r="I40" s="37">
        <v>0.03</v>
      </c>
      <c r="J40" s="38">
        <v>0.04</v>
      </c>
      <c r="K40" s="22"/>
      <c r="L40" s="22"/>
      <c r="M40" s="22"/>
      <c r="N40" s="22"/>
      <c r="O40" s="22"/>
      <c r="P40" s="22"/>
    </row>
    <row r="41" spans="1:16" ht="39" customHeight="1" x14ac:dyDescent="0.15">
      <c r="A41" s="22"/>
      <c r="B41" s="35"/>
      <c r="C41" s="1132" t="s">
        <v>578</v>
      </c>
      <c r="D41" s="1132"/>
      <c r="E41" s="1133"/>
      <c r="F41" s="36">
        <v>0</v>
      </c>
      <c r="G41" s="37">
        <v>0</v>
      </c>
      <c r="H41" s="37">
        <v>0.01</v>
      </c>
      <c r="I41" s="37">
        <v>0</v>
      </c>
      <c r="J41" s="38">
        <v>0.01</v>
      </c>
      <c r="K41" s="22"/>
      <c r="L41" s="22"/>
      <c r="M41" s="22"/>
      <c r="N41" s="22"/>
      <c r="O41" s="22"/>
      <c r="P41" s="22"/>
    </row>
    <row r="42" spans="1:16" ht="39" customHeight="1" x14ac:dyDescent="0.15">
      <c r="A42" s="22"/>
      <c r="B42" s="39"/>
      <c r="C42" s="1132" t="s">
        <v>579</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580</v>
      </c>
      <c r="D43" s="1134"/>
      <c r="E43" s="1135"/>
      <c r="F43" s="41">
        <v>0.02</v>
      </c>
      <c r="G43" s="42">
        <v>0.1</v>
      </c>
      <c r="H43" s="42">
        <v>0.01</v>
      </c>
      <c r="I43" s="42">
        <v>0.03</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loZoADXkAsZ9itiUHyba7k6XQpzLmxruTWvxFJYbswJvQS7n3XIAgQEFpZp3jzcrNAe1cBjUzDNt50/pU9qgA==" saltValue="QerpdgZO0lkF1eAnaci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6006</v>
      </c>
      <c r="L45" s="58">
        <v>6293</v>
      </c>
      <c r="M45" s="58">
        <v>6534</v>
      </c>
      <c r="N45" s="58">
        <v>6812</v>
      </c>
      <c r="O45" s="59">
        <v>6780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15">
      <c r="A48" s="46"/>
      <c r="B48" s="1140"/>
      <c r="C48" s="1141"/>
      <c r="D48" s="60"/>
      <c r="E48" s="1146" t="s">
        <v>15</v>
      </c>
      <c r="F48" s="1146"/>
      <c r="G48" s="1146"/>
      <c r="H48" s="1146"/>
      <c r="I48" s="1146"/>
      <c r="J48" s="1147"/>
      <c r="K48" s="61">
        <v>1696</v>
      </c>
      <c r="L48" s="62">
        <v>1759</v>
      </c>
      <c r="M48" s="62">
        <v>1803</v>
      </c>
      <c r="N48" s="62">
        <v>1810</v>
      </c>
      <c r="O48" s="63">
        <v>1870</v>
      </c>
      <c r="P48" s="46"/>
      <c r="Q48" s="46"/>
      <c r="R48" s="46"/>
      <c r="S48" s="46"/>
      <c r="T48" s="46"/>
      <c r="U48" s="46"/>
    </row>
    <row r="49" spans="1:21" ht="30.75" customHeight="1" x14ac:dyDescent="0.15">
      <c r="A49" s="46"/>
      <c r="B49" s="1140"/>
      <c r="C49" s="1141"/>
      <c r="D49" s="60"/>
      <c r="E49" s="1146" t="s">
        <v>16</v>
      </c>
      <c r="F49" s="1146"/>
      <c r="G49" s="1146"/>
      <c r="H49" s="1146"/>
      <c r="I49" s="1146"/>
      <c r="J49" s="1147"/>
      <c r="K49" s="61">
        <v>11</v>
      </c>
      <c r="L49" s="62">
        <v>11</v>
      </c>
      <c r="M49" s="62">
        <v>11</v>
      </c>
      <c r="N49" s="62">
        <v>10</v>
      </c>
      <c r="O49" s="63">
        <v>11</v>
      </c>
      <c r="P49" s="46"/>
      <c r="Q49" s="46"/>
      <c r="R49" s="46"/>
      <c r="S49" s="46"/>
      <c r="T49" s="46"/>
      <c r="U49" s="46"/>
    </row>
    <row r="50" spans="1:21" ht="30.75" customHeight="1" x14ac:dyDescent="0.15">
      <c r="A50" s="46"/>
      <c r="B50" s="1140"/>
      <c r="C50" s="1141"/>
      <c r="D50" s="60"/>
      <c r="E50" s="1146" t="s">
        <v>17</v>
      </c>
      <c r="F50" s="1146"/>
      <c r="G50" s="1146"/>
      <c r="H50" s="1146"/>
      <c r="I50" s="1146"/>
      <c r="J50" s="1147"/>
      <c r="K50" s="61">
        <v>33</v>
      </c>
      <c r="L50" s="62">
        <v>20</v>
      </c>
      <c r="M50" s="62">
        <v>10</v>
      </c>
      <c r="N50" s="62">
        <v>10</v>
      </c>
      <c r="O50" s="63">
        <v>10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1</v>
      </c>
      <c r="M51" s="62">
        <v>2</v>
      </c>
      <c r="N51" s="62">
        <v>1</v>
      </c>
      <c r="O51" s="63">
        <v>2</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6305</v>
      </c>
      <c r="L52" s="62">
        <v>6854</v>
      </c>
      <c r="M52" s="62">
        <v>6592</v>
      </c>
      <c r="N52" s="62">
        <v>6407</v>
      </c>
      <c r="O52" s="63">
        <v>6411</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1441</v>
      </c>
      <c r="L53" s="67">
        <v>1230</v>
      </c>
      <c r="M53" s="67">
        <v>1768</v>
      </c>
      <c r="N53" s="67">
        <v>2236</v>
      </c>
      <c r="O53" s="68">
        <v>2262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cw7Fixi0KFI9g5JEe9ZTk8fFufYDw7Ct2bBxYg1kJbnr9ol5v+SlRzRdTAQdZ8ASY9nxNMHQ01eoZv/PvgR3g==" saltValue="gGE6QBHyG9rcwiXGYcpm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6" sqref="S46"/>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69" t="s">
        <v>32</v>
      </c>
      <c r="C41" s="1170"/>
      <c r="D41" s="103"/>
      <c r="E41" s="1175" t="s">
        <v>33</v>
      </c>
      <c r="F41" s="1175"/>
      <c r="G41" s="1175"/>
      <c r="H41" s="1176"/>
      <c r="I41" s="342">
        <v>66359</v>
      </c>
      <c r="J41" s="343">
        <v>66736</v>
      </c>
      <c r="K41" s="343">
        <v>68237</v>
      </c>
      <c r="L41" s="343">
        <v>65268</v>
      </c>
      <c r="M41" s="344">
        <v>61167</v>
      </c>
    </row>
    <row r="42" spans="2:13" ht="27.75" customHeight="1" x14ac:dyDescent="0.15">
      <c r="B42" s="1171"/>
      <c r="C42" s="1172"/>
      <c r="D42" s="104"/>
      <c r="E42" s="1177" t="s">
        <v>34</v>
      </c>
      <c r="F42" s="1177"/>
      <c r="G42" s="1177"/>
      <c r="H42" s="1178"/>
      <c r="I42" s="345">
        <v>54</v>
      </c>
      <c r="J42" s="346">
        <v>292</v>
      </c>
      <c r="K42" s="346">
        <v>268</v>
      </c>
      <c r="L42" s="346">
        <v>239</v>
      </c>
      <c r="M42" s="347">
        <v>203</v>
      </c>
    </row>
    <row r="43" spans="2:13" ht="27.75" customHeight="1" x14ac:dyDescent="0.15">
      <c r="B43" s="1171"/>
      <c r="C43" s="1172"/>
      <c r="D43" s="104"/>
      <c r="E43" s="1177" t="s">
        <v>35</v>
      </c>
      <c r="F43" s="1177"/>
      <c r="G43" s="1177"/>
      <c r="H43" s="1178"/>
      <c r="I43" s="345">
        <v>20366</v>
      </c>
      <c r="J43" s="346">
        <v>20601</v>
      </c>
      <c r="K43" s="346">
        <v>19794</v>
      </c>
      <c r="L43" s="346">
        <v>19599</v>
      </c>
      <c r="M43" s="347">
        <v>19265</v>
      </c>
    </row>
    <row r="44" spans="2:13" ht="27.75" customHeight="1" x14ac:dyDescent="0.15">
      <c r="B44" s="1171"/>
      <c r="C44" s="1172"/>
      <c r="D44" s="104"/>
      <c r="E44" s="1177" t="s">
        <v>36</v>
      </c>
      <c r="F44" s="1177"/>
      <c r="G44" s="1177"/>
      <c r="H44" s="1178"/>
      <c r="I44" s="345">
        <v>117</v>
      </c>
      <c r="J44" s="346">
        <v>110</v>
      </c>
      <c r="K44" s="346">
        <v>101</v>
      </c>
      <c r="L44" s="346">
        <v>100</v>
      </c>
      <c r="M44" s="347">
        <v>93</v>
      </c>
    </row>
    <row r="45" spans="2:13" ht="27.75" customHeight="1" x14ac:dyDescent="0.15">
      <c r="B45" s="1171"/>
      <c r="C45" s="1172"/>
      <c r="D45" s="104"/>
      <c r="E45" s="1177" t="s">
        <v>37</v>
      </c>
      <c r="F45" s="1177"/>
      <c r="G45" s="1177"/>
      <c r="H45" s="1178"/>
      <c r="I45" s="345">
        <v>5010</v>
      </c>
      <c r="J45" s="346">
        <v>4335</v>
      </c>
      <c r="K45" s="346">
        <v>4298</v>
      </c>
      <c r="L45" s="346">
        <v>5045</v>
      </c>
      <c r="M45" s="347">
        <v>5137</v>
      </c>
    </row>
    <row r="46" spans="2:13" ht="27.75" customHeight="1" x14ac:dyDescent="0.15">
      <c r="B46" s="1171"/>
      <c r="C46" s="1172"/>
      <c r="D46" s="105"/>
      <c r="E46" s="1177" t="s">
        <v>38</v>
      </c>
      <c r="F46" s="1177"/>
      <c r="G46" s="1177"/>
      <c r="H46" s="1178"/>
      <c r="I46" s="345" t="s">
        <v>524</v>
      </c>
      <c r="J46" s="346" t="s">
        <v>524</v>
      </c>
      <c r="K46" s="346" t="s">
        <v>524</v>
      </c>
      <c r="L46" s="346" t="s">
        <v>524</v>
      </c>
      <c r="M46" s="347" t="s">
        <v>524</v>
      </c>
    </row>
    <row r="47" spans="2:13" ht="27.75" customHeight="1" x14ac:dyDescent="0.15">
      <c r="B47" s="1171"/>
      <c r="C47" s="1172"/>
      <c r="D47" s="106"/>
      <c r="E47" s="1179" t="s">
        <v>39</v>
      </c>
      <c r="F47" s="1180"/>
      <c r="G47" s="1180"/>
      <c r="H47" s="1181"/>
      <c r="I47" s="345" t="s">
        <v>524</v>
      </c>
      <c r="J47" s="346" t="s">
        <v>524</v>
      </c>
      <c r="K47" s="346" t="s">
        <v>524</v>
      </c>
      <c r="L47" s="346" t="s">
        <v>524</v>
      </c>
      <c r="M47" s="347" t="s">
        <v>524</v>
      </c>
    </row>
    <row r="48" spans="2:13" ht="27.75" customHeight="1" x14ac:dyDescent="0.15">
      <c r="B48" s="1171"/>
      <c r="C48" s="1172"/>
      <c r="D48" s="104"/>
      <c r="E48" s="1177" t="s">
        <v>40</v>
      </c>
      <c r="F48" s="1177"/>
      <c r="G48" s="1177"/>
      <c r="H48" s="1178"/>
      <c r="I48" s="345" t="s">
        <v>524</v>
      </c>
      <c r="J48" s="346" t="s">
        <v>524</v>
      </c>
      <c r="K48" s="346" t="s">
        <v>524</v>
      </c>
      <c r="L48" s="346" t="s">
        <v>524</v>
      </c>
      <c r="M48" s="347" t="s">
        <v>524</v>
      </c>
    </row>
    <row r="49" spans="2:13" ht="27.75" customHeight="1" x14ac:dyDescent="0.15">
      <c r="B49" s="1173"/>
      <c r="C49" s="1174"/>
      <c r="D49" s="104"/>
      <c r="E49" s="1177" t="s">
        <v>41</v>
      </c>
      <c r="F49" s="1177"/>
      <c r="G49" s="1177"/>
      <c r="H49" s="1178"/>
      <c r="I49" s="345" t="s">
        <v>524</v>
      </c>
      <c r="J49" s="346" t="s">
        <v>524</v>
      </c>
      <c r="K49" s="346" t="s">
        <v>524</v>
      </c>
      <c r="L49" s="346" t="s">
        <v>524</v>
      </c>
      <c r="M49" s="347" t="s">
        <v>524</v>
      </c>
    </row>
    <row r="50" spans="2:13" ht="27.75" customHeight="1" x14ac:dyDescent="0.15">
      <c r="B50" s="1182" t="s">
        <v>42</v>
      </c>
      <c r="C50" s="1183"/>
      <c r="D50" s="107"/>
      <c r="E50" s="1177" t="s">
        <v>43</v>
      </c>
      <c r="F50" s="1177"/>
      <c r="G50" s="1177"/>
      <c r="H50" s="1178"/>
      <c r="I50" s="345">
        <v>13288</v>
      </c>
      <c r="J50" s="346">
        <v>12985</v>
      </c>
      <c r="K50" s="346">
        <v>12634</v>
      </c>
      <c r="L50" s="346">
        <v>13346</v>
      </c>
      <c r="M50" s="347">
        <v>14362</v>
      </c>
    </row>
    <row r="51" spans="2:13" ht="27.75" customHeight="1" x14ac:dyDescent="0.15">
      <c r="B51" s="1171"/>
      <c r="C51" s="1172"/>
      <c r="D51" s="104"/>
      <c r="E51" s="1177" t="s">
        <v>44</v>
      </c>
      <c r="F51" s="1177"/>
      <c r="G51" s="1177"/>
      <c r="H51" s="1178"/>
      <c r="I51" s="345">
        <v>8302</v>
      </c>
      <c r="J51" s="346">
        <v>8322</v>
      </c>
      <c r="K51" s="346">
        <v>8563</v>
      </c>
      <c r="L51" s="346">
        <v>8910</v>
      </c>
      <c r="M51" s="347">
        <v>8604</v>
      </c>
    </row>
    <row r="52" spans="2:13" ht="27.75" customHeight="1" x14ac:dyDescent="0.15">
      <c r="B52" s="1173"/>
      <c r="C52" s="1174"/>
      <c r="D52" s="104"/>
      <c r="E52" s="1177" t="s">
        <v>45</v>
      </c>
      <c r="F52" s="1177"/>
      <c r="G52" s="1177"/>
      <c r="H52" s="1178"/>
      <c r="I52" s="345">
        <v>62435</v>
      </c>
      <c r="J52" s="346">
        <v>61780</v>
      </c>
      <c r="K52" s="346">
        <v>62320</v>
      </c>
      <c r="L52" s="346">
        <v>60014</v>
      </c>
      <c r="M52" s="347">
        <v>57163</v>
      </c>
    </row>
    <row r="53" spans="2:13" ht="27.75" customHeight="1" thickBot="1" x14ac:dyDescent="0.2">
      <c r="B53" s="1184" t="s">
        <v>46</v>
      </c>
      <c r="C53" s="1185"/>
      <c r="D53" s="108"/>
      <c r="E53" s="1186" t="s">
        <v>47</v>
      </c>
      <c r="F53" s="1186"/>
      <c r="G53" s="1186"/>
      <c r="H53" s="1187"/>
      <c r="I53" s="348">
        <v>7882</v>
      </c>
      <c r="J53" s="349">
        <v>8987</v>
      </c>
      <c r="K53" s="349">
        <v>9181</v>
      </c>
      <c r="L53" s="349">
        <v>7982</v>
      </c>
      <c r="M53" s="350">
        <v>5735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S2sUyc4Pjd5EoubnC8cm82T+OmZ55Iw7hv9kslWPsAFz4V+JLEwSOv3HYShWjQu0Qt+PGsuYX5Dxo4bU+OY/Ug==" saltValue="JRODYCbEdm4S+t3IH8fV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5595</v>
      </c>
      <c r="G55" s="120">
        <v>6179</v>
      </c>
      <c r="H55" s="121">
        <v>6983</v>
      </c>
    </row>
    <row r="56" spans="2:8" ht="52.5" customHeight="1" x14ac:dyDescent="0.15">
      <c r="B56" s="122"/>
      <c r="C56" s="1198" t="s">
        <v>51</v>
      </c>
      <c r="D56" s="1198"/>
      <c r="E56" s="1199"/>
      <c r="F56" s="123">
        <v>1174</v>
      </c>
      <c r="G56" s="123">
        <v>1175</v>
      </c>
      <c r="H56" s="124">
        <v>1175</v>
      </c>
    </row>
    <row r="57" spans="2:8" ht="53.25" customHeight="1" x14ac:dyDescent="0.15">
      <c r="B57" s="122"/>
      <c r="C57" s="1200" t="s">
        <v>52</v>
      </c>
      <c r="D57" s="1200"/>
      <c r="E57" s="1201"/>
      <c r="F57" s="125">
        <v>7336</v>
      </c>
      <c r="G57" s="125">
        <v>7356</v>
      </c>
      <c r="H57" s="126">
        <v>7498</v>
      </c>
    </row>
    <row r="58" spans="2:8" ht="45.75" customHeight="1" x14ac:dyDescent="0.15">
      <c r="B58" s="127"/>
      <c r="C58" s="1188" t="s">
        <v>612</v>
      </c>
      <c r="D58" s="1189"/>
      <c r="E58" s="1190"/>
      <c r="F58" s="128">
        <v>3007</v>
      </c>
      <c r="G58" s="128">
        <v>3008</v>
      </c>
      <c r="H58" s="129">
        <v>3010</v>
      </c>
    </row>
    <row r="59" spans="2:8" ht="45.75" customHeight="1" x14ac:dyDescent="0.15">
      <c r="B59" s="127"/>
      <c r="C59" s="1188" t="s">
        <v>613</v>
      </c>
      <c r="D59" s="1189"/>
      <c r="E59" s="1190"/>
      <c r="F59" s="128">
        <v>2228</v>
      </c>
      <c r="G59" s="128">
        <v>2229</v>
      </c>
      <c r="H59" s="129">
        <v>2241</v>
      </c>
    </row>
    <row r="60" spans="2:8" ht="45.75" customHeight="1" x14ac:dyDescent="0.15">
      <c r="B60" s="127"/>
      <c r="C60" s="1188" t="s">
        <v>614</v>
      </c>
      <c r="D60" s="1189"/>
      <c r="E60" s="1190"/>
      <c r="F60" s="128" t="s">
        <v>610</v>
      </c>
      <c r="G60" s="128" t="s">
        <v>610</v>
      </c>
      <c r="H60" s="129">
        <v>791</v>
      </c>
    </row>
    <row r="61" spans="2:8" ht="45.75" customHeight="1" x14ac:dyDescent="0.15">
      <c r="B61" s="127"/>
      <c r="C61" s="1188" t="s">
        <v>615</v>
      </c>
      <c r="D61" s="1189"/>
      <c r="E61" s="1190"/>
      <c r="F61" s="128">
        <v>251</v>
      </c>
      <c r="G61" s="128">
        <v>281</v>
      </c>
      <c r="H61" s="129">
        <v>335</v>
      </c>
    </row>
    <row r="62" spans="2:8" ht="45.75" customHeight="1" thickBot="1" x14ac:dyDescent="0.2">
      <c r="B62" s="130"/>
      <c r="C62" s="1191" t="s">
        <v>611</v>
      </c>
      <c r="D62" s="1192"/>
      <c r="E62" s="1193"/>
      <c r="F62" s="131">
        <v>231</v>
      </c>
      <c r="G62" s="131">
        <v>207</v>
      </c>
      <c r="H62" s="132">
        <v>276</v>
      </c>
    </row>
    <row r="63" spans="2:8" ht="52.5" customHeight="1" thickBot="1" x14ac:dyDescent="0.2">
      <c r="B63" s="133"/>
      <c r="C63" s="1194" t="s">
        <v>53</v>
      </c>
      <c r="D63" s="1194"/>
      <c r="E63" s="1195"/>
      <c r="F63" s="134">
        <v>14105</v>
      </c>
      <c r="G63" s="134">
        <v>14710</v>
      </c>
      <c r="H63" s="135">
        <v>15656</v>
      </c>
    </row>
    <row r="64" spans="2:8" x14ac:dyDescent="0.15"/>
  </sheetData>
  <sheetProtection algorithmName="SHA-512" hashValue="riDQiCJNJ8xYKoRUzlig0Aq44oDZe390DFMnCvFTTEFWMtl9LmdLKbliJAufWY+x4yaSW7vWf2QDiQ9C1pIy9g==" saltValue="82eafG+dv3JNJtCaOE7c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67246</v>
      </c>
      <c r="E3" s="154"/>
      <c r="F3" s="155">
        <v>54684</v>
      </c>
      <c r="G3" s="156"/>
      <c r="H3" s="157"/>
    </row>
    <row r="4" spans="1:8" x14ac:dyDescent="0.15">
      <c r="A4" s="158"/>
      <c r="B4" s="159"/>
      <c r="C4" s="160"/>
      <c r="D4" s="161">
        <v>46530</v>
      </c>
      <c r="E4" s="162"/>
      <c r="F4" s="163">
        <v>32829</v>
      </c>
      <c r="G4" s="164"/>
      <c r="H4" s="165"/>
    </row>
    <row r="5" spans="1:8" x14ac:dyDescent="0.15">
      <c r="A5" s="146" t="s">
        <v>557</v>
      </c>
      <c r="B5" s="151"/>
      <c r="C5" s="152"/>
      <c r="D5" s="153">
        <v>79035</v>
      </c>
      <c r="E5" s="154"/>
      <c r="F5" s="155">
        <v>62383</v>
      </c>
      <c r="G5" s="156"/>
      <c r="H5" s="157"/>
    </row>
    <row r="6" spans="1:8" x14ac:dyDescent="0.15">
      <c r="A6" s="158"/>
      <c r="B6" s="159"/>
      <c r="C6" s="160"/>
      <c r="D6" s="161">
        <v>44031</v>
      </c>
      <c r="E6" s="162"/>
      <c r="F6" s="163">
        <v>35325</v>
      </c>
      <c r="G6" s="164"/>
      <c r="H6" s="165"/>
    </row>
    <row r="7" spans="1:8" x14ac:dyDescent="0.15">
      <c r="A7" s="146" t="s">
        <v>558</v>
      </c>
      <c r="B7" s="151"/>
      <c r="C7" s="152"/>
      <c r="D7" s="153">
        <v>83618</v>
      </c>
      <c r="E7" s="154"/>
      <c r="F7" s="155">
        <v>63812</v>
      </c>
      <c r="G7" s="156"/>
      <c r="H7" s="157"/>
    </row>
    <row r="8" spans="1:8" x14ac:dyDescent="0.15">
      <c r="A8" s="158"/>
      <c r="B8" s="159"/>
      <c r="C8" s="160"/>
      <c r="D8" s="161">
        <v>44838</v>
      </c>
      <c r="E8" s="162"/>
      <c r="F8" s="163">
        <v>33848</v>
      </c>
      <c r="G8" s="164"/>
      <c r="H8" s="165"/>
    </row>
    <row r="9" spans="1:8" x14ac:dyDescent="0.15">
      <c r="A9" s="146" t="s">
        <v>559</v>
      </c>
      <c r="B9" s="151"/>
      <c r="C9" s="152"/>
      <c r="D9" s="153">
        <v>54712</v>
      </c>
      <c r="E9" s="154"/>
      <c r="F9" s="155">
        <v>54225</v>
      </c>
      <c r="G9" s="156"/>
      <c r="H9" s="157"/>
    </row>
    <row r="10" spans="1:8" x14ac:dyDescent="0.15">
      <c r="A10" s="158"/>
      <c r="B10" s="159"/>
      <c r="C10" s="160"/>
      <c r="D10" s="161">
        <v>23221</v>
      </c>
      <c r="E10" s="162"/>
      <c r="F10" s="163">
        <v>27337</v>
      </c>
      <c r="G10" s="164"/>
      <c r="H10" s="165"/>
    </row>
    <row r="11" spans="1:8" x14ac:dyDescent="0.15">
      <c r="A11" s="146" t="s">
        <v>560</v>
      </c>
      <c r="B11" s="151"/>
      <c r="C11" s="152"/>
      <c r="D11" s="153">
        <v>52810</v>
      </c>
      <c r="E11" s="154"/>
      <c r="F11" s="155">
        <v>54016</v>
      </c>
      <c r="G11" s="156"/>
      <c r="H11" s="157"/>
    </row>
    <row r="12" spans="1:8" x14ac:dyDescent="0.15">
      <c r="A12" s="158"/>
      <c r="B12" s="159"/>
      <c r="C12" s="166"/>
      <c r="D12" s="161">
        <v>23186</v>
      </c>
      <c r="E12" s="162"/>
      <c r="F12" s="163">
        <v>28078</v>
      </c>
      <c r="G12" s="164"/>
      <c r="H12" s="165"/>
    </row>
    <row r="13" spans="1:8" x14ac:dyDescent="0.15">
      <c r="A13" s="146"/>
      <c r="B13" s="151"/>
      <c r="C13" s="152"/>
      <c r="D13" s="153">
        <v>67484</v>
      </c>
      <c r="E13" s="154"/>
      <c r="F13" s="155">
        <v>57824</v>
      </c>
      <c r="G13" s="167"/>
      <c r="H13" s="157"/>
    </row>
    <row r="14" spans="1:8" x14ac:dyDescent="0.15">
      <c r="A14" s="158"/>
      <c r="B14" s="159"/>
      <c r="C14" s="160"/>
      <c r="D14" s="161">
        <v>36361</v>
      </c>
      <c r="E14" s="162"/>
      <c r="F14" s="163">
        <v>31483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2.13</v>
      </c>
      <c r="C19" s="168">
        <f>ROUND(VALUE(SUBSTITUTE(実質収支比率等に係る経年分析!G$48,"▲","-")),2)</f>
        <v>3.44</v>
      </c>
      <c r="D19" s="168">
        <f>ROUND(VALUE(SUBSTITUTE(実質収支比率等に係る経年分析!H$48,"▲","-")),2)</f>
        <v>0.41</v>
      </c>
      <c r="E19" s="168">
        <f>ROUND(VALUE(SUBSTITUTE(実質収支比率等に係る経年分析!I$48,"▲","-")),2)</f>
        <v>8.8000000000000007</v>
      </c>
      <c r="F19" s="168">
        <f>ROUND(VALUE(SUBSTITUTE(実質収支比率等に係る経年分析!J$48,"▲","-")),2)</f>
        <v>4.5599999999999996</v>
      </c>
    </row>
    <row r="20" spans="1:11" x14ac:dyDescent="0.15">
      <c r="A20" s="168" t="s">
        <v>57</v>
      </c>
      <c r="B20" s="168">
        <f>ROUND(VALUE(SUBSTITUTE(実質収支比率等に係る経年分析!F$47,"▲","-")),2)</f>
        <v>21.98</v>
      </c>
      <c r="C20" s="168">
        <f>ROUND(VALUE(SUBSTITUTE(実質収支比率等に係る経年分析!G$47,"▲","-")),2)</f>
        <v>21.84</v>
      </c>
      <c r="D20" s="168">
        <f>ROUND(VALUE(SUBSTITUTE(実質収支比率等に係る経年分析!H$47,"▲","-")),2)</f>
        <v>20.329999999999998</v>
      </c>
      <c r="E20" s="168">
        <f>ROUND(VALUE(SUBSTITUTE(実質収支比率等に係る経年分析!I$47,"▲","-")),2)</f>
        <v>22.08</v>
      </c>
      <c r="F20" s="168">
        <f>ROUND(VALUE(SUBSTITUTE(実質収支比率等に係る経年分析!J$47,"▲","-")),2)</f>
        <v>25.46</v>
      </c>
    </row>
    <row r="21" spans="1:11" x14ac:dyDescent="0.15">
      <c r="A21" s="168" t="s">
        <v>58</v>
      </c>
      <c r="B21" s="168">
        <f>IF(ISNUMBER(VALUE(SUBSTITUTE(実質収支比率等に係る経年分析!F$49,"▲","-"))),ROUND(VALUE(SUBSTITUTE(実質収支比率等に係る経年分析!F$49,"▲","-")),2),NA())</f>
        <v>2.4</v>
      </c>
      <c r="C21" s="168">
        <f>IF(ISNUMBER(VALUE(SUBSTITUTE(実質収支比率等に係る経年分析!G$49,"▲","-"))),ROUND(VALUE(SUBSTITUTE(実質収支比率等に係る経年分析!G$49,"▲","-")),2),NA())</f>
        <v>3.91</v>
      </c>
      <c r="D21" s="168">
        <f>IF(ISNUMBER(VALUE(SUBSTITUTE(実質収支比率等に係る経年分析!H$49,"▲","-"))),ROUND(VALUE(SUBSTITUTE(実質収支比率等に係る経年分析!H$49,"▲","-")),2),NA())</f>
        <v>-0.94</v>
      </c>
      <c r="E21" s="168">
        <f>IF(ISNUMBER(VALUE(SUBSTITUTE(実質収支比率等に係る経年分析!I$49,"▲","-"))),ROUND(VALUE(SUBSTITUTE(実質収支比率等に係る経年分析!I$49,"▲","-")),2),NA())</f>
        <v>11.18</v>
      </c>
      <c r="F21" s="168">
        <f>IF(ISNUMBER(VALUE(SUBSTITUTE(実質収支比率等に係る経年分析!J$49,"▲","-"))),ROUND(VALUE(SUBSTITUTE(実質収支比率等に係る経年分析!J$49,"▲","-")),2),NA())</f>
        <v>0.96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ケーブルネットワーク事業特別会計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国民健康保険（直営診療施設勘定）特別会計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15">
      <c r="A31" s="169" t="str">
        <f>IF(連結実質赤字比率に係る赤字・黒字の構成分析!C$39="",NA(),連結実質赤字比率に係る赤字・黒字の構成分析!C$39)</f>
        <v>港湾事業特別会計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15">
      <c r="A32" s="169" t="str">
        <f>IF(連結実質赤字比率に係る赤字・黒字の構成分析!C$38="",NA(),連結実質赤字比率に係る赤字・黒字の構成分析!C$38)</f>
        <v>国民健康保険（事業勘定）特別会計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1.66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1.45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1.53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1.42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1.17</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1.1100000000000001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1.0900000000000001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1.54</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4.24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2.06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8.7899999999999991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4.49</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8.14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7.63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6.96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5.0199999999999996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6305</v>
      </c>
      <c r="E42" s="170"/>
      <c r="F42" s="170"/>
      <c r="G42" s="170">
        <f>'実質公債費比率（分子）の構造'!L$52</f>
        <v>6854</v>
      </c>
      <c r="H42" s="170"/>
      <c r="I42" s="170"/>
      <c r="J42" s="170">
        <f>'実質公債費比率（分子）の構造'!M$52</f>
        <v>6592</v>
      </c>
      <c r="K42" s="170"/>
      <c r="L42" s="170"/>
      <c r="M42" s="170">
        <f>'実質公債費比率（分子）の構造'!N$52</f>
        <v>6407</v>
      </c>
      <c r="N42" s="170"/>
      <c r="O42" s="170"/>
      <c r="P42" s="170">
        <f>'実質公債費比率（分子）の構造'!O$52</f>
        <v>6411</v>
      </c>
    </row>
    <row r="43" spans="1:16" x14ac:dyDescent="0.15">
      <c r="A43" s="170" t="s">
        <v>66</v>
      </c>
      <c r="B43" s="170">
        <f>'実質公債費比率（分子）の構造'!K$51</f>
        <v>0</v>
      </c>
      <c r="C43" s="170"/>
      <c r="D43" s="170"/>
      <c r="E43" s="170">
        <f>'実質公債費比率（分子）の構造'!L$51</f>
        <v>1</v>
      </c>
      <c r="F43" s="170"/>
      <c r="G43" s="170"/>
      <c r="H43" s="170">
        <f>'実質公債費比率（分子）の構造'!M$51</f>
        <v>2</v>
      </c>
      <c r="I43" s="170"/>
      <c r="J43" s="170"/>
      <c r="K43" s="170">
        <f>'実質公債費比率（分子）の構造'!N$51</f>
        <v>1</v>
      </c>
      <c r="L43" s="170"/>
      <c r="M43" s="170"/>
      <c r="N43" s="170">
        <f>'実質公債費比率（分子）の構造'!O$51</f>
        <v>2</v>
      </c>
      <c r="O43" s="170"/>
      <c r="P43" s="170"/>
    </row>
    <row r="44" spans="1:16" x14ac:dyDescent="0.15">
      <c r="A44" s="170" t="s">
        <v>67</v>
      </c>
      <c r="B44" s="170">
        <f>'実質公債費比率（分子）の構造'!K$50</f>
        <v>33</v>
      </c>
      <c r="C44" s="170"/>
      <c r="D44" s="170"/>
      <c r="E44" s="170">
        <f>'実質公債費比率（分子）の構造'!L$50</f>
        <v>20</v>
      </c>
      <c r="F44" s="170"/>
      <c r="G44" s="170"/>
      <c r="H44" s="170">
        <f>'実質公債費比率（分子）の構造'!M$50</f>
        <v>10</v>
      </c>
      <c r="I44" s="170"/>
      <c r="J44" s="170"/>
      <c r="K44" s="170">
        <f>'実質公債費比率（分子）の構造'!N$50</f>
        <v>10</v>
      </c>
      <c r="L44" s="170"/>
      <c r="M44" s="170"/>
      <c r="N44" s="170">
        <f>'実質公債費比率（分子）の構造'!O$50</f>
        <v>10</v>
      </c>
      <c r="O44" s="170"/>
      <c r="P44" s="170"/>
    </row>
    <row r="45" spans="1:16" x14ac:dyDescent="0.15">
      <c r="A45" s="170" t="s">
        <v>68</v>
      </c>
      <c r="B45" s="170">
        <f>'実質公債費比率（分子）の構造'!K$49</f>
        <v>11</v>
      </c>
      <c r="C45" s="170"/>
      <c r="D45" s="170"/>
      <c r="E45" s="170">
        <f>'実質公債費比率（分子）の構造'!L$49</f>
        <v>11</v>
      </c>
      <c r="F45" s="170"/>
      <c r="G45" s="170"/>
      <c r="H45" s="170">
        <f>'実質公債費比率（分子）の構造'!M$49</f>
        <v>11</v>
      </c>
      <c r="I45" s="170"/>
      <c r="J45" s="170"/>
      <c r="K45" s="170">
        <f>'実質公債費比率（分子）の構造'!N$49</f>
        <v>10</v>
      </c>
      <c r="L45" s="170"/>
      <c r="M45" s="170"/>
      <c r="N45" s="170">
        <f>'実質公債費比率（分子）の構造'!O$49</f>
        <v>11</v>
      </c>
      <c r="O45" s="170"/>
      <c r="P45" s="170"/>
    </row>
    <row r="46" spans="1:16" x14ac:dyDescent="0.15">
      <c r="A46" s="170" t="s">
        <v>69</v>
      </c>
      <c r="B46" s="170">
        <f>'実質公債費比率（分子）の構造'!K$48</f>
        <v>1696</v>
      </c>
      <c r="C46" s="170"/>
      <c r="D46" s="170"/>
      <c r="E46" s="170">
        <f>'実質公債費比率（分子）の構造'!L$48</f>
        <v>1759</v>
      </c>
      <c r="F46" s="170"/>
      <c r="G46" s="170"/>
      <c r="H46" s="170">
        <f>'実質公債費比率（分子）の構造'!M$48</f>
        <v>1803</v>
      </c>
      <c r="I46" s="170"/>
      <c r="J46" s="170"/>
      <c r="K46" s="170">
        <f>'実質公債費比率（分子）の構造'!N$48</f>
        <v>1810</v>
      </c>
      <c r="L46" s="170"/>
      <c r="M46" s="170"/>
      <c r="N46" s="170">
        <f>'実質公債費比率（分子）の構造'!O$48</f>
        <v>1870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6006</v>
      </c>
      <c r="C49" s="170"/>
      <c r="D49" s="170"/>
      <c r="E49" s="170">
        <f>'実質公債費比率（分子）の構造'!L$45</f>
        <v>6293</v>
      </c>
      <c r="F49" s="170"/>
      <c r="G49" s="170"/>
      <c r="H49" s="170">
        <f>'実質公債費比率（分子）の構造'!M$45</f>
        <v>6534</v>
      </c>
      <c r="I49" s="170"/>
      <c r="J49" s="170"/>
      <c r="K49" s="170">
        <f>'実質公債費比率（分子）の構造'!N$45</f>
        <v>6812</v>
      </c>
      <c r="L49" s="170"/>
      <c r="M49" s="170"/>
      <c r="N49" s="170">
        <f>'実質公債費比率（分子）の構造'!O$45</f>
        <v>6780</v>
      </c>
      <c r="O49" s="170"/>
      <c r="P49" s="170"/>
    </row>
    <row r="50" spans="1:16" x14ac:dyDescent="0.15">
      <c r="A50" s="170" t="s">
        <v>73</v>
      </c>
      <c r="B50" s="170" t="e">
        <f>NA()</f>
        <v>#N/A</v>
      </c>
      <c r="C50" s="170">
        <f>IF(ISNUMBER('実質公債費比率（分子）の構造'!K$53),'実質公債費比率（分子）の構造'!K$53,NA())</f>
        <v>1441</v>
      </c>
      <c r="D50" s="170" t="e">
        <f>NA()</f>
        <v>#N/A</v>
      </c>
      <c r="E50" s="170" t="e">
        <f>NA()</f>
        <v>#N/A</v>
      </c>
      <c r="F50" s="170">
        <f>IF(ISNUMBER('実質公債費比率（分子）の構造'!L$53),'実質公債費比率（分子）の構造'!L$53,NA())</f>
        <v>1230</v>
      </c>
      <c r="G50" s="170" t="e">
        <f>NA()</f>
        <v>#N/A</v>
      </c>
      <c r="H50" s="170" t="e">
        <f>NA()</f>
        <v>#N/A</v>
      </c>
      <c r="I50" s="170">
        <f>IF(ISNUMBER('実質公債費比率（分子）の構造'!M$53),'実質公債費比率（分子）の構造'!M$53,NA())</f>
        <v>1768</v>
      </c>
      <c r="J50" s="170" t="e">
        <f>NA()</f>
        <v>#N/A</v>
      </c>
      <c r="K50" s="170" t="e">
        <f>NA()</f>
        <v>#N/A</v>
      </c>
      <c r="L50" s="170">
        <f>IF(ISNUMBER('実質公債費比率（分子）の構造'!N$53),'実質公債費比率（分子）の構造'!N$53,NA())</f>
        <v>2236</v>
      </c>
      <c r="M50" s="170" t="e">
        <f>NA()</f>
        <v>#N/A</v>
      </c>
      <c r="N50" s="170" t="e">
        <f>NA()</f>
        <v>#N/A</v>
      </c>
      <c r="O50" s="170">
        <f>IF(ISNUMBER('実質公債費比率（分子）の構造'!O$53),'実質公債費比率（分子）の構造'!O$53,NA())</f>
        <v>2262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62435</v>
      </c>
      <c r="E56" s="169"/>
      <c r="F56" s="169"/>
      <c r="G56" s="169">
        <f>'将来負担比率（分子）の構造'!J$52</f>
        <v>61780</v>
      </c>
      <c r="H56" s="169"/>
      <c r="I56" s="169"/>
      <c r="J56" s="169">
        <f>'将来負担比率（分子）の構造'!K$52</f>
        <v>62320</v>
      </c>
      <c r="K56" s="169"/>
      <c r="L56" s="169"/>
      <c r="M56" s="169">
        <f>'将来負担比率（分子）の構造'!L$52</f>
        <v>60014</v>
      </c>
      <c r="N56" s="169"/>
      <c r="O56" s="169"/>
      <c r="P56" s="169">
        <f>'将来負担比率（分子）の構造'!M$52</f>
        <v>57163</v>
      </c>
    </row>
    <row r="57" spans="1:16" x14ac:dyDescent="0.15">
      <c r="A57" s="169" t="s">
        <v>44</v>
      </c>
      <c r="B57" s="169"/>
      <c r="C57" s="169"/>
      <c r="D57" s="169">
        <f>'将来負担比率（分子）の構造'!I$51</f>
        <v>8302</v>
      </c>
      <c r="E57" s="169"/>
      <c r="F57" s="169"/>
      <c r="G57" s="169">
        <f>'将来負担比率（分子）の構造'!J$51</f>
        <v>8322</v>
      </c>
      <c r="H57" s="169"/>
      <c r="I57" s="169"/>
      <c r="J57" s="169">
        <f>'将来負担比率（分子）の構造'!K$51</f>
        <v>8563</v>
      </c>
      <c r="K57" s="169"/>
      <c r="L57" s="169"/>
      <c r="M57" s="169">
        <f>'将来負担比率（分子）の構造'!L$51</f>
        <v>8910</v>
      </c>
      <c r="N57" s="169"/>
      <c r="O57" s="169"/>
      <c r="P57" s="169">
        <f>'将来負担比率（分子）の構造'!M$51</f>
        <v>8604</v>
      </c>
    </row>
    <row r="58" spans="1:16" x14ac:dyDescent="0.15">
      <c r="A58" s="169" t="s">
        <v>43</v>
      </c>
      <c r="B58" s="169"/>
      <c r="C58" s="169"/>
      <c r="D58" s="169">
        <f>'将来負担比率（分子）の構造'!I$50</f>
        <v>13288</v>
      </c>
      <c r="E58" s="169"/>
      <c r="F58" s="169"/>
      <c r="G58" s="169">
        <f>'将来負担比率（分子）の構造'!J$50</f>
        <v>12985</v>
      </c>
      <c r="H58" s="169"/>
      <c r="I58" s="169"/>
      <c r="J58" s="169">
        <f>'将来負担比率（分子）の構造'!K$50</f>
        <v>12634</v>
      </c>
      <c r="K58" s="169"/>
      <c r="L58" s="169"/>
      <c r="M58" s="169">
        <f>'将来負担比率（分子）の構造'!L$50</f>
        <v>13346</v>
      </c>
      <c r="N58" s="169"/>
      <c r="O58" s="169"/>
      <c r="P58" s="169">
        <f>'将来負担比率（分子）の構造'!M$50</f>
        <v>14362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5010</v>
      </c>
      <c r="C62" s="169"/>
      <c r="D62" s="169"/>
      <c r="E62" s="169">
        <f>'将来負担比率（分子）の構造'!J$45</f>
        <v>4335</v>
      </c>
      <c r="F62" s="169"/>
      <c r="G62" s="169"/>
      <c r="H62" s="169">
        <f>'将来負担比率（分子）の構造'!K$45</f>
        <v>4298</v>
      </c>
      <c r="I62" s="169"/>
      <c r="J62" s="169"/>
      <c r="K62" s="169">
        <f>'将来負担比率（分子）の構造'!L$45</f>
        <v>5045</v>
      </c>
      <c r="L62" s="169"/>
      <c r="M62" s="169"/>
      <c r="N62" s="169">
        <f>'将来負担比率（分子）の構造'!M$45</f>
        <v>5137</v>
      </c>
      <c r="O62" s="169"/>
      <c r="P62" s="169"/>
    </row>
    <row r="63" spans="1:16" x14ac:dyDescent="0.15">
      <c r="A63" s="169" t="s">
        <v>36</v>
      </c>
      <c r="B63" s="169">
        <f>'将来負担比率（分子）の構造'!I$44</f>
        <v>117</v>
      </c>
      <c r="C63" s="169"/>
      <c r="D63" s="169"/>
      <c r="E63" s="169">
        <f>'将来負担比率（分子）の構造'!J$44</f>
        <v>110</v>
      </c>
      <c r="F63" s="169"/>
      <c r="G63" s="169"/>
      <c r="H63" s="169">
        <f>'将来負担比率（分子）の構造'!K$44</f>
        <v>101</v>
      </c>
      <c r="I63" s="169"/>
      <c r="J63" s="169"/>
      <c r="K63" s="169">
        <f>'将来負担比率（分子）の構造'!L$44</f>
        <v>100</v>
      </c>
      <c r="L63" s="169"/>
      <c r="M63" s="169"/>
      <c r="N63" s="169">
        <f>'将来負担比率（分子）の構造'!M$44</f>
        <v>93</v>
      </c>
      <c r="O63" s="169"/>
      <c r="P63" s="169"/>
    </row>
    <row r="64" spans="1:16" x14ac:dyDescent="0.15">
      <c r="A64" s="169" t="s">
        <v>35</v>
      </c>
      <c r="B64" s="169">
        <f>'将来負担比率（分子）の構造'!I$43</f>
        <v>20366</v>
      </c>
      <c r="C64" s="169"/>
      <c r="D64" s="169"/>
      <c r="E64" s="169">
        <f>'将来負担比率（分子）の構造'!J$43</f>
        <v>20601</v>
      </c>
      <c r="F64" s="169"/>
      <c r="G64" s="169"/>
      <c r="H64" s="169">
        <f>'将来負担比率（分子）の構造'!K$43</f>
        <v>19794</v>
      </c>
      <c r="I64" s="169"/>
      <c r="J64" s="169"/>
      <c r="K64" s="169">
        <f>'将来負担比率（分子）の構造'!L$43</f>
        <v>19599</v>
      </c>
      <c r="L64" s="169"/>
      <c r="M64" s="169"/>
      <c r="N64" s="169">
        <f>'将来負担比率（分子）の構造'!M$43</f>
        <v>19265</v>
      </c>
      <c r="O64" s="169"/>
      <c r="P64" s="169"/>
    </row>
    <row r="65" spans="1:16" x14ac:dyDescent="0.15">
      <c r="A65" s="169" t="s">
        <v>34</v>
      </c>
      <c r="B65" s="169">
        <f>'将来負担比率（分子）の構造'!I$42</f>
        <v>54</v>
      </c>
      <c r="C65" s="169"/>
      <c r="D65" s="169"/>
      <c r="E65" s="169">
        <f>'将来負担比率（分子）の構造'!J$42</f>
        <v>292</v>
      </c>
      <c r="F65" s="169"/>
      <c r="G65" s="169"/>
      <c r="H65" s="169">
        <f>'将来負担比率（分子）の構造'!K$42</f>
        <v>268</v>
      </c>
      <c r="I65" s="169"/>
      <c r="J65" s="169"/>
      <c r="K65" s="169">
        <f>'将来負担比率（分子）の構造'!L$42</f>
        <v>239</v>
      </c>
      <c r="L65" s="169"/>
      <c r="M65" s="169"/>
      <c r="N65" s="169">
        <f>'将来負担比率（分子）の構造'!M$42</f>
        <v>203</v>
      </c>
      <c r="O65" s="169"/>
      <c r="P65" s="169"/>
    </row>
    <row r="66" spans="1:16" x14ac:dyDescent="0.15">
      <c r="A66" s="169" t="s">
        <v>33</v>
      </c>
      <c r="B66" s="169">
        <f>'将来負担比率（分子）の構造'!I$41</f>
        <v>66359</v>
      </c>
      <c r="C66" s="169"/>
      <c r="D66" s="169"/>
      <c r="E66" s="169">
        <f>'将来負担比率（分子）の構造'!J$41</f>
        <v>66736</v>
      </c>
      <c r="F66" s="169"/>
      <c r="G66" s="169"/>
      <c r="H66" s="169">
        <f>'将来負担比率（分子）の構造'!K$41</f>
        <v>68237</v>
      </c>
      <c r="I66" s="169"/>
      <c r="J66" s="169"/>
      <c r="K66" s="169">
        <f>'将来負担比率（分子）の構造'!L$41</f>
        <v>65268</v>
      </c>
      <c r="L66" s="169"/>
      <c r="M66" s="169"/>
      <c r="N66" s="169">
        <f>'将来負担比率（分子）の構造'!M$41</f>
        <v>61167</v>
      </c>
      <c r="O66" s="169"/>
      <c r="P66" s="169"/>
    </row>
    <row r="67" spans="1:16" x14ac:dyDescent="0.15">
      <c r="A67" s="169" t="s">
        <v>77</v>
      </c>
      <c r="B67" s="169" t="e">
        <f>NA()</f>
        <v>#N/A</v>
      </c>
      <c r="C67" s="169">
        <f>IF(ISNUMBER('将来負担比率（分子）の構造'!I$53), IF('将来負担比率（分子）の構造'!I$53 &lt; 0, 0, '将来負担比率（分子）の構造'!I$53), NA())</f>
        <v>7882</v>
      </c>
      <c r="D67" s="169" t="e">
        <f>NA()</f>
        <v>#N/A</v>
      </c>
      <c r="E67" s="169" t="e">
        <f>NA()</f>
        <v>#N/A</v>
      </c>
      <c r="F67" s="169">
        <f>IF(ISNUMBER('将来負担比率（分子）の構造'!J$53), IF('将来負担比率（分子）の構造'!J$53 &lt; 0, 0, '将来負担比率（分子）の構造'!J$53), NA())</f>
        <v>8987</v>
      </c>
      <c r="G67" s="169" t="e">
        <f>NA()</f>
        <v>#N/A</v>
      </c>
      <c r="H67" s="169" t="e">
        <f>NA()</f>
        <v>#N/A</v>
      </c>
      <c r="I67" s="169">
        <f>IF(ISNUMBER('将来負担比率（分子）の構造'!K$53), IF('将来負担比率（分子）の構造'!K$53 &lt; 0, 0, '将来負担比率（分子）の構造'!K$53), NA())</f>
        <v>9181</v>
      </c>
      <c r="J67" s="169" t="e">
        <f>NA()</f>
        <v>#N/A</v>
      </c>
      <c r="K67" s="169" t="e">
        <f>NA()</f>
        <v>#N/A</v>
      </c>
      <c r="L67" s="169">
        <f>IF(ISNUMBER('将来負担比率（分子）の構造'!L$53), IF('将来負担比率（分子）の構造'!L$53 &lt; 0, 0, '将来負担比率（分子）の構造'!L$53), NA())</f>
        <v>7982</v>
      </c>
      <c r="M67" s="169" t="e">
        <f>NA()</f>
        <v>#N/A</v>
      </c>
      <c r="N67" s="169" t="e">
        <f>NA()</f>
        <v>#N/A</v>
      </c>
      <c r="O67" s="169">
        <f>IF(ISNUMBER('将来負担比率（分子）の構造'!M$53), IF('将来負担比率（分子）の構造'!M$53 &lt; 0, 0, '将来負担比率（分子）の構造'!M$53), NA())</f>
        <v>5735</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5595</v>
      </c>
      <c r="C72" s="173">
        <f>基金残高に係る経年分析!G55</f>
        <v>6179</v>
      </c>
      <c r="D72" s="173">
        <f>基金残高に係る経年分析!H55</f>
        <v>6983</v>
      </c>
    </row>
    <row r="73" spans="1:16" x14ac:dyDescent="0.15">
      <c r="A73" s="172" t="s">
        <v>80</v>
      </c>
      <c r="B73" s="173">
        <f>基金残高に係る経年分析!F56</f>
        <v>1174</v>
      </c>
      <c r="C73" s="173">
        <f>基金残高に係る経年分析!G56</f>
        <v>1175</v>
      </c>
      <c r="D73" s="173">
        <f>基金残高に係る経年分析!H56</f>
        <v>1175</v>
      </c>
    </row>
    <row r="74" spans="1:16" x14ac:dyDescent="0.15">
      <c r="A74" s="172" t="s">
        <v>81</v>
      </c>
      <c r="B74" s="173">
        <f>基金残高に係る経年分析!F57</f>
        <v>7336</v>
      </c>
      <c r="C74" s="173">
        <f>基金残高に係る経年分析!G57</f>
        <v>7356</v>
      </c>
      <c r="D74" s="173">
        <f>基金残高に係る経年分析!H57</f>
        <v>7498</v>
      </c>
    </row>
  </sheetData>
  <sheetProtection algorithmName="SHA-512" hashValue="0IC/UyTS78o9YufYg0O5rENWwWbi1FVvGpAgWe6nb5J2X7anRmxP59AFAoNtJc9nrkRQC9jYdNT4n4r08oiZwg==" saltValue="alym0pX84cWgo2U9vRq/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13863727</v>
      </c>
      <c r="S5" s="600"/>
      <c r="T5" s="600"/>
      <c r="U5" s="600"/>
      <c r="V5" s="600"/>
      <c r="W5" s="600"/>
      <c r="X5" s="600"/>
      <c r="Y5" s="601"/>
      <c r="Z5" s="602">
        <v>25.6</v>
      </c>
      <c r="AA5" s="602"/>
      <c r="AB5" s="602"/>
      <c r="AC5" s="602"/>
      <c r="AD5" s="603">
        <v>13108230</v>
      </c>
      <c r="AE5" s="603"/>
      <c r="AF5" s="603"/>
      <c r="AG5" s="603"/>
      <c r="AH5" s="603"/>
      <c r="AI5" s="603"/>
      <c r="AJ5" s="603"/>
      <c r="AK5" s="603"/>
      <c r="AL5" s="604">
        <v>48</v>
      </c>
      <c r="AM5" s="605"/>
      <c r="AN5" s="605"/>
      <c r="AO5" s="606"/>
      <c r="AP5" s="596" t="s">
        <v>228</v>
      </c>
      <c r="AQ5" s="597"/>
      <c r="AR5" s="597"/>
      <c r="AS5" s="597"/>
      <c r="AT5" s="597"/>
      <c r="AU5" s="597"/>
      <c r="AV5" s="597"/>
      <c r="AW5" s="597"/>
      <c r="AX5" s="597"/>
      <c r="AY5" s="597"/>
      <c r="AZ5" s="597"/>
      <c r="BA5" s="597"/>
      <c r="BB5" s="597"/>
      <c r="BC5" s="597"/>
      <c r="BD5" s="597"/>
      <c r="BE5" s="597"/>
      <c r="BF5" s="598"/>
      <c r="BG5" s="610">
        <v>13107860</v>
      </c>
      <c r="BH5" s="611"/>
      <c r="BI5" s="611"/>
      <c r="BJ5" s="611"/>
      <c r="BK5" s="611"/>
      <c r="BL5" s="611"/>
      <c r="BM5" s="611"/>
      <c r="BN5" s="612"/>
      <c r="BO5" s="613">
        <v>94.5</v>
      </c>
      <c r="BP5" s="613"/>
      <c r="BQ5" s="613"/>
      <c r="BR5" s="613"/>
      <c r="BS5" s="614">
        <v>173703</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521529</v>
      </c>
      <c r="S6" s="611"/>
      <c r="T6" s="611"/>
      <c r="U6" s="611"/>
      <c r="V6" s="611"/>
      <c r="W6" s="611"/>
      <c r="X6" s="611"/>
      <c r="Y6" s="612"/>
      <c r="Z6" s="613">
        <v>1</v>
      </c>
      <c r="AA6" s="613"/>
      <c r="AB6" s="613"/>
      <c r="AC6" s="613"/>
      <c r="AD6" s="614">
        <v>521529</v>
      </c>
      <c r="AE6" s="614"/>
      <c r="AF6" s="614"/>
      <c r="AG6" s="614"/>
      <c r="AH6" s="614"/>
      <c r="AI6" s="614"/>
      <c r="AJ6" s="614"/>
      <c r="AK6" s="614"/>
      <c r="AL6" s="615">
        <v>1.9</v>
      </c>
      <c r="AM6" s="616"/>
      <c r="AN6" s="616"/>
      <c r="AO6" s="617"/>
      <c r="AP6" s="607" t="s">
        <v>233</v>
      </c>
      <c r="AQ6" s="608"/>
      <c r="AR6" s="608"/>
      <c r="AS6" s="608"/>
      <c r="AT6" s="608"/>
      <c r="AU6" s="608"/>
      <c r="AV6" s="608"/>
      <c r="AW6" s="608"/>
      <c r="AX6" s="608"/>
      <c r="AY6" s="608"/>
      <c r="AZ6" s="608"/>
      <c r="BA6" s="608"/>
      <c r="BB6" s="608"/>
      <c r="BC6" s="608"/>
      <c r="BD6" s="608"/>
      <c r="BE6" s="608"/>
      <c r="BF6" s="609"/>
      <c r="BG6" s="610">
        <v>13107860</v>
      </c>
      <c r="BH6" s="611"/>
      <c r="BI6" s="611"/>
      <c r="BJ6" s="611"/>
      <c r="BK6" s="611"/>
      <c r="BL6" s="611"/>
      <c r="BM6" s="611"/>
      <c r="BN6" s="612"/>
      <c r="BO6" s="613">
        <v>94.5</v>
      </c>
      <c r="BP6" s="613"/>
      <c r="BQ6" s="613"/>
      <c r="BR6" s="613"/>
      <c r="BS6" s="614">
        <v>173703</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306518</v>
      </c>
      <c r="CS6" s="611"/>
      <c r="CT6" s="611"/>
      <c r="CU6" s="611"/>
      <c r="CV6" s="611"/>
      <c r="CW6" s="611"/>
      <c r="CX6" s="611"/>
      <c r="CY6" s="612"/>
      <c r="CZ6" s="604">
        <v>0.6</v>
      </c>
      <c r="DA6" s="605"/>
      <c r="DB6" s="605"/>
      <c r="DC6" s="621"/>
      <c r="DD6" s="619" t="s">
        <v>235</v>
      </c>
      <c r="DE6" s="611"/>
      <c r="DF6" s="611"/>
      <c r="DG6" s="611"/>
      <c r="DH6" s="611"/>
      <c r="DI6" s="611"/>
      <c r="DJ6" s="611"/>
      <c r="DK6" s="611"/>
      <c r="DL6" s="611"/>
      <c r="DM6" s="611"/>
      <c r="DN6" s="611"/>
      <c r="DO6" s="611"/>
      <c r="DP6" s="612"/>
      <c r="DQ6" s="619">
        <v>306518</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5316</v>
      </c>
      <c r="S7" s="611"/>
      <c r="T7" s="611"/>
      <c r="U7" s="611"/>
      <c r="V7" s="611"/>
      <c r="W7" s="611"/>
      <c r="X7" s="611"/>
      <c r="Y7" s="612"/>
      <c r="Z7" s="613">
        <v>0</v>
      </c>
      <c r="AA7" s="613"/>
      <c r="AB7" s="613"/>
      <c r="AC7" s="613"/>
      <c r="AD7" s="614">
        <v>5316</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5234871</v>
      </c>
      <c r="BH7" s="611"/>
      <c r="BI7" s="611"/>
      <c r="BJ7" s="611"/>
      <c r="BK7" s="611"/>
      <c r="BL7" s="611"/>
      <c r="BM7" s="611"/>
      <c r="BN7" s="612"/>
      <c r="BO7" s="613">
        <v>37.799999999999997</v>
      </c>
      <c r="BP7" s="613"/>
      <c r="BQ7" s="613"/>
      <c r="BR7" s="613"/>
      <c r="BS7" s="614">
        <v>173703</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6305711</v>
      </c>
      <c r="CS7" s="611"/>
      <c r="CT7" s="611"/>
      <c r="CU7" s="611"/>
      <c r="CV7" s="611"/>
      <c r="CW7" s="611"/>
      <c r="CX7" s="611"/>
      <c r="CY7" s="612"/>
      <c r="CZ7" s="613">
        <v>12</v>
      </c>
      <c r="DA7" s="613"/>
      <c r="DB7" s="613"/>
      <c r="DC7" s="613"/>
      <c r="DD7" s="619">
        <v>762068</v>
      </c>
      <c r="DE7" s="611"/>
      <c r="DF7" s="611"/>
      <c r="DG7" s="611"/>
      <c r="DH7" s="611"/>
      <c r="DI7" s="611"/>
      <c r="DJ7" s="611"/>
      <c r="DK7" s="611"/>
      <c r="DL7" s="611"/>
      <c r="DM7" s="611"/>
      <c r="DN7" s="611"/>
      <c r="DO7" s="611"/>
      <c r="DP7" s="612"/>
      <c r="DQ7" s="619">
        <v>4956667</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57622</v>
      </c>
      <c r="S8" s="611"/>
      <c r="T8" s="611"/>
      <c r="U8" s="611"/>
      <c r="V8" s="611"/>
      <c r="W8" s="611"/>
      <c r="X8" s="611"/>
      <c r="Y8" s="612"/>
      <c r="Z8" s="613">
        <v>0.1</v>
      </c>
      <c r="AA8" s="613"/>
      <c r="AB8" s="613"/>
      <c r="AC8" s="613"/>
      <c r="AD8" s="614">
        <v>57622</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155383</v>
      </c>
      <c r="BH8" s="611"/>
      <c r="BI8" s="611"/>
      <c r="BJ8" s="611"/>
      <c r="BK8" s="611"/>
      <c r="BL8" s="611"/>
      <c r="BM8" s="611"/>
      <c r="BN8" s="612"/>
      <c r="BO8" s="613">
        <v>1.1000000000000001</v>
      </c>
      <c r="BP8" s="613"/>
      <c r="BQ8" s="613"/>
      <c r="BR8" s="613"/>
      <c r="BS8" s="614" t="s">
        <v>235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17155826</v>
      </c>
      <c r="CS8" s="611"/>
      <c r="CT8" s="611"/>
      <c r="CU8" s="611"/>
      <c r="CV8" s="611"/>
      <c r="CW8" s="611"/>
      <c r="CX8" s="611"/>
      <c r="CY8" s="612"/>
      <c r="CZ8" s="613">
        <v>32.700000000000003</v>
      </c>
      <c r="DA8" s="613"/>
      <c r="DB8" s="613"/>
      <c r="DC8" s="613"/>
      <c r="DD8" s="619">
        <v>119231</v>
      </c>
      <c r="DE8" s="611"/>
      <c r="DF8" s="611"/>
      <c r="DG8" s="611"/>
      <c r="DH8" s="611"/>
      <c r="DI8" s="611"/>
      <c r="DJ8" s="611"/>
      <c r="DK8" s="611"/>
      <c r="DL8" s="611"/>
      <c r="DM8" s="611"/>
      <c r="DN8" s="611"/>
      <c r="DO8" s="611"/>
      <c r="DP8" s="612"/>
      <c r="DQ8" s="619">
        <v>8193870</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40146</v>
      </c>
      <c r="S9" s="611"/>
      <c r="T9" s="611"/>
      <c r="U9" s="611"/>
      <c r="V9" s="611"/>
      <c r="W9" s="611"/>
      <c r="X9" s="611"/>
      <c r="Y9" s="612"/>
      <c r="Z9" s="613">
        <v>0.1</v>
      </c>
      <c r="AA9" s="613"/>
      <c r="AB9" s="613"/>
      <c r="AC9" s="613"/>
      <c r="AD9" s="614">
        <v>40146</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4178479</v>
      </c>
      <c r="BH9" s="611"/>
      <c r="BI9" s="611"/>
      <c r="BJ9" s="611"/>
      <c r="BK9" s="611"/>
      <c r="BL9" s="611"/>
      <c r="BM9" s="611"/>
      <c r="BN9" s="612"/>
      <c r="BO9" s="613">
        <v>30.1</v>
      </c>
      <c r="BP9" s="613"/>
      <c r="BQ9" s="613"/>
      <c r="BR9" s="613"/>
      <c r="BS9" s="614" t="s">
        <v>130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4122477</v>
      </c>
      <c r="CS9" s="611"/>
      <c r="CT9" s="611"/>
      <c r="CU9" s="611"/>
      <c r="CV9" s="611"/>
      <c r="CW9" s="611"/>
      <c r="CX9" s="611"/>
      <c r="CY9" s="612"/>
      <c r="CZ9" s="613">
        <v>7.9</v>
      </c>
      <c r="DA9" s="613"/>
      <c r="DB9" s="613"/>
      <c r="DC9" s="613"/>
      <c r="DD9" s="619">
        <v>85046</v>
      </c>
      <c r="DE9" s="611"/>
      <c r="DF9" s="611"/>
      <c r="DG9" s="611"/>
      <c r="DH9" s="611"/>
      <c r="DI9" s="611"/>
      <c r="DJ9" s="611"/>
      <c r="DK9" s="611"/>
      <c r="DL9" s="611"/>
      <c r="DM9" s="611"/>
      <c r="DN9" s="611"/>
      <c r="DO9" s="611"/>
      <c r="DP9" s="612"/>
      <c r="DQ9" s="619">
        <v>2837390</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139</v>
      </c>
      <c r="AA10" s="613"/>
      <c r="AB10" s="613"/>
      <c r="AC10" s="613"/>
      <c r="AD10" s="614" t="s">
        <v>235</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293218</v>
      </c>
      <c r="BH10" s="611"/>
      <c r="BI10" s="611"/>
      <c r="BJ10" s="611"/>
      <c r="BK10" s="611"/>
      <c r="BL10" s="611"/>
      <c r="BM10" s="611"/>
      <c r="BN10" s="612"/>
      <c r="BO10" s="613">
        <v>2.1</v>
      </c>
      <c r="BP10" s="613"/>
      <c r="BQ10" s="613"/>
      <c r="BR10" s="613"/>
      <c r="BS10" s="614" t="s">
        <v>235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372819</v>
      </c>
      <c r="CS10" s="611"/>
      <c r="CT10" s="611"/>
      <c r="CU10" s="611"/>
      <c r="CV10" s="611"/>
      <c r="CW10" s="611"/>
      <c r="CX10" s="611"/>
      <c r="CY10" s="612"/>
      <c r="CZ10" s="613">
        <v>0.7</v>
      </c>
      <c r="DA10" s="613"/>
      <c r="DB10" s="613"/>
      <c r="DC10" s="613"/>
      <c r="DD10" s="619" t="s">
        <v>130</v>
      </c>
      <c r="DE10" s="611"/>
      <c r="DF10" s="611"/>
      <c r="DG10" s="611"/>
      <c r="DH10" s="611"/>
      <c r="DI10" s="611"/>
      <c r="DJ10" s="611"/>
      <c r="DK10" s="611"/>
      <c r="DL10" s="611"/>
      <c r="DM10" s="611"/>
      <c r="DN10" s="611"/>
      <c r="DO10" s="611"/>
      <c r="DP10" s="612"/>
      <c r="DQ10" s="619">
        <v>121531</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2296903</v>
      </c>
      <c r="S11" s="611"/>
      <c r="T11" s="611"/>
      <c r="U11" s="611"/>
      <c r="V11" s="611"/>
      <c r="W11" s="611"/>
      <c r="X11" s="611"/>
      <c r="Y11" s="612"/>
      <c r="Z11" s="615">
        <v>4.2</v>
      </c>
      <c r="AA11" s="616"/>
      <c r="AB11" s="616"/>
      <c r="AC11" s="622"/>
      <c r="AD11" s="619">
        <v>2296903</v>
      </c>
      <c r="AE11" s="611"/>
      <c r="AF11" s="611"/>
      <c r="AG11" s="611"/>
      <c r="AH11" s="611"/>
      <c r="AI11" s="611"/>
      <c r="AJ11" s="611"/>
      <c r="AK11" s="612"/>
      <c r="AL11" s="615">
        <v>8.4</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607791</v>
      </c>
      <c r="BH11" s="611"/>
      <c r="BI11" s="611"/>
      <c r="BJ11" s="611"/>
      <c r="BK11" s="611"/>
      <c r="BL11" s="611"/>
      <c r="BM11" s="611"/>
      <c r="BN11" s="612"/>
      <c r="BO11" s="613">
        <v>4.4000000000000004</v>
      </c>
      <c r="BP11" s="613"/>
      <c r="BQ11" s="613"/>
      <c r="BR11" s="613"/>
      <c r="BS11" s="614">
        <v>173703</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1092703</v>
      </c>
      <c r="CS11" s="611"/>
      <c r="CT11" s="611"/>
      <c r="CU11" s="611"/>
      <c r="CV11" s="611"/>
      <c r="CW11" s="611"/>
      <c r="CX11" s="611"/>
      <c r="CY11" s="612"/>
      <c r="CZ11" s="613">
        <v>2.1</v>
      </c>
      <c r="DA11" s="613"/>
      <c r="DB11" s="613"/>
      <c r="DC11" s="613"/>
      <c r="DD11" s="619">
        <v>182019</v>
      </c>
      <c r="DE11" s="611"/>
      <c r="DF11" s="611"/>
      <c r="DG11" s="611"/>
      <c r="DH11" s="611"/>
      <c r="DI11" s="611"/>
      <c r="DJ11" s="611"/>
      <c r="DK11" s="611"/>
      <c r="DL11" s="611"/>
      <c r="DM11" s="611"/>
      <c r="DN11" s="611"/>
      <c r="DO11" s="611"/>
      <c r="DP11" s="612"/>
      <c r="DQ11" s="619">
        <v>591424</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89936</v>
      </c>
      <c r="S12" s="611"/>
      <c r="T12" s="611"/>
      <c r="U12" s="611"/>
      <c r="V12" s="611"/>
      <c r="W12" s="611"/>
      <c r="X12" s="611"/>
      <c r="Y12" s="612"/>
      <c r="Z12" s="613">
        <v>0.2</v>
      </c>
      <c r="AA12" s="613"/>
      <c r="AB12" s="613"/>
      <c r="AC12" s="613"/>
      <c r="AD12" s="614">
        <v>89936</v>
      </c>
      <c r="AE12" s="614"/>
      <c r="AF12" s="614"/>
      <c r="AG12" s="614"/>
      <c r="AH12" s="614"/>
      <c r="AI12" s="614"/>
      <c r="AJ12" s="614"/>
      <c r="AK12" s="614"/>
      <c r="AL12" s="615">
        <v>0.3</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6891680</v>
      </c>
      <c r="BH12" s="611"/>
      <c r="BI12" s="611"/>
      <c r="BJ12" s="611"/>
      <c r="BK12" s="611"/>
      <c r="BL12" s="611"/>
      <c r="BM12" s="611"/>
      <c r="BN12" s="612"/>
      <c r="BO12" s="613">
        <v>49.7</v>
      </c>
      <c r="BP12" s="613"/>
      <c r="BQ12" s="613"/>
      <c r="BR12" s="613"/>
      <c r="BS12" s="614" t="s">
        <v>235</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2046991</v>
      </c>
      <c r="CS12" s="611"/>
      <c r="CT12" s="611"/>
      <c r="CU12" s="611"/>
      <c r="CV12" s="611"/>
      <c r="CW12" s="611"/>
      <c r="CX12" s="611"/>
      <c r="CY12" s="612"/>
      <c r="CZ12" s="613">
        <v>3.9</v>
      </c>
      <c r="DA12" s="613"/>
      <c r="DB12" s="613"/>
      <c r="DC12" s="613"/>
      <c r="DD12" s="619">
        <v>17726</v>
      </c>
      <c r="DE12" s="611"/>
      <c r="DF12" s="611"/>
      <c r="DG12" s="611"/>
      <c r="DH12" s="611"/>
      <c r="DI12" s="611"/>
      <c r="DJ12" s="611"/>
      <c r="DK12" s="611"/>
      <c r="DL12" s="611"/>
      <c r="DM12" s="611"/>
      <c r="DN12" s="611"/>
      <c r="DO12" s="611"/>
      <c r="DP12" s="612"/>
      <c r="DQ12" s="619">
        <v>793814</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235</v>
      </c>
      <c r="AA13" s="613"/>
      <c r="AB13" s="613"/>
      <c r="AC13" s="613"/>
      <c r="AD13" s="614" t="s">
        <v>130</v>
      </c>
      <c r="AE13" s="614"/>
      <c r="AF13" s="614"/>
      <c r="AG13" s="614"/>
      <c r="AH13" s="614"/>
      <c r="AI13" s="614"/>
      <c r="AJ13" s="614"/>
      <c r="AK13" s="614"/>
      <c r="AL13" s="615" t="s">
        <v>130</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6721642</v>
      </c>
      <c r="BH13" s="611"/>
      <c r="BI13" s="611"/>
      <c r="BJ13" s="611"/>
      <c r="BK13" s="611"/>
      <c r="BL13" s="611"/>
      <c r="BM13" s="611"/>
      <c r="BN13" s="612"/>
      <c r="BO13" s="613">
        <v>48.5</v>
      </c>
      <c r="BP13" s="613"/>
      <c r="BQ13" s="613"/>
      <c r="BR13" s="613"/>
      <c r="BS13" s="614" t="s">
        <v>139</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5527823</v>
      </c>
      <c r="CS13" s="611"/>
      <c r="CT13" s="611"/>
      <c r="CU13" s="611"/>
      <c r="CV13" s="611"/>
      <c r="CW13" s="611"/>
      <c r="CX13" s="611"/>
      <c r="CY13" s="612"/>
      <c r="CZ13" s="613">
        <v>10.5</v>
      </c>
      <c r="DA13" s="613"/>
      <c r="DB13" s="613"/>
      <c r="DC13" s="613"/>
      <c r="DD13" s="619">
        <v>2574919</v>
      </c>
      <c r="DE13" s="611"/>
      <c r="DF13" s="611"/>
      <c r="DG13" s="611"/>
      <c r="DH13" s="611"/>
      <c r="DI13" s="611"/>
      <c r="DJ13" s="611"/>
      <c r="DK13" s="611"/>
      <c r="DL13" s="611"/>
      <c r="DM13" s="611"/>
      <c r="DN13" s="611"/>
      <c r="DO13" s="611"/>
      <c r="DP13" s="612"/>
      <c r="DQ13" s="619">
        <v>2900080</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v>14</v>
      </c>
      <c r="S14" s="611"/>
      <c r="T14" s="611"/>
      <c r="U14" s="611"/>
      <c r="V14" s="611"/>
      <c r="W14" s="611"/>
      <c r="X14" s="611"/>
      <c r="Y14" s="612"/>
      <c r="Z14" s="613">
        <v>0</v>
      </c>
      <c r="AA14" s="613"/>
      <c r="AB14" s="613"/>
      <c r="AC14" s="613"/>
      <c r="AD14" s="614">
        <v>14</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348909</v>
      </c>
      <c r="BH14" s="611"/>
      <c r="BI14" s="611"/>
      <c r="BJ14" s="611"/>
      <c r="BK14" s="611"/>
      <c r="BL14" s="611"/>
      <c r="BM14" s="611"/>
      <c r="BN14" s="612"/>
      <c r="BO14" s="613">
        <v>2.5</v>
      </c>
      <c r="BP14" s="613"/>
      <c r="BQ14" s="613"/>
      <c r="BR14" s="613"/>
      <c r="BS14" s="614" t="s">
        <v>235</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2123551</v>
      </c>
      <c r="CS14" s="611"/>
      <c r="CT14" s="611"/>
      <c r="CU14" s="611"/>
      <c r="CV14" s="611"/>
      <c r="CW14" s="611"/>
      <c r="CX14" s="611"/>
      <c r="CY14" s="612"/>
      <c r="CZ14" s="613">
        <v>4</v>
      </c>
      <c r="DA14" s="613"/>
      <c r="DB14" s="613"/>
      <c r="DC14" s="613"/>
      <c r="DD14" s="619">
        <v>434365</v>
      </c>
      <c r="DE14" s="611"/>
      <c r="DF14" s="611"/>
      <c r="DG14" s="611"/>
      <c r="DH14" s="611"/>
      <c r="DI14" s="611"/>
      <c r="DJ14" s="611"/>
      <c r="DK14" s="611"/>
      <c r="DL14" s="611"/>
      <c r="DM14" s="611"/>
      <c r="DN14" s="611"/>
      <c r="DO14" s="611"/>
      <c r="DP14" s="612"/>
      <c r="DQ14" s="619">
        <v>1447781</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235</v>
      </c>
      <c r="AA15" s="613"/>
      <c r="AB15" s="613"/>
      <c r="AC15" s="613"/>
      <c r="AD15" s="614" t="s">
        <v>130</v>
      </c>
      <c r="AE15" s="614"/>
      <c r="AF15" s="614"/>
      <c r="AG15" s="614"/>
      <c r="AH15" s="614"/>
      <c r="AI15" s="614"/>
      <c r="AJ15" s="614"/>
      <c r="AK15" s="614"/>
      <c r="AL15" s="615" t="s">
        <v>139</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632400</v>
      </c>
      <c r="BH15" s="611"/>
      <c r="BI15" s="611"/>
      <c r="BJ15" s="611"/>
      <c r="BK15" s="611"/>
      <c r="BL15" s="611"/>
      <c r="BM15" s="611"/>
      <c r="BN15" s="612"/>
      <c r="BO15" s="613">
        <v>4.5999999999999996</v>
      </c>
      <c r="BP15" s="613"/>
      <c r="BQ15" s="613"/>
      <c r="BR15" s="613"/>
      <c r="BS15" s="614" t="s">
        <v>235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4013261</v>
      </c>
      <c r="CS15" s="611"/>
      <c r="CT15" s="611"/>
      <c r="CU15" s="611"/>
      <c r="CV15" s="611"/>
      <c r="CW15" s="611"/>
      <c r="CX15" s="611"/>
      <c r="CY15" s="612"/>
      <c r="CZ15" s="613">
        <v>7.6</v>
      </c>
      <c r="DA15" s="613"/>
      <c r="DB15" s="613"/>
      <c r="DC15" s="613"/>
      <c r="DD15" s="619">
        <v>532888</v>
      </c>
      <c r="DE15" s="611"/>
      <c r="DF15" s="611"/>
      <c r="DG15" s="611"/>
      <c r="DH15" s="611"/>
      <c r="DI15" s="611"/>
      <c r="DJ15" s="611"/>
      <c r="DK15" s="611"/>
      <c r="DL15" s="611"/>
      <c r="DM15" s="611"/>
      <c r="DN15" s="611"/>
      <c r="DO15" s="611"/>
      <c r="DP15" s="612"/>
      <c r="DQ15" s="619">
        <v>2814449</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56263</v>
      </c>
      <c r="S16" s="611"/>
      <c r="T16" s="611"/>
      <c r="U16" s="611"/>
      <c r="V16" s="611"/>
      <c r="W16" s="611"/>
      <c r="X16" s="611"/>
      <c r="Y16" s="612"/>
      <c r="Z16" s="613">
        <v>0.1</v>
      </c>
      <c r="AA16" s="613"/>
      <c r="AB16" s="613"/>
      <c r="AC16" s="613"/>
      <c r="AD16" s="614">
        <v>56263</v>
      </c>
      <c r="AE16" s="614"/>
      <c r="AF16" s="614"/>
      <c r="AG16" s="614"/>
      <c r="AH16" s="614"/>
      <c r="AI16" s="614"/>
      <c r="AJ16" s="614"/>
      <c r="AK16" s="614"/>
      <c r="AL16" s="615">
        <v>0.2</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139</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1980944</v>
      </c>
      <c r="CS16" s="611"/>
      <c r="CT16" s="611"/>
      <c r="CU16" s="611"/>
      <c r="CV16" s="611"/>
      <c r="CW16" s="611"/>
      <c r="CX16" s="611"/>
      <c r="CY16" s="612"/>
      <c r="CZ16" s="613">
        <v>3.8</v>
      </c>
      <c r="DA16" s="613"/>
      <c r="DB16" s="613"/>
      <c r="DC16" s="613"/>
      <c r="DD16" s="619" t="s">
        <v>235</v>
      </c>
      <c r="DE16" s="611"/>
      <c r="DF16" s="611"/>
      <c r="DG16" s="611"/>
      <c r="DH16" s="611"/>
      <c r="DI16" s="611"/>
      <c r="DJ16" s="611"/>
      <c r="DK16" s="611"/>
      <c r="DL16" s="611"/>
      <c r="DM16" s="611"/>
      <c r="DN16" s="611"/>
      <c r="DO16" s="611"/>
      <c r="DP16" s="612"/>
      <c r="DQ16" s="619">
        <v>484860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223335</v>
      </c>
      <c r="S17" s="611"/>
      <c r="T17" s="611"/>
      <c r="U17" s="611"/>
      <c r="V17" s="611"/>
      <c r="W17" s="611"/>
      <c r="X17" s="611"/>
      <c r="Y17" s="612"/>
      <c r="Z17" s="613">
        <v>0.4</v>
      </c>
      <c r="AA17" s="613"/>
      <c r="AB17" s="613"/>
      <c r="AC17" s="613"/>
      <c r="AD17" s="614">
        <v>223335</v>
      </c>
      <c r="AE17" s="614"/>
      <c r="AF17" s="614"/>
      <c r="AG17" s="614"/>
      <c r="AH17" s="614"/>
      <c r="AI17" s="614"/>
      <c r="AJ17" s="614"/>
      <c r="AK17" s="614"/>
      <c r="AL17" s="615">
        <v>0.8</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139</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7451451</v>
      </c>
      <c r="CS17" s="611"/>
      <c r="CT17" s="611"/>
      <c r="CU17" s="611"/>
      <c r="CV17" s="611"/>
      <c r="CW17" s="611"/>
      <c r="CX17" s="611"/>
      <c r="CY17" s="612"/>
      <c r="CZ17" s="613">
        <v>14.2</v>
      </c>
      <c r="DA17" s="613"/>
      <c r="DB17" s="613"/>
      <c r="DC17" s="613"/>
      <c r="DD17" s="619" t="s">
        <v>235</v>
      </c>
      <c r="DE17" s="611"/>
      <c r="DF17" s="611"/>
      <c r="DG17" s="611"/>
      <c r="DH17" s="611"/>
      <c r="DI17" s="611"/>
      <c r="DJ17" s="611"/>
      <c r="DK17" s="611"/>
      <c r="DL17" s="611"/>
      <c r="DM17" s="611"/>
      <c r="DN17" s="611"/>
      <c r="DO17" s="611"/>
      <c r="DP17" s="612"/>
      <c r="DQ17" s="619">
        <v>7223924</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93810</v>
      </c>
      <c r="S18" s="611"/>
      <c r="T18" s="611"/>
      <c r="U18" s="611"/>
      <c r="V18" s="611"/>
      <c r="W18" s="611"/>
      <c r="X18" s="611"/>
      <c r="Y18" s="612"/>
      <c r="Z18" s="613">
        <v>0.2</v>
      </c>
      <c r="AA18" s="613"/>
      <c r="AB18" s="613"/>
      <c r="AC18" s="613"/>
      <c r="AD18" s="614">
        <v>93810</v>
      </c>
      <c r="AE18" s="614"/>
      <c r="AF18" s="614"/>
      <c r="AG18" s="614"/>
      <c r="AH18" s="614"/>
      <c r="AI18" s="614"/>
      <c r="AJ18" s="614"/>
      <c r="AK18" s="614"/>
      <c r="AL18" s="615">
        <v>0.3</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139</v>
      </c>
      <c r="BH18" s="611"/>
      <c r="BI18" s="611"/>
      <c r="BJ18" s="611"/>
      <c r="BK18" s="611"/>
      <c r="BL18" s="611"/>
      <c r="BM18" s="611"/>
      <c r="BN18" s="612"/>
      <c r="BO18" s="613" t="s">
        <v>235</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139</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81070</v>
      </c>
      <c r="S19" s="611"/>
      <c r="T19" s="611"/>
      <c r="U19" s="611"/>
      <c r="V19" s="611"/>
      <c r="W19" s="611"/>
      <c r="X19" s="611"/>
      <c r="Y19" s="612"/>
      <c r="Z19" s="613">
        <v>0.1</v>
      </c>
      <c r="AA19" s="613"/>
      <c r="AB19" s="613"/>
      <c r="AC19" s="613"/>
      <c r="AD19" s="614">
        <v>81070</v>
      </c>
      <c r="AE19" s="614"/>
      <c r="AF19" s="614"/>
      <c r="AG19" s="614"/>
      <c r="AH19" s="614"/>
      <c r="AI19" s="614"/>
      <c r="AJ19" s="614"/>
      <c r="AK19" s="614"/>
      <c r="AL19" s="615">
        <v>0.3</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755867</v>
      </c>
      <c r="BH19" s="611"/>
      <c r="BI19" s="611"/>
      <c r="BJ19" s="611"/>
      <c r="BK19" s="611"/>
      <c r="BL19" s="611"/>
      <c r="BM19" s="611"/>
      <c r="BN19" s="612"/>
      <c r="BO19" s="613">
        <v>5.5</v>
      </c>
      <c r="BP19" s="613"/>
      <c r="BQ19" s="613"/>
      <c r="BR19" s="613"/>
      <c r="BS19" s="614" t="s">
        <v>235</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139</v>
      </c>
      <c r="DA19" s="613"/>
      <c r="DB19" s="613"/>
      <c r="DC19" s="613"/>
      <c r="DD19" s="619" t="s">
        <v>130</v>
      </c>
      <c r="DE19" s="611"/>
      <c r="DF19" s="611"/>
      <c r="DG19" s="611"/>
      <c r="DH19" s="611"/>
      <c r="DI19" s="611"/>
      <c r="DJ19" s="611"/>
      <c r="DK19" s="611"/>
      <c r="DL19" s="611"/>
      <c r="DM19" s="611"/>
      <c r="DN19" s="611"/>
      <c r="DO19" s="611"/>
      <c r="DP19" s="612"/>
      <c r="DQ19" s="619" t="s">
        <v>139</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12740</v>
      </c>
      <c r="S20" s="611"/>
      <c r="T20" s="611"/>
      <c r="U20" s="611"/>
      <c r="V20" s="611"/>
      <c r="W20" s="611"/>
      <c r="X20" s="611"/>
      <c r="Y20" s="612"/>
      <c r="Z20" s="613">
        <v>0</v>
      </c>
      <c r="AA20" s="613"/>
      <c r="AB20" s="613"/>
      <c r="AC20" s="613"/>
      <c r="AD20" s="614">
        <v>12740</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755867</v>
      </c>
      <c r="BH20" s="611"/>
      <c r="BI20" s="611"/>
      <c r="BJ20" s="611"/>
      <c r="BK20" s="611"/>
      <c r="BL20" s="611"/>
      <c r="BM20" s="611"/>
      <c r="BN20" s="612"/>
      <c r="BO20" s="613">
        <v>5.5</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52500075</v>
      </c>
      <c r="CS20" s="611"/>
      <c r="CT20" s="611"/>
      <c r="CU20" s="611"/>
      <c r="CV20" s="611"/>
      <c r="CW20" s="611"/>
      <c r="CX20" s="611"/>
      <c r="CY20" s="612"/>
      <c r="CZ20" s="613">
        <v>100</v>
      </c>
      <c r="DA20" s="613"/>
      <c r="DB20" s="613"/>
      <c r="DC20" s="613"/>
      <c r="DD20" s="619">
        <v>4708262</v>
      </c>
      <c r="DE20" s="611"/>
      <c r="DF20" s="611"/>
      <c r="DG20" s="611"/>
      <c r="DH20" s="611"/>
      <c r="DI20" s="611"/>
      <c r="DJ20" s="611"/>
      <c r="DK20" s="611"/>
      <c r="DL20" s="611"/>
      <c r="DM20" s="611"/>
      <c r="DN20" s="611"/>
      <c r="DO20" s="611"/>
      <c r="DP20" s="612"/>
      <c r="DQ20" s="619">
        <v>32672308</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12169613</v>
      </c>
      <c r="S21" s="611"/>
      <c r="T21" s="611"/>
      <c r="U21" s="611"/>
      <c r="V21" s="611"/>
      <c r="W21" s="611"/>
      <c r="X21" s="611"/>
      <c r="Y21" s="612"/>
      <c r="Z21" s="613">
        <v>22.4</v>
      </c>
      <c r="AA21" s="613"/>
      <c r="AB21" s="613"/>
      <c r="AC21" s="613"/>
      <c r="AD21" s="614">
        <v>10714232</v>
      </c>
      <c r="AE21" s="614"/>
      <c r="AF21" s="614"/>
      <c r="AG21" s="614"/>
      <c r="AH21" s="614"/>
      <c r="AI21" s="614"/>
      <c r="AJ21" s="614"/>
      <c r="AK21" s="614"/>
      <c r="AL21" s="615">
        <v>39.200000000000003</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370</v>
      </c>
      <c r="BH21" s="611"/>
      <c r="BI21" s="611"/>
      <c r="BJ21" s="611"/>
      <c r="BK21" s="611"/>
      <c r="BL21" s="611"/>
      <c r="BM21" s="611"/>
      <c r="BN21" s="612"/>
      <c r="BO21" s="613">
        <v>0</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10714232</v>
      </c>
      <c r="S22" s="611"/>
      <c r="T22" s="611"/>
      <c r="U22" s="611"/>
      <c r="V22" s="611"/>
      <c r="W22" s="611"/>
      <c r="X22" s="611"/>
      <c r="Y22" s="612"/>
      <c r="Z22" s="613">
        <v>19.8</v>
      </c>
      <c r="AA22" s="613"/>
      <c r="AB22" s="613"/>
      <c r="AC22" s="613"/>
      <c r="AD22" s="614">
        <v>10714232</v>
      </c>
      <c r="AE22" s="614"/>
      <c r="AF22" s="614"/>
      <c r="AG22" s="614"/>
      <c r="AH22" s="614"/>
      <c r="AI22" s="614"/>
      <c r="AJ22" s="614"/>
      <c r="AK22" s="614"/>
      <c r="AL22" s="615">
        <v>39.200000000000003</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139</v>
      </c>
      <c r="BP22" s="613"/>
      <c r="BQ22" s="613"/>
      <c r="BR22" s="613"/>
      <c r="BS22" s="614" t="s">
        <v>235</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1455381</v>
      </c>
      <c r="S23" s="611"/>
      <c r="T23" s="611"/>
      <c r="U23" s="611"/>
      <c r="V23" s="611"/>
      <c r="W23" s="611"/>
      <c r="X23" s="611"/>
      <c r="Y23" s="612"/>
      <c r="Z23" s="613">
        <v>2.7</v>
      </c>
      <c r="AA23" s="613"/>
      <c r="AB23" s="613"/>
      <c r="AC23" s="613"/>
      <c r="AD23" s="614" t="s">
        <v>235</v>
      </c>
      <c r="AE23" s="614"/>
      <c r="AF23" s="614"/>
      <c r="AG23" s="614"/>
      <c r="AH23" s="614"/>
      <c r="AI23" s="614"/>
      <c r="AJ23" s="614"/>
      <c r="AK23" s="614"/>
      <c r="AL23" s="615" t="s">
        <v>130</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755497</v>
      </c>
      <c r="BH23" s="611"/>
      <c r="BI23" s="611"/>
      <c r="BJ23" s="611"/>
      <c r="BK23" s="611"/>
      <c r="BL23" s="611"/>
      <c r="BM23" s="611"/>
      <c r="BN23" s="612"/>
      <c r="BO23" s="613">
        <v>5.4</v>
      </c>
      <c r="BP23" s="613"/>
      <c r="BQ23" s="613"/>
      <c r="BR23" s="613"/>
      <c r="BS23" s="614" t="s">
        <v>130</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t="s">
        <v>130</v>
      </c>
      <c r="S24" s="611"/>
      <c r="T24" s="611"/>
      <c r="U24" s="611"/>
      <c r="V24" s="611"/>
      <c r="W24" s="611"/>
      <c r="X24" s="611"/>
      <c r="Y24" s="612"/>
      <c r="Z24" s="613" t="s">
        <v>235</v>
      </c>
      <c r="AA24" s="613"/>
      <c r="AB24" s="613"/>
      <c r="AC24" s="613"/>
      <c r="AD24" s="614" t="s">
        <v>235</v>
      </c>
      <c r="AE24" s="614"/>
      <c r="AF24" s="614"/>
      <c r="AG24" s="614"/>
      <c r="AH24" s="614"/>
      <c r="AI24" s="614"/>
      <c r="AJ24" s="614"/>
      <c r="AK24" s="614"/>
      <c r="AL24" s="615" t="s">
        <v>235</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130</v>
      </c>
      <c r="BP24" s="613"/>
      <c r="BQ24" s="613"/>
      <c r="BR24" s="613"/>
      <c r="BS24" s="614" t="s">
        <v>139</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24888951</v>
      </c>
      <c r="CS24" s="600"/>
      <c r="CT24" s="600"/>
      <c r="CU24" s="600"/>
      <c r="CV24" s="600"/>
      <c r="CW24" s="600"/>
      <c r="CX24" s="600"/>
      <c r="CY24" s="601"/>
      <c r="CZ24" s="604">
        <v>47.4</v>
      </c>
      <c r="DA24" s="605"/>
      <c r="DB24" s="605"/>
      <c r="DC24" s="621"/>
      <c r="DD24" s="640">
        <v>16887720</v>
      </c>
      <c r="DE24" s="600"/>
      <c r="DF24" s="600"/>
      <c r="DG24" s="600"/>
      <c r="DH24" s="600"/>
      <c r="DI24" s="600"/>
      <c r="DJ24" s="600"/>
      <c r="DK24" s="601"/>
      <c r="DL24" s="640">
        <v>15848796</v>
      </c>
      <c r="DM24" s="600"/>
      <c r="DN24" s="600"/>
      <c r="DO24" s="600"/>
      <c r="DP24" s="600"/>
      <c r="DQ24" s="600"/>
      <c r="DR24" s="600"/>
      <c r="DS24" s="600"/>
      <c r="DT24" s="600"/>
      <c r="DU24" s="600"/>
      <c r="DV24" s="601"/>
      <c r="DW24" s="604">
        <v>57.4</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29418214</v>
      </c>
      <c r="S25" s="611"/>
      <c r="T25" s="611"/>
      <c r="U25" s="611"/>
      <c r="V25" s="611"/>
      <c r="W25" s="611"/>
      <c r="X25" s="611"/>
      <c r="Y25" s="612"/>
      <c r="Z25" s="613">
        <v>54.2</v>
      </c>
      <c r="AA25" s="613"/>
      <c r="AB25" s="613"/>
      <c r="AC25" s="613"/>
      <c r="AD25" s="614">
        <v>27207336</v>
      </c>
      <c r="AE25" s="614"/>
      <c r="AF25" s="614"/>
      <c r="AG25" s="614"/>
      <c r="AH25" s="614"/>
      <c r="AI25" s="614"/>
      <c r="AJ25" s="614"/>
      <c r="AK25" s="614"/>
      <c r="AL25" s="615">
        <v>99.6</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7931321</v>
      </c>
      <c r="CS25" s="643"/>
      <c r="CT25" s="643"/>
      <c r="CU25" s="643"/>
      <c r="CV25" s="643"/>
      <c r="CW25" s="643"/>
      <c r="CX25" s="643"/>
      <c r="CY25" s="644"/>
      <c r="CZ25" s="615">
        <v>15.1</v>
      </c>
      <c r="DA25" s="641"/>
      <c r="DB25" s="641"/>
      <c r="DC25" s="645"/>
      <c r="DD25" s="619">
        <v>6983560</v>
      </c>
      <c r="DE25" s="643"/>
      <c r="DF25" s="643"/>
      <c r="DG25" s="643"/>
      <c r="DH25" s="643"/>
      <c r="DI25" s="643"/>
      <c r="DJ25" s="643"/>
      <c r="DK25" s="644"/>
      <c r="DL25" s="619">
        <v>6942429</v>
      </c>
      <c r="DM25" s="643"/>
      <c r="DN25" s="643"/>
      <c r="DO25" s="643"/>
      <c r="DP25" s="643"/>
      <c r="DQ25" s="643"/>
      <c r="DR25" s="643"/>
      <c r="DS25" s="643"/>
      <c r="DT25" s="643"/>
      <c r="DU25" s="643"/>
      <c r="DV25" s="644"/>
      <c r="DW25" s="615">
        <v>25.1</v>
      </c>
      <c r="DX25" s="641"/>
      <c r="DY25" s="641"/>
      <c r="DZ25" s="641"/>
      <c r="EA25" s="641"/>
      <c r="EB25" s="641"/>
      <c r="EC25" s="642"/>
    </row>
    <row r="26" spans="2:133" ht="11.25" customHeight="1" x14ac:dyDescent="0.15">
      <c r="B26" s="607" t="s">
        <v>296</v>
      </c>
      <c r="C26" s="608"/>
      <c r="D26" s="608"/>
      <c r="E26" s="608"/>
      <c r="F26" s="608"/>
      <c r="G26" s="608"/>
      <c r="H26" s="608"/>
      <c r="I26" s="608"/>
      <c r="J26" s="608"/>
      <c r="K26" s="608"/>
      <c r="L26" s="608"/>
      <c r="M26" s="608"/>
      <c r="N26" s="608"/>
      <c r="O26" s="608"/>
      <c r="P26" s="608"/>
      <c r="Q26" s="609"/>
      <c r="R26" s="610">
        <v>9248</v>
      </c>
      <c r="S26" s="611"/>
      <c r="T26" s="611"/>
      <c r="U26" s="611"/>
      <c r="V26" s="611"/>
      <c r="W26" s="611"/>
      <c r="X26" s="611"/>
      <c r="Y26" s="612"/>
      <c r="Z26" s="613">
        <v>0</v>
      </c>
      <c r="AA26" s="613"/>
      <c r="AB26" s="613"/>
      <c r="AC26" s="613"/>
      <c r="AD26" s="614">
        <v>9248</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139</v>
      </c>
      <c r="BP26" s="613"/>
      <c r="BQ26" s="613"/>
      <c r="BR26" s="613"/>
      <c r="BS26" s="614" t="s">
        <v>235</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5200122</v>
      </c>
      <c r="CS26" s="611"/>
      <c r="CT26" s="611"/>
      <c r="CU26" s="611"/>
      <c r="CV26" s="611"/>
      <c r="CW26" s="611"/>
      <c r="CX26" s="611"/>
      <c r="CY26" s="612"/>
      <c r="CZ26" s="615">
        <v>9.9</v>
      </c>
      <c r="DA26" s="641"/>
      <c r="DB26" s="641"/>
      <c r="DC26" s="645"/>
      <c r="DD26" s="619">
        <v>4534989</v>
      </c>
      <c r="DE26" s="611"/>
      <c r="DF26" s="611"/>
      <c r="DG26" s="611"/>
      <c r="DH26" s="611"/>
      <c r="DI26" s="611"/>
      <c r="DJ26" s="611"/>
      <c r="DK26" s="612"/>
      <c r="DL26" s="619" t="s">
        <v>130</v>
      </c>
      <c r="DM26" s="611"/>
      <c r="DN26" s="611"/>
      <c r="DO26" s="611"/>
      <c r="DP26" s="611"/>
      <c r="DQ26" s="611"/>
      <c r="DR26" s="611"/>
      <c r="DS26" s="611"/>
      <c r="DT26" s="611"/>
      <c r="DU26" s="611"/>
      <c r="DV26" s="612"/>
      <c r="DW26" s="615" t="s">
        <v>235</v>
      </c>
      <c r="DX26" s="641"/>
      <c r="DY26" s="641"/>
      <c r="DZ26" s="641"/>
      <c r="EA26" s="641"/>
      <c r="EB26" s="641"/>
      <c r="EC26" s="642"/>
    </row>
    <row r="27" spans="2:133" ht="11.25" customHeight="1" x14ac:dyDescent="0.15">
      <c r="B27" s="607" t="s">
        <v>299</v>
      </c>
      <c r="C27" s="608"/>
      <c r="D27" s="608"/>
      <c r="E27" s="608"/>
      <c r="F27" s="608"/>
      <c r="G27" s="608"/>
      <c r="H27" s="608"/>
      <c r="I27" s="608"/>
      <c r="J27" s="608"/>
      <c r="K27" s="608"/>
      <c r="L27" s="608"/>
      <c r="M27" s="608"/>
      <c r="N27" s="608"/>
      <c r="O27" s="608"/>
      <c r="P27" s="608"/>
      <c r="Q27" s="609"/>
      <c r="R27" s="610">
        <v>720192</v>
      </c>
      <c r="S27" s="611"/>
      <c r="T27" s="611"/>
      <c r="U27" s="611"/>
      <c r="V27" s="611"/>
      <c r="W27" s="611"/>
      <c r="X27" s="611"/>
      <c r="Y27" s="612"/>
      <c r="Z27" s="613">
        <v>1.3</v>
      </c>
      <c r="AA27" s="613"/>
      <c r="AB27" s="613"/>
      <c r="AC27" s="613"/>
      <c r="AD27" s="614">
        <v>3101</v>
      </c>
      <c r="AE27" s="614"/>
      <c r="AF27" s="614"/>
      <c r="AG27" s="614"/>
      <c r="AH27" s="614"/>
      <c r="AI27" s="614"/>
      <c r="AJ27" s="614"/>
      <c r="AK27" s="614"/>
      <c r="AL27" s="615">
        <v>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13863727</v>
      </c>
      <c r="BH27" s="611"/>
      <c r="BI27" s="611"/>
      <c r="BJ27" s="611"/>
      <c r="BK27" s="611"/>
      <c r="BL27" s="611"/>
      <c r="BM27" s="611"/>
      <c r="BN27" s="612"/>
      <c r="BO27" s="613">
        <v>100</v>
      </c>
      <c r="BP27" s="613"/>
      <c r="BQ27" s="613"/>
      <c r="BR27" s="613"/>
      <c r="BS27" s="614">
        <v>173703</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9506240</v>
      </c>
      <c r="CS27" s="643"/>
      <c r="CT27" s="643"/>
      <c r="CU27" s="643"/>
      <c r="CV27" s="643"/>
      <c r="CW27" s="643"/>
      <c r="CX27" s="643"/>
      <c r="CY27" s="644"/>
      <c r="CZ27" s="615">
        <v>18.100000000000001</v>
      </c>
      <c r="DA27" s="641"/>
      <c r="DB27" s="641"/>
      <c r="DC27" s="645"/>
      <c r="DD27" s="619">
        <v>2680297</v>
      </c>
      <c r="DE27" s="643"/>
      <c r="DF27" s="643"/>
      <c r="DG27" s="643"/>
      <c r="DH27" s="643"/>
      <c r="DI27" s="643"/>
      <c r="DJ27" s="643"/>
      <c r="DK27" s="644"/>
      <c r="DL27" s="619">
        <v>2363644</v>
      </c>
      <c r="DM27" s="643"/>
      <c r="DN27" s="643"/>
      <c r="DO27" s="643"/>
      <c r="DP27" s="643"/>
      <c r="DQ27" s="643"/>
      <c r="DR27" s="643"/>
      <c r="DS27" s="643"/>
      <c r="DT27" s="643"/>
      <c r="DU27" s="643"/>
      <c r="DV27" s="644"/>
      <c r="DW27" s="615">
        <v>8.6</v>
      </c>
      <c r="DX27" s="641"/>
      <c r="DY27" s="641"/>
      <c r="DZ27" s="641"/>
      <c r="EA27" s="641"/>
      <c r="EB27" s="641"/>
      <c r="EC27" s="642"/>
    </row>
    <row r="28" spans="2:133" ht="11.25" customHeight="1" x14ac:dyDescent="0.15">
      <c r="B28" s="607" t="s">
        <v>302</v>
      </c>
      <c r="C28" s="608"/>
      <c r="D28" s="608"/>
      <c r="E28" s="608"/>
      <c r="F28" s="608"/>
      <c r="G28" s="608"/>
      <c r="H28" s="608"/>
      <c r="I28" s="608"/>
      <c r="J28" s="608"/>
      <c r="K28" s="608"/>
      <c r="L28" s="608"/>
      <c r="M28" s="608"/>
      <c r="N28" s="608"/>
      <c r="O28" s="608"/>
      <c r="P28" s="608"/>
      <c r="Q28" s="609"/>
      <c r="R28" s="610">
        <v>543022</v>
      </c>
      <c r="S28" s="611"/>
      <c r="T28" s="611"/>
      <c r="U28" s="611"/>
      <c r="V28" s="611"/>
      <c r="W28" s="611"/>
      <c r="X28" s="611"/>
      <c r="Y28" s="612"/>
      <c r="Z28" s="613">
        <v>1</v>
      </c>
      <c r="AA28" s="613"/>
      <c r="AB28" s="613"/>
      <c r="AC28" s="613"/>
      <c r="AD28" s="614">
        <v>15108</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7451390</v>
      </c>
      <c r="CS28" s="611"/>
      <c r="CT28" s="611"/>
      <c r="CU28" s="611"/>
      <c r="CV28" s="611"/>
      <c r="CW28" s="611"/>
      <c r="CX28" s="611"/>
      <c r="CY28" s="612"/>
      <c r="CZ28" s="615">
        <v>14.2</v>
      </c>
      <c r="DA28" s="641"/>
      <c r="DB28" s="641"/>
      <c r="DC28" s="645"/>
      <c r="DD28" s="619">
        <v>7223863</v>
      </c>
      <c r="DE28" s="611"/>
      <c r="DF28" s="611"/>
      <c r="DG28" s="611"/>
      <c r="DH28" s="611"/>
      <c r="DI28" s="611"/>
      <c r="DJ28" s="611"/>
      <c r="DK28" s="612"/>
      <c r="DL28" s="619">
        <v>6542723</v>
      </c>
      <c r="DM28" s="611"/>
      <c r="DN28" s="611"/>
      <c r="DO28" s="611"/>
      <c r="DP28" s="611"/>
      <c r="DQ28" s="611"/>
      <c r="DR28" s="611"/>
      <c r="DS28" s="611"/>
      <c r="DT28" s="611"/>
      <c r="DU28" s="611"/>
      <c r="DV28" s="612"/>
      <c r="DW28" s="615">
        <v>23.7</v>
      </c>
      <c r="DX28" s="641"/>
      <c r="DY28" s="641"/>
      <c r="DZ28" s="641"/>
      <c r="EA28" s="641"/>
      <c r="EB28" s="641"/>
      <c r="EC28" s="642"/>
    </row>
    <row r="29" spans="2:133" ht="11.25" customHeight="1" x14ac:dyDescent="0.15">
      <c r="B29" s="607" t="s">
        <v>304</v>
      </c>
      <c r="C29" s="608"/>
      <c r="D29" s="608"/>
      <c r="E29" s="608"/>
      <c r="F29" s="608"/>
      <c r="G29" s="608"/>
      <c r="H29" s="608"/>
      <c r="I29" s="608"/>
      <c r="J29" s="608"/>
      <c r="K29" s="608"/>
      <c r="L29" s="608"/>
      <c r="M29" s="608"/>
      <c r="N29" s="608"/>
      <c r="O29" s="608"/>
      <c r="P29" s="608"/>
      <c r="Q29" s="609"/>
      <c r="R29" s="610">
        <v>305456</v>
      </c>
      <c r="S29" s="611"/>
      <c r="T29" s="611"/>
      <c r="U29" s="611"/>
      <c r="V29" s="611"/>
      <c r="W29" s="611"/>
      <c r="X29" s="611"/>
      <c r="Y29" s="612"/>
      <c r="Z29" s="613">
        <v>0.6</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305</v>
      </c>
      <c r="CE29" s="647"/>
      <c r="CF29" s="607" t="s">
        <v>306</v>
      </c>
      <c r="CG29" s="608"/>
      <c r="CH29" s="608"/>
      <c r="CI29" s="608"/>
      <c r="CJ29" s="608"/>
      <c r="CK29" s="608"/>
      <c r="CL29" s="608"/>
      <c r="CM29" s="608"/>
      <c r="CN29" s="608"/>
      <c r="CO29" s="608"/>
      <c r="CP29" s="608"/>
      <c r="CQ29" s="609"/>
      <c r="CR29" s="610">
        <v>7451385</v>
      </c>
      <c r="CS29" s="643"/>
      <c r="CT29" s="643"/>
      <c r="CU29" s="643"/>
      <c r="CV29" s="643"/>
      <c r="CW29" s="643"/>
      <c r="CX29" s="643"/>
      <c r="CY29" s="644"/>
      <c r="CZ29" s="615">
        <v>14.2</v>
      </c>
      <c r="DA29" s="641"/>
      <c r="DB29" s="641"/>
      <c r="DC29" s="645"/>
      <c r="DD29" s="619">
        <v>7223858</v>
      </c>
      <c r="DE29" s="643"/>
      <c r="DF29" s="643"/>
      <c r="DG29" s="643"/>
      <c r="DH29" s="643"/>
      <c r="DI29" s="643"/>
      <c r="DJ29" s="643"/>
      <c r="DK29" s="644"/>
      <c r="DL29" s="619">
        <v>6542718</v>
      </c>
      <c r="DM29" s="643"/>
      <c r="DN29" s="643"/>
      <c r="DO29" s="643"/>
      <c r="DP29" s="643"/>
      <c r="DQ29" s="643"/>
      <c r="DR29" s="643"/>
      <c r="DS29" s="643"/>
      <c r="DT29" s="643"/>
      <c r="DU29" s="643"/>
      <c r="DV29" s="644"/>
      <c r="DW29" s="615">
        <v>23.7</v>
      </c>
      <c r="DX29" s="641"/>
      <c r="DY29" s="641"/>
      <c r="DZ29" s="641"/>
      <c r="EA29" s="641"/>
      <c r="EB29" s="641"/>
      <c r="EC29" s="642"/>
    </row>
    <row r="30" spans="2:133" ht="11.25" customHeight="1" x14ac:dyDescent="0.15">
      <c r="B30" s="607" t="s">
        <v>307</v>
      </c>
      <c r="C30" s="608"/>
      <c r="D30" s="608"/>
      <c r="E30" s="608"/>
      <c r="F30" s="608"/>
      <c r="G30" s="608"/>
      <c r="H30" s="608"/>
      <c r="I30" s="608"/>
      <c r="J30" s="608"/>
      <c r="K30" s="608"/>
      <c r="L30" s="608"/>
      <c r="M30" s="608"/>
      <c r="N30" s="608"/>
      <c r="O30" s="608"/>
      <c r="P30" s="608"/>
      <c r="Q30" s="609"/>
      <c r="R30" s="610">
        <v>9739605</v>
      </c>
      <c r="S30" s="611"/>
      <c r="T30" s="611"/>
      <c r="U30" s="611"/>
      <c r="V30" s="611"/>
      <c r="W30" s="611"/>
      <c r="X30" s="611"/>
      <c r="Y30" s="612"/>
      <c r="Z30" s="613">
        <v>18</v>
      </c>
      <c r="AA30" s="613"/>
      <c r="AB30" s="613"/>
      <c r="AC30" s="613"/>
      <c r="AD30" s="614" t="s">
        <v>130</v>
      </c>
      <c r="AE30" s="614"/>
      <c r="AF30" s="614"/>
      <c r="AG30" s="614"/>
      <c r="AH30" s="614"/>
      <c r="AI30" s="614"/>
      <c r="AJ30" s="614"/>
      <c r="AK30" s="614"/>
      <c r="AL30" s="615" t="s">
        <v>235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7194898</v>
      </c>
      <c r="CS30" s="611"/>
      <c r="CT30" s="611"/>
      <c r="CU30" s="611"/>
      <c r="CV30" s="611"/>
      <c r="CW30" s="611"/>
      <c r="CX30" s="611"/>
      <c r="CY30" s="612"/>
      <c r="CZ30" s="615">
        <v>13.7</v>
      </c>
      <c r="DA30" s="641"/>
      <c r="DB30" s="641"/>
      <c r="DC30" s="645"/>
      <c r="DD30" s="619">
        <v>6975345</v>
      </c>
      <c r="DE30" s="611"/>
      <c r="DF30" s="611"/>
      <c r="DG30" s="611"/>
      <c r="DH30" s="611"/>
      <c r="DI30" s="611"/>
      <c r="DJ30" s="611"/>
      <c r="DK30" s="612"/>
      <c r="DL30" s="619">
        <v>6296845</v>
      </c>
      <c r="DM30" s="611"/>
      <c r="DN30" s="611"/>
      <c r="DO30" s="611"/>
      <c r="DP30" s="611"/>
      <c r="DQ30" s="611"/>
      <c r="DR30" s="611"/>
      <c r="DS30" s="611"/>
      <c r="DT30" s="611"/>
      <c r="DU30" s="611"/>
      <c r="DV30" s="612"/>
      <c r="DW30" s="615">
        <v>22.8</v>
      </c>
      <c r="DX30" s="641"/>
      <c r="DY30" s="641"/>
      <c r="DZ30" s="641"/>
      <c r="EA30" s="641"/>
      <c r="EB30" s="641"/>
      <c r="EC30" s="642"/>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139</v>
      </c>
      <c r="AA31" s="613"/>
      <c r="AB31" s="613"/>
      <c r="AC31" s="613"/>
      <c r="AD31" s="614" t="s">
        <v>235</v>
      </c>
      <c r="AE31" s="614"/>
      <c r="AF31" s="614"/>
      <c r="AG31" s="614"/>
      <c r="AH31" s="614"/>
      <c r="AI31" s="614"/>
      <c r="AJ31" s="614"/>
      <c r="AK31" s="614"/>
      <c r="AL31" s="615" t="s">
        <v>139</v>
      </c>
      <c r="AM31" s="616"/>
      <c r="AN31" s="616"/>
      <c r="AO31" s="617"/>
      <c r="AP31" s="656" t="s">
        <v>312</v>
      </c>
      <c r="AQ31" s="657"/>
      <c r="AR31" s="657"/>
      <c r="AS31" s="657"/>
      <c r="AT31" s="662" t="s">
        <v>313</v>
      </c>
      <c r="AU31" s="212"/>
      <c r="AV31" s="212"/>
      <c r="AW31" s="212"/>
      <c r="AX31" s="596" t="s">
        <v>187</v>
      </c>
      <c r="AY31" s="597"/>
      <c r="AZ31" s="597"/>
      <c r="BA31" s="597"/>
      <c r="BB31" s="597"/>
      <c r="BC31" s="597"/>
      <c r="BD31" s="597"/>
      <c r="BE31" s="597"/>
      <c r="BF31" s="598"/>
      <c r="BG31" s="666">
        <v>99.4</v>
      </c>
      <c r="BH31" s="654"/>
      <c r="BI31" s="654"/>
      <c r="BJ31" s="654"/>
      <c r="BK31" s="654"/>
      <c r="BL31" s="654"/>
      <c r="BM31" s="605">
        <v>98.3</v>
      </c>
      <c r="BN31" s="654"/>
      <c r="BO31" s="654"/>
      <c r="BP31" s="654"/>
      <c r="BQ31" s="655"/>
      <c r="BR31" s="666">
        <v>99.4</v>
      </c>
      <c r="BS31" s="654"/>
      <c r="BT31" s="654"/>
      <c r="BU31" s="654"/>
      <c r="BV31" s="654"/>
      <c r="BW31" s="654"/>
      <c r="BX31" s="605">
        <v>98.3</v>
      </c>
      <c r="BY31" s="654"/>
      <c r="BZ31" s="654"/>
      <c r="CA31" s="654"/>
      <c r="CB31" s="655"/>
      <c r="CD31" s="648"/>
      <c r="CE31" s="649"/>
      <c r="CF31" s="607" t="s">
        <v>314</v>
      </c>
      <c r="CG31" s="608"/>
      <c r="CH31" s="608"/>
      <c r="CI31" s="608"/>
      <c r="CJ31" s="608"/>
      <c r="CK31" s="608"/>
      <c r="CL31" s="608"/>
      <c r="CM31" s="608"/>
      <c r="CN31" s="608"/>
      <c r="CO31" s="608"/>
      <c r="CP31" s="608"/>
      <c r="CQ31" s="609"/>
      <c r="CR31" s="610">
        <v>256487</v>
      </c>
      <c r="CS31" s="643"/>
      <c r="CT31" s="643"/>
      <c r="CU31" s="643"/>
      <c r="CV31" s="643"/>
      <c r="CW31" s="643"/>
      <c r="CX31" s="643"/>
      <c r="CY31" s="644"/>
      <c r="CZ31" s="615">
        <v>0.5</v>
      </c>
      <c r="DA31" s="641"/>
      <c r="DB31" s="641"/>
      <c r="DC31" s="645"/>
      <c r="DD31" s="619">
        <v>248513</v>
      </c>
      <c r="DE31" s="643"/>
      <c r="DF31" s="643"/>
      <c r="DG31" s="643"/>
      <c r="DH31" s="643"/>
      <c r="DI31" s="643"/>
      <c r="DJ31" s="643"/>
      <c r="DK31" s="644"/>
      <c r="DL31" s="619">
        <v>245873</v>
      </c>
      <c r="DM31" s="643"/>
      <c r="DN31" s="643"/>
      <c r="DO31" s="643"/>
      <c r="DP31" s="643"/>
      <c r="DQ31" s="643"/>
      <c r="DR31" s="643"/>
      <c r="DS31" s="643"/>
      <c r="DT31" s="643"/>
      <c r="DU31" s="643"/>
      <c r="DV31" s="644"/>
      <c r="DW31" s="615">
        <v>0.9</v>
      </c>
      <c r="DX31" s="641"/>
      <c r="DY31" s="641"/>
      <c r="DZ31" s="641"/>
      <c r="EA31" s="641"/>
      <c r="EB31" s="641"/>
      <c r="EC31" s="642"/>
    </row>
    <row r="32" spans="2:133" ht="11.25" customHeight="1" x14ac:dyDescent="0.15">
      <c r="B32" s="607" t="s">
        <v>315</v>
      </c>
      <c r="C32" s="608"/>
      <c r="D32" s="608"/>
      <c r="E32" s="608"/>
      <c r="F32" s="608"/>
      <c r="G32" s="608"/>
      <c r="H32" s="608"/>
      <c r="I32" s="608"/>
      <c r="J32" s="608"/>
      <c r="K32" s="608"/>
      <c r="L32" s="608"/>
      <c r="M32" s="608"/>
      <c r="N32" s="608"/>
      <c r="O32" s="608"/>
      <c r="P32" s="608"/>
      <c r="Q32" s="609"/>
      <c r="R32" s="610">
        <v>3571409</v>
      </c>
      <c r="S32" s="611"/>
      <c r="T32" s="611"/>
      <c r="U32" s="611"/>
      <c r="V32" s="611"/>
      <c r="W32" s="611"/>
      <c r="X32" s="611"/>
      <c r="Y32" s="612"/>
      <c r="Z32" s="613">
        <v>6.6</v>
      </c>
      <c r="AA32" s="613"/>
      <c r="AB32" s="613"/>
      <c r="AC32" s="613"/>
      <c r="AD32" s="614" t="s">
        <v>130</v>
      </c>
      <c r="AE32" s="614"/>
      <c r="AF32" s="614"/>
      <c r="AG32" s="614"/>
      <c r="AH32" s="614"/>
      <c r="AI32" s="614"/>
      <c r="AJ32" s="614"/>
      <c r="AK32" s="614"/>
      <c r="AL32" s="615" t="s">
        <v>235</v>
      </c>
      <c r="AM32" s="616"/>
      <c r="AN32" s="616"/>
      <c r="AO32" s="617"/>
      <c r="AP32" s="658"/>
      <c r="AQ32" s="659"/>
      <c r="AR32" s="659"/>
      <c r="AS32" s="659"/>
      <c r="AT32" s="663"/>
      <c r="AU32" s="208" t="s">
        <v>316</v>
      </c>
      <c r="AX32" s="607" t="s">
        <v>317</v>
      </c>
      <c r="AY32" s="608"/>
      <c r="AZ32" s="608"/>
      <c r="BA32" s="608"/>
      <c r="BB32" s="608"/>
      <c r="BC32" s="608"/>
      <c r="BD32" s="608"/>
      <c r="BE32" s="608"/>
      <c r="BF32" s="609"/>
      <c r="BG32" s="667">
        <v>99.3</v>
      </c>
      <c r="BH32" s="643"/>
      <c r="BI32" s="643"/>
      <c r="BJ32" s="643"/>
      <c r="BK32" s="643"/>
      <c r="BL32" s="643"/>
      <c r="BM32" s="616">
        <v>97.7</v>
      </c>
      <c r="BN32" s="643"/>
      <c r="BO32" s="643"/>
      <c r="BP32" s="643"/>
      <c r="BQ32" s="665"/>
      <c r="BR32" s="667">
        <v>99.2</v>
      </c>
      <c r="BS32" s="643"/>
      <c r="BT32" s="643"/>
      <c r="BU32" s="643"/>
      <c r="BV32" s="643"/>
      <c r="BW32" s="643"/>
      <c r="BX32" s="616">
        <v>97.5</v>
      </c>
      <c r="BY32" s="643"/>
      <c r="BZ32" s="643"/>
      <c r="CA32" s="643"/>
      <c r="CB32" s="665"/>
      <c r="CD32" s="650"/>
      <c r="CE32" s="651"/>
      <c r="CF32" s="607" t="s">
        <v>318</v>
      </c>
      <c r="CG32" s="608"/>
      <c r="CH32" s="608"/>
      <c r="CI32" s="608"/>
      <c r="CJ32" s="608"/>
      <c r="CK32" s="608"/>
      <c r="CL32" s="608"/>
      <c r="CM32" s="608"/>
      <c r="CN32" s="608"/>
      <c r="CO32" s="608"/>
      <c r="CP32" s="608"/>
      <c r="CQ32" s="609"/>
      <c r="CR32" s="610">
        <v>5</v>
      </c>
      <c r="CS32" s="611"/>
      <c r="CT32" s="611"/>
      <c r="CU32" s="611"/>
      <c r="CV32" s="611"/>
      <c r="CW32" s="611"/>
      <c r="CX32" s="611"/>
      <c r="CY32" s="612"/>
      <c r="CZ32" s="615">
        <v>0</v>
      </c>
      <c r="DA32" s="641"/>
      <c r="DB32" s="641"/>
      <c r="DC32" s="645"/>
      <c r="DD32" s="619">
        <v>5</v>
      </c>
      <c r="DE32" s="611"/>
      <c r="DF32" s="611"/>
      <c r="DG32" s="611"/>
      <c r="DH32" s="611"/>
      <c r="DI32" s="611"/>
      <c r="DJ32" s="611"/>
      <c r="DK32" s="612"/>
      <c r="DL32" s="619">
        <v>5</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15">
      <c r="B33" s="607" t="s">
        <v>319</v>
      </c>
      <c r="C33" s="608"/>
      <c r="D33" s="608"/>
      <c r="E33" s="608"/>
      <c r="F33" s="608"/>
      <c r="G33" s="608"/>
      <c r="H33" s="608"/>
      <c r="I33" s="608"/>
      <c r="J33" s="608"/>
      <c r="K33" s="608"/>
      <c r="L33" s="608"/>
      <c r="M33" s="608"/>
      <c r="N33" s="608"/>
      <c r="O33" s="608"/>
      <c r="P33" s="608"/>
      <c r="Q33" s="609"/>
      <c r="R33" s="610">
        <v>207521</v>
      </c>
      <c r="S33" s="611"/>
      <c r="T33" s="611"/>
      <c r="U33" s="611"/>
      <c r="V33" s="611"/>
      <c r="W33" s="611"/>
      <c r="X33" s="611"/>
      <c r="Y33" s="612"/>
      <c r="Z33" s="613">
        <v>0.4</v>
      </c>
      <c r="AA33" s="613"/>
      <c r="AB33" s="613"/>
      <c r="AC33" s="613"/>
      <c r="AD33" s="614">
        <v>93771</v>
      </c>
      <c r="AE33" s="614"/>
      <c r="AF33" s="614"/>
      <c r="AG33" s="614"/>
      <c r="AH33" s="614"/>
      <c r="AI33" s="614"/>
      <c r="AJ33" s="614"/>
      <c r="AK33" s="614"/>
      <c r="AL33" s="615">
        <v>0.3</v>
      </c>
      <c r="AM33" s="616"/>
      <c r="AN33" s="616"/>
      <c r="AO33" s="617"/>
      <c r="AP33" s="660"/>
      <c r="AQ33" s="661"/>
      <c r="AR33" s="661"/>
      <c r="AS33" s="661"/>
      <c r="AT33" s="664"/>
      <c r="AU33" s="213"/>
      <c r="AV33" s="213"/>
      <c r="AW33" s="213"/>
      <c r="AX33" s="631" t="s">
        <v>320</v>
      </c>
      <c r="AY33" s="632"/>
      <c r="AZ33" s="632"/>
      <c r="BA33" s="632"/>
      <c r="BB33" s="632"/>
      <c r="BC33" s="632"/>
      <c r="BD33" s="632"/>
      <c r="BE33" s="632"/>
      <c r="BF33" s="633"/>
      <c r="BG33" s="668">
        <v>99.5</v>
      </c>
      <c r="BH33" s="669"/>
      <c r="BI33" s="669"/>
      <c r="BJ33" s="669"/>
      <c r="BK33" s="669"/>
      <c r="BL33" s="669"/>
      <c r="BM33" s="670">
        <v>98.5</v>
      </c>
      <c r="BN33" s="669"/>
      <c r="BO33" s="669"/>
      <c r="BP33" s="669"/>
      <c r="BQ33" s="671"/>
      <c r="BR33" s="668">
        <v>99.5</v>
      </c>
      <c r="BS33" s="669"/>
      <c r="BT33" s="669"/>
      <c r="BU33" s="669"/>
      <c r="BV33" s="669"/>
      <c r="BW33" s="669"/>
      <c r="BX33" s="670">
        <v>98.7</v>
      </c>
      <c r="BY33" s="669"/>
      <c r="BZ33" s="669"/>
      <c r="CA33" s="669"/>
      <c r="CB33" s="671"/>
      <c r="CD33" s="607" t="s">
        <v>321</v>
      </c>
      <c r="CE33" s="608"/>
      <c r="CF33" s="608"/>
      <c r="CG33" s="608"/>
      <c r="CH33" s="608"/>
      <c r="CI33" s="608"/>
      <c r="CJ33" s="608"/>
      <c r="CK33" s="608"/>
      <c r="CL33" s="608"/>
      <c r="CM33" s="608"/>
      <c r="CN33" s="608"/>
      <c r="CO33" s="608"/>
      <c r="CP33" s="608"/>
      <c r="CQ33" s="609"/>
      <c r="CR33" s="610">
        <v>20922053</v>
      </c>
      <c r="CS33" s="643"/>
      <c r="CT33" s="643"/>
      <c r="CU33" s="643"/>
      <c r="CV33" s="643"/>
      <c r="CW33" s="643"/>
      <c r="CX33" s="643"/>
      <c r="CY33" s="644"/>
      <c r="CZ33" s="615">
        <v>39.9</v>
      </c>
      <c r="DA33" s="641"/>
      <c r="DB33" s="641"/>
      <c r="DC33" s="645"/>
      <c r="DD33" s="619">
        <v>14241673</v>
      </c>
      <c r="DE33" s="643"/>
      <c r="DF33" s="643"/>
      <c r="DG33" s="643"/>
      <c r="DH33" s="643"/>
      <c r="DI33" s="643"/>
      <c r="DJ33" s="643"/>
      <c r="DK33" s="644"/>
      <c r="DL33" s="619">
        <v>10458456</v>
      </c>
      <c r="DM33" s="643"/>
      <c r="DN33" s="643"/>
      <c r="DO33" s="643"/>
      <c r="DP33" s="643"/>
      <c r="DQ33" s="643"/>
      <c r="DR33" s="643"/>
      <c r="DS33" s="643"/>
      <c r="DT33" s="643"/>
      <c r="DU33" s="643"/>
      <c r="DV33" s="644"/>
      <c r="DW33" s="615">
        <v>37.9</v>
      </c>
      <c r="DX33" s="641"/>
      <c r="DY33" s="641"/>
      <c r="DZ33" s="641"/>
      <c r="EA33" s="641"/>
      <c r="EB33" s="641"/>
      <c r="EC33" s="642"/>
    </row>
    <row r="34" spans="2:133" ht="11.25" customHeight="1" x14ac:dyDescent="0.15">
      <c r="B34" s="607" t="s">
        <v>322</v>
      </c>
      <c r="C34" s="608"/>
      <c r="D34" s="608"/>
      <c r="E34" s="608"/>
      <c r="F34" s="608"/>
      <c r="G34" s="608"/>
      <c r="H34" s="608"/>
      <c r="I34" s="608"/>
      <c r="J34" s="608"/>
      <c r="K34" s="608"/>
      <c r="L34" s="608"/>
      <c r="M34" s="608"/>
      <c r="N34" s="608"/>
      <c r="O34" s="608"/>
      <c r="P34" s="608"/>
      <c r="Q34" s="609"/>
      <c r="R34" s="610">
        <v>188992</v>
      </c>
      <c r="S34" s="611"/>
      <c r="T34" s="611"/>
      <c r="U34" s="611"/>
      <c r="V34" s="611"/>
      <c r="W34" s="611"/>
      <c r="X34" s="611"/>
      <c r="Y34" s="612"/>
      <c r="Z34" s="613">
        <v>0.3</v>
      </c>
      <c r="AA34" s="613"/>
      <c r="AB34" s="613"/>
      <c r="AC34" s="613"/>
      <c r="AD34" s="614" t="s">
        <v>235</v>
      </c>
      <c r="AE34" s="614"/>
      <c r="AF34" s="614"/>
      <c r="AG34" s="614"/>
      <c r="AH34" s="614"/>
      <c r="AI34" s="614"/>
      <c r="AJ34" s="614"/>
      <c r="AK34" s="614"/>
      <c r="AL34" s="615" t="s">
        <v>235</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6641600</v>
      </c>
      <c r="CS34" s="611"/>
      <c r="CT34" s="611"/>
      <c r="CU34" s="611"/>
      <c r="CV34" s="611"/>
      <c r="CW34" s="611"/>
      <c r="CX34" s="611"/>
      <c r="CY34" s="612"/>
      <c r="CZ34" s="615">
        <v>12.7</v>
      </c>
      <c r="DA34" s="641"/>
      <c r="DB34" s="641"/>
      <c r="DC34" s="645"/>
      <c r="DD34" s="619">
        <v>4178288</v>
      </c>
      <c r="DE34" s="611"/>
      <c r="DF34" s="611"/>
      <c r="DG34" s="611"/>
      <c r="DH34" s="611"/>
      <c r="DI34" s="611"/>
      <c r="DJ34" s="611"/>
      <c r="DK34" s="612"/>
      <c r="DL34" s="619">
        <v>3737872</v>
      </c>
      <c r="DM34" s="611"/>
      <c r="DN34" s="611"/>
      <c r="DO34" s="611"/>
      <c r="DP34" s="611"/>
      <c r="DQ34" s="611"/>
      <c r="DR34" s="611"/>
      <c r="DS34" s="611"/>
      <c r="DT34" s="611"/>
      <c r="DU34" s="611"/>
      <c r="DV34" s="612"/>
      <c r="DW34" s="615">
        <v>13.5</v>
      </c>
      <c r="DX34" s="641"/>
      <c r="DY34" s="641"/>
      <c r="DZ34" s="641"/>
      <c r="EA34" s="641"/>
      <c r="EB34" s="641"/>
      <c r="EC34" s="642"/>
    </row>
    <row r="35" spans="2:133" ht="11.25" customHeight="1" x14ac:dyDescent="0.15">
      <c r="B35" s="607" t="s">
        <v>324</v>
      </c>
      <c r="C35" s="608"/>
      <c r="D35" s="608"/>
      <c r="E35" s="608"/>
      <c r="F35" s="608"/>
      <c r="G35" s="608"/>
      <c r="H35" s="608"/>
      <c r="I35" s="608"/>
      <c r="J35" s="608"/>
      <c r="K35" s="608"/>
      <c r="L35" s="608"/>
      <c r="M35" s="608"/>
      <c r="N35" s="608"/>
      <c r="O35" s="608"/>
      <c r="P35" s="608"/>
      <c r="Q35" s="609"/>
      <c r="R35" s="610">
        <v>895797</v>
      </c>
      <c r="S35" s="611"/>
      <c r="T35" s="611"/>
      <c r="U35" s="611"/>
      <c r="V35" s="611"/>
      <c r="W35" s="611"/>
      <c r="X35" s="611"/>
      <c r="Y35" s="612"/>
      <c r="Z35" s="613">
        <v>1.7</v>
      </c>
      <c r="AA35" s="613"/>
      <c r="AB35" s="613"/>
      <c r="AC35" s="613"/>
      <c r="AD35" s="614" t="s">
        <v>139</v>
      </c>
      <c r="AE35" s="614"/>
      <c r="AF35" s="614"/>
      <c r="AG35" s="614"/>
      <c r="AH35" s="614"/>
      <c r="AI35" s="614"/>
      <c r="AJ35" s="614"/>
      <c r="AK35" s="614"/>
      <c r="AL35" s="615" t="s">
        <v>130</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656287</v>
      </c>
      <c r="CS35" s="643"/>
      <c r="CT35" s="643"/>
      <c r="CU35" s="643"/>
      <c r="CV35" s="643"/>
      <c r="CW35" s="643"/>
      <c r="CX35" s="643"/>
      <c r="CY35" s="644"/>
      <c r="CZ35" s="615">
        <v>1.3</v>
      </c>
      <c r="DA35" s="641"/>
      <c r="DB35" s="641"/>
      <c r="DC35" s="645"/>
      <c r="DD35" s="619">
        <v>446407</v>
      </c>
      <c r="DE35" s="643"/>
      <c r="DF35" s="643"/>
      <c r="DG35" s="643"/>
      <c r="DH35" s="643"/>
      <c r="DI35" s="643"/>
      <c r="DJ35" s="643"/>
      <c r="DK35" s="644"/>
      <c r="DL35" s="619">
        <v>376230</v>
      </c>
      <c r="DM35" s="643"/>
      <c r="DN35" s="643"/>
      <c r="DO35" s="643"/>
      <c r="DP35" s="643"/>
      <c r="DQ35" s="643"/>
      <c r="DR35" s="643"/>
      <c r="DS35" s="643"/>
      <c r="DT35" s="643"/>
      <c r="DU35" s="643"/>
      <c r="DV35" s="644"/>
      <c r="DW35" s="615">
        <v>1.4</v>
      </c>
      <c r="DX35" s="641"/>
      <c r="DY35" s="641"/>
      <c r="DZ35" s="641"/>
      <c r="EA35" s="641"/>
      <c r="EB35" s="641"/>
      <c r="EC35" s="642"/>
    </row>
    <row r="36" spans="2:133" ht="11.25" customHeight="1" x14ac:dyDescent="0.15">
      <c r="B36" s="607" t="s">
        <v>328</v>
      </c>
      <c r="C36" s="608"/>
      <c r="D36" s="608"/>
      <c r="E36" s="608"/>
      <c r="F36" s="608"/>
      <c r="G36" s="608"/>
      <c r="H36" s="608"/>
      <c r="I36" s="608"/>
      <c r="J36" s="608"/>
      <c r="K36" s="608"/>
      <c r="L36" s="608"/>
      <c r="M36" s="608"/>
      <c r="N36" s="608"/>
      <c r="O36" s="608"/>
      <c r="P36" s="608"/>
      <c r="Q36" s="609"/>
      <c r="R36" s="610">
        <v>3024341</v>
      </c>
      <c r="S36" s="611"/>
      <c r="T36" s="611"/>
      <c r="U36" s="611"/>
      <c r="V36" s="611"/>
      <c r="W36" s="611"/>
      <c r="X36" s="611"/>
      <c r="Y36" s="612"/>
      <c r="Z36" s="613">
        <v>5.6</v>
      </c>
      <c r="AA36" s="613"/>
      <c r="AB36" s="613"/>
      <c r="AC36" s="613"/>
      <c r="AD36" s="614" t="s">
        <v>130</v>
      </c>
      <c r="AE36" s="614"/>
      <c r="AF36" s="614"/>
      <c r="AG36" s="614"/>
      <c r="AH36" s="614"/>
      <c r="AI36" s="614"/>
      <c r="AJ36" s="614"/>
      <c r="AK36" s="614"/>
      <c r="AL36" s="615" t="s">
        <v>139</v>
      </c>
      <c r="AM36" s="616"/>
      <c r="AN36" s="616"/>
      <c r="AO36" s="617"/>
      <c r="AP36" s="216"/>
      <c r="AQ36" s="676" t="s">
        <v>329</v>
      </c>
      <c r="AR36" s="677"/>
      <c r="AS36" s="677"/>
      <c r="AT36" s="677"/>
      <c r="AU36" s="677"/>
      <c r="AV36" s="677"/>
      <c r="AW36" s="677"/>
      <c r="AX36" s="677"/>
      <c r="AY36" s="678"/>
      <c r="AZ36" s="599">
        <v>6257519</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322231</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6267987</v>
      </c>
      <c r="CS36" s="611"/>
      <c r="CT36" s="611"/>
      <c r="CU36" s="611"/>
      <c r="CV36" s="611"/>
      <c r="CW36" s="611"/>
      <c r="CX36" s="611"/>
      <c r="CY36" s="612"/>
      <c r="CZ36" s="615">
        <v>11.9</v>
      </c>
      <c r="DA36" s="641"/>
      <c r="DB36" s="641"/>
      <c r="DC36" s="645"/>
      <c r="DD36" s="619">
        <v>5315708</v>
      </c>
      <c r="DE36" s="611"/>
      <c r="DF36" s="611"/>
      <c r="DG36" s="611"/>
      <c r="DH36" s="611"/>
      <c r="DI36" s="611"/>
      <c r="DJ36" s="611"/>
      <c r="DK36" s="612"/>
      <c r="DL36" s="619">
        <v>3182133</v>
      </c>
      <c r="DM36" s="611"/>
      <c r="DN36" s="611"/>
      <c r="DO36" s="611"/>
      <c r="DP36" s="611"/>
      <c r="DQ36" s="611"/>
      <c r="DR36" s="611"/>
      <c r="DS36" s="611"/>
      <c r="DT36" s="611"/>
      <c r="DU36" s="611"/>
      <c r="DV36" s="612"/>
      <c r="DW36" s="615">
        <v>11.5</v>
      </c>
      <c r="DX36" s="641"/>
      <c r="DY36" s="641"/>
      <c r="DZ36" s="641"/>
      <c r="EA36" s="641"/>
      <c r="EB36" s="641"/>
      <c r="EC36" s="642"/>
    </row>
    <row r="37" spans="2:133" ht="11.25" customHeight="1" x14ac:dyDescent="0.15">
      <c r="B37" s="607" t="s">
        <v>332</v>
      </c>
      <c r="C37" s="608"/>
      <c r="D37" s="608"/>
      <c r="E37" s="608"/>
      <c r="F37" s="608"/>
      <c r="G37" s="608"/>
      <c r="H37" s="608"/>
      <c r="I37" s="608"/>
      <c r="J37" s="608"/>
      <c r="K37" s="608"/>
      <c r="L37" s="608"/>
      <c r="M37" s="608"/>
      <c r="N37" s="608"/>
      <c r="O37" s="608"/>
      <c r="P37" s="608"/>
      <c r="Q37" s="609"/>
      <c r="R37" s="610">
        <v>2523928</v>
      </c>
      <c r="S37" s="611"/>
      <c r="T37" s="611"/>
      <c r="U37" s="611"/>
      <c r="V37" s="611"/>
      <c r="W37" s="611"/>
      <c r="X37" s="611"/>
      <c r="Y37" s="612"/>
      <c r="Z37" s="613">
        <v>4.7</v>
      </c>
      <c r="AA37" s="613"/>
      <c r="AB37" s="613"/>
      <c r="AC37" s="613"/>
      <c r="AD37" s="614">
        <v>764</v>
      </c>
      <c r="AE37" s="614"/>
      <c r="AF37" s="614"/>
      <c r="AG37" s="614"/>
      <c r="AH37" s="614"/>
      <c r="AI37" s="614"/>
      <c r="AJ37" s="614"/>
      <c r="AK37" s="614"/>
      <c r="AL37" s="615">
        <v>0</v>
      </c>
      <c r="AM37" s="616"/>
      <c r="AN37" s="616"/>
      <c r="AO37" s="617"/>
      <c r="AQ37" s="673" t="s">
        <v>333</v>
      </c>
      <c r="AR37" s="674"/>
      <c r="AS37" s="674"/>
      <c r="AT37" s="674"/>
      <c r="AU37" s="674"/>
      <c r="AV37" s="674"/>
      <c r="AW37" s="674"/>
      <c r="AX37" s="674"/>
      <c r="AY37" s="675"/>
      <c r="AZ37" s="610">
        <v>1805644</v>
      </c>
      <c r="BA37" s="611"/>
      <c r="BB37" s="611"/>
      <c r="BC37" s="611"/>
      <c r="BD37" s="643"/>
      <c r="BE37" s="643"/>
      <c r="BF37" s="665"/>
      <c r="BG37" s="607" t="s">
        <v>334</v>
      </c>
      <c r="BH37" s="608"/>
      <c r="BI37" s="608"/>
      <c r="BJ37" s="608"/>
      <c r="BK37" s="608"/>
      <c r="BL37" s="608"/>
      <c r="BM37" s="608"/>
      <c r="BN37" s="608"/>
      <c r="BO37" s="608"/>
      <c r="BP37" s="608"/>
      <c r="BQ37" s="608"/>
      <c r="BR37" s="608"/>
      <c r="BS37" s="608"/>
      <c r="BT37" s="608"/>
      <c r="BU37" s="609"/>
      <c r="BV37" s="610">
        <v>217781</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122436</v>
      </c>
      <c r="CS37" s="643"/>
      <c r="CT37" s="643"/>
      <c r="CU37" s="643"/>
      <c r="CV37" s="643"/>
      <c r="CW37" s="643"/>
      <c r="CX37" s="643"/>
      <c r="CY37" s="644"/>
      <c r="CZ37" s="615">
        <v>0.2</v>
      </c>
      <c r="DA37" s="641"/>
      <c r="DB37" s="641"/>
      <c r="DC37" s="645"/>
      <c r="DD37" s="619">
        <v>120485</v>
      </c>
      <c r="DE37" s="643"/>
      <c r="DF37" s="643"/>
      <c r="DG37" s="643"/>
      <c r="DH37" s="643"/>
      <c r="DI37" s="643"/>
      <c r="DJ37" s="643"/>
      <c r="DK37" s="644"/>
      <c r="DL37" s="619">
        <v>109967</v>
      </c>
      <c r="DM37" s="643"/>
      <c r="DN37" s="643"/>
      <c r="DO37" s="643"/>
      <c r="DP37" s="643"/>
      <c r="DQ37" s="643"/>
      <c r="DR37" s="643"/>
      <c r="DS37" s="643"/>
      <c r="DT37" s="643"/>
      <c r="DU37" s="643"/>
      <c r="DV37" s="644"/>
      <c r="DW37" s="615">
        <v>0.4</v>
      </c>
      <c r="DX37" s="641"/>
      <c r="DY37" s="641"/>
      <c r="DZ37" s="641"/>
      <c r="EA37" s="641"/>
      <c r="EB37" s="641"/>
      <c r="EC37" s="642"/>
    </row>
    <row r="38" spans="2:133" ht="11.25" customHeight="1" x14ac:dyDescent="0.15">
      <c r="B38" s="607" t="s">
        <v>336</v>
      </c>
      <c r="C38" s="608"/>
      <c r="D38" s="608"/>
      <c r="E38" s="608"/>
      <c r="F38" s="608"/>
      <c r="G38" s="608"/>
      <c r="H38" s="608"/>
      <c r="I38" s="608"/>
      <c r="J38" s="608"/>
      <c r="K38" s="608"/>
      <c r="L38" s="608"/>
      <c r="M38" s="608"/>
      <c r="N38" s="608"/>
      <c r="O38" s="608"/>
      <c r="P38" s="608"/>
      <c r="Q38" s="609"/>
      <c r="R38" s="610">
        <v>3093804</v>
      </c>
      <c r="S38" s="611"/>
      <c r="T38" s="611"/>
      <c r="U38" s="611"/>
      <c r="V38" s="611"/>
      <c r="W38" s="611"/>
      <c r="X38" s="611"/>
      <c r="Y38" s="612"/>
      <c r="Z38" s="613">
        <v>5.7</v>
      </c>
      <c r="AA38" s="613"/>
      <c r="AB38" s="613"/>
      <c r="AC38" s="613"/>
      <c r="AD38" s="614" t="s">
        <v>130</v>
      </c>
      <c r="AE38" s="614"/>
      <c r="AF38" s="614"/>
      <c r="AG38" s="614"/>
      <c r="AH38" s="614"/>
      <c r="AI38" s="614"/>
      <c r="AJ38" s="614"/>
      <c r="AK38" s="614"/>
      <c r="AL38" s="615" t="s">
        <v>139</v>
      </c>
      <c r="AM38" s="616"/>
      <c r="AN38" s="616"/>
      <c r="AO38" s="617"/>
      <c r="AQ38" s="673" t="s">
        <v>337</v>
      </c>
      <c r="AR38" s="674"/>
      <c r="AS38" s="674"/>
      <c r="AT38" s="674"/>
      <c r="AU38" s="674"/>
      <c r="AV38" s="674"/>
      <c r="AW38" s="674"/>
      <c r="AX38" s="674"/>
      <c r="AY38" s="675"/>
      <c r="AZ38" s="610">
        <v>447719</v>
      </c>
      <c r="BA38" s="611"/>
      <c r="BB38" s="611"/>
      <c r="BC38" s="611"/>
      <c r="BD38" s="643"/>
      <c r="BE38" s="643"/>
      <c r="BF38" s="665"/>
      <c r="BG38" s="607" t="s">
        <v>338</v>
      </c>
      <c r="BH38" s="608"/>
      <c r="BI38" s="608"/>
      <c r="BJ38" s="608"/>
      <c r="BK38" s="608"/>
      <c r="BL38" s="608"/>
      <c r="BM38" s="608"/>
      <c r="BN38" s="608"/>
      <c r="BO38" s="608"/>
      <c r="BP38" s="608"/>
      <c r="BQ38" s="608"/>
      <c r="BR38" s="608"/>
      <c r="BS38" s="608"/>
      <c r="BT38" s="608"/>
      <c r="BU38" s="609"/>
      <c r="BV38" s="610">
        <v>11924</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4004156</v>
      </c>
      <c r="CS38" s="611"/>
      <c r="CT38" s="611"/>
      <c r="CU38" s="611"/>
      <c r="CV38" s="611"/>
      <c r="CW38" s="611"/>
      <c r="CX38" s="611"/>
      <c r="CY38" s="612"/>
      <c r="CZ38" s="615">
        <v>7.6</v>
      </c>
      <c r="DA38" s="641"/>
      <c r="DB38" s="641"/>
      <c r="DC38" s="645"/>
      <c r="DD38" s="619">
        <v>3287687</v>
      </c>
      <c r="DE38" s="611"/>
      <c r="DF38" s="611"/>
      <c r="DG38" s="611"/>
      <c r="DH38" s="611"/>
      <c r="DI38" s="611"/>
      <c r="DJ38" s="611"/>
      <c r="DK38" s="612"/>
      <c r="DL38" s="619">
        <v>3162221</v>
      </c>
      <c r="DM38" s="611"/>
      <c r="DN38" s="611"/>
      <c r="DO38" s="611"/>
      <c r="DP38" s="611"/>
      <c r="DQ38" s="611"/>
      <c r="DR38" s="611"/>
      <c r="DS38" s="611"/>
      <c r="DT38" s="611"/>
      <c r="DU38" s="611"/>
      <c r="DV38" s="612"/>
      <c r="DW38" s="615">
        <v>11.4</v>
      </c>
      <c r="DX38" s="641"/>
      <c r="DY38" s="641"/>
      <c r="DZ38" s="641"/>
      <c r="EA38" s="641"/>
      <c r="EB38" s="641"/>
      <c r="EC38" s="642"/>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139</v>
      </c>
      <c r="AA39" s="613"/>
      <c r="AB39" s="613"/>
      <c r="AC39" s="613"/>
      <c r="AD39" s="614" t="s">
        <v>130</v>
      </c>
      <c r="AE39" s="614"/>
      <c r="AF39" s="614"/>
      <c r="AG39" s="614"/>
      <c r="AH39" s="614"/>
      <c r="AI39" s="614"/>
      <c r="AJ39" s="614"/>
      <c r="AK39" s="614"/>
      <c r="AL39" s="615" t="s">
        <v>139</v>
      </c>
      <c r="AM39" s="616"/>
      <c r="AN39" s="616"/>
      <c r="AO39" s="617"/>
      <c r="AQ39" s="673" t="s">
        <v>341</v>
      </c>
      <c r="AR39" s="674"/>
      <c r="AS39" s="674"/>
      <c r="AT39" s="674"/>
      <c r="AU39" s="674"/>
      <c r="AV39" s="674"/>
      <c r="AW39" s="674"/>
      <c r="AX39" s="674"/>
      <c r="AY39" s="675"/>
      <c r="AZ39" s="610" t="s">
        <v>130</v>
      </c>
      <c r="BA39" s="611"/>
      <c r="BB39" s="611"/>
      <c r="BC39" s="611"/>
      <c r="BD39" s="643"/>
      <c r="BE39" s="643"/>
      <c r="BF39" s="665"/>
      <c r="BG39" s="607" t="s">
        <v>342</v>
      </c>
      <c r="BH39" s="608"/>
      <c r="BI39" s="608"/>
      <c r="BJ39" s="608"/>
      <c r="BK39" s="608"/>
      <c r="BL39" s="608"/>
      <c r="BM39" s="608"/>
      <c r="BN39" s="608"/>
      <c r="BO39" s="608"/>
      <c r="BP39" s="608"/>
      <c r="BQ39" s="608"/>
      <c r="BR39" s="608"/>
      <c r="BS39" s="608"/>
      <c r="BT39" s="608"/>
      <c r="BU39" s="609"/>
      <c r="BV39" s="610">
        <v>17436</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1789201</v>
      </c>
      <c r="CS39" s="643"/>
      <c r="CT39" s="643"/>
      <c r="CU39" s="643"/>
      <c r="CV39" s="643"/>
      <c r="CW39" s="643"/>
      <c r="CX39" s="643"/>
      <c r="CY39" s="644"/>
      <c r="CZ39" s="615">
        <v>3.4</v>
      </c>
      <c r="DA39" s="641"/>
      <c r="DB39" s="641"/>
      <c r="DC39" s="645"/>
      <c r="DD39" s="619">
        <v>813285</v>
      </c>
      <c r="DE39" s="643"/>
      <c r="DF39" s="643"/>
      <c r="DG39" s="643"/>
      <c r="DH39" s="643"/>
      <c r="DI39" s="643"/>
      <c r="DJ39" s="643"/>
      <c r="DK39" s="644"/>
      <c r="DL39" s="619" t="s">
        <v>235</v>
      </c>
      <c r="DM39" s="643"/>
      <c r="DN39" s="643"/>
      <c r="DO39" s="643"/>
      <c r="DP39" s="643"/>
      <c r="DQ39" s="643"/>
      <c r="DR39" s="643"/>
      <c r="DS39" s="643"/>
      <c r="DT39" s="643"/>
      <c r="DU39" s="643"/>
      <c r="DV39" s="644"/>
      <c r="DW39" s="615" t="s">
        <v>130</v>
      </c>
      <c r="DX39" s="641"/>
      <c r="DY39" s="641"/>
      <c r="DZ39" s="641"/>
      <c r="EA39" s="641"/>
      <c r="EB39" s="641"/>
      <c r="EC39" s="642"/>
    </row>
    <row r="40" spans="2:133" ht="11.25" customHeight="1" x14ac:dyDescent="0.15">
      <c r="B40" s="607" t="s">
        <v>344</v>
      </c>
      <c r="C40" s="608"/>
      <c r="D40" s="608"/>
      <c r="E40" s="608"/>
      <c r="F40" s="608"/>
      <c r="G40" s="608"/>
      <c r="H40" s="608"/>
      <c r="I40" s="608"/>
      <c r="J40" s="608"/>
      <c r="K40" s="608"/>
      <c r="L40" s="608"/>
      <c r="M40" s="608"/>
      <c r="N40" s="608"/>
      <c r="O40" s="608"/>
      <c r="P40" s="608"/>
      <c r="Q40" s="609"/>
      <c r="R40" s="610">
        <v>298504</v>
      </c>
      <c r="S40" s="611"/>
      <c r="T40" s="611"/>
      <c r="U40" s="611"/>
      <c r="V40" s="611"/>
      <c r="W40" s="611"/>
      <c r="X40" s="611"/>
      <c r="Y40" s="612"/>
      <c r="Z40" s="613">
        <v>0.6</v>
      </c>
      <c r="AA40" s="613"/>
      <c r="AB40" s="613"/>
      <c r="AC40" s="613"/>
      <c r="AD40" s="614" t="s">
        <v>130</v>
      </c>
      <c r="AE40" s="614"/>
      <c r="AF40" s="614"/>
      <c r="AG40" s="614"/>
      <c r="AH40" s="614"/>
      <c r="AI40" s="614"/>
      <c r="AJ40" s="614"/>
      <c r="AK40" s="614"/>
      <c r="AL40" s="615" t="s">
        <v>235</v>
      </c>
      <c r="AM40" s="616"/>
      <c r="AN40" s="616"/>
      <c r="AO40" s="617"/>
      <c r="AQ40" s="673" t="s">
        <v>345</v>
      </c>
      <c r="AR40" s="674"/>
      <c r="AS40" s="674"/>
      <c r="AT40" s="674"/>
      <c r="AU40" s="674"/>
      <c r="AV40" s="674"/>
      <c r="AW40" s="674"/>
      <c r="AX40" s="674"/>
      <c r="AY40" s="675"/>
      <c r="AZ40" s="610" t="s">
        <v>139</v>
      </c>
      <c r="BA40" s="611"/>
      <c r="BB40" s="611"/>
      <c r="BC40" s="611"/>
      <c r="BD40" s="643"/>
      <c r="BE40" s="643"/>
      <c r="BF40" s="665"/>
      <c r="BG40" s="658" t="s">
        <v>346</v>
      </c>
      <c r="BH40" s="659"/>
      <c r="BI40" s="659"/>
      <c r="BJ40" s="659"/>
      <c r="BK40" s="659"/>
      <c r="BL40" s="217"/>
      <c r="BM40" s="608" t="s">
        <v>347</v>
      </c>
      <c r="BN40" s="608"/>
      <c r="BO40" s="608"/>
      <c r="BP40" s="608"/>
      <c r="BQ40" s="608"/>
      <c r="BR40" s="608"/>
      <c r="BS40" s="608"/>
      <c r="BT40" s="608"/>
      <c r="BU40" s="609"/>
      <c r="BV40" s="610">
        <v>88</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1562822</v>
      </c>
      <c r="CS40" s="611"/>
      <c r="CT40" s="611"/>
      <c r="CU40" s="611"/>
      <c r="CV40" s="611"/>
      <c r="CW40" s="611"/>
      <c r="CX40" s="611"/>
      <c r="CY40" s="612"/>
      <c r="CZ40" s="615">
        <v>3</v>
      </c>
      <c r="DA40" s="641"/>
      <c r="DB40" s="641"/>
      <c r="DC40" s="645"/>
      <c r="DD40" s="619">
        <v>200298</v>
      </c>
      <c r="DE40" s="611"/>
      <c r="DF40" s="611"/>
      <c r="DG40" s="611"/>
      <c r="DH40" s="611"/>
      <c r="DI40" s="611"/>
      <c r="DJ40" s="611"/>
      <c r="DK40" s="612"/>
      <c r="DL40" s="619" t="s">
        <v>235</v>
      </c>
      <c r="DM40" s="611"/>
      <c r="DN40" s="611"/>
      <c r="DO40" s="611"/>
      <c r="DP40" s="611"/>
      <c r="DQ40" s="611"/>
      <c r="DR40" s="611"/>
      <c r="DS40" s="611"/>
      <c r="DT40" s="611"/>
      <c r="DU40" s="611"/>
      <c r="DV40" s="612"/>
      <c r="DW40" s="615" t="s">
        <v>130</v>
      </c>
      <c r="DX40" s="641"/>
      <c r="DY40" s="641"/>
      <c r="DZ40" s="641"/>
      <c r="EA40" s="641"/>
      <c r="EB40" s="641"/>
      <c r="EC40" s="642"/>
    </row>
    <row r="41" spans="2:133" ht="11.25" customHeight="1" x14ac:dyDescent="0.15">
      <c r="B41" s="631" t="s">
        <v>349</v>
      </c>
      <c r="C41" s="632"/>
      <c r="D41" s="632"/>
      <c r="E41" s="632"/>
      <c r="F41" s="632"/>
      <c r="G41" s="632"/>
      <c r="H41" s="632"/>
      <c r="I41" s="632"/>
      <c r="J41" s="632"/>
      <c r="K41" s="632"/>
      <c r="L41" s="632"/>
      <c r="M41" s="632"/>
      <c r="N41" s="632"/>
      <c r="O41" s="632"/>
      <c r="P41" s="632"/>
      <c r="Q41" s="633"/>
      <c r="R41" s="682">
        <v>54241529</v>
      </c>
      <c r="S41" s="683"/>
      <c r="T41" s="683"/>
      <c r="U41" s="683"/>
      <c r="V41" s="683"/>
      <c r="W41" s="683"/>
      <c r="X41" s="683"/>
      <c r="Y41" s="687"/>
      <c r="Z41" s="688">
        <v>100</v>
      </c>
      <c r="AA41" s="688"/>
      <c r="AB41" s="688"/>
      <c r="AC41" s="688"/>
      <c r="AD41" s="689">
        <v>27329328</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767529</v>
      </c>
      <c r="BA41" s="611"/>
      <c r="BB41" s="611"/>
      <c r="BC41" s="611"/>
      <c r="BD41" s="643"/>
      <c r="BE41" s="643"/>
      <c r="BF41" s="665"/>
      <c r="BG41" s="658"/>
      <c r="BH41" s="659"/>
      <c r="BI41" s="659"/>
      <c r="BJ41" s="659"/>
      <c r="BK41" s="659"/>
      <c r="BL41" s="217"/>
      <c r="BM41" s="608" t="s">
        <v>351</v>
      </c>
      <c r="BN41" s="608"/>
      <c r="BO41" s="608"/>
      <c r="BP41" s="608"/>
      <c r="BQ41" s="608"/>
      <c r="BR41" s="608"/>
      <c r="BS41" s="608"/>
      <c r="BT41" s="608"/>
      <c r="BU41" s="609"/>
      <c r="BV41" s="610" t="s">
        <v>139</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3"/>
      <c r="CT41" s="643"/>
      <c r="CU41" s="643"/>
      <c r="CV41" s="643"/>
      <c r="CW41" s="643"/>
      <c r="CX41" s="643"/>
      <c r="CY41" s="644"/>
      <c r="CZ41" s="615" t="s">
        <v>139</v>
      </c>
      <c r="DA41" s="641"/>
      <c r="DB41" s="641"/>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3236627</v>
      </c>
      <c r="BA42" s="683"/>
      <c r="BB42" s="683"/>
      <c r="BC42" s="683"/>
      <c r="BD42" s="669"/>
      <c r="BE42" s="669"/>
      <c r="BF42" s="671"/>
      <c r="BG42" s="660"/>
      <c r="BH42" s="661"/>
      <c r="BI42" s="661"/>
      <c r="BJ42" s="661"/>
      <c r="BK42" s="661"/>
      <c r="BL42" s="218"/>
      <c r="BM42" s="632" t="s">
        <v>354</v>
      </c>
      <c r="BN42" s="632"/>
      <c r="BO42" s="632"/>
      <c r="BP42" s="632"/>
      <c r="BQ42" s="632"/>
      <c r="BR42" s="632"/>
      <c r="BS42" s="632"/>
      <c r="BT42" s="632"/>
      <c r="BU42" s="633"/>
      <c r="BV42" s="682">
        <v>395</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6689071</v>
      </c>
      <c r="CS42" s="643"/>
      <c r="CT42" s="643"/>
      <c r="CU42" s="643"/>
      <c r="CV42" s="643"/>
      <c r="CW42" s="643"/>
      <c r="CX42" s="643"/>
      <c r="CY42" s="644"/>
      <c r="CZ42" s="615">
        <v>12.7</v>
      </c>
      <c r="DA42" s="641"/>
      <c r="DB42" s="641"/>
      <c r="DC42" s="645"/>
      <c r="DD42" s="619">
        <v>1542915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36583</v>
      </c>
      <c r="CS43" s="643"/>
      <c r="CT43" s="643"/>
      <c r="CU43" s="643"/>
      <c r="CV43" s="643"/>
      <c r="CW43" s="643"/>
      <c r="CX43" s="643"/>
      <c r="CY43" s="644"/>
      <c r="CZ43" s="615">
        <v>0.1</v>
      </c>
      <c r="DA43" s="641"/>
      <c r="DB43" s="641"/>
      <c r="DC43" s="645"/>
      <c r="DD43" s="619">
        <v>34321</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305</v>
      </c>
      <c r="CE44" s="647"/>
      <c r="CF44" s="607" t="s">
        <v>359</v>
      </c>
      <c r="CG44" s="608"/>
      <c r="CH44" s="608"/>
      <c r="CI44" s="608"/>
      <c r="CJ44" s="608"/>
      <c r="CK44" s="608"/>
      <c r="CL44" s="608"/>
      <c r="CM44" s="608"/>
      <c r="CN44" s="608"/>
      <c r="CO44" s="608"/>
      <c r="CP44" s="608"/>
      <c r="CQ44" s="609"/>
      <c r="CR44" s="610">
        <v>4708262</v>
      </c>
      <c r="CS44" s="611"/>
      <c r="CT44" s="611"/>
      <c r="CU44" s="611"/>
      <c r="CV44" s="611"/>
      <c r="CW44" s="611"/>
      <c r="CX44" s="611"/>
      <c r="CY44" s="612"/>
      <c r="CZ44" s="615">
        <v>9</v>
      </c>
      <c r="DA44" s="616"/>
      <c r="DB44" s="616"/>
      <c r="DC44" s="622"/>
      <c r="DD44" s="619">
        <v>1058190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2411874</v>
      </c>
      <c r="CS45" s="643"/>
      <c r="CT45" s="643"/>
      <c r="CU45" s="643"/>
      <c r="CV45" s="643"/>
      <c r="CW45" s="643"/>
      <c r="CX45" s="643"/>
      <c r="CY45" s="644"/>
      <c r="CZ45" s="615">
        <v>4.5999999999999996</v>
      </c>
      <c r="DA45" s="641"/>
      <c r="DB45" s="641"/>
      <c r="DC45" s="645"/>
      <c r="DD45" s="619">
        <v>338354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362</v>
      </c>
      <c r="CG46" s="608"/>
      <c r="CH46" s="608"/>
      <c r="CI46" s="608"/>
      <c r="CJ46" s="608"/>
      <c r="CK46" s="608"/>
      <c r="CL46" s="608"/>
      <c r="CM46" s="608"/>
      <c r="CN46" s="608"/>
      <c r="CO46" s="608"/>
      <c r="CP46" s="608"/>
      <c r="CQ46" s="609"/>
      <c r="CR46" s="610">
        <v>2067132</v>
      </c>
      <c r="CS46" s="611"/>
      <c r="CT46" s="611"/>
      <c r="CU46" s="611"/>
      <c r="CV46" s="611"/>
      <c r="CW46" s="611"/>
      <c r="CX46" s="611"/>
      <c r="CY46" s="612"/>
      <c r="CZ46" s="615">
        <v>3.9</v>
      </c>
      <c r="DA46" s="616"/>
      <c r="DB46" s="616"/>
      <c r="DC46" s="622"/>
      <c r="DD46" s="619">
        <v>673265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363</v>
      </c>
      <c r="CG47" s="608"/>
      <c r="CH47" s="608"/>
      <c r="CI47" s="608"/>
      <c r="CJ47" s="608"/>
      <c r="CK47" s="608"/>
      <c r="CL47" s="608"/>
      <c r="CM47" s="608"/>
      <c r="CN47" s="608"/>
      <c r="CO47" s="608"/>
      <c r="CP47" s="608"/>
      <c r="CQ47" s="609"/>
      <c r="CR47" s="610">
        <v>1980809</v>
      </c>
      <c r="CS47" s="643"/>
      <c r="CT47" s="643"/>
      <c r="CU47" s="643"/>
      <c r="CV47" s="643"/>
      <c r="CW47" s="643"/>
      <c r="CX47" s="643"/>
      <c r="CY47" s="644"/>
      <c r="CZ47" s="615">
        <v>3.8</v>
      </c>
      <c r="DA47" s="641"/>
      <c r="DB47" s="641"/>
      <c r="DC47" s="645"/>
      <c r="DD47" s="619">
        <v>484725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365</v>
      </c>
      <c r="CE49" s="632"/>
      <c r="CF49" s="632"/>
      <c r="CG49" s="632"/>
      <c r="CH49" s="632"/>
      <c r="CI49" s="632"/>
      <c r="CJ49" s="632"/>
      <c r="CK49" s="632"/>
      <c r="CL49" s="632"/>
      <c r="CM49" s="632"/>
      <c r="CN49" s="632"/>
      <c r="CO49" s="632"/>
      <c r="CP49" s="632"/>
      <c r="CQ49" s="633"/>
      <c r="CR49" s="682">
        <v>52500075</v>
      </c>
      <c r="CS49" s="669"/>
      <c r="CT49" s="669"/>
      <c r="CU49" s="669"/>
      <c r="CV49" s="669"/>
      <c r="CW49" s="669"/>
      <c r="CX49" s="669"/>
      <c r="CY49" s="698"/>
      <c r="CZ49" s="690">
        <v>100</v>
      </c>
      <c r="DA49" s="699"/>
      <c r="DB49" s="699"/>
      <c r="DC49" s="700"/>
      <c r="DD49" s="701">
        <v>32672308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L0TRwfsBTzEjLUNNDxdStCj8VswgH98BTbJsmWba4kctAomVErfTDRWoRWsIVWqj3e9I1kBYj5dTNEqAzPkeQ==" saltValue="+30XiSGxiMSrus67r8sr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F95" sqref="AF9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388</v>
      </c>
      <c r="C7" s="737"/>
      <c r="D7" s="737"/>
      <c r="E7" s="737"/>
      <c r="F7" s="737"/>
      <c r="G7" s="737"/>
      <c r="H7" s="737"/>
      <c r="I7" s="737"/>
      <c r="J7" s="737"/>
      <c r="K7" s="737"/>
      <c r="L7" s="737"/>
      <c r="M7" s="737"/>
      <c r="N7" s="737"/>
      <c r="O7" s="737"/>
      <c r="P7" s="738"/>
      <c r="Q7" s="739">
        <v>53798</v>
      </c>
      <c r="R7" s="740"/>
      <c r="S7" s="740"/>
      <c r="T7" s="740"/>
      <c r="U7" s="740"/>
      <c r="V7" s="740">
        <v>52079</v>
      </c>
      <c r="W7" s="740"/>
      <c r="X7" s="740"/>
      <c r="Y7" s="740"/>
      <c r="Z7" s="740"/>
      <c r="AA7" s="740">
        <v>1719</v>
      </c>
      <c r="AB7" s="740"/>
      <c r="AC7" s="740"/>
      <c r="AD7" s="740"/>
      <c r="AE7" s="741"/>
      <c r="AF7" s="742">
        <v>1232</v>
      </c>
      <c r="AG7" s="743"/>
      <c r="AH7" s="743"/>
      <c r="AI7" s="743"/>
      <c r="AJ7" s="744"/>
      <c r="AK7" s="745">
        <v>979</v>
      </c>
      <c r="AL7" s="746"/>
      <c r="AM7" s="746"/>
      <c r="AN7" s="746"/>
      <c r="AO7" s="746"/>
      <c r="AP7" s="746">
        <v>61117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592</v>
      </c>
      <c r="BT7" s="734"/>
      <c r="BU7" s="734"/>
      <c r="BV7" s="734"/>
      <c r="BW7" s="734"/>
      <c r="BX7" s="734"/>
      <c r="BY7" s="734"/>
      <c r="BZ7" s="734"/>
      <c r="CA7" s="734"/>
      <c r="CB7" s="734"/>
      <c r="CC7" s="734"/>
      <c r="CD7" s="734"/>
      <c r="CE7" s="734"/>
      <c r="CF7" s="734"/>
      <c r="CG7" s="749"/>
      <c r="CH7" s="730">
        <v>26</v>
      </c>
      <c r="CI7" s="731"/>
      <c r="CJ7" s="731"/>
      <c r="CK7" s="731"/>
      <c r="CL7" s="732"/>
      <c r="CM7" s="730">
        <v>110</v>
      </c>
      <c r="CN7" s="731"/>
      <c r="CO7" s="731"/>
      <c r="CP7" s="731"/>
      <c r="CQ7" s="732"/>
      <c r="CR7" s="730">
        <v>1</v>
      </c>
      <c r="CS7" s="731"/>
      <c r="CT7" s="731"/>
      <c r="CU7" s="731"/>
      <c r="CV7" s="732"/>
      <c r="CW7" s="730">
        <v>40</v>
      </c>
      <c r="CX7" s="731"/>
      <c r="CY7" s="731"/>
      <c r="CZ7" s="731"/>
      <c r="DA7" s="732"/>
      <c r="DB7" s="730" t="s">
        <v>587</v>
      </c>
      <c r="DC7" s="731"/>
      <c r="DD7" s="731"/>
      <c r="DE7" s="731"/>
      <c r="DF7" s="732"/>
      <c r="DG7" s="730" t="s">
        <v>587</v>
      </c>
      <c r="DH7" s="731"/>
      <c r="DI7" s="731"/>
      <c r="DJ7" s="731"/>
      <c r="DK7" s="732"/>
      <c r="DL7" s="730" t="s">
        <v>607</v>
      </c>
      <c r="DM7" s="731"/>
      <c r="DN7" s="731"/>
      <c r="DO7" s="731"/>
      <c r="DP7" s="732"/>
      <c r="DQ7" s="730" t="s">
        <v>587</v>
      </c>
      <c r="DR7" s="731"/>
      <c r="DS7" s="731"/>
      <c r="DT7" s="731"/>
      <c r="DU7" s="732"/>
      <c r="DV7" s="733"/>
      <c r="DW7" s="734"/>
      <c r="DX7" s="734"/>
      <c r="DY7" s="734"/>
      <c r="DZ7" s="735"/>
      <c r="EA7" s="228"/>
    </row>
    <row r="8" spans="1:131" s="229" customFormat="1" ht="26.25" customHeight="1" x14ac:dyDescent="0.15">
      <c r="A8" s="232">
        <v>2</v>
      </c>
      <c r="B8" s="767" t="s">
        <v>389</v>
      </c>
      <c r="C8" s="768"/>
      <c r="D8" s="768"/>
      <c r="E8" s="768"/>
      <c r="F8" s="768"/>
      <c r="G8" s="768"/>
      <c r="H8" s="768"/>
      <c r="I8" s="768"/>
      <c r="J8" s="768"/>
      <c r="K8" s="768"/>
      <c r="L8" s="768"/>
      <c r="M8" s="768"/>
      <c r="N8" s="768"/>
      <c r="O8" s="768"/>
      <c r="P8" s="769"/>
      <c r="Q8" s="770">
        <v>233</v>
      </c>
      <c r="R8" s="771"/>
      <c r="S8" s="771"/>
      <c r="T8" s="771"/>
      <c r="U8" s="771"/>
      <c r="V8" s="771">
        <v>229</v>
      </c>
      <c r="W8" s="771"/>
      <c r="X8" s="771"/>
      <c r="Y8" s="771"/>
      <c r="Z8" s="771"/>
      <c r="AA8" s="771">
        <v>4</v>
      </c>
      <c r="AB8" s="771"/>
      <c r="AC8" s="771"/>
      <c r="AD8" s="771"/>
      <c r="AE8" s="772"/>
      <c r="AF8" s="773">
        <v>4</v>
      </c>
      <c r="AG8" s="774"/>
      <c r="AH8" s="774"/>
      <c r="AI8" s="774"/>
      <c r="AJ8" s="775"/>
      <c r="AK8" s="756" t="s">
        <v>587</v>
      </c>
      <c r="AL8" s="757"/>
      <c r="AM8" s="757"/>
      <c r="AN8" s="757"/>
      <c r="AO8" s="757"/>
      <c r="AP8" s="757" t="s">
        <v>587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593</v>
      </c>
      <c r="BT8" s="761"/>
      <c r="BU8" s="761"/>
      <c r="BV8" s="761"/>
      <c r="BW8" s="761"/>
      <c r="BX8" s="761"/>
      <c r="BY8" s="761"/>
      <c r="BZ8" s="761"/>
      <c r="CA8" s="761"/>
      <c r="CB8" s="761"/>
      <c r="CC8" s="761"/>
      <c r="CD8" s="761"/>
      <c r="CE8" s="761"/>
      <c r="CF8" s="761"/>
      <c r="CG8" s="762"/>
      <c r="CH8" s="763">
        <v>1</v>
      </c>
      <c r="CI8" s="764"/>
      <c r="CJ8" s="764"/>
      <c r="CK8" s="764"/>
      <c r="CL8" s="765"/>
      <c r="CM8" s="763">
        <v>16</v>
      </c>
      <c r="CN8" s="764"/>
      <c r="CO8" s="764"/>
      <c r="CP8" s="764"/>
      <c r="CQ8" s="765"/>
      <c r="CR8" s="763">
        <v>3</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t="s">
        <v>587</v>
      </c>
      <c r="DR8" s="764"/>
      <c r="DS8" s="764"/>
      <c r="DT8" s="764"/>
      <c r="DU8" s="765"/>
      <c r="DV8" s="760"/>
      <c r="DW8" s="761"/>
      <c r="DX8" s="761"/>
      <c r="DY8" s="761"/>
      <c r="DZ8" s="766"/>
      <c r="EA8" s="228"/>
    </row>
    <row r="9" spans="1:131" s="229" customFormat="1" ht="26.25" customHeight="1" x14ac:dyDescent="0.15">
      <c r="A9" s="232">
        <v>3</v>
      </c>
      <c r="B9" s="767" t="s">
        <v>390</v>
      </c>
      <c r="C9" s="768"/>
      <c r="D9" s="768"/>
      <c r="E9" s="768"/>
      <c r="F9" s="768"/>
      <c r="G9" s="768"/>
      <c r="H9" s="768"/>
      <c r="I9" s="768"/>
      <c r="J9" s="768"/>
      <c r="K9" s="768"/>
      <c r="L9" s="768"/>
      <c r="M9" s="768"/>
      <c r="N9" s="768"/>
      <c r="O9" s="768"/>
      <c r="P9" s="769"/>
      <c r="Q9" s="770">
        <v>61</v>
      </c>
      <c r="R9" s="771"/>
      <c r="S9" s="771"/>
      <c r="T9" s="771"/>
      <c r="U9" s="771"/>
      <c r="V9" s="771">
        <v>61</v>
      </c>
      <c r="W9" s="771"/>
      <c r="X9" s="771"/>
      <c r="Y9" s="771"/>
      <c r="Z9" s="771"/>
      <c r="AA9" s="771">
        <v>0</v>
      </c>
      <c r="AB9" s="771"/>
      <c r="AC9" s="771"/>
      <c r="AD9" s="771"/>
      <c r="AE9" s="772"/>
      <c r="AF9" s="773" t="s">
        <v>391</v>
      </c>
      <c r="AG9" s="774"/>
      <c r="AH9" s="774"/>
      <c r="AI9" s="774"/>
      <c r="AJ9" s="775"/>
      <c r="AK9" s="756">
        <v>0</v>
      </c>
      <c r="AL9" s="757"/>
      <c r="AM9" s="757"/>
      <c r="AN9" s="757"/>
      <c r="AO9" s="757"/>
      <c r="AP9" s="757">
        <v>50</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594</v>
      </c>
      <c r="BT9" s="761"/>
      <c r="BU9" s="761"/>
      <c r="BV9" s="761"/>
      <c r="BW9" s="761"/>
      <c r="BX9" s="761"/>
      <c r="BY9" s="761"/>
      <c r="BZ9" s="761"/>
      <c r="CA9" s="761"/>
      <c r="CB9" s="761"/>
      <c r="CC9" s="761"/>
      <c r="CD9" s="761"/>
      <c r="CE9" s="761"/>
      <c r="CF9" s="761"/>
      <c r="CG9" s="762"/>
      <c r="CH9" s="763">
        <v>-2</v>
      </c>
      <c r="CI9" s="764"/>
      <c r="CJ9" s="764"/>
      <c r="CK9" s="764"/>
      <c r="CL9" s="765"/>
      <c r="CM9" s="763">
        <v>44</v>
      </c>
      <c r="CN9" s="764"/>
      <c r="CO9" s="764"/>
      <c r="CP9" s="764"/>
      <c r="CQ9" s="765"/>
      <c r="CR9" s="763">
        <v>10</v>
      </c>
      <c r="CS9" s="764"/>
      <c r="CT9" s="764"/>
      <c r="CU9" s="764"/>
      <c r="CV9" s="765"/>
      <c r="CW9" s="763">
        <v>3</v>
      </c>
      <c r="CX9" s="764"/>
      <c r="CY9" s="764"/>
      <c r="CZ9" s="764"/>
      <c r="DA9" s="765"/>
      <c r="DB9" s="763" t="s">
        <v>587</v>
      </c>
      <c r="DC9" s="764"/>
      <c r="DD9" s="764"/>
      <c r="DE9" s="764"/>
      <c r="DF9" s="765"/>
      <c r="DG9" s="763" t="s">
        <v>587</v>
      </c>
      <c r="DH9" s="764"/>
      <c r="DI9" s="764"/>
      <c r="DJ9" s="764"/>
      <c r="DK9" s="765"/>
      <c r="DL9" s="763" t="s">
        <v>587</v>
      </c>
      <c r="DM9" s="764"/>
      <c r="DN9" s="764"/>
      <c r="DO9" s="764"/>
      <c r="DP9" s="765"/>
      <c r="DQ9" s="763" t="s">
        <v>587</v>
      </c>
      <c r="DR9" s="764"/>
      <c r="DS9" s="764"/>
      <c r="DT9" s="764"/>
      <c r="DU9" s="765"/>
      <c r="DV9" s="760"/>
      <c r="DW9" s="761"/>
      <c r="DX9" s="761"/>
      <c r="DY9" s="761"/>
      <c r="DZ9" s="766"/>
      <c r="EA9" s="228"/>
    </row>
    <row r="10" spans="1:131" s="229" customFormat="1" ht="26.25" customHeight="1" x14ac:dyDescent="0.15">
      <c r="A10" s="232">
        <v>4</v>
      </c>
      <c r="B10" s="767" t="s">
        <v>392</v>
      </c>
      <c r="C10" s="768"/>
      <c r="D10" s="768"/>
      <c r="E10" s="768"/>
      <c r="F10" s="768"/>
      <c r="G10" s="768"/>
      <c r="H10" s="768"/>
      <c r="I10" s="768"/>
      <c r="J10" s="768"/>
      <c r="K10" s="768"/>
      <c r="L10" s="768"/>
      <c r="M10" s="768"/>
      <c r="N10" s="768"/>
      <c r="O10" s="768"/>
      <c r="P10" s="769"/>
      <c r="Q10" s="770">
        <v>123</v>
      </c>
      <c r="R10" s="771"/>
      <c r="S10" s="771"/>
      <c r="T10" s="771"/>
      <c r="U10" s="771"/>
      <c r="V10" s="771">
        <v>107</v>
      </c>
      <c r="W10" s="771"/>
      <c r="X10" s="771"/>
      <c r="Y10" s="771"/>
      <c r="Z10" s="771"/>
      <c r="AA10" s="771">
        <v>15</v>
      </c>
      <c r="AB10" s="771"/>
      <c r="AC10" s="771"/>
      <c r="AD10" s="771"/>
      <c r="AE10" s="772"/>
      <c r="AF10" s="773">
        <v>15</v>
      </c>
      <c r="AG10" s="774"/>
      <c r="AH10" s="774"/>
      <c r="AI10" s="774"/>
      <c r="AJ10" s="775"/>
      <c r="AK10" s="756">
        <v>2</v>
      </c>
      <c r="AL10" s="757"/>
      <c r="AM10" s="757"/>
      <c r="AN10" s="757"/>
      <c r="AO10" s="757"/>
      <c r="AP10" s="757" t="s">
        <v>588</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t="s">
        <v>393</v>
      </c>
      <c r="C11" s="768"/>
      <c r="D11" s="768"/>
      <c r="E11" s="768"/>
      <c r="F11" s="768"/>
      <c r="G11" s="768"/>
      <c r="H11" s="768"/>
      <c r="I11" s="768"/>
      <c r="J11" s="768"/>
      <c r="K11" s="768"/>
      <c r="L11" s="768"/>
      <c r="M11" s="768"/>
      <c r="N11" s="768"/>
      <c r="O11" s="768"/>
      <c r="P11" s="769"/>
      <c r="Q11" s="770">
        <v>148</v>
      </c>
      <c r="R11" s="771"/>
      <c r="S11" s="771"/>
      <c r="T11" s="771"/>
      <c r="U11" s="771"/>
      <c r="V11" s="771">
        <v>145</v>
      </c>
      <c r="W11" s="771"/>
      <c r="X11" s="771"/>
      <c r="Y11" s="771"/>
      <c r="Z11" s="771"/>
      <c r="AA11" s="771">
        <v>3</v>
      </c>
      <c r="AB11" s="771"/>
      <c r="AC11" s="771"/>
      <c r="AD11" s="771"/>
      <c r="AE11" s="772"/>
      <c r="AF11" s="773" t="s">
        <v>394</v>
      </c>
      <c r="AG11" s="774"/>
      <c r="AH11" s="774"/>
      <c r="AI11" s="774"/>
      <c r="AJ11" s="775"/>
      <c r="AK11" s="756">
        <v>8</v>
      </c>
      <c r="AL11" s="757"/>
      <c r="AM11" s="757"/>
      <c r="AN11" s="757"/>
      <c r="AO11" s="757"/>
      <c r="AP11" s="757" t="s">
        <v>587</v>
      </c>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396</v>
      </c>
      <c r="B23" s="776" t="s">
        <v>397</v>
      </c>
      <c r="C23" s="777"/>
      <c r="D23" s="777"/>
      <c r="E23" s="777"/>
      <c r="F23" s="777"/>
      <c r="G23" s="777"/>
      <c r="H23" s="777"/>
      <c r="I23" s="777"/>
      <c r="J23" s="777"/>
      <c r="K23" s="777"/>
      <c r="L23" s="777"/>
      <c r="M23" s="777"/>
      <c r="N23" s="777"/>
      <c r="O23" s="777"/>
      <c r="P23" s="778"/>
      <c r="Q23" s="779">
        <v>54333</v>
      </c>
      <c r="R23" s="780"/>
      <c r="S23" s="780"/>
      <c r="T23" s="780"/>
      <c r="U23" s="780"/>
      <c r="V23" s="780">
        <v>52592</v>
      </c>
      <c r="W23" s="780"/>
      <c r="X23" s="780"/>
      <c r="Y23" s="780"/>
      <c r="Z23" s="780"/>
      <c r="AA23" s="780">
        <v>1741</v>
      </c>
      <c r="AB23" s="780"/>
      <c r="AC23" s="780"/>
      <c r="AD23" s="780"/>
      <c r="AE23" s="781"/>
      <c r="AF23" s="782">
        <v>1252</v>
      </c>
      <c r="AG23" s="780"/>
      <c r="AH23" s="780"/>
      <c r="AI23" s="780"/>
      <c r="AJ23" s="783"/>
      <c r="AK23" s="784"/>
      <c r="AL23" s="785"/>
      <c r="AM23" s="785"/>
      <c r="AN23" s="785"/>
      <c r="AO23" s="785"/>
      <c r="AP23" s="780">
        <v>61167</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408</v>
      </c>
      <c r="C28" s="737"/>
      <c r="D28" s="737"/>
      <c r="E28" s="737"/>
      <c r="F28" s="737"/>
      <c r="G28" s="737"/>
      <c r="H28" s="737"/>
      <c r="I28" s="737"/>
      <c r="J28" s="737"/>
      <c r="K28" s="737"/>
      <c r="L28" s="737"/>
      <c r="M28" s="737"/>
      <c r="N28" s="737"/>
      <c r="O28" s="737"/>
      <c r="P28" s="738"/>
      <c r="Q28" s="809">
        <v>9909</v>
      </c>
      <c r="R28" s="810"/>
      <c r="S28" s="810"/>
      <c r="T28" s="810"/>
      <c r="U28" s="810"/>
      <c r="V28" s="810">
        <v>9587</v>
      </c>
      <c r="W28" s="810"/>
      <c r="X28" s="810"/>
      <c r="Y28" s="810"/>
      <c r="Z28" s="810"/>
      <c r="AA28" s="810">
        <f>+Q28-V28</f>
        <v>322</v>
      </c>
      <c r="AB28" s="810"/>
      <c r="AC28" s="810"/>
      <c r="AD28" s="810"/>
      <c r="AE28" s="811"/>
      <c r="AF28" s="812">
        <v>322</v>
      </c>
      <c r="AG28" s="810"/>
      <c r="AH28" s="810"/>
      <c r="AI28" s="810"/>
      <c r="AJ28" s="813"/>
      <c r="AK28" s="814">
        <v>760</v>
      </c>
      <c r="AL28" s="815"/>
      <c r="AM28" s="815"/>
      <c r="AN28" s="815"/>
      <c r="AO28" s="815"/>
      <c r="AP28" s="815" t="s">
        <v>588</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409</v>
      </c>
      <c r="C29" s="768"/>
      <c r="D29" s="768"/>
      <c r="E29" s="768"/>
      <c r="F29" s="768"/>
      <c r="G29" s="768"/>
      <c r="H29" s="768"/>
      <c r="I29" s="768"/>
      <c r="J29" s="768"/>
      <c r="K29" s="768"/>
      <c r="L29" s="768"/>
      <c r="M29" s="768"/>
      <c r="N29" s="768"/>
      <c r="O29" s="768"/>
      <c r="P29" s="769"/>
      <c r="Q29" s="770">
        <v>88</v>
      </c>
      <c r="R29" s="771"/>
      <c r="S29" s="771"/>
      <c r="T29" s="771"/>
      <c r="U29" s="771"/>
      <c r="V29" s="771">
        <v>77</v>
      </c>
      <c r="W29" s="771"/>
      <c r="X29" s="771"/>
      <c r="Y29" s="771"/>
      <c r="Z29" s="771"/>
      <c r="AA29" s="771">
        <f t="shared" ref="AA29:AA31" si="0">+Q29-V29</f>
        <v>11</v>
      </c>
      <c r="AB29" s="771"/>
      <c r="AC29" s="771"/>
      <c r="AD29" s="771"/>
      <c r="AE29" s="772"/>
      <c r="AF29" s="773">
        <v>11</v>
      </c>
      <c r="AG29" s="774"/>
      <c r="AH29" s="774"/>
      <c r="AI29" s="774"/>
      <c r="AJ29" s="775"/>
      <c r="AK29" s="821">
        <v>8</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410</v>
      </c>
      <c r="C30" s="768"/>
      <c r="D30" s="768"/>
      <c r="E30" s="768"/>
      <c r="F30" s="768"/>
      <c r="G30" s="768"/>
      <c r="H30" s="768"/>
      <c r="I30" s="768"/>
      <c r="J30" s="768"/>
      <c r="K30" s="768"/>
      <c r="L30" s="768"/>
      <c r="M30" s="768"/>
      <c r="N30" s="768"/>
      <c r="O30" s="768"/>
      <c r="P30" s="769"/>
      <c r="Q30" s="770">
        <v>10506</v>
      </c>
      <c r="R30" s="771"/>
      <c r="S30" s="771"/>
      <c r="T30" s="771"/>
      <c r="U30" s="771"/>
      <c r="V30" s="771">
        <v>10083</v>
      </c>
      <c r="W30" s="771"/>
      <c r="X30" s="771"/>
      <c r="Y30" s="771"/>
      <c r="Z30" s="771"/>
      <c r="AA30" s="771">
        <f t="shared" si="0"/>
        <v>423</v>
      </c>
      <c r="AB30" s="771"/>
      <c r="AC30" s="771"/>
      <c r="AD30" s="771"/>
      <c r="AE30" s="772"/>
      <c r="AF30" s="773">
        <v>423</v>
      </c>
      <c r="AG30" s="774"/>
      <c r="AH30" s="774"/>
      <c r="AI30" s="774"/>
      <c r="AJ30" s="775"/>
      <c r="AK30" s="821">
        <v>1494</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411</v>
      </c>
      <c r="C31" s="768"/>
      <c r="D31" s="768"/>
      <c r="E31" s="768"/>
      <c r="F31" s="768"/>
      <c r="G31" s="768"/>
      <c r="H31" s="768"/>
      <c r="I31" s="768"/>
      <c r="J31" s="768"/>
      <c r="K31" s="768"/>
      <c r="L31" s="768"/>
      <c r="M31" s="768"/>
      <c r="N31" s="768"/>
      <c r="O31" s="768"/>
      <c r="P31" s="769"/>
      <c r="Q31" s="770">
        <v>1565</v>
      </c>
      <c r="R31" s="771"/>
      <c r="S31" s="771"/>
      <c r="T31" s="771"/>
      <c r="U31" s="771"/>
      <c r="V31" s="771">
        <v>1561</v>
      </c>
      <c r="W31" s="771"/>
      <c r="X31" s="771"/>
      <c r="Y31" s="771"/>
      <c r="Z31" s="771"/>
      <c r="AA31" s="771">
        <f t="shared" si="0"/>
        <v>4</v>
      </c>
      <c r="AB31" s="771"/>
      <c r="AC31" s="771"/>
      <c r="AD31" s="771"/>
      <c r="AE31" s="772"/>
      <c r="AF31" s="773">
        <v>4</v>
      </c>
      <c r="AG31" s="774"/>
      <c r="AH31" s="774"/>
      <c r="AI31" s="774"/>
      <c r="AJ31" s="775"/>
      <c r="AK31" s="821">
        <v>418</v>
      </c>
      <c r="AL31" s="817"/>
      <c r="AM31" s="817"/>
      <c r="AN31" s="817"/>
      <c r="AO31" s="817"/>
      <c r="AP31" s="817" t="s">
        <v>587</v>
      </c>
      <c r="AQ31" s="817"/>
      <c r="AR31" s="817"/>
      <c r="AS31" s="817"/>
      <c r="AT31" s="817"/>
      <c r="AU31" s="817" t="s">
        <v>587</v>
      </c>
      <c r="AV31" s="817"/>
      <c r="AW31" s="817"/>
      <c r="AX31" s="817"/>
      <c r="AY31" s="817"/>
      <c r="AZ31" s="818" t="s">
        <v>587</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412</v>
      </c>
      <c r="C32" s="768"/>
      <c r="D32" s="768"/>
      <c r="E32" s="768"/>
      <c r="F32" s="768"/>
      <c r="G32" s="768"/>
      <c r="H32" s="768"/>
      <c r="I32" s="768"/>
      <c r="J32" s="768"/>
      <c r="K32" s="768"/>
      <c r="L32" s="768"/>
      <c r="M32" s="768"/>
      <c r="N32" s="768"/>
      <c r="O32" s="768"/>
      <c r="P32" s="769"/>
      <c r="Q32" s="770">
        <v>38</v>
      </c>
      <c r="R32" s="771"/>
      <c r="S32" s="771"/>
      <c r="T32" s="771"/>
      <c r="U32" s="771"/>
      <c r="V32" s="771">
        <v>38</v>
      </c>
      <c r="W32" s="771"/>
      <c r="X32" s="771"/>
      <c r="Y32" s="771"/>
      <c r="Z32" s="771"/>
      <c r="AA32" s="772" t="s">
        <v>589</v>
      </c>
      <c r="AB32" s="774"/>
      <c r="AC32" s="774"/>
      <c r="AD32" s="774"/>
      <c r="AE32" s="775"/>
      <c r="AF32" s="773" t="s">
        <v>413</v>
      </c>
      <c r="AG32" s="774"/>
      <c r="AH32" s="774"/>
      <c r="AI32" s="774"/>
      <c r="AJ32" s="775"/>
      <c r="AK32" s="821" t="s">
        <v>590</v>
      </c>
      <c r="AL32" s="817"/>
      <c r="AM32" s="817"/>
      <c r="AN32" s="817"/>
      <c r="AO32" s="817"/>
      <c r="AP32" s="817" t="s">
        <v>587</v>
      </c>
      <c r="AQ32" s="817"/>
      <c r="AR32" s="817"/>
      <c r="AS32" s="817"/>
      <c r="AT32" s="817"/>
      <c r="AU32" s="817" t="s">
        <v>587</v>
      </c>
      <c r="AV32" s="817"/>
      <c r="AW32" s="817"/>
      <c r="AX32" s="817"/>
      <c r="AY32" s="817"/>
      <c r="AZ32" s="818" t="s">
        <v>587</v>
      </c>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414</v>
      </c>
      <c r="C33" s="768"/>
      <c r="D33" s="768"/>
      <c r="E33" s="768"/>
      <c r="F33" s="768"/>
      <c r="G33" s="768"/>
      <c r="H33" s="768"/>
      <c r="I33" s="768"/>
      <c r="J33" s="768"/>
      <c r="K33" s="768"/>
      <c r="L33" s="768"/>
      <c r="M33" s="768"/>
      <c r="N33" s="768"/>
      <c r="O33" s="768"/>
      <c r="P33" s="769"/>
      <c r="Q33" s="770">
        <v>2976</v>
      </c>
      <c r="R33" s="771"/>
      <c r="S33" s="771"/>
      <c r="T33" s="771"/>
      <c r="U33" s="771"/>
      <c r="V33" s="771">
        <v>2690</v>
      </c>
      <c r="W33" s="771"/>
      <c r="X33" s="771"/>
      <c r="Y33" s="771"/>
      <c r="Z33" s="771"/>
      <c r="AA33" s="772">
        <v>285</v>
      </c>
      <c r="AB33" s="774"/>
      <c r="AC33" s="774"/>
      <c r="AD33" s="774"/>
      <c r="AE33" s="775"/>
      <c r="AF33" s="773">
        <v>1377</v>
      </c>
      <c r="AG33" s="774"/>
      <c r="AH33" s="774"/>
      <c r="AI33" s="774"/>
      <c r="AJ33" s="775"/>
      <c r="AK33" s="821">
        <v>448</v>
      </c>
      <c r="AL33" s="817"/>
      <c r="AM33" s="817"/>
      <c r="AN33" s="817"/>
      <c r="AO33" s="817"/>
      <c r="AP33" s="817">
        <v>11612</v>
      </c>
      <c r="AQ33" s="817"/>
      <c r="AR33" s="817"/>
      <c r="AS33" s="817"/>
      <c r="AT33" s="817"/>
      <c r="AU33" s="817">
        <v>2125</v>
      </c>
      <c r="AV33" s="817"/>
      <c r="AW33" s="817"/>
      <c r="AX33" s="817"/>
      <c r="AY33" s="817"/>
      <c r="AZ33" s="818" t="s">
        <v>591</v>
      </c>
      <c r="BA33" s="818"/>
      <c r="BB33" s="818"/>
      <c r="BC33" s="818"/>
      <c r="BD33" s="818"/>
      <c r="BE33" s="819" t="s">
        <v>415</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416</v>
      </c>
      <c r="C34" s="768"/>
      <c r="D34" s="768"/>
      <c r="E34" s="768"/>
      <c r="F34" s="768"/>
      <c r="G34" s="768"/>
      <c r="H34" s="768"/>
      <c r="I34" s="768"/>
      <c r="J34" s="768"/>
      <c r="K34" s="768"/>
      <c r="L34" s="768"/>
      <c r="M34" s="768"/>
      <c r="N34" s="768"/>
      <c r="O34" s="768"/>
      <c r="P34" s="769"/>
      <c r="Q34" s="770">
        <v>3265</v>
      </c>
      <c r="R34" s="771"/>
      <c r="S34" s="771"/>
      <c r="T34" s="771"/>
      <c r="U34" s="771"/>
      <c r="V34" s="771">
        <v>3008</v>
      </c>
      <c r="W34" s="771"/>
      <c r="X34" s="771"/>
      <c r="Y34" s="771"/>
      <c r="Z34" s="771"/>
      <c r="AA34" s="771">
        <v>257</v>
      </c>
      <c r="AB34" s="771"/>
      <c r="AC34" s="771"/>
      <c r="AD34" s="771"/>
      <c r="AE34" s="772"/>
      <c r="AF34" s="773">
        <v>1163</v>
      </c>
      <c r="AG34" s="774"/>
      <c r="AH34" s="774"/>
      <c r="AI34" s="774"/>
      <c r="AJ34" s="775"/>
      <c r="AK34" s="821">
        <v>1806</v>
      </c>
      <c r="AL34" s="817"/>
      <c r="AM34" s="817"/>
      <c r="AN34" s="817"/>
      <c r="AO34" s="817"/>
      <c r="AP34" s="817">
        <v>18877</v>
      </c>
      <c r="AQ34" s="817"/>
      <c r="AR34" s="817"/>
      <c r="AS34" s="817"/>
      <c r="AT34" s="817"/>
      <c r="AU34" s="817">
        <v>17140</v>
      </c>
      <c r="AV34" s="817"/>
      <c r="AW34" s="817"/>
      <c r="AX34" s="817"/>
      <c r="AY34" s="817"/>
      <c r="AZ34" s="818" t="s">
        <v>587</v>
      </c>
      <c r="BA34" s="818"/>
      <c r="BB34" s="818"/>
      <c r="BC34" s="818"/>
      <c r="BD34" s="818"/>
      <c r="BE34" s="819" t="s">
        <v>415</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417</v>
      </c>
      <c r="C35" s="768"/>
      <c r="D35" s="768"/>
      <c r="E35" s="768"/>
      <c r="F35" s="768"/>
      <c r="G35" s="768"/>
      <c r="H35" s="768"/>
      <c r="I35" s="768"/>
      <c r="J35" s="768"/>
      <c r="K35" s="768"/>
      <c r="L35" s="768"/>
      <c r="M35" s="768"/>
      <c r="N35" s="768"/>
      <c r="O35" s="768"/>
      <c r="P35" s="769"/>
      <c r="Q35" s="770">
        <v>308</v>
      </c>
      <c r="R35" s="771"/>
      <c r="S35" s="771"/>
      <c r="T35" s="771"/>
      <c r="U35" s="771"/>
      <c r="V35" s="771">
        <v>308</v>
      </c>
      <c r="W35" s="771"/>
      <c r="X35" s="771"/>
      <c r="Y35" s="771"/>
      <c r="Z35" s="771"/>
      <c r="AA35" s="771" t="s">
        <v>587</v>
      </c>
      <c r="AB35" s="771"/>
      <c r="AC35" s="771"/>
      <c r="AD35" s="771"/>
      <c r="AE35" s="772"/>
      <c r="AF35" s="773" t="s">
        <v>413</v>
      </c>
      <c r="AG35" s="774"/>
      <c r="AH35" s="774"/>
      <c r="AI35" s="774"/>
      <c r="AJ35" s="775"/>
      <c r="AK35" s="821" t="s">
        <v>587</v>
      </c>
      <c r="AL35" s="817"/>
      <c r="AM35" s="817"/>
      <c r="AN35" s="817"/>
      <c r="AO35" s="817"/>
      <c r="AP35" s="817">
        <v>640</v>
      </c>
      <c r="AQ35" s="817"/>
      <c r="AR35" s="817"/>
      <c r="AS35" s="817"/>
      <c r="AT35" s="817"/>
      <c r="AU35" s="817" t="s">
        <v>587</v>
      </c>
      <c r="AV35" s="817"/>
      <c r="AW35" s="817"/>
      <c r="AX35" s="817"/>
      <c r="AY35" s="817"/>
      <c r="AZ35" s="818" t="s">
        <v>587</v>
      </c>
      <c r="BA35" s="818"/>
      <c r="BB35" s="818"/>
      <c r="BC35" s="818"/>
      <c r="BD35" s="818"/>
      <c r="BE35" s="819" t="s">
        <v>418</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396</v>
      </c>
      <c r="B63" s="776" t="s">
        <v>420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3300</v>
      </c>
      <c r="AG63" s="831"/>
      <c r="AH63" s="831"/>
      <c r="AI63" s="831"/>
      <c r="AJ63" s="832"/>
      <c r="AK63" s="833"/>
      <c r="AL63" s="828"/>
      <c r="AM63" s="828"/>
      <c r="AN63" s="828"/>
      <c r="AO63" s="828"/>
      <c r="AP63" s="831">
        <v>31129</v>
      </c>
      <c r="AQ63" s="831"/>
      <c r="AR63" s="831"/>
      <c r="AS63" s="831"/>
      <c r="AT63" s="831"/>
      <c r="AU63" s="831">
        <v>19265</v>
      </c>
      <c r="AV63" s="831"/>
      <c r="AW63" s="831"/>
      <c r="AX63" s="831"/>
      <c r="AY63" s="831"/>
      <c r="AZ63" s="835"/>
      <c r="BA63" s="835"/>
      <c r="BB63" s="835"/>
      <c r="BC63" s="835"/>
      <c r="BD63" s="835"/>
      <c r="BE63" s="836"/>
      <c r="BF63" s="836"/>
      <c r="BG63" s="836"/>
      <c r="BH63" s="836"/>
      <c r="BI63" s="837"/>
      <c r="BJ63" s="838" t="s">
        <v>130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423</v>
      </c>
      <c r="R66" s="721"/>
      <c r="S66" s="721"/>
      <c r="T66" s="721"/>
      <c r="U66" s="722"/>
      <c r="V66" s="720" t="s">
        <v>424</v>
      </c>
      <c r="W66" s="721"/>
      <c r="X66" s="721"/>
      <c r="Y66" s="721"/>
      <c r="Z66" s="722"/>
      <c r="AA66" s="720" t="s">
        <v>425</v>
      </c>
      <c r="AB66" s="721"/>
      <c r="AC66" s="721"/>
      <c r="AD66" s="721"/>
      <c r="AE66" s="722"/>
      <c r="AF66" s="841" t="s">
        <v>426</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595</v>
      </c>
      <c r="C68" s="857"/>
      <c r="D68" s="857"/>
      <c r="E68" s="857"/>
      <c r="F68" s="857"/>
      <c r="G68" s="857"/>
      <c r="H68" s="857"/>
      <c r="I68" s="857"/>
      <c r="J68" s="857"/>
      <c r="K68" s="857"/>
      <c r="L68" s="857"/>
      <c r="M68" s="857"/>
      <c r="N68" s="857"/>
      <c r="O68" s="857"/>
      <c r="P68" s="858"/>
      <c r="Q68" s="859">
        <v>1608</v>
      </c>
      <c r="R68" s="853"/>
      <c r="S68" s="853"/>
      <c r="T68" s="853"/>
      <c r="U68" s="853"/>
      <c r="V68" s="853">
        <v>1370</v>
      </c>
      <c r="W68" s="853"/>
      <c r="X68" s="853"/>
      <c r="Y68" s="853"/>
      <c r="Z68" s="853"/>
      <c r="AA68" s="853">
        <v>237</v>
      </c>
      <c r="AB68" s="853"/>
      <c r="AC68" s="853"/>
      <c r="AD68" s="853"/>
      <c r="AE68" s="853"/>
      <c r="AF68" s="853">
        <v>237</v>
      </c>
      <c r="AG68" s="853"/>
      <c r="AH68" s="853"/>
      <c r="AI68" s="853"/>
      <c r="AJ68" s="853"/>
      <c r="AK68" s="853" t="s">
        <v>608</v>
      </c>
      <c r="AL68" s="853"/>
      <c r="AM68" s="853"/>
      <c r="AN68" s="853"/>
      <c r="AO68" s="853"/>
      <c r="AP68" s="853" t="s">
        <v>608</v>
      </c>
      <c r="AQ68" s="853"/>
      <c r="AR68" s="853"/>
      <c r="AS68" s="853"/>
      <c r="AT68" s="853"/>
      <c r="AU68" s="853" t="s">
        <v>608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596</v>
      </c>
      <c r="C69" s="861"/>
      <c r="D69" s="861"/>
      <c r="E69" s="861"/>
      <c r="F69" s="861"/>
      <c r="G69" s="861"/>
      <c r="H69" s="861"/>
      <c r="I69" s="861"/>
      <c r="J69" s="861"/>
      <c r="K69" s="861"/>
      <c r="L69" s="861"/>
      <c r="M69" s="861"/>
      <c r="N69" s="861"/>
      <c r="O69" s="861"/>
      <c r="P69" s="862"/>
      <c r="Q69" s="863">
        <v>435773</v>
      </c>
      <c r="R69" s="817"/>
      <c r="S69" s="817"/>
      <c r="T69" s="817"/>
      <c r="U69" s="817"/>
      <c r="V69" s="817">
        <v>433285</v>
      </c>
      <c r="W69" s="817"/>
      <c r="X69" s="817"/>
      <c r="Y69" s="817"/>
      <c r="Z69" s="817"/>
      <c r="AA69" s="817">
        <v>2487</v>
      </c>
      <c r="AB69" s="817"/>
      <c r="AC69" s="817"/>
      <c r="AD69" s="817"/>
      <c r="AE69" s="817"/>
      <c r="AF69" s="817">
        <v>2487</v>
      </c>
      <c r="AG69" s="817"/>
      <c r="AH69" s="817"/>
      <c r="AI69" s="817"/>
      <c r="AJ69" s="817"/>
      <c r="AK69" s="817">
        <v>902</v>
      </c>
      <c r="AL69" s="817"/>
      <c r="AM69" s="817"/>
      <c r="AN69" s="817"/>
      <c r="AO69" s="817"/>
      <c r="AP69" s="817" t="s">
        <v>608</v>
      </c>
      <c r="AQ69" s="817"/>
      <c r="AR69" s="817"/>
      <c r="AS69" s="817"/>
      <c r="AT69" s="817"/>
      <c r="AU69" s="817" t="s">
        <v>609</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597</v>
      </c>
      <c r="C70" s="861"/>
      <c r="D70" s="861"/>
      <c r="E70" s="861"/>
      <c r="F70" s="861"/>
      <c r="G70" s="861"/>
      <c r="H70" s="861"/>
      <c r="I70" s="861"/>
      <c r="J70" s="861"/>
      <c r="K70" s="861"/>
      <c r="L70" s="861"/>
      <c r="M70" s="861"/>
      <c r="N70" s="861"/>
      <c r="O70" s="861"/>
      <c r="P70" s="862"/>
      <c r="Q70" s="863">
        <v>252</v>
      </c>
      <c r="R70" s="817"/>
      <c r="S70" s="817"/>
      <c r="T70" s="817"/>
      <c r="U70" s="817"/>
      <c r="V70" s="817">
        <v>225</v>
      </c>
      <c r="W70" s="817"/>
      <c r="X70" s="817"/>
      <c r="Y70" s="817"/>
      <c r="Z70" s="817"/>
      <c r="AA70" s="817">
        <v>28</v>
      </c>
      <c r="AB70" s="817"/>
      <c r="AC70" s="817"/>
      <c r="AD70" s="817"/>
      <c r="AE70" s="817"/>
      <c r="AF70" s="817">
        <v>28</v>
      </c>
      <c r="AG70" s="817"/>
      <c r="AH70" s="817"/>
      <c r="AI70" s="817"/>
      <c r="AJ70" s="817"/>
      <c r="AK70" s="817" t="s">
        <v>587</v>
      </c>
      <c r="AL70" s="817"/>
      <c r="AM70" s="817"/>
      <c r="AN70" s="817"/>
      <c r="AO70" s="817"/>
      <c r="AP70" s="817" t="s">
        <v>601</v>
      </c>
      <c r="AQ70" s="817"/>
      <c r="AR70" s="817"/>
      <c r="AS70" s="817"/>
      <c r="AT70" s="817"/>
      <c r="AU70" s="817" t="s">
        <v>587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598</v>
      </c>
      <c r="C71" s="861"/>
      <c r="D71" s="861"/>
      <c r="E71" s="861"/>
      <c r="F71" s="861"/>
      <c r="G71" s="861"/>
      <c r="H71" s="861"/>
      <c r="I71" s="861"/>
      <c r="J71" s="861"/>
      <c r="K71" s="861"/>
      <c r="L71" s="861"/>
      <c r="M71" s="861"/>
      <c r="N71" s="861"/>
      <c r="O71" s="861"/>
      <c r="P71" s="862"/>
      <c r="Q71" s="863">
        <v>79</v>
      </c>
      <c r="R71" s="817"/>
      <c r="S71" s="817"/>
      <c r="T71" s="817"/>
      <c r="U71" s="817"/>
      <c r="V71" s="817">
        <v>73</v>
      </c>
      <c r="W71" s="817"/>
      <c r="X71" s="817"/>
      <c r="Y71" s="817"/>
      <c r="Z71" s="817"/>
      <c r="AA71" s="817">
        <v>6</v>
      </c>
      <c r="AB71" s="817"/>
      <c r="AC71" s="817"/>
      <c r="AD71" s="817"/>
      <c r="AE71" s="817"/>
      <c r="AF71" s="817">
        <v>3</v>
      </c>
      <c r="AG71" s="817"/>
      <c r="AH71" s="817"/>
      <c r="AI71" s="817"/>
      <c r="AJ71" s="817"/>
      <c r="AK71" s="817" t="s">
        <v>602</v>
      </c>
      <c r="AL71" s="817"/>
      <c r="AM71" s="817"/>
      <c r="AN71" s="817"/>
      <c r="AO71" s="817"/>
      <c r="AP71" s="817" t="s">
        <v>587</v>
      </c>
      <c r="AQ71" s="817"/>
      <c r="AR71" s="817"/>
      <c r="AS71" s="817"/>
      <c r="AT71" s="817"/>
      <c r="AU71" s="817" t="s">
        <v>587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599</v>
      </c>
      <c r="C72" s="861"/>
      <c r="D72" s="861"/>
      <c r="E72" s="861"/>
      <c r="F72" s="861"/>
      <c r="G72" s="861"/>
      <c r="H72" s="861"/>
      <c r="I72" s="861"/>
      <c r="J72" s="861"/>
      <c r="K72" s="861"/>
      <c r="L72" s="861"/>
      <c r="M72" s="861"/>
      <c r="N72" s="861"/>
      <c r="O72" s="861"/>
      <c r="P72" s="862"/>
      <c r="Q72" s="863">
        <v>3347</v>
      </c>
      <c r="R72" s="817"/>
      <c r="S72" s="817"/>
      <c r="T72" s="817"/>
      <c r="U72" s="817"/>
      <c r="V72" s="817">
        <v>3342</v>
      </c>
      <c r="W72" s="817"/>
      <c r="X72" s="817"/>
      <c r="Y72" s="817"/>
      <c r="Z72" s="817"/>
      <c r="AA72" s="817">
        <v>5</v>
      </c>
      <c r="AB72" s="817"/>
      <c r="AC72" s="817"/>
      <c r="AD72" s="817"/>
      <c r="AE72" s="817"/>
      <c r="AF72" s="817">
        <v>1780</v>
      </c>
      <c r="AG72" s="817"/>
      <c r="AH72" s="817"/>
      <c r="AI72" s="817"/>
      <c r="AJ72" s="817"/>
      <c r="AK72" s="817" t="s">
        <v>603</v>
      </c>
      <c r="AL72" s="817"/>
      <c r="AM72" s="817"/>
      <c r="AN72" s="817"/>
      <c r="AO72" s="817"/>
      <c r="AP72" s="817">
        <v>813</v>
      </c>
      <c r="AQ72" s="817"/>
      <c r="AR72" s="817"/>
      <c r="AS72" s="817"/>
      <c r="AT72" s="817"/>
      <c r="AU72" s="817">
        <v>93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600</v>
      </c>
      <c r="C73" s="861"/>
      <c r="D73" s="861"/>
      <c r="E73" s="861"/>
      <c r="F73" s="861"/>
      <c r="G73" s="861"/>
      <c r="H73" s="861"/>
      <c r="I73" s="861"/>
      <c r="J73" s="861"/>
      <c r="K73" s="861"/>
      <c r="L73" s="861"/>
      <c r="M73" s="861"/>
      <c r="N73" s="861"/>
      <c r="O73" s="861"/>
      <c r="P73" s="862"/>
      <c r="Q73" s="863">
        <v>4171</v>
      </c>
      <c r="R73" s="817"/>
      <c r="S73" s="817"/>
      <c r="T73" s="817"/>
      <c r="U73" s="817"/>
      <c r="V73" s="817">
        <v>4029</v>
      </c>
      <c r="W73" s="817"/>
      <c r="X73" s="817"/>
      <c r="Y73" s="817"/>
      <c r="Z73" s="817"/>
      <c r="AA73" s="817">
        <v>142</v>
      </c>
      <c r="AB73" s="817"/>
      <c r="AC73" s="817"/>
      <c r="AD73" s="817"/>
      <c r="AE73" s="817"/>
      <c r="AF73" s="817">
        <v>142</v>
      </c>
      <c r="AG73" s="817"/>
      <c r="AH73" s="817"/>
      <c r="AI73" s="817"/>
      <c r="AJ73" s="817"/>
      <c r="AK73" s="817" t="s">
        <v>604</v>
      </c>
      <c r="AL73" s="817"/>
      <c r="AM73" s="817"/>
      <c r="AN73" s="817"/>
      <c r="AO73" s="817"/>
      <c r="AP73" s="817" t="s">
        <v>587</v>
      </c>
      <c r="AQ73" s="817"/>
      <c r="AR73" s="817"/>
      <c r="AS73" s="817"/>
      <c r="AT73" s="817"/>
      <c r="AU73" s="817" t="s">
        <v>605</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396</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4677</v>
      </c>
      <c r="AG88" s="831"/>
      <c r="AH88" s="831"/>
      <c r="AI88" s="831"/>
      <c r="AJ88" s="831"/>
      <c r="AK88" s="828"/>
      <c r="AL88" s="828"/>
      <c r="AM88" s="828"/>
      <c r="AN88" s="828"/>
      <c r="AO88" s="828"/>
      <c r="AP88" s="831">
        <v>813</v>
      </c>
      <c r="AQ88" s="831"/>
      <c r="AR88" s="831"/>
      <c r="AS88" s="831"/>
      <c r="AT88" s="831"/>
      <c r="AU88" s="831">
        <v>93</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14</v>
      </c>
      <c r="CS102" s="839"/>
      <c r="CT102" s="839"/>
      <c r="CU102" s="839"/>
      <c r="CV102" s="878"/>
      <c r="CW102" s="877">
        <v>43</v>
      </c>
      <c r="CX102" s="839"/>
      <c r="CY102" s="839"/>
      <c r="CZ102" s="839"/>
      <c r="DA102" s="878"/>
      <c r="DB102" s="877" t="s">
        <v>606</v>
      </c>
      <c r="DC102" s="839"/>
      <c r="DD102" s="839"/>
      <c r="DE102" s="839"/>
      <c r="DF102" s="878"/>
      <c r="DG102" s="877" t="s">
        <v>603</v>
      </c>
      <c r="DH102" s="839"/>
      <c r="DI102" s="839"/>
      <c r="DJ102" s="839"/>
      <c r="DK102" s="878"/>
      <c r="DL102" s="877" t="s">
        <v>587</v>
      </c>
      <c r="DM102" s="839"/>
      <c r="DN102" s="839"/>
      <c r="DO102" s="839"/>
      <c r="DP102" s="878"/>
      <c r="DQ102" s="877" t="s">
        <v>587</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308</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308</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308</v>
      </c>
      <c r="DR109" s="880"/>
      <c r="DS109" s="880"/>
      <c r="DT109" s="880"/>
      <c r="DU109" s="881"/>
      <c r="DV109" s="879" t="s">
        <v>441</v>
      </c>
      <c r="DW109" s="880"/>
      <c r="DX109" s="880"/>
      <c r="DY109" s="880"/>
      <c r="DZ109" s="882"/>
    </row>
    <row r="110" spans="1:131" s="224" customFormat="1" ht="26.25" customHeight="1" x14ac:dyDescent="0.15">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6534436</v>
      </c>
      <c r="AB110" s="887"/>
      <c r="AC110" s="887"/>
      <c r="AD110" s="887"/>
      <c r="AE110" s="888"/>
      <c r="AF110" s="889">
        <v>6812276</v>
      </c>
      <c r="AG110" s="887"/>
      <c r="AH110" s="887"/>
      <c r="AI110" s="887"/>
      <c r="AJ110" s="888"/>
      <c r="AK110" s="889">
        <v>6779886</v>
      </c>
      <c r="AL110" s="887"/>
      <c r="AM110" s="887"/>
      <c r="AN110" s="887"/>
      <c r="AO110" s="888"/>
      <c r="AP110" s="890">
        <v>30.8</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68236881</v>
      </c>
      <c r="BR110" s="918"/>
      <c r="BS110" s="918"/>
      <c r="BT110" s="918"/>
      <c r="BU110" s="918"/>
      <c r="BV110" s="918">
        <v>65268414</v>
      </c>
      <c r="BW110" s="918"/>
      <c r="BX110" s="918"/>
      <c r="BY110" s="918"/>
      <c r="BZ110" s="918"/>
      <c r="CA110" s="918">
        <v>61167320</v>
      </c>
      <c r="CB110" s="918"/>
      <c r="CC110" s="918"/>
      <c r="CD110" s="918"/>
      <c r="CE110" s="918"/>
      <c r="CF110" s="931">
        <v>278.2</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242692</v>
      </c>
      <c r="DH110" s="918"/>
      <c r="DI110" s="918"/>
      <c r="DJ110" s="918"/>
      <c r="DK110" s="918"/>
      <c r="DL110" s="918">
        <v>222468</v>
      </c>
      <c r="DM110" s="918"/>
      <c r="DN110" s="918"/>
      <c r="DO110" s="918"/>
      <c r="DP110" s="918"/>
      <c r="DQ110" s="918">
        <v>202834</v>
      </c>
      <c r="DR110" s="918"/>
      <c r="DS110" s="918"/>
      <c r="DT110" s="918"/>
      <c r="DU110" s="918"/>
      <c r="DV110" s="919">
        <v>0.9</v>
      </c>
      <c r="DW110" s="919"/>
      <c r="DX110" s="919"/>
      <c r="DY110" s="919"/>
      <c r="DZ110" s="920"/>
    </row>
    <row r="111" spans="1:131" s="224" customFormat="1" ht="26.25" customHeight="1" x14ac:dyDescent="0.15">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391</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v>268232</v>
      </c>
      <c r="BR111" s="913"/>
      <c r="BS111" s="913"/>
      <c r="BT111" s="913"/>
      <c r="BU111" s="913"/>
      <c r="BV111" s="913">
        <v>238728</v>
      </c>
      <c r="BW111" s="913"/>
      <c r="BX111" s="913"/>
      <c r="BY111" s="913"/>
      <c r="BZ111" s="913"/>
      <c r="CA111" s="913">
        <v>202834</v>
      </c>
      <c r="CB111" s="913"/>
      <c r="CC111" s="913"/>
      <c r="CD111" s="913"/>
      <c r="CE111" s="913"/>
      <c r="CF111" s="907">
        <v>0.9</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391</v>
      </c>
      <c r="DM111" s="913"/>
      <c r="DN111" s="913"/>
      <c r="DO111" s="913"/>
      <c r="DP111" s="913"/>
      <c r="DQ111" s="913" t="s">
        <v>391</v>
      </c>
      <c r="DR111" s="913"/>
      <c r="DS111" s="913"/>
      <c r="DT111" s="913"/>
      <c r="DU111" s="913"/>
      <c r="DV111" s="914" t="s">
        <v>130</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130</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19793651</v>
      </c>
      <c r="BR112" s="913"/>
      <c r="BS112" s="913"/>
      <c r="BT112" s="913"/>
      <c r="BU112" s="913"/>
      <c r="BV112" s="913">
        <v>19599341</v>
      </c>
      <c r="BW112" s="913"/>
      <c r="BX112" s="913"/>
      <c r="BY112" s="913"/>
      <c r="BZ112" s="913"/>
      <c r="CA112" s="913">
        <v>19265022</v>
      </c>
      <c r="CB112" s="913"/>
      <c r="CC112" s="913"/>
      <c r="CD112" s="913"/>
      <c r="CE112" s="913"/>
      <c r="CF112" s="907">
        <v>87.6</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454</v>
      </c>
      <c r="DH112" s="913"/>
      <c r="DI112" s="913"/>
      <c r="DJ112" s="913"/>
      <c r="DK112" s="913"/>
      <c r="DL112" s="913" t="s">
        <v>130</v>
      </c>
      <c r="DM112" s="913"/>
      <c r="DN112" s="913"/>
      <c r="DO112" s="913"/>
      <c r="DP112" s="913"/>
      <c r="DQ112" s="913" t="s">
        <v>130</v>
      </c>
      <c r="DR112" s="913"/>
      <c r="DS112" s="913"/>
      <c r="DT112" s="913"/>
      <c r="DU112" s="913"/>
      <c r="DV112" s="914" t="s">
        <v>130</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1803480</v>
      </c>
      <c r="AB113" s="925"/>
      <c r="AC113" s="925"/>
      <c r="AD113" s="925"/>
      <c r="AE113" s="926"/>
      <c r="AF113" s="927">
        <v>1809791</v>
      </c>
      <c r="AG113" s="925"/>
      <c r="AH113" s="925"/>
      <c r="AI113" s="925"/>
      <c r="AJ113" s="926"/>
      <c r="AK113" s="927">
        <v>1869876</v>
      </c>
      <c r="AL113" s="925"/>
      <c r="AM113" s="925"/>
      <c r="AN113" s="925"/>
      <c r="AO113" s="926"/>
      <c r="AP113" s="928">
        <v>8.5</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101463</v>
      </c>
      <c r="BR113" s="913"/>
      <c r="BS113" s="913"/>
      <c r="BT113" s="913"/>
      <c r="BU113" s="913"/>
      <c r="BV113" s="913">
        <v>100451</v>
      </c>
      <c r="BW113" s="913"/>
      <c r="BX113" s="913"/>
      <c r="BY113" s="913"/>
      <c r="BZ113" s="913"/>
      <c r="CA113" s="913">
        <v>92617</v>
      </c>
      <c r="CB113" s="913"/>
      <c r="CC113" s="913"/>
      <c r="CD113" s="913"/>
      <c r="CE113" s="913"/>
      <c r="CF113" s="907">
        <v>0.4</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391</v>
      </c>
      <c r="DH113" s="946"/>
      <c r="DI113" s="946"/>
      <c r="DJ113" s="946"/>
      <c r="DK113" s="947"/>
      <c r="DL113" s="948" t="s">
        <v>130</v>
      </c>
      <c r="DM113" s="946"/>
      <c r="DN113" s="946"/>
      <c r="DO113" s="946"/>
      <c r="DP113" s="947"/>
      <c r="DQ113" s="948" t="s">
        <v>130</v>
      </c>
      <c r="DR113" s="946"/>
      <c r="DS113" s="946"/>
      <c r="DT113" s="946"/>
      <c r="DU113" s="947"/>
      <c r="DV113" s="949" t="s">
        <v>130</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10766</v>
      </c>
      <c r="AB114" s="946"/>
      <c r="AC114" s="946"/>
      <c r="AD114" s="946"/>
      <c r="AE114" s="947"/>
      <c r="AF114" s="948">
        <v>9962</v>
      </c>
      <c r="AG114" s="946"/>
      <c r="AH114" s="946"/>
      <c r="AI114" s="946"/>
      <c r="AJ114" s="947"/>
      <c r="AK114" s="948">
        <v>11044</v>
      </c>
      <c r="AL114" s="946"/>
      <c r="AM114" s="946"/>
      <c r="AN114" s="946"/>
      <c r="AO114" s="947"/>
      <c r="AP114" s="949">
        <v>0.1</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4297504</v>
      </c>
      <c r="BR114" s="913"/>
      <c r="BS114" s="913"/>
      <c r="BT114" s="913"/>
      <c r="BU114" s="913"/>
      <c r="BV114" s="913">
        <v>5045053</v>
      </c>
      <c r="BW114" s="913"/>
      <c r="BX114" s="913"/>
      <c r="BY114" s="913"/>
      <c r="BZ114" s="913"/>
      <c r="CA114" s="913">
        <v>5136968</v>
      </c>
      <c r="CB114" s="913"/>
      <c r="CC114" s="913"/>
      <c r="CD114" s="913"/>
      <c r="CE114" s="913"/>
      <c r="CF114" s="907">
        <v>23.4</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454</v>
      </c>
      <c r="DM114" s="946"/>
      <c r="DN114" s="946"/>
      <c r="DO114" s="946"/>
      <c r="DP114" s="947"/>
      <c r="DQ114" s="948" t="s">
        <v>461</v>
      </c>
      <c r="DR114" s="946"/>
      <c r="DS114" s="946"/>
      <c r="DT114" s="946"/>
      <c r="DU114" s="947"/>
      <c r="DV114" s="949" t="s">
        <v>462</v>
      </c>
      <c r="DW114" s="950"/>
      <c r="DX114" s="950"/>
      <c r="DY114" s="950"/>
      <c r="DZ114" s="951"/>
    </row>
    <row r="115" spans="1:130" s="224" customFormat="1" ht="26.25" customHeight="1" x14ac:dyDescent="0.15">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9821</v>
      </c>
      <c r="AB115" s="925"/>
      <c r="AC115" s="925"/>
      <c r="AD115" s="925"/>
      <c r="AE115" s="926"/>
      <c r="AF115" s="927">
        <v>9611</v>
      </c>
      <c r="AG115" s="925"/>
      <c r="AH115" s="925"/>
      <c r="AI115" s="925"/>
      <c r="AJ115" s="926"/>
      <c r="AK115" s="927">
        <v>9550</v>
      </c>
      <c r="AL115" s="925"/>
      <c r="AM115" s="925"/>
      <c r="AN115" s="925"/>
      <c r="AO115" s="926"/>
      <c r="AP115" s="928">
        <v>0</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130</v>
      </c>
      <c r="BR115" s="913"/>
      <c r="BS115" s="913"/>
      <c r="BT115" s="913"/>
      <c r="BU115" s="913"/>
      <c r="BV115" s="913" t="s">
        <v>130</v>
      </c>
      <c r="BW115" s="913"/>
      <c r="BX115" s="913"/>
      <c r="BY115" s="913"/>
      <c r="BZ115" s="913"/>
      <c r="CA115" s="913" t="s">
        <v>130</v>
      </c>
      <c r="CB115" s="913"/>
      <c r="CC115" s="913"/>
      <c r="CD115" s="913"/>
      <c r="CE115" s="913"/>
      <c r="CF115" s="907" t="s">
        <v>130</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130</v>
      </c>
      <c r="DH115" s="946"/>
      <c r="DI115" s="946"/>
      <c r="DJ115" s="946"/>
      <c r="DK115" s="947"/>
      <c r="DL115" s="948" t="s">
        <v>130</v>
      </c>
      <c r="DM115" s="946"/>
      <c r="DN115" s="946"/>
      <c r="DO115" s="946"/>
      <c r="DP115" s="947"/>
      <c r="DQ115" s="948" t="s">
        <v>130</v>
      </c>
      <c r="DR115" s="946"/>
      <c r="DS115" s="946"/>
      <c r="DT115" s="946"/>
      <c r="DU115" s="947"/>
      <c r="DV115" s="949" t="s">
        <v>130</v>
      </c>
      <c r="DW115" s="950"/>
      <c r="DX115" s="950"/>
      <c r="DY115" s="950"/>
      <c r="DZ115" s="951"/>
    </row>
    <row r="116" spans="1:130" s="224" customFormat="1" ht="26.25" customHeight="1" x14ac:dyDescent="0.15">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1812</v>
      </c>
      <c r="AB116" s="946"/>
      <c r="AC116" s="946"/>
      <c r="AD116" s="946"/>
      <c r="AE116" s="947"/>
      <c r="AF116" s="948">
        <v>1433</v>
      </c>
      <c r="AG116" s="946"/>
      <c r="AH116" s="946"/>
      <c r="AI116" s="946"/>
      <c r="AJ116" s="947"/>
      <c r="AK116" s="948">
        <v>2160</v>
      </c>
      <c r="AL116" s="946"/>
      <c r="AM116" s="946"/>
      <c r="AN116" s="946"/>
      <c r="AO116" s="947"/>
      <c r="AP116" s="949">
        <v>0</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391</v>
      </c>
      <c r="BR116" s="913"/>
      <c r="BS116" s="913"/>
      <c r="BT116" s="913"/>
      <c r="BU116" s="913"/>
      <c r="BV116" s="913" t="s">
        <v>130</v>
      </c>
      <c r="BW116" s="913"/>
      <c r="BX116" s="913"/>
      <c r="BY116" s="913"/>
      <c r="BZ116" s="913"/>
      <c r="CA116" s="913" t="s">
        <v>130</v>
      </c>
      <c r="CB116" s="913"/>
      <c r="CC116" s="913"/>
      <c r="CD116" s="913"/>
      <c r="CE116" s="913"/>
      <c r="CF116" s="907" t="s">
        <v>462</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469</v>
      </c>
      <c r="DM116" s="946"/>
      <c r="DN116" s="946"/>
      <c r="DO116" s="946"/>
      <c r="DP116" s="947"/>
      <c r="DQ116" s="948" t="s">
        <v>130</v>
      </c>
      <c r="DR116" s="946"/>
      <c r="DS116" s="946"/>
      <c r="DT116" s="946"/>
      <c r="DU116" s="947"/>
      <c r="DV116" s="949" t="s">
        <v>391</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8360315</v>
      </c>
      <c r="AB117" s="966"/>
      <c r="AC117" s="966"/>
      <c r="AD117" s="966"/>
      <c r="AE117" s="967"/>
      <c r="AF117" s="968">
        <v>8643073</v>
      </c>
      <c r="AG117" s="966"/>
      <c r="AH117" s="966"/>
      <c r="AI117" s="966"/>
      <c r="AJ117" s="967"/>
      <c r="AK117" s="968">
        <v>8672516</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15">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308</v>
      </c>
      <c r="AL118" s="880"/>
      <c r="AM118" s="880"/>
      <c r="AN118" s="880"/>
      <c r="AO118" s="881"/>
      <c r="AP118" s="957" t="s">
        <v>441</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469</v>
      </c>
      <c r="BW118" s="987"/>
      <c r="BX118" s="987"/>
      <c r="BY118" s="987"/>
      <c r="BZ118" s="987"/>
      <c r="CA118" s="987" t="s">
        <v>469</v>
      </c>
      <c r="CB118" s="987"/>
      <c r="CC118" s="987"/>
      <c r="CD118" s="987"/>
      <c r="CE118" s="987"/>
      <c r="CF118" s="907" t="s">
        <v>130</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391</v>
      </c>
      <c r="DR118" s="946"/>
      <c r="DS118" s="946"/>
      <c r="DT118" s="946"/>
      <c r="DU118" s="947"/>
      <c r="DV118" s="949" t="s">
        <v>130</v>
      </c>
      <c r="DW118" s="950"/>
      <c r="DX118" s="950"/>
      <c r="DY118" s="950"/>
      <c r="DZ118" s="951"/>
    </row>
    <row r="119" spans="1:130" s="224" customFormat="1" ht="26.25" customHeight="1" x14ac:dyDescent="0.15">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462</v>
      </c>
      <c r="AB119" s="887"/>
      <c r="AC119" s="887"/>
      <c r="AD119" s="887"/>
      <c r="AE119" s="888"/>
      <c r="AF119" s="889" t="s">
        <v>462</v>
      </c>
      <c r="AG119" s="887"/>
      <c r="AH119" s="887"/>
      <c r="AI119" s="887"/>
      <c r="AJ119" s="888"/>
      <c r="AK119" s="889" t="s">
        <v>130</v>
      </c>
      <c r="AL119" s="887"/>
      <c r="AM119" s="887"/>
      <c r="AN119" s="887"/>
      <c r="AO119" s="888"/>
      <c r="AP119" s="890" t="s">
        <v>469</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475</v>
      </c>
      <c r="BP119" s="992"/>
      <c r="BQ119" s="986">
        <v>92697731</v>
      </c>
      <c r="BR119" s="987"/>
      <c r="BS119" s="987"/>
      <c r="BT119" s="987"/>
      <c r="BU119" s="987"/>
      <c r="BV119" s="987">
        <v>90251987</v>
      </c>
      <c r="BW119" s="987"/>
      <c r="BX119" s="987"/>
      <c r="BY119" s="987"/>
      <c r="BZ119" s="987"/>
      <c r="CA119" s="987">
        <v>85864761</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25540</v>
      </c>
      <c r="DH119" s="973"/>
      <c r="DI119" s="973"/>
      <c r="DJ119" s="973"/>
      <c r="DK119" s="974"/>
      <c r="DL119" s="972">
        <v>16260</v>
      </c>
      <c r="DM119" s="973"/>
      <c r="DN119" s="973"/>
      <c r="DO119" s="973"/>
      <c r="DP119" s="974"/>
      <c r="DQ119" s="972" t="s">
        <v>454</v>
      </c>
      <c r="DR119" s="973"/>
      <c r="DS119" s="973"/>
      <c r="DT119" s="973"/>
      <c r="DU119" s="974"/>
      <c r="DV119" s="975" t="s">
        <v>130</v>
      </c>
      <c r="DW119" s="976"/>
      <c r="DX119" s="976"/>
      <c r="DY119" s="976"/>
      <c r="DZ119" s="977"/>
    </row>
    <row r="120" spans="1:130" s="224" customFormat="1" ht="26.25" customHeight="1" x14ac:dyDescent="0.15">
      <c r="A120" s="1044"/>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12633903</v>
      </c>
      <c r="BR120" s="918"/>
      <c r="BS120" s="918"/>
      <c r="BT120" s="918"/>
      <c r="BU120" s="918"/>
      <c r="BV120" s="918">
        <v>13345821</v>
      </c>
      <c r="BW120" s="918"/>
      <c r="BX120" s="918"/>
      <c r="BY120" s="918"/>
      <c r="BZ120" s="918"/>
      <c r="CA120" s="918">
        <v>14362221</v>
      </c>
      <c r="CB120" s="918"/>
      <c r="CC120" s="918"/>
      <c r="CD120" s="918"/>
      <c r="CE120" s="918"/>
      <c r="CF120" s="931">
        <v>65.3</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17664123</v>
      </c>
      <c r="DH120" s="918"/>
      <c r="DI120" s="918"/>
      <c r="DJ120" s="918"/>
      <c r="DK120" s="918"/>
      <c r="DL120" s="918">
        <v>17382748</v>
      </c>
      <c r="DM120" s="918"/>
      <c r="DN120" s="918"/>
      <c r="DO120" s="918"/>
      <c r="DP120" s="918"/>
      <c r="DQ120" s="918">
        <v>17140074</v>
      </c>
      <c r="DR120" s="918"/>
      <c r="DS120" s="918"/>
      <c r="DT120" s="918"/>
      <c r="DU120" s="918"/>
      <c r="DV120" s="919">
        <v>78</v>
      </c>
      <c r="DW120" s="919"/>
      <c r="DX120" s="919"/>
      <c r="DY120" s="919"/>
      <c r="DZ120" s="920"/>
    </row>
    <row r="121" spans="1:130" s="224" customFormat="1" ht="26.25" customHeight="1" x14ac:dyDescent="0.15">
      <c r="A121" s="1044"/>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469</v>
      </c>
      <c r="AB121" s="946"/>
      <c r="AC121" s="946"/>
      <c r="AD121" s="946"/>
      <c r="AE121" s="947"/>
      <c r="AF121" s="948" t="s">
        <v>130</v>
      </c>
      <c r="AG121" s="946"/>
      <c r="AH121" s="946"/>
      <c r="AI121" s="946"/>
      <c r="AJ121" s="947"/>
      <c r="AK121" s="948" t="s">
        <v>130</v>
      </c>
      <c r="AL121" s="946"/>
      <c r="AM121" s="946"/>
      <c r="AN121" s="946"/>
      <c r="AO121" s="947"/>
      <c r="AP121" s="949" t="s">
        <v>391</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8562833</v>
      </c>
      <c r="BR121" s="913"/>
      <c r="BS121" s="913"/>
      <c r="BT121" s="913"/>
      <c r="BU121" s="913"/>
      <c r="BV121" s="913">
        <v>8910358</v>
      </c>
      <c r="BW121" s="913"/>
      <c r="BX121" s="913"/>
      <c r="BY121" s="913"/>
      <c r="BZ121" s="913"/>
      <c r="CA121" s="913">
        <v>8604433</v>
      </c>
      <c r="CB121" s="913"/>
      <c r="CC121" s="913"/>
      <c r="CD121" s="913"/>
      <c r="CE121" s="913"/>
      <c r="CF121" s="907">
        <v>39.1</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1812634</v>
      </c>
      <c r="DH121" s="913"/>
      <c r="DI121" s="913"/>
      <c r="DJ121" s="913"/>
      <c r="DK121" s="913"/>
      <c r="DL121" s="913">
        <v>1887758</v>
      </c>
      <c r="DM121" s="913"/>
      <c r="DN121" s="913"/>
      <c r="DO121" s="913"/>
      <c r="DP121" s="913"/>
      <c r="DQ121" s="913">
        <v>1532750</v>
      </c>
      <c r="DR121" s="913"/>
      <c r="DS121" s="913"/>
      <c r="DT121" s="913"/>
      <c r="DU121" s="913"/>
      <c r="DV121" s="914">
        <v>7</v>
      </c>
      <c r="DW121" s="914"/>
      <c r="DX121" s="914"/>
      <c r="DY121" s="914"/>
      <c r="DZ121" s="915"/>
    </row>
    <row r="122" spans="1:130" s="224" customFormat="1" ht="26.25" customHeight="1" x14ac:dyDescent="0.15">
      <c r="A122" s="1044"/>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462</v>
      </c>
      <c r="AB122" s="946"/>
      <c r="AC122" s="946"/>
      <c r="AD122" s="946"/>
      <c r="AE122" s="947"/>
      <c r="AF122" s="948" t="s">
        <v>130</v>
      </c>
      <c r="AG122" s="946"/>
      <c r="AH122" s="946"/>
      <c r="AI122" s="946"/>
      <c r="AJ122" s="947"/>
      <c r="AK122" s="948" t="s">
        <v>469</v>
      </c>
      <c r="AL122" s="946"/>
      <c r="AM122" s="946"/>
      <c r="AN122" s="946"/>
      <c r="AO122" s="947"/>
      <c r="AP122" s="949" t="s">
        <v>469</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62319740</v>
      </c>
      <c r="BR122" s="987"/>
      <c r="BS122" s="987"/>
      <c r="BT122" s="987"/>
      <c r="BU122" s="987"/>
      <c r="BV122" s="987">
        <v>60013655</v>
      </c>
      <c r="BW122" s="987"/>
      <c r="BX122" s="987"/>
      <c r="BY122" s="987"/>
      <c r="BZ122" s="987"/>
      <c r="CA122" s="987">
        <v>57162778</v>
      </c>
      <c r="CB122" s="987"/>
      <c r="CC122" s="987"/>
      <c r="CD122" s="987"/>
      <c r="CE122" s="987"/>
      <c r="CF122" s="1004">
        <v>260</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130</v>
      </c>
      <c r="DM122" s="913"/>
      <c r="DN122" s="913"/>
      <c r="DO122" s="913"/>
      <c r="DP122" s="913"/>
      <c r="DQ122" s="913" t="s">
        <v>454</v>
      </c>
      <c r="DR122" s="913"/>
      <c r="DS122" s="913"/>
      <c r="DT122" s="913"/>
      <c r="DU122" s="913"/>
      <c r="DV122" s="914" t="s">
        <v>130</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130</v>
      </c>
      <c r="AG123" s="946"/>
      <c r="AH123" s="946"/>
      <c r="AI123" s="946"/>
      <c r="AJ123" s="947"/>
      <c r="AK123" s="948" t="s">
        <v>130</v>
      </c>
      <c r="AL123" s="946"/>
      <c r="AM123" s="946"/>
      <c r="AN123" s="946"/>
      <c r="AO123" s="947"/>
      <c r="AP123" s="949" t="s">
        <v>130</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486</v>
      </c>
      <c r="BP123" s="992"/>
      <c r="BQ123" s="1050">
        <v>83516476</v>
      </c>
      <c r="BR123" s="1051"/>
      <c r="BS123" s="1051"/>
      <c r="BT123" s="1051"/>
      <c r="BU123" s="1051"/>
      <c r="BV123" s="1051">
        <v>82269834</v>
      </c>
      <c r="BW123" s="1051"/>
      <c r="BX123" s="1051"/>
      <c r="BY123" s="1051"/>
      <c r="BZ123" s="1051"/>
      <c r="CA123" s="1051">
        <v>80129432</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4"/>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130</v>
      </c>
      <c r="AL124" s="946"/>
      <c r="AM124" s="946"/>
      <c r="AN124" s="946"/>
      <c r="AO124" s="947"/>
      <c r="AP124" s="949" t="s">
        <v>130</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42.1</v>
      </c>
      <c r="BR124" s="1014"/>
      <c r="BS124" s="1014"/>
      <c r="BT124" s="1014"/>
      <c r="BU124" s="1014"/>
      <c r="BV124" s="1014">
        <v>35.5</v>
      </c>
      <c r="BW124" s="1014"/>
      <c r="BX124" s="1014"/>
      <c r="BY124" s="1014"/>
      <c r="BZ124" s="1014"/>
      <c r="CA124" s="1014">
        <v>26</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462</v>
      </c>
      <c r="DM124" s="973"/>
      <c r="DN124" s="973"/>
      <c r="DO124" s="973"/>
      <c r="DP124" s="974"/>
      <c r="DQ124" s="972" t="s">
        <v>130</v>
      </c>
      <c r="DR124" s="973"/>
      <c r="DS124" s="973"/>
      <c r="DT124" s="973"/>
      <c r="DU124" s="974"/>
      <c r="DV124" s="975" t="s">
        <v>391</v>
      </c>
      <c r="DW124" s="976"/>
      <c r="DX124" s="976"/>
      <c r="DY124" s="976"/>
      <c r="DZ124" s="977"/>
    </row>
    <row r="125" spans="1:130" s="224" customFormat="1" ht="26.25" customHeight="1" x14ac:dyDescent="0.15">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391</v>
      </c>
      <c r="AB125" s="946"/>
      <c r="AC125" s="946"/>
      <c r="AD125" s="946"/>
      <c r="AE125" s="947"/>
      <c r="AF125" s="948" t="s">
        <v>130</v>
      </c>
      <c r="AG125" s="946"/>
      <c r="AH125" s="946"/>
      <c r="AI125" s="946"/>
      <c r="AJ125" s="947"/>
      <c r="AK125" s="948" t="s">
        <v>391</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391</v>
      </c>
      <c r="DR125" s="918"/>
      <c r="DS125" s="918"/>
      <c r="DT125" s="918"/>
      <c r="DU125" s="918"/>
      <c r="DV125" s="919" t="s">
        <v>130</v>
      </c>
      <c r="DW125" s="919"/>
      <c r="DX125" s="919"/>
      <c r="DY125" s="919"/>
      <c r="DZ125" s="920"/>
    </row>
    <row r="126" spans="1:130" s="224" customFormat="1" ht="26.25" customHeight="1" thickBot="1" x14ac:dyDescent="0.2">
      <c r="A126" s="1044"/>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9280</v>
      </c>
      <c r="AB126" s="946"/>
      <c r="AC126" s="946"/>
      <c r="AD126" s="946"/>
      <c r="AE126" s="947"/>
      <c r="AF126" s="948">
        <v>9280</v>
      </c>
      <c r="AG126" s="946"/>
      <c r="AH126" s="946"/>
      <c r="AI126" s="946"/>
      <c r="AJ126" s="947"/>
      <c r="AK126" s="948">
        <v>9280</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15">
      <c r="A127" s="1045"/>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541</v>
      </c>
      <c r="AB127" s="946"/>
      <c r="AC127" s="946"/>
      <c r="AD127" s="946"/>
      <c r="AE127" s="947"/>
      <c r="AF127" s="948">
        <v>331</v>
      </c>
      <c r="AG127" s="946"/>
      <c r="AH127" s="946"/>
      <c r="AI127" s="946"/>
      <c r="AJ127" s="947"/>
      <c r="AK127" s="948">
        <v>270</v>
      </c>
      <c r="AL127" s="946"/>
      <c r="AM127" s="946"/>
      <c r="AN127" s="946"/>
      <c r="AO127" s="947"/>
      <c r="AP127" s="949">
        <v>0</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130</v>
      </c>
      <c r="DM127" s="913"/>
      <c r="DN127" s="913"/>
      <c r="DO127" s="913"/>
      <c r="DP127" s="913"/>
      <c r="DQ127" s="913" t="s">
        <v>130</v>
      </c>
      <c r="DR127" s="913"/>
      <c r="DS127" s="913"/>
      <c r="DT127" s="913"/>
      <c r="DU127" s="913"/>
      <c r="DV127" s="914" t="s">
        <v>391</v>
      </c>
      <c r="DW127" s="914"/>
      <c r="DX127" s="914"/>
      <c r="DY127" s="914"/>
      <c r="DZ127" s="915"/>
    </row>
    <row r="128" spans="1:130" s="224" customFormat="1" ht="26.25" customHeight="1" thickBot="1" x14ac:dyDescent="0.2">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867257</v>
      </c>
      <c r="AB128" s="1033"/>
      <c r="AC128" s="1033"/>
      <c r="AD128" s="1033"/>
      <c r="AE128" s="1034"/>
      <c r="AF128" s="1035">
        <v>880692</v>
      </c>
      <c r="AG128" s="1033"/>
      <c r="AH128" s="1033"/>
      <c r="AI128" s="1033"/>
      <c r="AJ128" s="1034"/>
      <c r="AK128" s="1035">
        <v>966993</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130</v>
      </c>
      <c r="BG128" s="1040"/>
      <c r="BH128" s="1040"/>
      <c r="BI128" s="1040"/>
      <c r="BJ128" s="1040"/>
      <c r="BK128" s="1040"/>
      <c r="BL128" s="1041"/>
      <c r="BM128" s="1039">
        <v>11.94</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391</v>
      </c>
      <c r="DH128" s="1025"/>
      <c r="DI128" s="1025"/>
      <c r="DJ128" s="1025"/>
      <c r="DK128" s="1025"/>
      <c r="DL128" s="1025" t="s">
        <v>391</v>
      </c>
      <c r="DM128" s="1025"/>
      <c r="DN128" s="1025"/>
      <c r="DO128" s="1025"/>
      <c r="DP128" s="1025"/>
      <c r="DQ128" s="1025" t="s">
        <v>391</v>
      </c>
      <c r="DR128" s="1025"/>
      <c r="DS128" s="1025"/>
      <c r="DT128" s="1025"/>
      <c r="DU128" s="1025"/>
      <c r="DV128" s="1026" t="s">
        <v>391</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27523947</v>
      </c>
      <c r="AB129" s="946"/>
      <c r="AC129" s="946"/>
      <c r="AD129" s="946"/>
      <c r="AE129" s="947"/>
      <c r="AF129" s="948">
        <v>27981343</v>
      </c>
      <c r="AG129" s="946"/>
      <c r="AH129" s="946"/>
      <c r="AI129" s="946"/>
      <c r="AJ129" s="947"/>
      <c r="AK129" s="948">
        <v>27427814</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130</v>
      </c>
      <c r="BG129" s="1054"/>
      <c r="BH129" s="1054"/>
      <c r="BI129" s="1054"/>
      <c r="BJ129" s="1054"/>
      <c r="BK129" s="1054"/>
      <c r="BL129" s="1055"/>
      <c r="BM129" s="1053">
        <v>16.940000000000001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5725236</v>
      </c>
      <c r="AB130" s="946"/>
      <c r="AC130" s="946"/>
      <c r="AD130" s="946"/>
      <c r="AE130" s="947"/>
      <c r="AF130" s="948">
        <v>5525671</v>
      </c>
      <c r="AG130" s="946"/>
      <c r="AH130" s="946"/>
      <c r="AI130" s="946"/>
      <c r="AJ130" s="947"/>
      <c r="AK130" s="948">
        <v>5444632</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9.4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21798711</v>
      </c>
      <c r="AB131" s="973"/>
      <c r="AC131" s="973"/>
      <c r="AD131" s="973"/>
      <c r="AE131" s="974"/>
      <c r="AF131" s="972">
        <v>22455672</v>
      </c>
      <c r="AG131" s="973"/>
      <c r="AH131" s="973"/>
      <c r="AI131" s="973"/>
      <c r="AJ131" s="974"/>
      <c r="AK131" s="972">
        <v>21983182</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v>26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8.1097547470000002</v>
      </c>
      <c r="AB132" s="1084"/>
      <c r="AC132" s="1084"/>
      <c r="AD132" s="1084"/>
      <c r="AE132" s="1085"/>
      <c r="AF132" s="1086">
        <v>9.9605562489999997</v>
      </c>
      <c r="AG132" s="1084"/>
      <c r="AH132" s="1084"/>
      <c r="AI132" s="1084"/>
      <c r="AJ132" s="1085"/>
      <c r="AK132" s="1086">
        <v>10.284638770000001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6.9</v>
      </c>
      <c r="AB133" s="1067"/>
      <c r="AC133" s="1067"/>
      <c r="AD133" s="1067"/>
      <c r="AE133" s="1068"/>
      <c r="AF133" s="1066">
        <v>7.9</v>
      </c>
      <c r="AG133" s="1067"/>
      <c r="AH133" s="1067"/>
      <c r="AI133" s="1067"/>
      <c r="AJ133" s="1068"/>
      <c r="AK133" s="1066">
        <v>9.4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PjrA45/TpF1YcD49pIXxAbG1eKGLXZ6r5UiUcJ+ZZAJrSITbTuA8GGWsyVE5DPfDqOuiTxl2HgMgKCzS1lNPw==" saltValue="HlbqSC7az6OrOQ/6I9YP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Mbe03uVMX4Y0FDiGz6Kfxh9kx7JppWwLPXyJs7K4MOLI+2GwNWflvyxkm2qqghwBVKhUF7JAqGyLvS5yENfsA==" saltValue="OCdtRHoiqZqCQOIHpwf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0DJAIfMDTQ0iA7ufTgdnd0AQfNLptg0nlXbwlUccgGcfDBtZhPV1o7wpD1+ZxiFu2qImHTXpsplOiFHvPvXw==" saltValue="TB5kIe8slSscSSAuo0sVu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1" t="s">
        <v>515</v>
      </c>
      <c r="AP7" s="265"/>
      <c r="AQ7" s="266" t="s">
        <v>516</v>
      </c>
      <c r="AR7" s="267"/>
    </row>
    <row r="8" spans="1:46" x14ac:dyDescent="0.15">
      <c r="A8" s="259"/>
      <c r="AK8" s="268"/>
      <c r="AL8" s="269"/>
      <c r="AM8" s="269"/>
      <c r="AN8" s="270"/>
      <c r="AO8" s="1102"/>
      <c r="AP8" s="271" t="s">
        <v>517</v>
      </c>
      <c r="AQ8" s="272" t="s">
        <v>518</v>
      </c>
      <c r="AR8" s="273" t="s">
        <v>519</v>
      </c>
    </row>
    <row r="9" spans="1:46" x14ac:dyDescent="0.15">
      <c r="A9" s="259"/>
      <c r="AK9" s="1103" t="s">
        <v>520</v>
      </c>
      <c r="AL9" s="1104"/>
      <c r="AM9" s="1104"/>
      <c r="AN9" s="1105"/>
      <c r="AO9" s="274">
        <v>7931321</v>
      </c>
      <c r="AP9" s="274">
        <v>88962</v>
      </c>
      <c r="AQ9" s="275">
        <v>73449</v>
      </c>
      <c r="AR9" s="276">
        <v>21.1</v>
      </c>
    </row>
    <row r="10" spans="1:46" ht="13.5" customHeight="1" x14ac:dyDescent="0.15">
      <c r="A10" s="259"/>
      <c r="AK10" s="1103" t="s">
        <v>521</v>
      </c>
      <c r="AL10" s="1104"/>
      <c r="AM10" s="1104"/>
      <c r="AN10" s="1105"/>
      <c r="AO10" s="277">
        <v>7909</v>
      </c>
      <c r="AP10" s="277">
        <v>89</v>
      </c>
      <c r="AQ10" s="278">
        <v>5917</v>
      </c>
      <c r="AR10" s="279">
        <v>-98.5</v>
      </c>
    </row>
    <row r="11" spans="1:46" ht="13.5" customHeight="1" x14ac:dyDescent="0.15">
      <c r="A11" s="259"/>
      <c r="AK11" s="1103" t="s">
        <v>522</v>
      </c>
      <c r="AL11" s="1104"/>
      <c r="AM11" s="1104"/>
      <c r="AN11" s="1105"/>
      <c r="AO11" s="277">
        <v>8069</v>
      </c>
      <c r="AP11" s="277">
        <v>91</v>
      </c>
      <c r="AQ11" s="278">
        <v>1123</v>
      </c>
      <c r="AR11" s="279">
        <v>-91.9</v>
      </c>
    </row>
    <row r="12" spans="1:46" ht="13.5" customHeight="1" x14ac:dyDescent="0.15">
      <c r="A12" s="259"/>
      <c r="AK12" s="1103" t="s">
        <v>523</v>
      </c>
      <c r="AL12" s="1104"/>
      <c r="AM12" s="1104"/>
      <c r="AN12" s="1105"/>
      <c r="AO12" s="277" t="s">
        <v>524</v>
      </c>
      <c r="AP12" s="277" t="s">
        <v>524</v>
      </c>
      <c r="AQ12" s="278">
        <v>9</v>
      </c>
      <c r="AR12" s="279" t="s">
        <v>524</v>
      </c>
    </row>
    <row r="13" spans="1:46" ht="13.5" customHeight="1" x14ac:dyDescent="0.15">
      <c r="A13" s="259"/>
      <c r="AK13" s="1103" t="s">
        <v>525</v>
      </c>
      <c r="AL13" s="1104"/>
      <c r="AM13" s="1104"/>
      <c r="AN13" s="1105"/>
      <c r="AO13" s="277">
        <v>237937</v>
      </c>
      <c r="AP13" s="277">
        <v>2669</v>
      </c>
      <c r="AQ13" s="278">
        <v>2374</v>
      </c>
      <c r="AR13" s="279">
        <v>12.4</v>
      </c>
    </row>
    <row r="14" spans="1:46" ht="13.5" customHeight="1" x14ac:dyDescent="0.15">
      <c r="A14" s="259"/>
      <c r="AK14" s="1103" t="s">
        <v>526</v>
      </c>
      <c r="AL14" s="1104"/>
      <c r="AM14" s="1104"/>
      <c r="AN14" s="1105"/>
      <c r="AO14" s="277">
        <v>36583</v>
      </c>
      <c r="AP14" s="277">
        <v>410</v>
      </c>
      <c r="AQ14" s="278">
        <v>1666</v>
      </c>
      <c r="AR14" s="279">
        <v>-75.400000000000006</v>
      </c>
    </row>
    <row r="15" spans="1:46" ht="13.5" customHeight="1" x14ac:dyDescent="0.15">
      <c r="A15" s="259"/>
      <c r="AK15" s="1106" t="s">
        <v>527</v>
      </c>
      <c r="AL15" s="1107"/>
      <c r="AM15" s="1107"/>
      <c r="AN15" s="1108"/>
      <c r="AO15" s="277">
        <v>-417631</v>
      </c>
      <c r="AP15" s="277">
        <v>-4684</v>
      </c>
      <c r="AQ15" s="278">
        <v>-4765</v>
      </c>
      <c r="AR15" s="279">
        <v>-1.7</v>
      </c>
    </row>
    <row r="16" spans="1:46" x14ac:dyDescent="0.15">
      <c r="A16" s="259"/>
      <c r="AK16" s="1106" t="s">
        <v>187</v>
      </c>
      <c r="AL16" s="1107"/>
      <c r="AM16" s="1107"/>
      <c r="AN16" s="1108"/>
      <c r="AO16" s="277">
        <v>7804188</v>
      </c>
      <c r="AP16" s="277">
        <v>87536</v>
      </c>
      <c r="AQ16" s="278">
        <v>79774</v>
      </c>
      <c r="AR16" s="279">
        <v>9.6999999999999993</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09" t="s">
        <v>532</v>
      </c>
      <c r="AL21" s="1110"/>
      <c r="AM21" s="1110"/>
      <c r="AN21" s="1111"/>
      <c r="AO21" s="289">
        <v>9.4600000000000009</v>
      </c>
      <c r="AP21" s="290">
        <v>7.58</v>
      </c>
      <c r="AQ21" s="291">
        <v>1.88</v>
      </c>
      <c r="AS21" s="292"/>
      <c r="AT21" s="288"/>
    </row>
    <row r="22" spans="1:46" s="260" customFormat="1" x14ac:dyDescent="0.15">
      <c r="A22" s="288"/>
      <c r="AK22" s="1109" t="s">
        <v>533</v>
      </c>
      <c r="AL22" s="1110"/>
      <c r="AM22" s="1110"/>
      <c r="AN22" s="1111"/>
      <c r="AO22" s="293">
        <v>96.4</v>
      </c>
      <c r="AP22" s="294">
        <v>98.4</v>
      </c>
      <c r="AQ22" s="295">
        <v>-2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1" t="s">
        <v>515</v>
      </c>
      <c r="AP30" s="265"/>
      <c r="AQ30" s="266" t="s">
        <v>516</v>
      </c>
      <c r="AR30" s="267"/>
    </row>
    <row r="31" spans="1:46" x14ac:dyDescent="0.15">
      <c r="A31" s="259"/>
      <c r="AK31" s="268"/>
      <c r="AL31" s="269"/>
      <c r="AM31" s="269"/>
      <c r="AN31" s="270"/>
      <c r="AO31" s="1102"/>
      <c r="AP31" s="271" t="s">
        <v>517</v>
      </c>
      <c r="AQ31" s="272" t="s">
        <v>518</v>
      </c>
      <c r="AR31" s="273" t="s">
        <v>519</v>
      </c>
    </row>
    <row r="32" spans="1:46" ht="27" customHeight="1" x14ac:dyDescent="0.15">
      <c r="A32" s="259"/>
      <c r="AK32" s="1117" t="s">
        <v>537</v>
      </c>
      <c r="AL32" s="1118"/>
      <c r="AM32" s="1118"/>
      <c r="AN32" s="1119"/>
      <c r="AO32" s="303">
        <v>6779886</v>
      </c>
      <c r="AP32" s="303">
        <v>76047</v>
      </c>
      <c r="AQ32" s="304">
        <v>42324</v>
      </c>
      <c r="AR32" s="305">
        <v>79.7</v>
      </c>
    </row>
    <row r="33" spans="1:46" ht="13.5" customHeight="1" x14ac:dyDescent="0.15">
      <c r="A33" s="259"/>
      <c r="AK33" s="1117" t="s">
        <v>538</v>
      </c>
      <c r="AL33" s="1118"/>
      <c r="AM33" s="1118"/>
      <c r="AN33" s="1119"/>
      <c r="AO33" s="303" t="s">
        <v>524</v>
      </c>
      <c r="AP33" s="303" t="s">
        <v>524</v>
      </c>
      <c r="AQ33" s="304" t="s">
        <v>524</v>
      </c>
      <c r="AR33" s="305" t="s">
        <v>524</v>
      </c>
    </row>
    <row r="34" spans="1:46" ht="27" customHeight="1" x14ac:dyDescent="0.15">
      <c r="A34" s="259"/>
      <c r="AK34" s="1117" t="s">
        <v>539</v>
      </c>
      <c r="AL34" s="1118"/>
      <c r="AM34" s="1118"/>
      <c r="AN34" s="1119"/>
      <c r="AO34" s="303" t="s">
        <v>524</v>
      </c>
      <c r="AP34" s="303" t="s">
        <v>524</v>
      </c>
      <c r="AQ34" s="304">
        <v>47</v>
      </c>
      <c r="AR34" s="305" t="s">
        <v>524</v>
      </c>
    </row>
    <row r="35" spans="1:46" ht="27" customHeight="1" x14ac:dyDescent="0.15">
      <c r="A35" s="259"/>
      <c r="AK35" s="1117" t="s">
        <v>540</v>
      </c>
      <c r="AL35" s="1118"/>
      <c r="AM35" s="1118"/>
      <c r="AN35" s="1119"/>
      <c r="AO35" s="303">
        <v>1869876</v>
      </c>
      <c r="AP35" s="303">
        <v>20974</v>
      </c>
      <c r="AQ35" s="304">
        <v>12192</v>
      </c>
      <c r="AR35" s="305">
        <v>72</v>
      </c>
    </row>
    <row r="36" spans="1:46" ht="27" customHeight="1" x14ac:dyDescent="0.15">
      <c r="A36" s="259"/>
      <c r="AK36" s="1117" t="s">
        <v>541</v>
      </c>
      <c r="AL36" s="1118"/>
      <c r="AM36" s="1118"/>
      <c r="AN36" s="1119"/>
      <c r="AO36" s="303">
        <v>11044</v>
      </c>
      <c r="AP36" s="303">
        <v>124</v>
      </c>
      <c r="AQ36" s="304">
        <v>2056</v>
      </c>
      <c r="AR36" s="305">
        <v>-94</v>
      </c>
    </row>
    <row r="37" spans="1:46" ht="13.5" customHeight="1" x14ac:dyDescent="0.15">
      <c r="A37" s="259"/>
      <c r="AK37" s="1117" t="s">
        <v>542</v>
      </c>
      <c r="AL37" s="1118"/>
      <c r="AM37" s="1118"/>
      <c r="AN37" s="1119"/>
      <c r="AO37" s="303">
        <v>9550</v>
      </c>
      <c r="AP37" s="303">
        <v>107</v>
      </c>
      <c r="AQ37" s="304">
        <v>621</v>
      </c>
      <c r="AR37" s="305">
        <v>-82.8</v>
      </c>
    </row>
    <row r="38" spans="1:46" ht="27" customHeight="1" x14ac:dyDescent="0.15">
      <c r="A38" s="259"/>
      <c r="AK38" s="1120" t="s">
        <v>543</v>
      </c>
      <c r="AL38" s="1121"/>
      <c r="AM38" s="1121"/>
      <c r="AN38" s="1122"/>
      <c r="AO38" s="306">
        <v>2160</v>
      </c>
      <c r="AP38" s="306">
        <v>24</v>
      </c>
      <c r="AQ38" s="307">
        <v>1</v>
      </c>
      <c r="AR38" s="295">
        <v>2300</v>
      </c>
      <c r="AS38" s="302"/>
    </row>
    <row r="39" spans="1:46" x14ac:dyDescent="0.15">
      <c r="A39" s="259"/>
      <c r="AK39" s="1120" t="s">
        <v>544</v>
      </c>
      <c r="AL39" s="1121"/>
      <c r="AM39" s="1121"/>
      <c r="AN39" s="1122"/>
      <c r="AO39" s="303">
        <v>-966993</v>
      </c>
      <c r="AP39" s="303">
        <v>-10846</v>
      </c>
      <c r="AQ39" s="304">
        <v>-5206</v>
      </c>
      <c r="AR39" s="305">
        <v>108.3</v>
      </c>
      <c r="AS39" s="302"/>
    </row>
    <row r="40" spans="1:46" ht="27" customHeight="1" x14ac:dyDescent="0.15">
      <c r="A40" s="259"/>
      <c r="AK40" s="1117" t="s">
        <v>545</v>
      </c>
      <c r="AL40" s="1118"/>
      <c r="AM40" s="1118"/>
      <c r="AN40" s="1119"/>
      <c r="AO40" s="303">
        <v>-5444632</v>
      </c>
      <c r="AP40" s="303">
        <v>-61070</v>
      </c>
      <c r="AQ40" s="304">
        <v>-36761</v>
      </c>
      <c r="AR40" s="305">
        <v>66.099999999999994</v>
      </c>
      <c r="AS40" s="302"/>
    </row>
    <row r="41" spans="1:46" x14ac:dyDescent="0.15">
      <c r="A41" s="259"/>
      <c r="AK41" s="1123" t="s">
        <v>300</v>
      </c>
      <c r="AL41" s="1124"/>
      <c r="AM41" s="1124"/>
      <c r="AN41" s="1125"/>
      <c r="AO41" s="303">
        <v>2260891</v>
      </c>
      <c r="AP41" s="303">
        <v>25359</v>
      </c>
      <c r="AQ41" s="304">
        <v>15273</v>
      </c>
      <c r="AR41" s="305">
        <v>66</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12" t="s">
        <v>515</v>
      </c>
      <c r="AN49" s="1114" t="s">
        <v>549</v>
      </c>
      <c r="AO49" s="1115"/>
      <c r="AP49" s="1115"/>
      <c r="AQ49" s="1115"/>
      <c r="AR49" s="1116"/>
    </row>
    <row r="50" spans="1:44" x14ac:dyDescent="0.15">
      <c r="A50" s="259"/>
      <c r="AK50" s="317"/>
      <c r="AL50" s="318"/>
      <c r="AM50" s="1113"/>
      <c r="AN50" s="319" t="s">
        <v>550</v>
      </c>
      <c r="AO50" s="320" t="s">
        <v>551</v>
      </c>
      <c r="AP50" s="321" t="s">
        <v>552</v>
      </c>
      <c r="AQ50" s="322" t="s">
        <v>553</v>
      </c>
      <c r="AR50" s="323" t="s">
        <v>554</v>
      </c>
    </row>
    <row r="51" spans="1:44" x14ac:dyDescent="0.15">
      <c r="A51" s="259"/>
      <c r="AK51" s="315" t="s">
        <v>555</v>
      </c>
      <c r="AL51" s="316"/>
      <c r="AM51" s="324">
        <v>6346907</v>
      </c>
      <c r="AN51" s="325">
        <v>67246</v>
      </c>
      <c r="AO51" s="326">
        <v>14.2</v>
      </c>
      <c r="AP51" s="327">
        <v>54684</v>
      </c>
      <c r="AQ51" s="328">
        <v>1.1000000000000001</v>
      </c>
      <c r="AR51" s="329">
        <v>13.1</v>
      </c>
    </row>
    <row r="52" spans="1:44" x14ac:dyDescent="0.15">
      <c r="A52" s="259"/>
      <c r="AK52" s="330"/>
      <c r="AL52" s="331" t="s">
        <v>556</v>
      </c>
      <c r="AM52" s="332">
        <v>4391697</v>
      </c>
      <c r="AN52" s="333">
        <v>46530</v>
      </c>
      <c r="AO52" s="334">
        <v>20.399999999999999</v>
      </c>
      <c r="AP52" s="335">
        <v>32829</v>
      </c>
      <c r="AQ52" s="336">
        <v>7.2</v>
      </c>
      <c r="AR52" s="337">
        <v>13.2</v>
      </c>
    </row>
    <row r="53" spans="1:44" x14ac:dyDescent="0.15">
      <c r="A53" s="259"/>
      <c r="AK53" s="315" t="s">
        <v>557</v>
      </c>
      <c r="AL53" s="316"/>
      <c r="AM53" s="324">
        <v>7357297</v>
      </c>
      <c r="AN53" s="325">
        <v>79035</v>
      </c>
      <c r="AO53" s="326">
        <v>17.5</v>
      </c>
      <c r="AP53" s="327">
        <v>62383</v>
      </c>
      <c r="AQ53" s="328">
        <v>14.1</v>
      </c>
      <c r="AR53" s="329">
        <v>3.4</v>
      </c>
    </row>
    <row r="54" spans="1:44" x14ac:dyDescent="0.15">
      <c r="A54" s="259"/>
      <c r="AK54" s="330"/>
      <c r="AL54" s="331" t="s">
        <v>556</v>
      </c>
      <c r="AM54" s="332">
        <v>4098760</v>
      </c>
      <c r="AN54" s="333">
        <v>44031</v>
      </c>
      <c r="AO54" s="334">
        <v>-5.4</v>
      </c>
      <c r="AP54" s="335">
        <v>35325</v>
      </c>
      <c r="AQ54" s="336">
        <v>7.6</v>
      </c>
      <c r="AR54" s="337">
        <v>-13</v>
      </c>
    </row>
    <row r="55" spans="1:44" x14ac:dyDescent="0.15">
      <c r="A55" s="259"/>
      <c r="AK55" s="315" t="s">
        <v>558</v>
      </c>
      <c r="AL55" s="316"/>
      <c r="AM55" s="324">
        <v>7693564</v>
      </c>
      <c r="AN55" s="325">
        <v>83618</v>
      </c>
      <c r="AO55" s="326">
        <v>5.8</v>
      </c>
      <c r="AP55" s="327">
        <v>63812</v>
      </c>
      <c r="AQ55" s="328">
        <v>2.2999999999999998</v>
      </c>
      <c r="AR55" s="329">
        <v>3.5</v>
      </c>
    </row>
    <row r="56" spans="1:44" x14ac:dyDescent="0.15">
      <c r="A56" s="259"/>
      <c r="AK56" s="330"/>
      <c r="AL56" s="331" t="s">
        <v>556</v>
      </c>
      <c r="AM56" s="332">
        <v>4125534</v>
      </c>
      <c r="AN56" s="333">
        <v>44838</v>
      </c>
      <c r="AO56" s="334">
        <v>1.8</v>
      </c>
      <c r="AP56" s="335">
        <v>33848</v>
      </c>
      <c r="AQ56" s="336">
        <v>-4.2</v>
      </c>
      <c r="AR56" s="337">
        <v>6</v>
      </c>
    </row>
    <row r="57" spans="1:44" x14ac:dyDescent="0.15">
      <c r="A57" s="259"/>
      <c r="AK57" s="315" t="s">
        <v>559</v>
      </c>
      <c r="AL57" s="316"/>
      <c r="AM57" s="324">
        <v>4941602</v>
      </c>
      <c r="AN57" s="325">
        <v>54712</v>
      </c>
      <c r="AO57" s="326">
        <v>-34.6</v>
      </c>
      <c r="AP57" s="327">
        <v>54225</v>
      </c>
      <c r="AQ57" s="328">
        <v>-15</v>
      </c>
      <c r="AR57" s="329">
        <v>-19.600000000000001</v>
      </c>
    </row>
    <row r="58" spans="1:44" x14ac:dyDescent="0.15">
      <c r="A58" s="259"/>
      <c r="AK58" s="330"/>
      <c r="AL58" s="331" t="s">
        <v>556</v>
      </c>
      <c r="AM58" s="332">
        <v>2097297</v>
      </c>
      <c r="AN58" s="333">
        <v>23221</v>
      </c>
      <c r="AO58" s="334">
        <v>-48.2</v>
      </c>
      <c r="AP58" s="335">
        <v>27337</v>
      </c>
      <c r="AQ58" s="336">
        <v>-19.2</v>
      </c>
      <c r="AR58" s="337">
        <v>-29</v>
      </c>
    </row>
    <row r="59" spans="1:44" x14ac:dyDescent="0.15">
      <c r="A59" s="259"/>
      <c r="AK59" s="315" t="s">
        <v>560</v>
      </c>
      <c r="AL59" s="316"/>
      <c r="AM59" s="324">
        <v>4708262</v>
      </c>
      <c r="AN59" s="325">
        <v>52810</v>
      </c>
      <c r="AO59" s="326">
        <v>-3.5</v>
      </c>
      <c r="AP59" s="327">
        <v>54016</v>
      </c>
      <c r="AQ59" s="328">
        <v>-0.4</v>
      </c>
      <c r="AR59" s="329">
        <v>-3.1</v>
      </c>
    </row>
    <row r="60" spans="1:44" x14ac:dyDescent="0.15">
      <c r="A60" s="259"/>
      <c r="AK60" s="330"/>
      <c r="AL60" s="331" t="s">
        <v>556</v>
      </c>
      <c r="AM60" s="332">
        <v>2067132</v>
      </c>
      <c r="AN60" s="333">
        <v>23186</v>
      </c>
      <c r="AO60" s="334">
        <v>-0.2</v>
      </c>
      <c r="AP60" s="335">
        <v>28078</v>
      </c>
      <c r="AQ60" s="336">
        <v>2.7</v>
      </c>
      <c r="AR60" s="337">
        <v>-2.9</v>
      </c>
    </row>
    <row r="61" spans="1:44" x14ac:dyDescent="0.15">
      <c r="A61" s="259"/>
      <c r="AK61" s="315" t="s">
        <v>561</v>
      </c>
      <c r="AL61" s="338"/>
      <c r="AM61" s="324">
        <v>6209526</v>
      </c>
      <c r="AN61" s="325">
        <v>67484</v>
      </c>
      <c r="AO61" s="326">
        <v>-0.1</v>
      </c>
      <c r="AP61" s="327">
        <v>57824</v>
      </c>
      <c r="AQ61" s="339">
        <v>0.4</v>
      </c>
      <c r="AR61" s="329">
        <v>-0.5</v>
      </c>
    </row>
    <row r="62" spans="1:44" x14ac:dyDescent="0.15">
      <c r="A62" s="259"/>
      <c r="AK62" s="330"/>
      <c r="AL62" s="331" t="s">
        <v>556</v>
      </c>
      <c r="AM62" s="332">
        <v>3356084</v>
      </c>
      <c r="AN62" s="333">
        <v>36361</v>
      </c>
      <c r="AO62" s="334">
        <v>-6.3</v>
      </c>
      <c r="AP62" s="335">
        <v>31483</v>
      </c>
      <c r="AQ62" s="336">
        <v>-1.2</v>
      </c>
      <c r="AR62" s="337">
        <v>-5.0999999999999996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u78RKqTp95OW3MF5BItZZ1glmoy1wM/10nOf4po1ZOfIib8jOLJ87DoOogO6h7CdXbp0olOUzzIZ3hTGpu4gBw==" saltValue="Fxq6xoHVI/sti+J+JCzM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LCjv0wi9jAlkEKh7moMGK9JmzV/p9mdNnAm9T3ArDCpDdi4/RNhWlm1Yewoujn+3DTwfl7SWZtuJeXq5Mox9NQ==" saltValue="ihNBLDCh9pKElO4r23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S+h07uzSW6KNT8MgGcmuKTQ31DGCIAIyZqmJiZI7nGrRQvu9KAXc60T2Ot+/MT2asKSTRXDPVr8bxJPDsnTjag==" saltValue="E8niOTchARU/ArMWrxCU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21.98</v>
      </c>
      <c r="G47" s="12">
        <v>21.84</v>
      </c>
      <c r="H47" s="12">
        <v>20.329999999999998</v>
      </c>
      <c r="I47" s="12">
        <v>22.08</v>
      </c>
      <c r="J47" s="13">
        <v>25.46</v>
      </c>
    </row>
    <row r="48" spans="2:10" ht="57.75" customHeight="1" x14ac:dyDescent="0.15">
      <c r="B48" s="14"/>
      <c r="C48" s="1128" t="s">
        <v>4</v>
      </c>
      <c r="D48" s="1128"/>
      <c r="E48" s="1129"/>
      <c r="F48" s="15">
        <v>2.13</v>
      </c>
      <c r="G48" s="16">
        <v>3.44</v>
      </c>
      <c r="H48" s="16">
        <v>0.41</v>
      </c>
      <c r="I48" s="16">
        <v>8.8000000000000007</v>
      </c>
      <c r="J48" s="17">
        <v>4.5599999999999996</v>
      </c>
    </row>
    <row r="49" spans="2:10" ht="57.75" customHeight="1" thickBot="1" x14ac:dyDescent="0.2">
      <c r="B49" s="18"/>
      <c r="C49" s="1130" t="s">
        <v>5</v>
      </c>
      <c r="D49" s="1130"/>
      <c r="E49" s="1131"/>
      <c r="F49" s="19">
        <v>2.4</v>
      </c>
      <c r="G49" s="20">
        <v>3.91</v>
      </c>
      <c r="H49" s="20" t="s">
        <v>570</v>
      </c>
      <c r="I49" s="20">
        <v>11.18</v>
      </c>
      <c r="J49" s="21">
        <v>0.96</v>
      </c>
    </row>
    <row r="50" spans="2:10" x14ac:dyDescent="0.15"/>
  </sheetData>
  <sheetProtection algorithmName="SHA-512" hashValue="7QaId+MEWrYkz9xnJ+aZJjDHYeen4S4fEn9vFruKfNWq/SjJN8RGUsLINjzJkDlTeTPxcesNRUwhDSctKKMuDA==" saltValue="/2+rg7shZP2w5+bG3WiX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2024-03-08T05:35:47Z</cp:lastPrinted>
  <dcterms:created xsi:type="dcterms:W3CDTF">2024-02-05T02:51:19Z</dcterms:created>
  <dcterms:modified xsi:type="dcterms:W3CDTF">2024-03-25T01:35:10Z</dcterms:modified>
  <cp:category/>
</cp:coreProperties>
</file>