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activeTab="0"/>
  </bookViews>
  <sheets>
    <sheet name="A" sheetId="1" r:id="rId1"/>
  </sheets>
  <definedNames>
    <definedName name="\A" localSheetId="0">'A'!#REF!</definedName>
    <definedName name="\A">#REF!</definedName>
    <definedName name="\P" localSheetId="0">'A'!#REF!</definedName>
    <definedName name="\P">#REF!</definedName>
    <definedName name="_xlnm.Print_Area" localSheetId="0">'A'!$A$1:$S$36</definedName>
    <definedName name="_xlnm.Print_Titles" localSheetId="0">'A'!$A:$C</definedName>
  </definedNames>
  <calcPr fullCalcOnLoad="1"/>
</workbook>
</file>

<file path=xl/sharedStrings.xml><?xml version="1.0" encoding="utf-8"?>
<sst xmlns="http://schemas.openxmlformats.org/spreadsheetml/2006/main" count="100" uniqueCount="90">
  <si>
    <t>実延長</t>
  </si>
  <si>
    <t>面積</t>
  </si>
  <si>
    <t>都市公園等（都市計画区域内）面積</t>
  </si>
  <si>
    <t>その他の公園（都市計画区域外）面積</t>
  </si>
  <si>
    <t>合計面積</t>
  </si>
  <si>
    <t>住民基本台帳</t>
  </si>
  <si>
    <t>区　分</t>
  </si>
  <si>
    <t>市町立</t>
  </si>
  <si>
    <t>市町立以外</t>
  </si>
  <si>
    <t>計</t>
  </si>
  <si>
    <t>登 載 人 口</t>
  </si>
  <si>
    <t>登載人口１人</t>
  </si>
  <si>
    <t>都市公園</t>
  </si>
  <si>
    <t>その他</t>
  </si>
  <si>
    <t>市町</t>
  </si>
  <si>
    <t>当たり面積</t>
  </si>
  <si>
    <t>A+B</t>
  </si>
  <si>
    <t>C+D</t>
  </si>
  <si>
    <t>F+G</t>
  </si>
  <si>
    <t>H+I</t>
  </si>
  <si>
    <t>E+J</t>
  </si>
  <si>
    <t>(市町立)</t>
  </si>
  <si>
    <t>㎡</t>
  </si>
  <si>
    <t>A   ㎡</t>
  </si>
  <si>
    <t>B   ㎡</t>
  </si>
  <si>
    <t>C   ㎡</t>
  </si>
  <si>
    <t>D   ㎡</t>
  </si>
  <si>
    <t>E   ㎡</t>
  </si>
  <si>
    <t>F   ㎡</t>
  </si>
  <si>
    <t>G   ㎡</t>
  </si>
  <si>
    <t>H   ㎡</t>
  </si>
  <si>
    <t>I   ㎡</t>
  </si>
  <si>
    <t>J   ㎡</t>
  </si>
  <si>
    <t>K   ㎡</t>
  </si>
  <si>
    <t>02-01-02</t>
  </si>
  <si>
    <t>03-01-39</t>
  </si>
  <si>
    <t>03-01-41</t>
  </si>
  <si>
    <t>03-01-45</t>
  </si>
  <si>
    <t>03-01-50</t>
  </si>
  <si>
    <t>03-01-52</t>
  </si>
  <si>
    <t>03-01-56</t>
  </si>
  <si>
    <t>01-01-10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</si>
  <si>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</si>
  <si>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</si>
  <si>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</si>
  <si>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</si>
  <si>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</si>
  <si>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</si>
  <si>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</si>
  <si>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</si>
  <si>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</si>
  <si>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</si>
  <si>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</si>
  <si>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</si>
  <si>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</si>
  <si>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</si>
  <si>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</si>
  <si>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</si>
  <si>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</si>
  <si>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</si>
  <si>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</si>
  <si>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</si>
  <si>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</si>
  <si>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</si>
  <si>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</si>
  <si>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</si>
  <si>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</si>
  <si>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安芸高田市</t>
  </si>
  <si>
    <t>江田島市</t>
  </si>
  <si>
    <t>安芸太田町</t>
  </si>
  <si>
    <t>北広島町</t>
  </si>
  <si>
    <t>大崎上島町</t>
  </si>
  <si>
    <t>神石高原町</t>
  </si>
  <si>
    <t>(１)　道　路</t>
  </si>
  <si>
    <t>(２)　公園</t>
  </si>
  <si>
    <t>(２)　公園（つづき）</t>
  </si>
  <si>
    <t>立以外</t>
  </si>
  <si>
    <t>ｍ</t>
  </si>
  <si>
    <t>L   人</t>
  </si>
  <si>
    <t>(C+H)/L ㎡</t>
  </si>
  <si>
    <t>K/L ㎡</t>
  </si>
  <si>
    <t>02-01-01</t>
  </si>
  <si>
    <t>世羅町</t>
  </si>
  <si>
    <t>都市</t>
  </si>
  <si>
    <t>町</t>
  </si>
  <si>
    <t>市町</t>
  </si>
  <si>
    <t>（令和５年３月31日現在）</t>
  </si>
  <si>
    <t>03-01-43</t>
  </si>
  <si>
    <t>03-01-54</t>
  </si>
  <si>
    <t>（令和５年３月31日現在、ただしLは令和５年１月１日現在）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</si>
</sst>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;&quot;▲ &quot;0"/>
    <numFmt numFmtId="179" formatCode="#,##0.0;[Red]\-#,##0.0"/>
    <numFmt numFmtId="180" formatCode="mmm\-yyyy"/>
    <numFmt numFmtId="181" formatCode="#,##0;&quot;▲ &quot;#,##0"/>
    <numFmt numFmtId="182" formatCode="#,##0.0;&quot;▲ &quot;#,##0.0"/>
    <numFmt numFmtId="183" formatCode="#,##0.0"/>
    <numFmt numFmtId="184" formatCode="#,##0.00;&quot;▲ &quot;#,##0.00"/>
    <numFmt numFmtId="185" formatCode="0.0%"/>
    <numFmt numFmtId="186" formatCode="0.00_ "/>
    <numFmt numFmtId="187" formatCode="0.00;&quot;▲ &quot;0.00"/>
    <numFmt numFmtId="188" formatCode="#,###;[Red]&quot;△&quot;#,###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30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"/>
      <color indexed="36"/>
      <name val="ＭＳ 明朝"/>
      <family val="1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6"/>
      <color indexed="10"/>
      <name val="ＭＳ 明朝"/>
      <family val="1"/>
    </font>
    <font>
      <sz val="16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double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tted">
        <color indexed="8"/>
      </bottom>
    </border>
    <border>
      <left style="medium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8"/>
      </right>
      <top>
        <color indexed="8"/>
      </top>
      <bottom style="dotted">
        <color indexed="8"/>
      </bottom>
    </border>
    <border>
      <left style="double">
        <color indexed="8"/>
      </left>
      <right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8"/>
      </right>
      <top>
        <color indexed="8"/>
      </top>
      <bottom style="dotted">
        <color indexed="8"/>
      </bottom>
    </border>
    <border>
      <left>
        <color indexed="63"/>
      </left>
      <right>
        <color indexed="8"/>
      </right>
      <top>
        <color indexed="8"/>
      </top>
      <bottom style="double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7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shrinkToFit="1"/>
    </xf>
    <xf numFmtId="3" fontId="25" fillId="0" borderId="10" xfId="0" applyNumberFormat="1" applyFont="1" applyBorder="1" applyAlignment="1">
      <alignment vertical="center" shrinkToFit="1"/>
    </xf>
    <xf numFmtId="3" fontId="25" fillId="0" borderId="1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 shrinkToFit="1"/>
    </xf>
    <xf numFmtId="177" fontId="24" fillId="0" borderId="0" xfId="0" applyNumberFormat="1" applyFont="1" applyAlignment="1">
      <alignment vertical="center"/>
    </xf>
    <xf numFmtId="3" fontId="24" fillId="0" borderId="1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vertical="center" shrinkToFit="1"/>
    </xf>
    <xf numFmtId="3" fontId="24" fillId="0" borderId="10" xfId="0" applyNumberFormat="1" applyFont="1" applyBorder="1" applyAlignment="1">
      <alignment horizontal="right" vertical="center"/>
    </xf>
    <xf numFmtId="3" fontId="24" fillId="0" borderId="11" xfId="0" applyNumberFormat="1" applyFont="1" applyBorder="1" applyAlignment="1">
      <alignment vertical="center"/>
    </xf>
    <xf numFmtId="3" fontId="24" fillId="0" borderId="12" xfId="0" applyNumberFormat="1" applyFont="1" applyBorder="1" applyAlignment="1">
      <alignment horizontal="center" vertical="center" shrinkToFit="1"/>
    </xf>
    <xf numFmtId="3" fontId="24" fillId="0" borderId="13" xfId="0" applyNumberFormat="1" applyFont="1" applyBorder="1" applyAlignment="1">
      <alignment horizontal="center" vertical="center" shrinkToFit="1"/>
    </xf>
    <xf numFmtId="3" fontId="24" fillId="0" borderId="14" xfId="0" applyNumberFormat="1" applyFont="1" applyBorder="1" applyAlignment="1">
      <alignment horizontal="center" vertical="center" shrinkToFit="1"/>
    </xf>
    <xf numFmtId="3" fontId="24" fillId="0" borderId="15" xfId="0" applyNumberFormat="1" applyFont="1" applyBorder="1" applyAlignment="1">
      <alignment horizontal="center" vertical="center" shrinkToFit="1"/>
    </xf>
    <xf numFmtId="3" fontId="24" fillId="0" borderId="16" xfId="0" applyNumberFormat="1" applyFont="1" applyBorder="1" applyAlignment="1">
      <alignment horizontal="center" vertical="center" shrinkToFit="1"/>
    </xf>
    <xf numFmtId="3" fontId="24" fillId="0" borderId="17" xfId="0" applyNumberFormat="1" applyFont="1" applyBorder="1" applyAlignment="1">
      <alignment horizontal="center" vertical="center"/>
    </xf>
    <xf numFmtId="3" fontId="24" fillId="0" borderId="18" xfId="0" applyNumberFormat="1" applyFont="1" applyBorder="1" applyAlignment="1">
      <alignment horizontal="centerContinuous" vertical="center"/>
    </xf>
    <xf numFmtId="3" fontId="24" fillId="0" borderId="19" xfId="0" applyNumberFormat="1" applyFont="1" applyBorder="1" applyAlignment="1">
      <alignment horizontal="centerContinuous" vertical="center" shrinkToFit="1"/>
    </xf>
    <xf numFmtId="3" fontId="24" fillId="0" borderId="20" xfId="0" applyNumberFormat="1" applyFont="1" applyBorder="1" applyAlignment="1">
      <alignment horizontal="center" vertical="center" shrinkToFit="1"/>
    </xf>
    <xf numFmtId="3" fontId="24" fillId="0" borderId="21" xfId="0" applyNumberFormat="1" applyFont="1" applyBorder="1" applyAlignment="1">
      <alignment horizontal="center" vertical="center" shrinkToFit="1"/>
    </xf>
    <xf numFmtId="3" fontId="24" fillId="0" borderId="22" xfId="0" applyNumberFormat="1" applyFont="1" applyBorder="1" applyAlignment="1">
      <alignment horizontal="center" vertical="center" shrinkToFit="1"/>
    </xf>
    <xf numFmtId="3" fontId="24" fillId="0" borderId="18" xfId="0" applyNumberFormat="1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shrinkToFit="1"/>
    </xf>
    <xf numFmtId="3" fontId="24" fillId="0" borderId="23" xfId="0" applyNumberFormat="1" applyFont="1" applyBorder="1" applyAlignment="1">
      <alignment horizontal="center" vertical="center" shrinkToFit="1"/>
    </xf>
    <xf numFmtId="3" fontId="24" fillId="0" borderId="24" xfId="0" applyNumberFormat="1" applyFont="1" applyBorder="1" applyAlignment="1">
      <alignment horizontal="center" vertical="center" shrinkToFit="1"/>
    </xf>
    <xf numFmtId="3" fontId="24" fillId="0" borderId="25" xfId="0" applyNumberFormat="1" applyFont="1" applyBorder="1" applyAlignment="1">
      <alignment horizontal="center" vertical="center" shrinkToFit="1"/>
    </xf>
    <xf numFmtId="3" fontId="24" fillId="0" borderId="26" xfId="0" applyNumberFormat="1" applyFont="1" applyBorder="1" applyAlignment="1">
      <alignment horizontal="center" vertical="center" shrinkToFit="1"/>
    </xf>
    <xf numFmtId="3" fontId="24" fillId="0" borderId="27" xfId="0" applyNumberFormat="1" applyFont="1" applyBorder="1" applyAlignment="1">
      <alignment horizontal="center" vertical="center" shrinkToFit="1"/>
    </xf>
    <xf numFmtId="3" fontId="24" fillId="0" borderId="28" xfId="0" applyNumberFormat="1" applyFont="1" applyBorder="1" applyAlignment="1">
      <alignment horizontal="center" vertical="center"/>
    </xf>
    <xf numFmtId="3" fontId="24" fillId="0" borderId="29" xfId="0" applyNumberFormat="1" applyFont="1" applyBorder="1" applyAlignment="1">
      <alignment horizontal="center" vertical="center" shrinkToFit="1"/>
    </xf>
    <xf numFmtId="3" fontId="24" fillId="0" borderId="30" xfId="0" applyNumberFormat="1" applyFont="1" applyBorder="1" applyAlignment="1">
      <alignment horizontal="center" vertical="center" shrinkToFit="1"/>
    </xf>
    <xf numFmtId="3" fontId="24" fillId="0" borderId="31" xfId="0" applyNumberFormat="1" applyFont="1" applyBorder="1" applyAlignment="1">
      <alignment horizontal="center" vertical="center" shrinkToFit="1"/>
    </xf>
    <xf numFmtId="3" fontId="24" fillId="0" borderId="32" xfId="0" applyNumberFormat="1" applyFont="1" applyBorder="1" applyAlignment="1">
      <alignment horizontal="center" vertical="center" shrinkToFit="1"/>
    </xf>
    <xf numFmtId="3" fontId="24" fillId="0" borderId="33" xfId="0" applyNumberFormat="1" applyFont="1" applyBorder="1" applyAlignment="1">
      <alignment horizontal="center" vertical="center" shrinkToFit="1"/>
    </xf>
    <xf numFmtId="3" fontId="26" fillId="0" borderId="18" xfId="0" applyNumberFormat="1" applyFont="1" applyBorder="1" applyAlignment="1">
      <alignment vertical="center"/>
    </xf>
    <xf numFmtId="1" fontId="26" fillId="0" borderId="23" xfId="0" applyNumberFormat="1" applyFont="1" applyBorder="1" applyAlignment="1">
      <alignment vertical="center" shrinkToFit="1"/>
    </xf>
    <xf numFmtId="181" fontId="26" fillId="0" borderId="21" xfId="49" applyNumberFormat="1" applyFont="1" applyBorder="1" applyAlignment="1">
      <alignment vertical="center"/>
    </xf>
    <xf numFmtId="181" fontId="26" fillId="0" borderId="20" xfId="49" applyNumberFormat="1" applyFont="1" applyBorder="1" applyAlignment="1">
      <alignment vertical="center"/>
    </xf>
    <xf numFmtId="182" fontId="26" fillId="0" borderId="20" xfId="49" applyNumberFormat="1" applyFont="1" applyBorder="1" applyAlignment="1">
      <alignment vertical="center"/>
    </xf>
    <xf numFmtId="182" fontId="26" fillId="0" borderId="22" xfId="49" applyNumberFormat="1" applyFont="1" applyBorder="1" applyAlignment="1">
      <alignment vertical="center"/>
    </xf>
    <xf numFmtId="38" fontId="26" fillId="0" borderId="34" xfId="49" applyFont="1" applyBorder="1" applyAlignment="1">
      <alignment vertical="center" shrinkToFit="1"/>
    </xf>
    <xf numFmtId="38" fontId="26" fillId="0" borderId="23" xfId="49" applyFont="1" applyBorder="1" applyAlignment="1">
      <alignment vertical="center" shrinkToFit="1"/>
    </xf>
    <xf numFmtId="3" fontId="26" fillId="0" borderId="23" xfId="0" applyNumberFormat="1" applyFont="1" applyBorder="1" applyAlignment="1">
      <alignment vertical="center" shrinkToFit="1"/>
    </xf>
    <xf numFmtId="3" fontId="26" fillId="0" borderId="35" xfId="0" applyNumberFormat="1" applyFont="1" applyBorder="1" applyAlignment="1">
      <alignment vertical="center"/>
    </xf>
    <xf numFmtId="3" fontId="26" fillId="0" borderId="36" xfId="0" applyNumberFormat="1" applyFont="1" applyBorder="1" applyAlignment="1">
      <alignment vertical="center" shrinkToFit="1"/>
    </xf>
    <xf numFmtId="38" fontId="26" fillId="0" borderId="37" xfId="49" applyFont="1" applyBorder="1" applyAlignment="1">
      <alignment vertical="center" shrinkToFit="1"/>
    </xf>
    <xf numFmtId="38" fontId="26" fillId="0" borderId="36" xfId="49" applyFont="1" applyBorder="1" applyAlignment="1">
      <alignment vertical="center" shrinkToFit="1"/>
    </xf>
    <xf numFmtId="181" fontId="26" fillId="0" borderId="38" xfId="49" applyNumberFormat="1" applyFont="1" applyBorder="1" applyAlignment="1">
      <alignment vertical="center"/>
    </xf>
    <xf numFmtId="181" fontId="26" fillId="0" borderId="39" xfId="49" applyNumberFormat="1" applyFont="1" applyBorder="1" applyAlignment="1">
      <alignment vertical="center"/>
    </xf>
    <xf numFmtId="182" fontId="26" fillId="0" borderId="39" xfId="49" applyNumberFormat="1" applyFont="1" applyBorder="1" applyAlignment="1">
      <alignment vertical="center"/>
    </xf>
    <xf numFmtId="182" fontId="26" fillId="0" borderId="40" xfId="49" applyNumberFormat="1" applyFont="1" applyBorder="1" applyAlignment="1">
      <alignment vertical="center"/>
    </xf>
    <xf numFmtId="38" fontId="26" fillId="0" borderId="41" xfId="49" applyFont="1" applyBorder="1" applyAlignment="1">
      <alignment vertical="center" shrinkToFit="1"/>
    </xf>
    <xf numFmtId="38" fontId="26" fillId="0" borderId="42" xfId="49" applyFont="1" applyBorder="1" applyAlignment="1">
      <alignment vertical="center" shrinkToFit="1"/>
    </xf>
    <xf numFmtId="181" fontId="26" fillId="0" borderId="43" xfId="49" applyNumberFormat="1" applyFont="1" applyBorder="1" applyAlignment="1">
      <alignment vertical="center"/>
    </xf>
    <xf numFmtId="3" fontId="26" fillId="0" borderId="44" xfId="0" applyNumberFormat="1" applyFont="1" applyBorder="1" applyAlignment="1">
      <alignment vertical="center"/>
    </xf>
    <xf numFmtId="3" fontId="26" fillId="0" borderId="42" xfId="0" applyNumberFormat="1" applyFont="1" applyBorder="1" applyAlignment="1">
      <alignment vertical="center" shrinkToFit="1"/>
    </xf>
    <xf numFmtId="181" fontId="26" fillId="0" borderId="45" xfId="49" applyNumberFormat="1" applyFont="1" applyBorder="1" applyAlignment="1">
      <alignment vertical="center"/>
    </xf>
    <xf numFmtId="182" fontId="26" fillId="0" borderId="45" xfId="49" applyNumberFormat="1" applyFont="1" applyBorder="1" applyAlignment="1">
      <alignment vertical="center"/>
    </xf>
    <xf numFmtId="182" fontId="26" fillId="0" borderId="46" xfId="49" applyNumberFormat="1" applyFont="1" applyBorder="1" applyAlignment="1">
      <alignment vertical="center"/>
    </xf>
    <xf numFmtId="3" fontId="26" fillId="0" borderId="47" xfId="0" applyNumberFormat="1" applyFont="1" applyBorder="1" applyAlignment="1">
      <alignment vertical="center"/>
    </xf>
    <xf numFmtId="3" fontId="26" fillId="0" borderId="48" xfId="0" applyNumberFormat="1" applyFont="1" applyBorder="1" applyAlignment="1">
      <alignment vertical="center" shrinkToFit="1"/>
    </xf>
    <xf numFmtId="38" fontId="26" fillId="0" borderId="49" xfId="49" applyFont="1" applyBorder="1" applyAlignment="1">
      <alignment vertical="center" shrinkToFit="1"/>
    </xf>
    <xf numFmtId="38" fontId="26" fillId="0" borderId="48" xfId="49" applyFont="1" applyBorder="1" applyAlignment="1">
      <alignment vertical="center" shrinkToFit="1"/>
    </xf>
    <xf numFmtId="181" fontId="26" fillId="0" borderId="50" xfId="49" applyNumberFormat="1" applyFont="1" applyBorder="1" applyAlignment="1">
      <alignment vertical="center"/>
    </xf>
    <xf numFmtId="181" fontId="26" fillId="0" borderId="51" xfId="49" applyNumberFormat="1" applyFont="1" applyBorder="1" applyAlignment="1">
      <alignment vertical="center"/>
    </xf>
    <xf numFmtId="182" fontId="26" fillId="0" borderId="51" xfId="49" applyNumberFormat="1" applyFont="1" applyBorder="1" applyAlignment="1">
      <alignment vertical="center"/>
    </xf>
    <xf numFmtId="182" fontId="26" fillId="0" borderId="52" xfId="49" applyNumberFormat="1" applyFont="1" applyBorder="1" applyAlignment="1">
      <alignment vertical="center"/>
    </xf>
    <xf numFmtId="3" fontId="26" fillId="0" borderId="53" xfId="0" applyNumberFormat="1" applyFont="1" applyBorder="1" applyAlignment="1">
      <alignment vertical="center"/>
    </xf>
    <xf numFmtId="3" fontId="26" fillId="0" borderId="54" xfId="0" applyNumberFormat="1" applyFont="1" applyBorder="1" applyAlignment="1">
      <alignment vertical="center" shrinkToFit="1"/>
    </xf>
    <xf numFmtId="38" fontId="26" fillId="0" borderId="55" xfId="49" applyFont="1" applyBorder="1" applyAlignment="1">
      <alignment vertical="center" shrinkToFit="1"/>
    </xf>
    <xf numFmtId="38" fontId="26" fillId="0" borderId="54" xfId="49" applyFont="1" applyBorder="1" applyAlignment="1">
      <alignment vertical="center" shrinkToFit="1"/>
    </xf>
    <xf numFmtId="181" fontId="26" fillId="0" borderId="56" xfId="49" applyNumberFormat="1" applyFont="1" applyBorder="1" applyAlignment="1">
      <alignment vertical="center"/>
    </xf>
    <xf numFmtId="181" fontId="26" fillId="0" borderId="57" xfId="49" applyNumberFormat="1" applyFont="1" applyBorder="1" applyAlignment="1">
      <alignment vertical="center"/>
    </xf>
    <xf numFmtId="182" fontId="26" fillId="0" borderId="57" xfId="49" applyNumberFormat="1" applyFont="1" applyBorder="1" applyAlignment="1">
      <alignment vertical="center"/>
    </xf>
    <xf numFmtId="182" fontId="26" fillId="0" borderId="58" xfId="49" applyNumberFormat="1" applyFont="1" applyBorder="1" applyAlignment="1">
      <alignment vertical="center"/>
    </xf>
    <xf numFmtId="3" fontId="26" fillId="0" borderId="23" xfId="0" applyNumberFormat="1" applyFont="1" applyBorder="1" applyAlignment="1">
      <alignment horizontal="distributed" vertical="center" shrinkToFit="1"/>
    </xf>
    <xf numFmtId="181" fontId="26" fillId="0" borderId="20" xfId="49" applyNumberFormat="1" applyFont="1" applyBorder="1" applyAlignment="1">
      <alignment vertical="center" shrinkToFit="1"/>
    </xf>
    <xf numFmtId="181" fontId="26" fillId="0" borderId="21" xfId="49" applyNumberFormat="1" applyFont="1" applyBorder="1" applyAlignment="1">
      <alignment vertical="center" shrinkToFit="1"/>
    </xf>
    <xf numFmtId="182" fontId="26" fillId="0" borderId="20" xfId="49" applyNumberFormat="1" applyFont="1" applyBorder="1" applyAlignment="1">
      <alignment vertical="center" shrinkToFit="1"/>
    </xf>
    <xf numFmtId="182" fontId="26" fillId="0" borderId="22" xfId="49" applyNumberFormat="1" applyFont="1" applyBorder="1" applyAlignment="1">
      <alignment vertical="center" shrinkToFit="1"/>
    </xf>
    <xf numFmtId="3" fontId="26" fillId="0" borderId="59" xfId="0" applyNumberFormat="1" applyFont="1" applyBorder="1" applyAlignment="1">
      <alignment vertical="center"/>
    </xf>
    <xf numFmtId="3" fontId="26" fillId="0" borderId="60" xfId="0" applyNumberFormat="1" applyFont="1" applyBorder="1" applyAlignment="1">
      <alignment vertical="center" shrinkToFit="1"/>
    </xf>
    <xf numFmtId="38" fontId="26" fillId="0" borderId="60" xfId="49" applyFont="1" applyBorder="1" applyAlignment="1">
      <alignment vertical="center" shrinkToFit="1"/>
    </xf>
    <xf numFmtId="181" fontId="26" fillId="0" borderId="61" xfId="49" applyNumberFormat="1" applyFont="1" applyBorder="1" applyAlignment="1">
      <alignment vertical="center" shrinkToFit="1"/>
    </xf>
    <xf numFmtId="181" fontId="26" fillId="0" borderId="62" xfId="49" applyNumberFormat="1" applyFont="1" applyBorder="1" applyAlignment="1">
      <alignment vertical="center" shrinkToFit="1"/>
    </xf>
    <xf numFmtId="182" fontId="26" fillId="0" borderId="61" xfId="49" applyNumberFormat="1" applyFont="1" applyBorder="1" applyAlignment="1">
      <alignment vertical="center" shrinkToFit="1"/>
    </xf>
    <xf numFmtId="182" fontId="26" fillId="0" borderId="63" xfId="49" applyNumberFormat="1" applyFont="1" applyBorder="1" applyAlignment="1">
      <alignment vertical="center" shrinkToFit="1"/>
    </xf>
    <xf numFmtId="3" fontId="24" fillId="0" borderId="0" xfId="0" applyNumberFormat="1" applyFont="1" applyBorder="1" applyAlignment="1">
      <alignment vertical="center"/>
    </xf>
    <xf numFmtId="183" fontId="24" fillId="0" borderId="0" xfId="0" applyNumberFormat="1" applyFont="1" applyBorder="1" applyAlignment="1">
      <alignment horizontal="right" vertical="center"/>
    </xf>
    <xf numFmtId="176" fontId="24" fillId="0" borderId="0" xfId="0" applyNumberFormat="1" applyFont="1" applyBorder="1" applyAlignment="1">
      <alignment horizontal="right" vertical="center"/>
    </xf>
    <xf numFmtId="57" fontId="29" fillId="0" borderId="23" xfId="0" applyNumberFormat="1" applyFont="1" applyBorder="1" applyAlignment="1">
      <alignment horizontal="center" vertical="center" shrinkToFit="1"/>
    </xf>
    <xf numFmtId="3" fontId="29" fillId="0" borderId="10" xfId="0" applyNumberFormat="1" applyFont="1" applyBorder="1" applyAlignment="1">
      <alignment horizontal="right" vertical="center"/>
    </xf>
    <xf numFmtId="3" fontId="24" fillId="0" borderId="64" xfId="0" applyNumberFormat="1" applyFont="1" applyBorder="1" applyAlignment="1">
      <alignment horizontal="center" vertical="center" shrinkToFit="1"/>
    </xf>
    <xf numFmtId="57" fontId="29" fillId="0" borderId="34" xfId="0" applyNumberFormat="1" applyFont="1" applyBorder="1" applyAlignment="1">
      <alignment horizontal="center" vertical="center" shrinkToFit="1"/>
    </xf>
    <xf numFmtId="0" fontId="24" fillId="0" borderId="34" xfId="0" applyFont="1" applyBorder="1" applyAlignment="1">
      <alignment vertical="center" shrinkToFit="1"/>
    </xf>
    <xf numFmtId="3" fontId="24" fillId="0" borderId="65" xfId="0" applyNumberFormat="1" applyFont="1" applyBorder="1" applyAlignment="1">
      <alignment horizontal="center" vertical="center" shrinkToFit="1"/>
    </xf>
    <xf numFmtId="3" fontId="24" fillId="0" borderId="66" xfId="0" applyNumberFormat="1" applyFont="1" applyBorder="1" applyAlignment="1" quotePrefix="1">
      <alignment horizontal="center" vertical="center" shrinkToFit="1"/>
    </xf>
    <xf numFmtId="38" fontId="26" fillId="0" borderId="67" xfId="49" applyFont="1" applyBorder="1" applyAlignment="1">
      <alignment vertical="center" shrinkToFit="1"/>
    </xf>
    <xf numFmtId="3" fontId="24" fillId="0" borderId="46" xfId="0" applyNumberFormat="1" applyFont="1" applyBorder="1" applyAlignment="1">
      <alignment horizontal="center" vertical="center" shrinkToFit="1"/>
    </xf>
    <xf numFmtId="3" fontId="24" fillId="0" borderId="68" xfId="0" applyNumberFormat="1" applyFont="1" applyBorder="1" applyAlignment="1">
      <alignment horizontal="center" vertical="center" shrinkToFit="1"/>
    </xf>
    <xf numFmtId="0" fontId="24" fillId="0" borderId="68" xfId="0" applyFont="1" applyBorder="1" applyAlignment="1">
      <alignment vertical="center" shrinkToFit="1"/>
    </xf>
    <xf numFmtId="3" fontId="24" fillId="0" borderId="69" xfId="0" applyNumberFormat="1" applyFont="1" applyBorder="1" applyAlignment="1">
      <alignment horizontal="center" vertical="center" shrinkToFit="1"/>
    </xf>
    <xf numFmtId="3" fontId="24" fillId="0" borderId="70" xfId="0" applyNumberFormat="1" applyFont="1" applyBorder="1" applyAlignment="1">
      <alignment horizontal="center" vertical="center" shrinkToFit="1"/>
    </xf>
    <xf numFmtId="181" fontId="26" fillId="0" borderId="22" xfId="49" applyNumberFormat="1" applyFont="1" applyBorder="1" applyAlignment="1">
      <alignment vertical="center"/>
    </xf>
    <xf numFmtId="181" fontId="26" fillId="0" borderId="34" xfId="49" applyNumberFormat="1" applyFont="1" applyBorder="1" applyAlignment="1">
      <alignment vertical="center"/>
    </xf>
    <xf numFmtId="181" fontId="26" fillId="0" borderId="37" xfId="49" applyNumberFormat="1" applyFont="1" applyBorder="1" applyAlignment="1">
      <alignment vertical="center"/>
    </xf>
    <xf numFmtId="181" fontId="26" fillId="0" borderId="40" xfId="49" applyNumberFormat="1" applyFont="1" applyBorder="1" applyAlignment="1">
      <alignment vertical="center"/>
    </xf>
    <xf numFmtId="181" fontId="26" fillId="0" borderId="41" xfId="49" applyNumberFormat="1" applyFont="1" applyBorder="1" applyAlignment="1">
      <alignment vertical="center"/>
    </xf>
    <xf numFmtId="181" fontId="26" fillId="0" borderId="46" xfId="49" applyNumberFormat="1" applyFont="1" applyBorder="1" applyAlignment="1">
      <alignment vertical="center"/>
    </xf>
    <xf numFmtId="181" fontId="26" fillId="0" borderId="49" xfId="49" applyNumberFormat="1" applyFont="1" applyBorder="1" applyAlignment="1">
      <alignment vertical="center"/>
    </xf>
    <xf numFmtId="181" fontId="26" fillId="0" borderId="52" xfId="49" applyNumberFormat="1" applyFont="1" applyBorder="1" applyAlignment="1">
      <alignment vertical="center"/>
    </xf>
    <xf numFmtId="181" fontId="26" fillId="0" borderId="55" xfId="49" applyNumberFormat="1" applyFont="1" applyBorder="1" applyAlignment="1">
      <alignment vertical="center"/>
    </xf>
    <xf numFmtId="181" fontId="26" fillId="0" borderId="58" xfId="49" applyNumberFormat="1" applyFont="1" applyBorder="1" applyAlignment="1">
      <alignment vertical="center"/>
    </xf>
    <xf numFmtId="181" fontId="26" fillId="0" borderId="68" xfId="49" applyNumberFormat="1" applyFont="1" applyBorder="1" applyAlignment="1">
      <alignment vertical="center" shrinkToFit="1"/>
    </xf>
    <xf numFmtId="181" fontId="26" fillId="0" borderId="22" xfId="49" applyNumberFormat="1" applyFont="1" applyBorder="1" applyAlignment="1">
      <alignment vertical="center" shrinkToFit="1"/>
    </xf>
    <xf numFmtId="181" fontId="26" fillId="0" borderId="22" xfId="49" applyNumberFormat="1" applyFont="1" applyFill="1" applyBorder="1" applyAlignment="1">
      <alignment vertical="center" shrinkToFit="1"/>
    </xf>
    <xf numFmtId="181" fontId="26" fillId="0" borderId="71" xfId="49" applyNumberFormat="1" applyFont="1" applyBorder="1" applyAlignment="1">
      <alignment vertical="center" shrinkToFit="1"/>
    </xf>
    <xf numFmtId="181" fontId="26" fillId="0" borderId="63" xfId="49" applyNumberFormat="1" applyFont="1" applyBorder="1" applyAlignment="1">
      <alignment vertical="center" shrinkToFit="1"/>
    </xf>
    <xf numFmtId="3" fontId="24" fillId="0" borderId="0" xfId="0" applyNumberFormat="1" applyFont="1" applyBorder="1" applyAlignment="1">
      <alignment horizontal="center" vertical="center" shrinkToFit="1"/>
    </xf>
    <xf numFmtId="3" fontId="24" fillId="0" borderId="72" xfId="0" applyNumberFormat="1" applyFont="1" applyBorder="1" applyAlignment="1">
      <alignment horizontal="center" vertical="center" shrinkToFit="1"/>
    </xf>
    <xf numFmtId="3" fontId="24" fillId="0" borderId="73" xfId="0" applyNumberFormat="1" applyFont="1" applyBorder="1" applyAlignment="1">
      <alignment horizontal="center" vertical="center" shrinkToFit="1"/>
    </xf>
    <xf numFmtId="181" fontId="26" fillId="0" borderId="0" xfId="49" applyNumberFormat="1" applyFont="1" applyBorder="1" applyAlignment="1">
      <alignment vertical="center"/>
    </xf>
    <xf numFmtId="181" fontId="26" fillId="0" borderId="74" xfId="49" applyNumberFormat="1" applyFont="1" applyBorder="1" applyAlignment="1">
      <alignment vertical="center"/>
    </xf>
    <xf numFmtId="181" fontId="26" fillId="0" borderId="75" xfId="49" applyNumberFormat="1" applyFont="1" applyBorder="1" applyAlignment="1">
      <alignment vertical="center"/>
    </xf>
    <xf numFmtId="181" fontId="26" fillId="0" borderId="76" xfId="49" applyNumberFormat="1" applyFont="1" applyBorder="1" applyAlignment="1">
      <alignment vertical="center"/>
    </xf>
    <xf numFmtId="181" fontId="26" fillId="0" borderId="77" xfId="49" applyNumberFormat="1" applyFont="1" applyBorder="1" applyAlignment="1">
      <alignment vertical="center"/>
    </xf>
    <xf numFmtId="181" fontId="26" fillId="0" borderId="0" xfId="49" applyNumberFormat="1" applyFont="1" applyBorder="1" applyAlignment="1">
      <alignment vertical="center" shrinkToFit="1"/>
    </xf>
    <xf numFmtId="181" fontId="26" fillId="0" borderId="10" xfId="49" applyNumberFormat="1" applyFont="1" applyBorder="1" applyAlignment="1">
      <alignment vertical="center" shrinkToFit="1"/>
    </xf>
    <xf numFmtId="0" fontId="26" fillId="0" borderId="0" xfId="0" applyFont="1" applyFill="1" applyBorder="1" applyAlignment="1">
      <alignment vertical="center"/>
    </xf>
    <xf numFmtId="3" fontId="26" fillId="0" borderId="18" xfId="0" applyNumberFormat="1" applyFont="1" applyFill="1" applyBorder="1" applyAlignment="1">
      <alignment vertical="center"/>
    </xf>
    <xf numFmtId="1" fontId="26" fillId="0" borderId="23" xfId="0" applyNumberFormat="1" applyFont="1" applyFill="1" applyBorder="1" applyAlignment="1">
      <alignment vertical="center" shrinkToFit="1"/>
    </xf>
    <xf numFmtId="0" fontId="26" fillId="0" borderId="0" xfId="0" applyFont="1" applyFill="1" applyAlignment="1">
      <alignment vertical="center" shrinkToFit="1"/>
    </xf>
    <xf numFmtId="38" fontId="26" fillId="0" borderId="78" xfId="49" applyFont="1" applyFill="1" applyBorder="1" applyAlignment="1">
      <alignment vertical="center" shrinkToFit="1"/>
    </xf>
    <xf numFmtId="38" fontId="26" fillId="0" borderId="79" xfId="49" applyFont="1" applyFill="1" applyBorder="1" applyAlignment="1">
      <alignment vertical="center" shrinkToFit="1"/>
    </xf>
    <xf numFmtId="181" fontId="26" fillId="0" borderId="78" xfId="49" applyNumberFormat="1" applyFont="1" applyFill="1" applyBorder="1" applyAlignment="1">
      <alignment vertical="center"/>
    </xf>
    <xf numFmtId="181" fontId="26" fillId="0" borderId="80" xfId="49" applyNumberFormat="1" applyFont="1" applyFill="1" applyBorder="1" applyAlignment="1">
      <alignment vertical="center"/>
    </xf>
    <xf numFmtId="181" fontId="26" fillId="0" borderId="22" xfId="49" applyNumberFormat="1" applyFont="1" applyFill="1" applyBorder="1" applyAlignment="1">
      <alignment vertical="center"/>
    </xf>
    <xf numFmtId="181" fontId="26" fillId="0" borderId="0" xfId="49" applyNumberFormat="1" applyFont="1" applyFill="1" applyBorder="1" applyAlignment="1">
      <alignment vertical="center"/>
    </xf>
    <xf numFmtId="181" fontId="26" fillId="0" borderId="20" xfId="49" applyNumberFormat="1" applyFont="1" applyFill="1" applyBorder="1" applyAlignment="1">
      <alignment vertical="center"/>
    </xf>
    <xf numFmtId="181" fontId="26" fillId="0" borderId="21" xfId="49" applyNumberFormat="1" applyFont="1" applyFill="1" applyBorder="1" applyAlignment="1">
      <alignment vertical="center"/>
    </xf>
    <xf numFmtId="182" fontId="26" fillId="0" borderId="20" xfId="49" applyNumberFormat="1" applyFont="1" applyFill="1" applyBorder="1" applyAlignment="1">
      <alignment vertical="center"/>
    </xf>
    <xf numFmtId="182" fontId="26" fillId="0" borderId="22" xfId="49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24" fillId="0" borderId="81" xfId="0" applyNumberFormat="1" applyFont="1" applyBorder="1" applyAlignment="1">
      <alignment horizontal="center" vertical="center" shrinkToFit="1"/>
    </xf>
    <xf numFmtId="3" fontId="24" fillId="0" borderId="76" xfId="0" applyNumberFormat="1" applyFont="1" applyBorder="1" applyAlignment="1">
      <alignment horizontal="center" vertical="center" shrinkToFit="1"/>
    </xf>
    <xf numFmtId="3" fontId="24" fillId="0" borderId="82" xfId="0" applyNumberFormat="1" applyFont="1" applyBorder="1" applyAlignment="1">
      <alignment horizontal="center" vertical="center" shrinkToFit="1"/>
    </xf>
    <xf numFmtId="3" fontId="24" fillId="0" borderId="83" xfId="0" applyNumberFormat="1" applyFont="1" applyBorder="1" applyAlignment="1">
      <alignment horizontal="center" vertical="center" shrinkToFit="1"/>
    </xf>
    <xf numFmtId="3" fontId="24" fillId="0" borderId="84" xfId="0" applyNumberFormat="1" applyFont="1" applyBorder="1" applyAlignment="1">
      <alignment horizontal="center" vertical="center" shrinkToFit="1"/>
    </xf>
    <xf numFmtId="3" fontId="24" fillId="0" borderId="85" xfId="0" applyNumberFormat="1" applyFont="1" applyBorder="1" applyAlignment="1">
      <alignment horizontal="center" vertical="center" shrinkToFit="1"/>
    </xf>
    <xf numFmtId="3" fontId="24" fillId="0" borderId="86" xfId="0" applyNumberFormat="1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FFC000"/>
    <pageSetUpPr fitToPage="1"/>
  </sheetPr>
  <dimension ref="A1:T107"/>
  <sheetViews>
    <sheetView tabSelected="1" view="pageBreakPreview" zoomScale="67" zoomScaleNormal="67" zoomScaleSheetLayoutView="67" zoomScalePageLayoutView="0" workbookViewId="0" topLeftCell="A36">
      <selection activeCell="U9" sqref="U9"/>
    </sheetView>
  </sheetViews>
  <sheetFormatPr defaultColWidth="13.83203125" defaultRowHeight="18"/>
  <cols>
    <col min="1" max="1" width="13.41015625" style="2" customWidth="1"/>
    <col min="2" max="2" width="14.16015625" style="2" customWidth="1"/>
    <col min="3" max="3" width="17.25" style="3" customWidth="1"/>
    <col min="4" max="5" width="20.75" style="3" customWidth="1"/>
    <col min="6" max="10" width="16.08203125" style="2" customWidth="1"/>
    <col min="11" max="13" width="13.41015625" style="2" customWidth="1"/>
    <col min="14" max="14" width="7" style="2" customWidth="1"/>
    <col min="15" max="15" width="14.91015625" style="2" customWidth="1"/>
    <col min="16" max="16" width="15.25" style="2" customWidth="1"/>
    <col min="17" max="19" width="19.75" style="2" customWidth="1"/>
    <col min="20" max="16384" width="13.83203125" style="3" customWidth="1"/>
  </cols>
  <sheetData>
    <row r="1" ht="24" customHeight="1">
      <c r="A1" s="1"/>
    </row>
    <row r="2" spans="1:19" ht="24" customHeight="1" thickBot="1">
      <c r="A2" s="1"/>
      <c r="B2" s="9"/>
      <c r="C2" s="10"/>
      <c r="D2" s="4" t="s">
        <v>73</v>
      </c>
      <c r="E2" s="10"/>
      <c r="F2" s="145" t="s">
        <v>74</v>
      </c>
      <c r="G2" s="9"/>
      <c r="H2" s="9"/>
      <c r="I2" s="9"/>
      <c r="J2" s="94" t="s">
        <v>86</v>
      </c>
      <c r="K2" s="5" t="s">
        <v>75</v>
      </c>
      <c r="L2" s="9"/>
      <c r="M2" s="9"/>
      <c r="N2" s="9"/>
      <c r="O2" s="9"/>
      <c r="P2" s="11"/>
      <c r="Q2" s="5"/>
      <c r="R2" s="9"/>
      <c r="S2" s="94" t="s">
        <v>89</v>
      </c>
    </row>
    <row r="3" spans="1:19" ht="24" customHeight="1">
      <c r="A3" s="1"/>
      <c r="B3" s="12"/>
      <c r="C3" s="13"/>
      <c r="D3" s="95" t="s">
        <v>0</v>
      </c>
      <c r="E3" s="14" t="s">
        <v>1</v>
      </c>
      <c r="F3" s="149" t="s">
        <v>2</v>
      </c>
      <c r="G3" s="150"/>
      <c r="H3" s="150"/>
      <c r="I3" s="150"/>
      <c r="J3" s="151"/>
      <c r="K3" s="150" t="s">
        <v>3</v>
      </c>
      <c r="L3" s="150"/>
      <c r="M3" s="150"/>
      <c r="N3" s="150"/>
      <c r="O3" s="152"/>
      <c r="P3" s="15" t="s">
        <v>4</v>
      </c>
      <c r="Q3" s="16" t="s">
        <v>5</v>
      </c>
      <c r="R3" s="16" t="s">
        <v>5</v>
      </c>
      <c r="S3" s="17" t="s">
        <v>5</v>
      </c>
    </row>
    <row r="4" spans="1:19" ht="24" customHeight="1">
      <c r="A4" s="18"/>
      <c r="B4" s="19" t="s">
        <v>6</v>
      </c>
      <c r="C4" s="20"/>
      <c r="D4" s="96">
        <v>45017</v>
      </c>
      <c r="E4" s="93">
        <v>45017</v>
      </c>
      <c r="F4" s="146" t="s">
        <v>7</v>
      </c>
      <c r="G4" s="147"/>
      <c r="H4" s="148"/>
      <c r="I4" s="21" t="s">
        <v>8</v>
      </c>
      <c r="J4" s="101" t="s">
        <v>9</v>
      </c>
      <c r="K4" s="147" t="s">
        <v>7</v>
      </c>
      <c r="L4" s="147"/>
      <c r="M4" s="148"/>
      <c r="N4" s="21"/>
      <c r="O4" s="22" t="s">
        <v>9</v>
      </c>
      <c r="P4" s="22"/>
      <c r="Q4" s="21" t="s">
        <v>10</v>
      </c>
      <c r="R4" s="21" t="s">
        <v>11</v>
      </c>
      <c r="S4" s="23" t="s">
        <v>11</v>
      </c>
    </row>
    <row r="5" spans="1:19" ht="24" customHeight="1">
      <c r="A5" s="1"/>
      <c r="B5" s="24"/>
      <c r="C5" s="25"/>
      <c r="D5" s="97"/>
      <c r="E5" s="26"/>
      <c r="F5" s="102" t="s">
        <v>12</v>
      </c>
      <c r="G5" s="21" t="s">
        <v>13</v>
      </c>
      <c r="H5" s="21" t="s">
        <v>9</v>
      </c>
      <c r="I5" s="21"/>
      <c r="J5" s="23"/>
      <c r="K5" s="121" t="s">
        <v>12</v>
      </c>
      <c r="L5" s="21" t="s">
        <v>13</v>
      </c>
      <c r="M5" s="21" t="s">
        <v>9</v>
      </c>
      <c r="N5" s="21" t="s">
        <v>14</v>
      </c>
      <c r="O5" s="22"/>
      <c r="P5" s="22"/>
      <c r="Q5" s="21"/>
      <c r="R5" s="21" t="s">
        <v>15</v>
      </c>
      <c r="S5" s="23" t="s">
        <v>15</v>
      </c>
    </row>
    <row r="6" spans="1:19" ht="24" customHeight="1">
      <c r="A6" s="1"/>
      <c r="B6" s="24"/>
      <c r="C6" s="25"/>
      <c r="D6" s="97"/>
      <c r="E6" s="26"/>
      <c r="F6" s="103"/>
      <c r="G6" s="21"/>
      <c r="H6" s="21" t="s">
        <v>16</v>
      </c>
      <c r="I6" s="21"/>
      <c r="J6" s="23" t="s">
        <v>17</v>
      </c>
      <c r="K6" s="121"/>
      <c r="L6" s="21"/>
      <c r="M6" s="21" t="s">
        <v>18</v>
      </c>
      <c r="N6" s="21" t="s">
        <v>76</v>
      </c>
      <c r="O6" s="22" t="s">
        <v>19</v>
      </c>
      <c r="P6" s="22" t="s">
        <v>20</v>
      </c>
      <c r="Q6" s="21"/>
      <c r="R6" s="21" t="s">
        <v>21</v>
      </c>
      <c r="S6" s="23"/>
    </row>
    <row r="7" spans="1:19" ht="24" customHeight="1">
      <c r="A7" s="1"/>
      <c r="B7" s="24"/>
      <c r="C7" s="25"/>
      <c r="D7" s="98" t="s">
        <v>77</v>
      </c>
      <c r="E7" s="27" t="s">
        <v>22</v>
      </c>
      <c r="F7" s="104" t="s">
        <v>23</v>
      </c>
      <c r="G7" s="28" t="s">
        <v>24</v>
      </c>
      <c r="H7" s="28" t="s">
        <v>25</v>
      </c>
      <c r="I7" s="28" t="s">
        <v>26</v>
      </c>
      <c r="J7" s="30" t="s">
        <v>27</v>
      </c>
      <c r="K7" s="122" t="s">
        <v>28</v>
      </c>
      <c r="L7" s="28" t="s">
        <v>29</v>
      </c>
      <c r="M7" s="28" t="s">
        <v>30</v>
      </c>
      <c r="N7" s="28" t="s">
        <v>31</v>
      </c>
      <c r="O7" s="29" t="s">
        <v>32</v>
      </c>
      <c r="P7" s="29" t="s">
        <v>33</v>
      </c>
      <c r="Q7" s="28" t="s">
        <v>78</v>
      </c>
      <c r="R7" s="28" t="s">
        <v>79</v>
      </c>
      <c r="S7" s="30" t="s">
        <v>80</v>
      </c>
    </row>
    <row r="8" spans="1:19" ht="24" customHeight="1" thickBot="1">
      <c r="A8" s="1"/>
      <c r="B8" s="31"/>
      <c r="C8" s="32"/>
      <c r="D8" s="99" t="s">
        <v>81</v>
      </c>
      <c r="E8" s="33" t="s">
        <v>34</v>
      </c>
      <c r="F8" s="105" t="s">
        <v>35</v>
      </c>
      <c r="G8" s="34" t="s">
        <v>36</v>
      </c>
      <c r="H8" s="34" t="s">
        <v>87</v>
      </c>
      <c r="I8" s="34" t="s">
        <v>37</v>
      </c>
      <c r="J8" s="36"/>
      <c r="K8" s="123" t="s">
        <v>38</v>
      </c>
      <c r="L8" s="34" t="s">
        <v>39</v>
      </c>
      <c r="M8" s="34" t="s">
        <v>88</v>
      </c>
      <c r="N8" s="34" t="s">
        <v>40</v>
      </c>
      <c r="O8" s="35"/>
      <c r="P8" s="35"/>
      <c r="Q8" s="34" t="s">
        <v>41</v>
      </c>
      <c r="R8" s="34"/>
      <c r="S8" s="36"/>
    </row>
    <row r="9" spans="1:19" s="134" customFormat="1" ht="66.75" customHeight="1" thickTop="1">
      <c r="A9" s="131"/>
      <c r="B9" s="132" t="s">
        <v>42</v>
      </c>
      <c r="C9" s="133" t="s">
        <v>43</v>
      </c>
      <c r="D9" s="135">
        <v>3832899</v>
      </c>
      <c r="E9" s="136">
        <v>27132189</v>
      </c>
      <c r="F9" s="137">
        <v>7468414</v>
      </c>
      <c r="G9" s="138">
        <v>1272101</v>
      </c>
      <c r="H9" s="138">
        <f>SUM(F9:G9)</f>
        <v>8740515</v>
      </c>
      <c r="I9" s="138">
        <v>902100</v>
      </c>
      <c r="J9" s="139">
        <f>SUM(H9:I9)</f>
        <v>9642615</v>
      </c>
      <c r="K9" s="140">
        <v>241286</v>
      </c>
      <c r="L9" s="141">
        <v>152832</v>
      </c>
      <c r="M9" s="141">
        <f aca="true" t="shared" si="0" ref="M9:M31">SUM(K9:L9)</f>
        <v>394118</v>
      </c>
      <c r="N9" s="141">
        <v>0</v>
      </c>
      <c r="O9" s="142">
        <f aca="true" t="shared" si="1" ref="O9:O36">SUM(M9:N9)</f>
        <v>394118</v>
      </c>
      <c r="P9" s="142">
        <f>SUM(J9,O9)</f>
        <v>10036733</v>
      </c>
      <c r="Q9" s="141">
        <v>1184731</v>
      </c>
      <c r="R9" s="143">
        <f>ROUND(SUM(H9,M9)/Q9,1)</f>
        <v>7.7</v>
      </c>
      <c r="S9" s="144">
        <f aca="true" t="shared" si="2" ref="S9:S36">ROUND(P9/Q9,1)</f>
        <v>8.5</v>
      </c>
    </row>
    <row r="10" spans="1:19" s="7" customFormat="1" ht="66.75" customHeight="1">
      <c r="A10" s="6"/>
      <c r="B10" s="37"/>
      <c r="C10" s="38" t="s">
        <v>44</v>
      </c>
      <c r="D10" s="43">
        <v>1517264</v>
      </c>
      <c r="E10" s="44">
        <v>7862133</v>
      </c>
      <c r="F10" s="107">
        <v>2092012</v>
      </c>
      <c r="G10" s="39">
        <v>472728</v>
      </c>
      <c r="H10" s="39">
        <f>SUM(F10:G10)</f>
        <v>2564740</v>
      </c>
      <c r="I10" s="39">
        <v>36200</v>
      </c>
      <c r="J10" s="106">
        <f>SUM(H10:I10)</f>
        <v>2600940</v>
      </c>
      <c r="K10" s="124">
        <v>0</v>
      </c>
      <c r="L10" s="40">
        <v>292622</v>
      </c>
      <c r="M10" s="40">
        <f t="shared" si="0"/>
        <v>292622</v>
      </c>
      <c r="N10" s="40">
        <v>0</v>
      </c>
      <c r="O10" s="39">
        <f t="shared" si="1"/>
        <v>292622</v>
      </c>
      <c r="P10" s="39">
        <f aca="true" t="shared" si="3" ref="P10:P33">SUM(J10,O10)</f>
        <v>2893562</v>
      </c>
      <c r="Q10" s="40">
        <v>209241</v>
      </c>
      <c r="R10" s="41">
        <f aca="true" t="shared" si="4" ref="R10:R36">ROUND(SUM(H10,M10)/Q10,1)</f>
        <v>13.7</v>
      </c>
      <c r="S10" s="42">
        <f t="shared" si="2"/>
        <v>13.8</v>
      </c>
    </row>
    <row r="11" spans="1:19" s="7" customFormat="1" ht="66.75" customHeight="1">
      <c r="A11" s="6"/>
      <c r="B11" s="37"/>
      <c r="C11" s="38" t="s">
        <v>45</v>
      </c>
      <c r="D11" s="43">
        <v>308859</v>
      </c>
      <c r="E11" s="44">
        <v>1697184</v>
      </c>
      <c r="F11" s="107">
        <v>498625</v>
      </c>
      <c r="G11" s="39">
        <v>1400</v>
      </c>
      <c r="H11" s="39">
        <f>SUM(F11:G11)</f>
        <v>500025</v>
      </c>
      <c r="I11" s="39">
        <v>0</v>
      </c>
      <c r="J11" s="106">
        <f aca="true" t="shared" si="5" ref="J11:J35">SUM(H11:I11)</f>
        <v>500025</v>
      </c>
      <c r="K11" s="124">
        <v>0</v>
      </c>
      <c r="L11" s="40">
        <v>0</v>
      </c>
      <c r="M11" s="40">
        <f t="shared" si="0"/>
        <v>0</v>
      </c>
      <c r="N11" s="40">
        <v>0</v>
      </c>
      <c r="O11" s="39">
        <f t="shared" si="1"/>
        <v>0</v>
      </c>
      <c r="P11" s="39">
        <f t="shared" si="3"/>
        <v>500025</v>
      </c>
      <c r="Q11" s="40">
        <v>23586</v>
      </c>
      <c r="R11" s="41">
        <f t="shared" si="4"/>
        <v>21.2</v>
      </c>
      <c r="S11" s="42">
        <f t="shared" si="2"/>
        <v>21.2</v>
      </c>
    </row>
    <row r="12" spans="1:19" s="7" customFormat="1" ht="66.75" customHeight="1">
      <c r="A12" s="6"/>
      <c r="B12" s="37"/>
      <c r="C12" s="45" t="s">
        <v>46</v>
      </c>
      <c r="D12" s="43">
        <v>1436536</v>
      </c>
      <c r="E12" s="44">
        <v>9655464</v>
      </c>
      <c r="F12" s="107">
        <v>408973</v>
      </c>
      <c r="G12" s="39">
        <v>3472</v>
      </c>
      <c r="H12" s="39">
        <f aca="true" t="shared" si="6" ref="H12:H31">SUM(F12:G12)</f>
        <v>412445</v>
      </c>
      <c r="I12" s="39">
        <v>0</v>
      </c>
      <c r="J12" s="106">
        <f t="shared" si="5"/>
        <v>412445</v>
      </c>
      <c r="K12" s="124">
        <v>0</v>
      </c>
      <c r="L12" s="40">
        <v>141674</v>
      </c>
      <c r="M12" s="40">
        <f t="shared" si="0"/>
        <v>141674</v>
      </c>
      <c r="N12" s="40">
        <v>0</v>
      </c>
      <c r="O12" s="39">
        <f t="shared" si="1"/>
        <v>141674</v>
      </c>
      <c r="P12" s="39">
        <f t="shared" si="3"/>
        <v>554119</v>
      </c>
      <c r="Q12" s="40">
        <v>89154</v>
      </c>
      <c r="R12" s="41">
        <f t="shared" si="4"/>
        <v>6.2</v>
      </c>
      <c r="S12" s="42">
        <f t="shared" si="2"/>
        <v>6.2</v>
      </c>
    </row>
    <row r="13" spans="1:19" s="7" customFormat="1" ht="66.75" customHeight="1">
      <c r="A13" s="6"/>
      <c r="B13" s="37"/>
      <c r="C13" s="45" t="s">
        <v>47</v>
      </c>
      <c r="D13" s="43">
        <v>1361744</v>
      </c>
      <c r="E13" s="44">
        <v>7874088</v>
      </c>
      <c r="F13" s="107">
        <v>515100</v>
      </c>
      <c r="G13" s="39">
        <v>45391</v>
      </c>
      <c r="H13" s="39">
        <f t="shared" si="6"/>
        <v>560491</v>
      </c>
      <c r="I13" s="39">
        <v>876000</v>
      </c>
      <c r="J13" s="106">
        <f t="shared" si="5"/>
        <v>1436491</v>
      </c>
      <c r="K13" s="124">
        <v>0</v>
      </c>
      <c r="L13" s="40">
        <v>3626</v>
      </c>
      <c r="M13" s="40">
        <f t="shared" si="0"/>
        <v>3626</v>
      </c>
      <c r="N13" s="40">
        <v>0</v>
      </c>
      <c r="O13" s="39">
        <f t="shared" si="1"/>
        <v>3626</v>
      </c>
      <c r="P13" s="39">
        <f t="shared" si="3"/>
        <v>1440117</v>
      </c>
      <c r="Q13" s="40">
        <v>130007</v>
      </c>
      <c r="R13" s="41">
        <f t="shared" si="4"/>
        <v>4.3</v>
      </c>
      <c r="S13" s="42">
        <f t="shared" si="2"/>
        <v>11.1</v>
      </c>
    </row>
    <row r="14" spans="1:19" s="7" customFormat="1" ht="66.75" customHeight="1">
      <c r="A14" s="6"/>
      <c r="B14" s="37"/>
      <c r="C14" s="45" t="s">
        <v>48</v>
      </c>
      <c r="D14" s="43">
        <v>3544843</v>
      </c>
      <c r="E14" s="44">
        <v>20684434</v>
      </c>
      <c r="F14" s="107">
        <v>3124120</v>
      </c>
      <c r="G14" s="39">
        <v>54990</v>
      </c>
      <c r="H14" s="39">
        <f t="shared" si="6"/>
        <v>3179110</v>
      </c>
      <c r="I14" s="39">
        <v>30290</v>
      </c>
      <c r="J14" s="106">
        <f t="shared" si="5"/>
        <v>3209400</v>
      </c>
      <c r="K14" s="124">
        <v>28281</v>
      </c>
      <c r="L14" s="40">
        <v>19794</v>
      </c>
      <c r="M14" s="40">
        <f t="shared" si="0"/>
        <v>48075</v>
      </c>
      <c r="N14" s="40">
        <v>0</v>
      </c>
      <c r="O14" s="39">
        <f t="shared" si="1"/>
        <v>48075</v>
      </c>
      <c r="P14" s="39">
        <f t="shared" si="3"/>
        <v>3257475</v>
      </c>
      <c r="Q14" s="40">
        <v>460684</v>
      </c>
      <c r="R14" s="41">
        <f t="shared" si="4"/>
        <v>7</v>
      </c>
      <c r="S14" s="42">
        <f t="shared" si="2"/>
        <v>7.1</v>
      </c>
    </row>
    <row r="15" spans="1:19" s="7" customFormat="1" ht="66.75" customHeight="1">
      <c r="A15" s="6"/>
      <c r="B15" s="37"/>
      <c r="C15" s="45" t="s">
        <v>49</v>
      </c>
      <c r="D15" s="43">
        <v>511678</v>
      </c>
      <c r="E15" s="44">
        <v>3407172</v>
      </c>
      <c r="F15" s="107">
        <v>462710</v>
      </c>
      <c r="G15" s="39">
        <v>0</v>
      </c>
      <c r="H15" s="39">
        <f t="shared" si="6"/>
        <v>462710</v>
      </c>
      <c r="I15" s="39">
        <v>0</v>
      </c>
      <c r="J15" s="106">
        <f t="shared" si="5"/>
        <v>462710</v>
      </c>
      <c r="K15" s="124">
        <v>0</v>
      </c>
      <c r="L15" s="40">
        <v>138662</v>
      </c>
      <c r="M15" s="40">
        <f t="shared" si="0"/>
        <v>138662</v>
      </c>
      <c r="N15" s="40">
        <v>0</v>
      </c>
      <c r="O15" s="39">
        <f t="shared" si="1"/>
        <v>138662</v>
      </c>
      <c r="P15" s="39">
        <f t="shared" si="3"/>
        <v>601372</v>
      </c>
      <c r="Q15" s="40">
        <v>36563</v>
      </c>
      <c r="R15" s="41">
        <f t="shared" si="4"/>
        <v>16.4</v>
      </c>
      <c r="S15" s="42">
        <f t="shared" si="2"/>
        <v>16.4</v>
      </c>
    </row>
    <row r="16" spans="1:19" s="7" customFormat="1" ht="66.75" customHeight="1">
      <c r="A16" s="6"/>
      <c r="B16" s="37"/>
      <c r="C16" s="45" t="s">
        <v>50</v>
      </c>
      <c r="D16" s="43">
        <v>1847892</v>
      </c>
      <c r="E16" s="44">
        <v>12311128</v>
      </c>
      <c r="F16" s="107">
        <v>476071</v>
      </c>
      <c r="G16" s="39">
        <v>76640</v>
      </c>
      <c r="H16" s="39">
        <f t="shared" si="6"/>
        <v>552711</v>
      </c>
      <c r="I16" s="39">
        <v>509266</v>
      </c>
      <c r="J16" s="106">
        <f t="shared" si="5"/>
        <v>1061977</v>
      </c>
      <c r="K16" s="124">
        <v>0</v>
      </c>
      <c r="L16" s="40">
        <v>320717</v>
      </c>
      <c r="M16" s="40">
        <f t="shared" si="0"/>
        <v>320717</v>
      </c>
      <c r="N16" s="40">
        <v>0</v>
      </c>
      <c r="O16" s="39">
        <f t="shared" si="1"/>
        <v>320717</v>
      </c>
      <c r="P16" s="39">
        <f t="shared" si="3"/>
        <v>1382694</v>
      </c>
      <c r="Q16" s="40">
        <v>49557</v>
      </c>
      <c r="R16" s="41">
        <f t="shared" si="4"/>
        <v>17.6</v>
      </c>
      <c r="S16" s="42">
        <f t="shared" si="2"/>
        <v>27.9</v>
      </c>
    </row>
    <row r="17" spans="1:19" s="7" customFormat="1" ht="66.75" customHeight="1">
      <c r="A17" s="6"/>
      <c r="B17" s="37"/>
      <c r="C17" s="45" t="s">
        <v>51</v>
      </c>
      <c r="D17" s="43">
        <v>1607532</v>
      </c>
      <c r="E17" s="44">
        <v>13632520</v>
      </c>
      <c r="F17" s="107">
        <v>372144</v>
      </c>
      <c r="G17" s="39">
        <v>30458</v>
      </c>
      <c r="H17" s="39">
        <f t="shared" si="6"/>
        <v>402602</v>
      </c>
      <c r="I17" s="39">
        <v>3375000</v>
      </c>
      <c r="J17" s="106">
        <f t="shared" si="5"/>
        <v>3777602</v>
      </c>
      <c r="K17" s="124">
        <v>0</v>
      </c>
      <c r="L17" s="40">
        <v>366490</v>
      </c>
      <c r="M17" s="40">
        <f t="shared" si="0"/>
        <v>366490</v>
      </c>
      <c r="N17" s="40">
        <v>0</v>
      </c>
      <c r="O17" s="39">
        <f t="shared" si="1"/>
        <v>366490</v>
      </c>
      <c r="P17" s="39">
        <f t="shared" si="3"/>
        <v>4144092</v>
      </c>
      <c r="Q17" s="40">
        <v>32629</v>
      </c>
      <c r="R17" s="41">
        <f t="shared" si="4"/>
        <v>23.6</v>
      </c>
      <c r="S17" s="42">
        <f t="shared" si="2"/>
        <v>127</v>
      </c>
    </row>
    <row r="18" spans="1:19" s="7" customFormat="1" ht="66.75" customHeight="1">
      <c r="A18" s="6"/>
      <c r="B18" s="37"/>
      <c r="C18" s="45" t="s">
        <v>52</v>
      </c>
      <c r="D18" s="43">
        <v>166500</v>
      </c>
      <c r="E18" s="44">
        <v>1253845</v>
      </c>
      <c r="F18" s="107">
        <v>288574</v>
      </c>
      <c r="G18" s="39">
        <v>0</v>
      </c>
      <c r="H18" s="39">
        <f t="shared" si="6"/>
        <v>288574</v>
      </c>
      <c r="I18" s="39">
        <v>0</v>
      </c>
      <c r="J18" s="106">
        <f t="shared" si="5"/>
        <v>288574</v>
      </c>
      <c r="K18" s="124">
        <v>0</v>
      </c>
      <c r="L18" s="40">
        <v>1139</v>
      </c>
      <c r="M18" s="40">
        <f t="shared" si="0"/>
        <v>1139</v>
      </c>
      <c r="N18" s="40">
        <v>0</v>
      </c>
      <c r="O18" s="39">
        <f t="shared" si="1"/>
        <v>1139</v>
      </c>
      <c r="P18" s="39">
        <f t="shared" si="3"/>
        <v>289713</v>
      </c>
      <c r="Q18" s="40">
        <v>26064</v>
      </c>
      <c r="R18" s="41">
        <f t="shared" si="4"/>
        <v>11.1</v>
      </c>
      <c r="S18" s="42">
        <f t="shared" si="2"/>
        <v>11.1</v>
      </c>
    </row>
    <row r="19" spans="1:19" s="7" customFormat="1" ht="66.75" customHeight="1">
      <c r="A19" s="6"/>
      <c r="B19" s="37"/>
      <c r="C19" s="45" t="s">
        <v>53</v>
      </c>
      <c r="D19" s="43">
        <v>2211471</v>
      </c>
      <c r="E19" s="44">
        <v>11137312</v>
      </c>
      <c r="F19" s="107">
        <v>1253200</v>
      </c>
      <c r="G19" s="39">
        <v>1017653</v>
      </c>
      <c r="H19" s="39">
        <f t="shared" si="6"/>
        <v>2270853</v>
      </c>
      <c r="I19" s="39">
        <v>0</v>
      </c>
      <c r="J19" s="106">
        <f t="shared" si="5"/>
        <v>2270853</v>
      </c>
      <c r="K19" s="124">
        <v>0</v>
      </c>
      <c r="L19" s="40">
        <v>301221</v>
      </c>
      <c r="M19" s="40">
        <f t="shared" si="0"/>
        <v>301221</v>
      </c>
      <c r="N19" s="40">
        <v>0</v>
      </c>
      <c r="O19" s="39">
        <f t="shared" si="1"/>
        <v>301221</v>
      </c>
      <c r="P19" s="39">
        <f t="shared" si="3"/>
        <v>2572074</v>
      </c>
      <c r="Q19" s="40">
        <v>190353</v>
      </c>
      <c r="R19" s="41">
        <f t="shared" si="4"/>
        <v>13.5</v>
      </c>
      <c r="S19" s="42">
        <f t="shared" si="2"/>
        <v>13.5</v>
      </c>
    </row>
    <row r="20" spans="1:19" s="7" customFormat="1" ht="66.75" customHeight="1">
      <c r="A20" s="6"/>
      <c r="B20" s="37"/>
      <c r="C20" s="45" t="s">
        <v>54</v>
      </c>
      <c r="D20" s="43">
        <v>645562</v>
      </c>
      <c r="E20" s="44">
        <v>4543137</v>
      </c>
      <c r="F20" s="107">
        <v>843673</v>
      </c>
      <c r="G20" s="39">
        <v>0</v>
      </c>
      <c r="H20" s="39">
        <f t="shared" si="6"/>
        <v>843673</v>
      </c>
      <c r="I20" s="39">
        <v>4218000</v>
      </c>
      <c r="J20" s="106">
        <f t="shared" si="5"/>
        <v>5061673</v>
      </c>
      <c r="K20" s="124">
        <v>0</v>
      </c>
      <c r="L20" s="40">
        <v>19658</v>
      </c>
      <c r="M20" s="40">
        <f t="shared" si="0"/>
        <v>19658</v>
      </c>
      <c r="N20" s="40">
        <v>0</v>
      </c>
      <c r="O20" s="39">
        <f t="shared" si="1"/>
        <v>19658</v>
      </c>
      <c r="P20" s="39">
        <f t="shared" si="3"/>
        <v>5081331</v>
      </c>
      <c r="Q20" s="40">
        <v>116219</v>
      </c>
      <c r="R20" s="41">
        <f t="shared" si="4"/>
        <v>7.4</v>
      </c>
      <c r="S20" s="42">
        <f t="shared" si="2"/>
        <v>43.7</v>
      </c>
    </row>
    <row r="21" spans="1:19" s="7" customFormat="1" ht="66.75" customHeight="1">
      <c r="A21" s="6"/>
      <c r="B21" s="37"/>
      <c r="C21" s="45" t="s">
        <v>67</v>
      </c>
      <c r="D21" s="43">
        <v>807824</v>
      </c>
      <c r="E21" s="44">
        <v>5111536</v>
      </c>
      <c r="F21" s="107">
        <v>0</v>
      </c>
      <c r="G21" s="39">
        <v>0</v>
      </c>
      <c r="H21" s="39">
        <f t="shared" si="6"/>
        <v>0</v>
      </c>
      <c r="I21" s="39">
        <v>0</v>
      </c>
      <c r="J21" s="106">
        <f t="shared" si="5"/>
        <v>0</v>
      </c>
      <c r="K21" s="124">
        <v>0</v>
      </c>
      <c r="L21" s="40">
        <v>68728</v>
      </c>
      <c r="M21" s="40">
        <f t="shared" si="0"/>
        <v>68728</v>
      </c>
      <c r="N21" s="40">
        <v>0</v>
      </c>
      <c r="O21" s="39">
        <f t="shared" si="1"/>
        <v>68728</v>
      </c>
      <c r="P21" s="39">
        <f t="shared" si="3"/>
        <v>68728</v>
      </c>
      <c r="Q21" s="40">
        <v>26979</v>
      </c>
      <c r="R21" s="41">
        <f t="shared" si="4"/>
        <v>2.5</v>
      </c>
      <c r="S21" s="42">
        <f t="shared" si="2"/>
        <v>2.5</v>
      </c>
    </row>
    <row r="22" spans="1:19" s="7" customFormat="1" ht="66.75" customHeight="1">
      <c r="A22" s="6"/>
      <c r="B22" s="46"/>
      <c r="C22" s="47" t="s">
        <v>68</v>
      </c>
      <c r="D22" s="48">
        <v>277700</v>
      </c>
      <c r="E22" s="49">
        <v>1274525</v>
      </c>
      <c r="F22" s="108">
        <v>189621</v>
      </c>
      <c r="G22" s="50">
        <v>26013</v>
      </c>
      <c r="H22" s="39">
        <f t="shared" si="6"/>
        <v>215634</v>
      </c>
      <c r="I22" s="50">
        <v>0</v>
      </c>
      <c r="J22" s="109">
        <f t="shared" si="5"/>
        <v>215634</v>
      </c>
      <c r="K22" s="125">
        <v>0</v>
      </c>
      <c r="L22" s="51">
        <v>231659</v>
      </c>
      <c r="M22" s="40">
        <f t="shared" si="0"/>
        <v>231659</v>
      </c>
      <c r="N22" s="51">
        <v>0</v>
      </c>
      <c r="O22" s="50">
        <f t="shared" si="1"/>
        <v>231659</v>
      </c>
      <c r="P22" s="50">
        <f t="shared" si="3"/>
        <v>447293</v>
      </c>
      <c r="Q22" s="51">
        <v>21393</v>
      </c>
      <c r="R22" s="52">
        <f t="shared" si="4"/>
        <v>20.9</v>
      </c>
      <c r="S22" s="53">
        <f t="shared" si="2"/>
        <v>20.9</v>
      </c>
    </row>
    <row r="23" spans="1:19" s="7" customFormat="1" ht="66.75" customHeight="1">
      <c r="A23" s="6"/>
      <c r="B23" s="37" t="s">
        <v>55</v>
      </c>
      <c r="C23" s="45" t="s">
        <v>56</v>
      </c>
      <c r="D23" s="54">
        <v>111736</v>
      </c>
      <c r="E23" s="55">
        <v>634108</v>
      </c>
      <c r="F23" s="110">
        <v>240527</v>
      </c>
      <c r="G23" s="56">
        <v>632746</v>
      </c>
      <c r="H23" s="56">
        <f t="shared" si="6"/>
        <v>873273</v>
      </c>
      <c r="I23" s="56">
        <v>0</v>
      </c>
      <c r="J23" s="106">
        <f t="shared" si="5"/>
        <v>873273</v>
      </c>
      <c r="K23" s="124">
        <v>0</v>
      </c>
      <c r="L23" s="40">
        <v>0</v>
      </c>
      <c r="M23" s="56">
        <f t="shared" si="0"/>
        <v>0</v>
      </c>
      <c r="N23" s="40">
        <v>0</v>
      </c>
      <c r="O23" s="39">
        <f t="shared" si="1"/>
        <v>0</v>
      </c>
      <c r="P23" s="39">
        <f t="shared" si="3"/>
        <v>873273</v>
      </c>
      <c r="Q23" s="40">
        <v>52891</v>
      </c>
      <c r="R23" s="41">
        <f t="shared" si="4"/>
        <v>16.5</v>
      </c>
      <c r="S23" s="42">
        <f t="shared" si="2"/>
        <v>16.5</v>
      </c>
    </row>
    <row r="24" spans="1:19" s="7" customFormat="1" ht="66.75" customHeight="1">
      <c r="A24" s="6"/>
      <c r="B24" s="37"/>
      <c r="C24" s="45" t="s">
        <v>57</v>
      </c>
      <c r="D24" s="43">
        <v>87183</v>
      </c>
      <c r="E24" s="44">
        <v>645410</v>
      </c>
      <c r="F24" s="107">
        <v>169851</v>
      </c>
      <c r="G24" s="39">
        <v>9857</v>
      </c>
      <c r="H24" s="39">
        <f t="shared" si="6"/>
        <v>179708</v>
      </c>
      <c r="I24" s="39">
        <v>0</v>
      </c>
      <c r="J24" s="106">
        <f t="shared" si="5"/>
        <v>179708</v>
      </c>
      <c r="K24" s="124">
        <v>0</v>
      </c>
      <c r="L24" s="40">
        <v>0</v>
      </c>
      <c r="M24" s="40">
        <f t="shared" si="0"/>
        <v>0</v>
      </c>
      <c r="N24" s="40">
        <v>0</v>
      </c>
      <c r="O24" s="39">
        <f t="shared" si="1"/>
        <v>0</v>
      </c>
      <c r="P24" s="39">
        <f t="shared" si="3"/>
        <v>179708</v>
      </c>
      <c r="Q24" s="40">
        <v>30639</v>
      </c>
      <c r="R24" s="41">
        <f t="shared" si="4"/>
        <v>5.9</v>
      </c>
      <c r="S24" s="42">
        <f t="shared" si="2"/>
        <v>5.9</v>
      </c>
    </row>
    <row r="25" spans="1:19" s="7" customFormat="1" ht="66.75" customHeight="1">
      <c r="A25" s="6"/>
      <c r="B25" s="37"/>
      <c r="C25" s="45" t="s">
        <v>58</v>
      </c>
      <c r="D25" s="43">
        <v>174337</v>
      </c>
      <c r="E25" s="44">
        <v>917653</v>
      </c>
      <c r="F25" s="107">
        <v>62558</v>
      </c>
      <c r="G25" s="39">
        <v>19489</v>
      </c>
      <c r="H25" s="39">
        <f t="shared" si="6"/>
        <v>82047</v>
      </c>
      <c r="I25" s="39">
        <v>0</v>
      </c>
      <c r="J25" s="106">
        <f t="shared" si="5"/>
        <v>82047</v>
      </c>
      <c r="K25" s="124">
        <v>0</v>
      </c>
      <c r="L25" s="40">
        <v>0</v>
      </c>
      <c r="M25" s="40">
        <f t="shared" si="0"/>
        <v>0</v>
      </c>
      <c r="N25" s="40">
        <v>0</v>
      </c>
      <c r="O25" s="39">
        <f t="shared" si="1"/>
        <v>0</v>
      </c>
      <c r="P25" s="39">
        <f t="shared" si="3"/>
        <v>82047</v>
      </c>
      <c r="Q25" s="40">
        <v>23485</v>
      </c>
      <c r="R25" s="41">
        <f t="shared" si="4"/>
        <v>3.5</v>
      </c>
      <c r="S25" s="42">
        <f t="shared" si="2"/>
        <v>3.5</v>
      </c>
    </row>
    <row r="26" spans="1:19" s="7" customFormat="1" ht="66.75" customHeight="1">
      <c r="A26" s="6"/>
      <c r="B26" s="37"/>
      <c r="C26" s="45" t="s">
        <v>59</v>
      </c>
      <c r="D26" s="48">
        <v>78734</v>
      </c>
      <c r="E26" s="49">
        <v>452272</v>
      </c>
      <c r="F26" s="108">
        <v>109993</v>
      </c>
      <c r="G26" s="50">
        <v>14819</v>
      </c>
      <c r="H26" s="39">
        <f t="shared" si="6"/>
        <v>124812</v>
      </c>
      <c r="I26" s="50">
        <v>0</v>
      </c>
      <c r="J26" s="106">
        <f t="shared" si="5"/>
        <v>124812</v>
      </c>
      <c r="K26" s="124">
        <v>0</v>
      </c>
      <c r="L26" s="40">
        <v>0</v>
      </c>
      <c r="M26" s="40">
        <f t="shared" si="0"/>
        <v>0</v>
      </c>
      <c r="N26" s="40">
        <v>0</v>
      </c>
      <c r="O26" s="39">
        <f t="shared" si="1"/>
        <v>0</v>
      </c>
      <c r="P26" s="39">
        <f t="shared" si="3"/>
        <v>124812</v>
      </c>
      <c r="Q26" s="40">
        <v>12839</v>
      </c>
      <c r="R26" s="41">
        <f t="shared" si="4"/>
        <v>9.7</v>
      </c>
      <c r="S26" s="42">
        <f t="shared" si="2"/>
        <v>9.7</v>
      </c>
    </row>
    <row r="27" spans="1:19" s="7" customFormat="1" ht="66.75" customHeight="1">
      <c r="A27" s="6"/>
      <c r="B27" s="57" t="s">
        <v>60</v>
      </c>
      <c r="C27" s="58" t="s">
        <v>69</v>
      </c>
      <c r="D27" s="54">
        <v>248004</v>
      </c>
      <c r="E27" s="55">
        <v>1221058</v>
      </c>
      <c r="F27" s="110">
        <v>0</v>
      </c>
      <c r="G27" s="56">
        <v>0</v>
      </c>
      <c r="H27" s="56">
        <f t="shared" si="6"/>
        <v>0</v>
      </c>
      <c r="I27" s="56">
        <v>0</v>
      </c>
      <c r="J27" s="111">
        <f t="shared" si="5"/>
        <v>0</v>
      </c>
      <c r="K27" s="126">
        <v>0</v>
      </c>
      <c r="L27" s="59">
        <v>0</v>
      </c>
      <c r="M27" s="56">
        <f t="shared" si="0"/>
        <v>0</v>
      </c>
      <c r="N27" s="59">
        <v>0</v>
      </c>
      <c r="O27" s="56">
        <f t="shared" si="1"/>
        <v>0</v>
      </c>
      <c r="P27" s="56">
        <f t="shared" si="3"/>
        <v>0</v>
      </c>
      <c r="Q27" s="59">
        <v>5700</v>
      </c>
      <c r="R27" s="60">
        <f t="shared" si="4"/>
        <v>0</v>
      </c>
      <c r="S27" s="61">
        <f t="shared" si="2"/>
        <v>0</v>
      </c>
    </row>
    <row r="28" spans="1:19" s="7" customFormat="1" ht="66.75" customHeight="1">
      <c r="A28" s="6"/>
      <c r="B28" s="46"/>
      <c r="C28" s="45" t="s">
        <v>70</v>
      </c>
      <c r="D28" s="48">
        <v>847933</v>
      </c>
      <c r="E28" s="49">
        <v>6446740</v>
      </c>
      <c r="F28" s="108">
        <v>116500</v>
      </c>
      <c r="G28" s="50">
        <v>58039</v>
      </c>
      <c r="H28" s="39">
        <f t="shared" si="6"/>
        <v>174539</v>
      </c>
      <c r="I28" s="50">
        <v>0</v>
      </c>
      <c r="J28" s="109">
        <f t="shared" si="5"/>
        <v>174539</v>
      </c>
      <c r="K28" s="125">
        <v>0</v>
      </c>
      <c r="L28" s="51">
        <v>199881</v>
      </c>
      <c r="M28" s="40">
        <f t="shared" si="0"/>
        <v>199881</v>
      </c>
      <c r="N28" s="51">
        <v>0</v>
      </c>
      <c r="O28" s="50">
        <f t="shared" si="1"/>
        <v>199881</v>
      </c>
      <c r="P28" s="50">
        <f t="shared" si="3"/>
        <v>374420</v>
      </c>
      <c r="Q28" s="51">
        <v>17471</v>
      </c>
      <c r="R28" s="52">
        <f t="shared" si="4"/>
        <v>21.4</v>
      </c>
      <c r="S28" s="53">
        <f t="shared" si="2"/>
        <v>21.4</v>
      </c>
    </row>
    <row r="29" spans="1:19" s="7" customFormat="1" ht="66.75" customHeight="1">
      <c r="A29" s="6"/>
      <c r="B29" s="62" t="s">
        <v>61</v>
      </c>
      <c r="C29" s="63" t="s">
        <v>71</v>
      </c>
      <c r="D29" s="64">
        <v>167755</v>
      </c>
      <c r="E29" s="65">
        <v>1125484</v>
      </c>
      <c r="F29" s="112">
        <v>0</v>
      </c>
      <c r="G29" s="66">
        <v>0</v>
      </c>
      <c r="H29" s="56">
        <f t="shared" si="6"/>
        <v>0</v>
      </c>
      <c r="I29" s="66">
        <v>0</v>
      </c>
      <c r="J29" s="113">
        <f t="shared" si="5"/>
        <v>0</v>
      </c>
      <c r="K29" s="127">
        <v>0</v>
      </c>
      <c r="L29" s="67">
        <v>19774</v>
      </c>
      <c r="M29" s="66">
        <f t="shared" si="0"/>
        <v>19774</v>
      </c>
      <c r="N29" s="67">
        <v>0</v>
      </c>
      <c r="O29" s="66">
        <f t="shared" si="1"/>
        <v>19774</v>
      </c>
      <c r="P29" s="66">
        <f t="shared" si="3"/>
        <v>19774</v>
      </c>
      <c r="Q29" s="67">
        <v>7022</v>
      </c>
      <c r="R29" s="68">
        <f t="shared" si="4"/>
        <v>2.8</v>
      </c>
      <c r="S29" s="69">
        <f t="shared" si="2"/>
        <v>2.8</v>
      </c>
    </row>
    <row r="30" spans="1:19" s="7" customFormat="1" ht="66.75" customHeight="1">
      <c r="A30" s="6"/>
      <c r="B30" s="62" t="s">
        <v>62</v>
      </c>
      <c r="C30" s="63" t="s">
        <v>82</v>
      </c>
      <c r="D30" s="64">
        <v>827869</v>
      </c>
      <c r="E30" s="65">
        <v>6649157</v>
      </c>
      <c r="F30" s="112">
        <v>8100</v>
      </c>
      <c r="G30" s="66">
        <v>0</v>
      </c>
      <c r="H30" s="56">
        <f t="shared" si="6"/>
        <v>8100</v>
      </c>
      <c r="I30" s="66">
        <v>633000</v>
      </c>
      <c r="J30" s="113">
        <f t="shared" si="5"/>
        <v>641100</v>
      </c>
      <c r="K30" s="127">
        <v>0</v>
      </c>
      <c r="L30" s="67">
        <v>919661</v>
      </c>
      <c r="M30" s="40">
        <f t="shared" si="0"/>
        <v>919661</v>
      </c>
      <c r="N30" s="67">
        <v>0</v>
      </c>
      <c r="O30" s="66">
        <f t="shared" si="1"/>
        <v>919661</v>
      </c>
      <c r="P30" s="66">
        <f t="shared" si="3"/>
        <v>1560761</v>
      </c>
      <c r="Q30" s="67">
        <v>15167</v>
      </c>
      <c r="R30" s="68">
        <f t="shared" si="4"/>
        <v>61.2</v>
      </c>
      <c r="S30" s="69">
        <f t="shared" si="2"/>
        <v>102.9</v>
      </c>
    </row>
    <row r="31" spans="1:19" s="7" customFormat="1" ht="66.75" customHeight="1" thickBot="1">
      <c r="A31" s="6"/>
      <c r="B31" s="70" t="s">
        <v>63</v>
      </c>
      <c r="C31" s="71" t="s">
        <v>72</v>
      </c>
      <c r="D31" s="72">
        <v>1119712</v>
      </c>
      <c r="E31" s="73">
        <v>6659105</v>
      </c>
      <c r="F31" s="114">
        <v>0</v>
      </c>
      <c r="G31" s="74">
        <v>0</v>
      </c>
      <c r="H31" s="74">
        <f t="shared" si="6"/>
        <v>0</v>
      </c>
      <c r="I31" s="74">
        <v>0</v>
      </c>
      <c r="J31" s="115">
        <f t="shared" si="5"/>
        <v>0</v>
      </c>
      <c r="K31" s="128">
        <v>0</v>
      </c>
      <c r="L31" s="75">
        <v>403568</v>
      </c>
      <c r="M31" s="74">
        <f t="shared" si="0"/>
        <v>403568</v>
      </c>
      <c r="N31" s="75">
        <v>549</v>
      </c>
      <c r="O31" s="74">
        <f t="shared" si="1"/>
        <v>404117</v>
      </c>
      <c r="P31" s="74">
        <f t="shared" si="3"/>
        <v>404117</v>
      </c>
      <c r="Q31" s="75">
        <v>8249</v>
      </c>
      <c r="R31" s="76">
        <f t="shared" si="4"/>
        <v>48.9</v>
      </c>
      <c r="S31" s="77">
        <f t="shared" si="2"/>
        <v>49</v>
      </c>
    </row>
    <row r="32" spans="1:19" s="7" customFormat="1" ht="66.75" customHeight="1" thickTop="1">
      <c r="A32" s="6"/>
      <c r="B32" s="37" t="s">
        <v>64</v>
      </c>
      <c r="C32" s="78" t="s">
        <v>65</v>
      </c>
      <c r="D32" s="43">
        <f>D9</f>
        <v>3832899</v>
      </c>
      <c r="E32" s="44">
        <f>E9</f>
        <v>27132189</v>
      </c>
      <c r="F32" s="116">
        <f>+F9</f>
        <v>7468414</v>
      </c>
      <c r="G32" s="79">
        <f>+G9</f>
        <v>1272101</v>
      </c>
      <c r="H32" s="79">
        <f>+H9</f>
        <v>8740515</v>
      </c>
      <c r="I32" s="79">
        <f>+I9</f>
        <v>902100</v>
      </c>
      <c r="J32" s="117">
        <f t="shared" si="5"/>
        <v>9642615</v>
      </c>
      <c r="K32" s="129">
        <f>+K9</f>
        <v>241286</v>
      </c>
      <c r="L32" s="79">
        <f>+L9</f>
        <v>152832</v>
      </c>
      <c r="M32" s="79">
        <f>+M9</f>
        <v>394118</v>
      </c>
      <c r="N32" s="79">
        <f>+N9</f>
        <v>0</v>
      </c>
      <c r="O32" s="80">
        <f t="shared" si="1"/>
        <v>394118</v>
      </c>
      <c r="P32" s="80">
        <f t="shared" si="3"/>
        <v>10036733</v>
      </c>
      <c r="Q32" s="79">
        <f>+Q9</f>
        <v>1184731</v>
      </c>
      <c r="R32" s="81">
        <f t="shared" si="4"/>
        <v>7.7</v>
      </c>
      <c r="S32" s="82">
        <f t="shared" si="2"/>
        <v>8.5</v>
      </c>
    </row>
    <row r="33" spans="1:19" s="7" customFormat="1" ht="66.75" customHeight="1">
      <c r="A33" s="6"/>
      <c r="B33" s="37"/>
      <c r="C33" s="78" t="s">
        <v>83</v>
      </c>
      <c r="D33" s="43">
        <f aca="true" t="shared" si="7" ref="D33:I33">SUM(D10:D22)</f>
        <v>16245405</v>
      </c>
      <c r="E33" s="44">
        <f t="shared" si="7"/>
        <v>100444478</v>
      </c>
      <c r="F33" s="116">
        <f t="shared" si="7"/>
        <v>10524823</v>
      </c>
      <c r="G33" s="79">
        <f t="shared" si="7"/>
        <v>1728745</v>
      </c>
      <c r="H33" s="79">
        <f t="shared" si="7"/>
        <v>12253568</v>
      </c>
      <c r="I33" s="79">
        <f t="shared" si="7"/>
        <v>9044756</v>
      </c>
      <c r="J33" s="117">
        <f t="shared" si="5"/>
        <v>21298324</v>
      </c>
      <c r="K33" s="129">
        <f>SUM(K10:K22)</f>
        <v>28281</v>
      </c>
      <c r="L33" s="79">
        <f>SUM(L10:L22)</f>
        <v>1905990</v>
      </c>
      <c r="M33" s="79">
        <f>SUM(M10:M22)</f>
        <v>1934271</v>
      </c>
      <c r="N33" s="79">
        <f>SUM(N10:N22)</f>
        <v>0</v>
      </c>
      <c r="O33" s="80">
        <f t="shared" si="1"/>
        <v>1934271</v>
      </c>
      <c r="P33" s="80">
        <f t="shared" si="3"/>
        <v>23232595</v>
      </c>
      <c r="Q33" s="79">
        <f>SUM(Q10:Q22)</f>
        <v>1412429</v>
      </c>
      <c r="R33" s="81">
        <f t="shared" si="4"/>
        <v>10</v>
      </c>
      <c r="S33" s="82">
        <f t="shared" si="2"/>
        <v>16.4</v>
      </c>
    </row>
    <row r="34" spans="1:19" s="7" customFormat="1" ht="66.75" customHeight="1">
      <c r="A34" s="6"/>
      <c r="B34" s="37"/>
      <c r="C34" s="78" t="s">
        <v>84</v>
      </c>
      <c r="D34" s="43">
        <f aca="true" t="shared" si="8" ref="D34:I34">SUM(D23:D31)</f>
        <v>3663263</v>
      </c>
      <c r="E34" s="44">
        <f t="shared" si="8"/>
        <v>24750987</v>
      </c>
      <c r="F34" s="116">
        <f t="shared" si="8"/>
        <v>707529</v>
      </c>
      <c r="G34" s="79">
        <f t="shared" si="8"/>
        <v>734950</v>
      </c>
      <c r="H34" s="79">
        <f t="shared" si="8"/>
        <v>1442479</v>
      </c>
      <c r="I34" s="79">
        <f t="shared" si="8"/>
        <v>633000</v>
      </c>
      <c r="J34" s="118">
        <f t="shared" si="5"/>
        <v>2075479</v>
      </c>
      <c r="K34" s="129">
        <f>SUM(K23:K31)</f>
        <v>0</v>
      </c>
      <c r="L34" s="79">
        <f>SUM(L23:L31)</f>
        <v>1542884</v>
      </c>
      <c r="M34" s="79">
        <f>SUM(M23:M31)</f>
        <v>1542884</v>
      </c>
      <c r="N34" s="79">
        <f>SUM(N23:N31)</f>
        <v>549</v>
      </c>
      <c r="O34" s="80">
        <f t="shared" si="1"/>
        <v>1543433</v>
      </c>
      <c r="P34" s="80">
        <f>SUM(J34,O34)</f>
        <v>3618912</v>
      </c>
      <c r="Q34" s="79">
        <f>SUM(Q23:Q31)</f>
        <v>173463</v>
      </c>
      <c r="R34" s="81">
        <f t="shared" si="4"/>
        <v>17.2</v>
      </c>
      <c r="S34" s="82">
        <f t="shared" si="2"/>
        <v>20.9</v>
      </c>
    </row>
    <row r="35" spans="1:19" s="7" customFormat="1" ht="66.75" customHeight="1">
      <c r="A35" s="6"/>
      <c r="B35" s="37"/>
      <c r="C35" s="78" t="s">
        <v>85</v>
      </c>
      <c r="D35" s="43">
        <f aca="true" t="shared" si="9" ref="D35:I35">SUM(D9:D31)</f>
        <v>23741567</v>
      </c>
      <c r="E35" s="44">
        <f t="shared" si="9"/>
        <v>152327654</v>
      </c>
      <c r="F35" s="116">
        <f t="shared" si="9"/>
        <v>18700766</v>
      </c>
      <c r="G35" s="79">
        <f t="shared" si="9"/>
        <v>3735796</v>
      </c>
      <c r="H35" s="79">
        <f t="shared" si="9"/>
        <v>22436562</v>
      </c>
      <c r="I35" s="79">
        <f t="shared" si="9"/>
        <v>10579856</v>
      </c>
      <c r="J35" s="118">
        <f t="shared" si="5"/>
        <v>33016418</v>
      </c>
      <c r="K35" s="129">
        <f>SUM(K9:K31)</f>
        <v>269567</v>
      </c>
      <c r="L35" s="79">
        <f>SUM(L9:L31)</f>
        <v>3601706</v>
      </c>
      <c r="M35" s="79">
        <f>SUM(M9:M31)</f>
        <v>3871273</v>
      </c>
      <c r="N35" s="79">
        <f>SUM(N9:N31)</f>
        <v>549</v>
      </c>
      <c r="O35" s="80">
        <f t="shared" si="1"/>
        <v>3871822</v>
      </c>
      <c r="P35" s="80">
        <f>SUM(J35,O35)</f>
        <v>36888240</v>
      </c>
      <c r="Q35" s="79">
        <f>SUM(Q9:Q31)</f>
        <v>2770623</v>
      </c>
      <c r="R35" s="81">
        <f t="shared" si="4"/>
        <v>9.5</v>
      </c>
      <c r="S35" s="82">
        <f t="shared" si="2"/>
        <v>13.3</v>
      </c>
    </row>
    <row r="36" spans="1:19" s="7" customFormat="1" ht="66.75" customHeight="1" thickBot="1">
      <c r="A36" s="6"/>
      <c r="B36" s="83"/>
      <c r="C36" s="84" t="s">
        <v>66</v>
      </c>
      <c r="D36" s="100">
        <f>SUM(D10:D31)</f>
        <v>19908668</v>
      </c>
      <c r="E36" s="85">
        <f>SUM(E10:E31)</f>
        <v>125195465</v>
      </c>
      <c r="F36" s="119">
        <f>SUM(F33:F34)</f>
        <v>11232352</v>
      </c>
      <c r="G36" s="86">
        <f>SUM(G33:G34)</f>
        <v>2463695</v>
      </c>
      <c r="H36" s="86">
        <f>SUM(H33:H34)</f>
        <v>13696047</v>
      </c>
      <c r="I36" s="86">
        <f>SUM(I33:I34)</f>
        <v>9677756</v>
      </c>
      <c r="J36" s="120">
        <f>SUM(H36:I36)</f>
        <v>23373803</v>
      </c>
      <c r="K36" s="130">
        <f>SUM(K33:K34)</f>
        <v>28281</v>
      </c>
      <c r="L36" s="86">
        <f>SUM(L33:L34)</f>
        <v>3448874</v>
      </c>
      <c r="M36" s="86">
        <f>SUM(M33:M34)</f>
        <v>3477155</v>
      </c>
      <c r="N36" s="86">
        <f>SUM(N33:N34)</f>
        <v>549</v>
      </c>
      <c r="O36" s="87">
        <f t="shared" si="1"/>
        <v>3477704</v>
      </c>
      <c r="P36" s="87">
        <f>SUM(J36,O36)</f>
        <v>26851507</v>
      </c>
      <c r="Q36" s="87">
        <f>SUM(Q33:Q34)</f>
        <v>1585892</v>
      </c>
      <c r="R36" s="88">
        <f t="shared" si="4"/>
        <v>10.8</v>
      </c>
      <c r="S36" s="89">
        <f t="shared" si="2"/>
        <v>16.9</v>
      </c>
    </row>
    <row r="37" spans="6:17" ht="18.75"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6:17" ht="18.75"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6:17" ht="18.75"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6:17" ht="18.75"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6:17" ht="18.75"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6:17" ht="18.75"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6:17" ht="18.75"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6:17" ht="18.75"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6:17" ht="18.75"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6:17" ht="18.75"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8" ht="18.75">
      <c r="T48" s="2"/>
    </row>
    <row r="49" spans="15:20" ht="18.75">
      <c r="O49" s="90"/>
      <c r="P49" s="90"/>
      <c r="R49" s="91">
        <f aca="true" t="shared" si="10" ref="R49:R86">IF(Q49=0,"",ROUND(K49/Q49,1))</f>
      </c>
      <c r="S49" s="91"/>
      <c r="T49" s="91"/>
    </row>
    <row r="50" spans="15:20" ht="18.75">
      <c r="O50" s="90"/>
      <c r="P50" s="90"/>
      <c r="R50" s="91">
        <f t="shared" si="10"/>
      </c>
      <c r="S50" s="91"/>
      <c r="T50" s="91"/>
    </row>
    <row r="51" spans="15:20" ht="18.75">
      <c r="O51" s="90"/>
      <c r="P51" s="90"/>
      <c r="R51" s="91">
        <f t="shared" si="10"/>
      </c>
      <c r="S51" s="91"/>
      <c r="T51" s="91"/>
    </row>
    <row r="52" spans="15:20" ht="18.75">
      <c r="O52" s="90"/>
      <c r="P52" s="90"/>
      <c r="R52" s="91">
        <f t="shared" si="10"/>
      </c>
      <c r="S52" s="91"/>
      <c r="T52" s="91"/>
    </row>
    <row r="53" spans="15:20" ht="18.75">
      <c r="O53" s="90"/>
      <c r="P53" s="90"/>
      <c r="R53" s="91">
        <f t="shared" si="10"/>
      </c>
      <c r="S53" s="91"/>
      <c r="T53" s="91"/>
    </row>
    <row r="54" spans="15:20" ht="18.75">
      <c r="O54" s="90"/>
      <c r="P54" s="90"/>
      <c r="R54" s="91">
        <f t="shared" si="10"/>
      </c>
      <c r="S54" s="91"/>
      <c r="T54" s="91"/>
    </row>
    <row r="55" spans="15:20" ht="18.75">
      <c r="O55" s="90"/>
      <c r="P55" s="90"/>
      <c r="R55" s="91">
        <f t="shared" si="10"/>
      </c>
      <c r="S55" s="91"/>
      <c r="T55" s="91"/>
    </row>
    <row r="56" spans="15:20" ht="18.75">
      <c r="O56" s="90"/>
      <c r="P56" s="90"/>
      <c r="R56" s="91">
        <f t="shared" si="10"/>
      </c>
      <c r="S56" s="91"/>
      <c r="T56" s="91"/>
    </row>
    <row r="57" spans="15:20" ht="18.75">
      <c r="O57" s="90"/>
      <c r="P57" s="90"/>
      <c r="R57" s="91">
        <f t="shared" si="10"/>
      </c>
      <c r="S57" s="91"/>
      <c r="T57" s="91"/>
    </row>
    <row r="58" spans="15:20" ht="18.75">
      <c r="O58" s="90"/>
      <c r="P58" s="90"/>
      <c r="R58" s="91">
        <f t="shared" si="10"/>
      </c>
      <c r="S58" s="91"/>
      <c r="T58" s="91"/>
    </row>
    <row r="59" spans="15:20" ht="18.75">
      <c r="O59" s="90"/>
      <c r="P59" s="90"/>
      <c r="R59" s="91">
        <f t="shared" si="10"/>
      </c>
      <c r="S59" s="91"/>
      <c r="T59" s="91"/>
    </row>
    <row r="60" spans="15:20" ht="18.75">
      <c r="O60" s="90"/>
      <c r="P60" s="90"/>
      <c r="R60" s="91">
        <f t="shared" si="10"/>
      </c>
      <c r="S60" s="91"/>
      <c r="T60" s="91"/>
    </row>
    <row r="61" spans="15:20" ht="18.75">
      <c r="O61" s="90"/>
      <c r="P61" s="90"/>
      <c r="R61" s="91">
        <f t="shared" si="10"/>
      </c>
      <c r="S61" s="91"/>
      <c r="T61" s="91"/>
    </row>
    <row r="62" spans="15:20" ht="18.75">
      <c r="O62" s="90"/>
      <c r="P62" s="90"/>
      <c r="R62" s="91">
        <f t="shared" si="10"/>
      </c>
      <c r="S62" s="91"/>
      <c r="T62" s="91"/>
    </row>
    <row r="63" spans="15:20" ht="18.75">
      <c r="O63" s="90"/>
      <c r="P63" s="90"/>
      <c r="R63" s="91">
        <f t="shared" si="10"/>
      </c>
      <c r="S63" s="91"/>
      <c r="T63" s="91"/>
    </row>
    <row r="64" spans="15:20" ht="18.75">
      <c r="O64" s="90"/>
      <c r="P64" s="90"/>
      <c r="R64" s="91">
        <f t="shared" si="10"/>
      </c>
      <c r="S64" s="91"/>
      <c r="T64" s="91"/>
    </row>
    <row r="65" spans="15:20" ht="18.75">
      <c r="O65" s="90"/>
      <c r="P65" s="90"/>
      <c r="R65" s="91">
        <f t="shared" si="10"/>
      </c>
      <c r="S65" s="91"/>
      <c r="T65" s="91"/>
    </row>
    <row r="66" spans="15:20" ht="18.75">
      <c r="O66" s="90"/>
      <c r="P66" s="90"/>
      <c r="R66" s="91">
        <f t="shared" si="10"/>
      </c>
      <c r="S66" s="91"/>
      <c r="T66" s="91"/>
    </row>
    <row r="67" spans="15:20" ht="18.75">
      <c r="O67" s="90"/>
      <c r="P67" s="90"/>
      <c r="R67" s="91">
        <f t="shared" si="10"/>
      </c>
      <c r="S67" s="91"/>
      <c r="T67" s="91"/>
    </row>
    <row r="68" spans="15:20" ht="18.75">
      <c r="O68" s="90"/>
      <c r="P68" s="90"/>
      <c r="R68" s="91">
        <f t="shared" si="10"/>
      </c>
      <c r="S68" s="91"/>
      <c r="T68" s="91"/>
    </row>
    <row r="69" spans="15:20" ht="18.75">
      <c r="O69" s="90"/>
      <c r="P69" s="90"/>
      <c r="R69" s="91">
        <f t="shared" si="10"/>
      </c>
      <c r="S69" s="91"/>
      <c r="T69" s="91"/>
    </row>
    <row r="70" spans="15:20" ht="18.75">
      <c r="O70" s="90"/>
      <c r="P70" s="90"/>
      <c r="R70" s="91">
        <f t="shared" si="10"/>
      </c>
      <c r="S70" s="91"/>
      <c r="T70" s="91"/>
    </row>
    <row r="71" spans="15:20" ht="18.75">
      <c r="O71" s="90"/>
      <c r="P71" s="90"/>
      <c r="R71" s="91">
        <f t="shared" si="10"/>
      </c>
      <c r="S71" s="91"/>
      <c r="T71" s="91"/>
    </row>
    <row r="72" spans="15:20" ht="18.75">
      <c r="O72" s="90"/>
      <c r="P72" s="90"/>
      <c r="R72" s="91">
        <f t="shared" si="10"/>
      </c>
      <c r="S72" s="91"/>
      <c r="T72" s="91"/>
    </row>
    <row r="73" spans="15:20" ht="18.75">
      <c r="O73" s="90"/>
      <c r="P73" s="90"/>
      <c r="R73" s="91">
        <f t="shared" si="10"/>
      </c>
      <c r="S73" s="91"/>
      <c r="T73" s="91"/>
    </row>
    <row r="74" spans="15:20" ht="18.75">
      <c r="O74" s="90"/>
      <c r="P74" s="90"/>
      <c r="R74" s="91">
        <f t="shared" si="10"/>
      </c>
      <c r="S74" s="91"/>
      <c r="T74" s="91"/>
    </row>
    <row r="75" spans="15:20" ht="18.75">
      <c r="O75" s="90"/>
      <c r="P75" s="90"/>
      <c r="R75" s="91">
        <f t="shared" si="10"/>
      </c>
      <c r="S75" s="91"/>
      <c r="T75" s="91"/>
    </row>
    <row r="76" spans="15:20" ht="18.75">
      <c r="O76" s="90"/>
      <c r="P76" s="90"/>
      <c r="R76" s="91">
        <f t="shared" si="10"/>
      </c>
      <c r="S76" s="91"/>
      <c r="T76" s="91"/>
    </row>
    <row r="77" spans="15:20" ht="18.75">
      <c r="O77" s="90"/>
      <c r="P77" s="90"/>
      <c r="R77" s="91">
        <f t="shared" si="10"/>
      </c>
      <c r="S77" s="91"/>
      <c r="T77" s="91"/>
    </row>
    <row r="78" spans="15:20" ht="18.75">
      <c r="O78" s="90"/>
      <c r="P78" s="90"/>
      <c r="R78" s="91">
        <f t="shared" si="10"/>
      </c>
      <c r="S78" s="91"/>
      <c r="T78" s="91"/>
    </row>
    <row r="79" spans="15:20" ht="18.75">
      <c r="O79" s="90"/>
      <c r="P79" s="90"/>
      <c r="R79" s="91">
        <f t="shared" si="10"/>
      </c>
      <c r="S79" s="91"/>
      <c r="T79" s="91"/>
    </row>
    <row r="80" spans="15:20" ht="18.75">
      <c r="O80" s="90"/>
      <c r="P80" s="90"/>
      <c r="R80" s="91">
        <f t="shared" si="10"/>
      </c>
      <c r="S80" s="91"/>
      <c r="T80" s="91"/>
    </row>
    <row r="81" spans="15:20" ht="18.75">
      <c r="O81" s="90"/>
      <c r="P81" s="90"/>
      <c r="R81" s="91">
        <f t="shared" si="10"/>
      </c>
      <c r="S81" s="91"/>
      <c r="T81" s="91"/>
    </row>
    <row r="82" spans="15:20" ht="18.75">
      <c r="O82" s="90"/>
      <c r="P82" s="90"/>
      <c r="R82" s="91">
        <f t="shared" si="10"/>
      </c>
      <c r="S82" s="91"/>
      <c r="T82" s="91"/>
    </row>
    <row r="83" spans="15:20" ht="18.75">
      <c r="O83" s="90"/>
      <c r="P83" s="90"/>
      <c r="R83" s="91">
        <f t="shared" si="10"/>
      </c>
      <c r="S83" s="91"/>
      <c r="T83" s="91"/>
    </row>
    <row r="84" spans="15:20" ht="18.75">
      <c r="O84" s="90"/>
      <c r="P84" s="90"/>
      <c r="R84" s="91">
        <f t="shared" si="10"/>
      </c>
      <c r="S84" s="91"/>
      <c r="T84" s="91"/>
    </row>
    <row r="85" spans="15:20" ht="18.75">
      <c r="O85" s="90"/>
      <c r="P85" s="90"/>
      <c r="R85" s="91">
        <f t="shared" si="10"/>
      </c>
      <c r="S85" s="91"/>
      <c r="T85" s="91"/>
    </row>
    <row r="86" spans="15:20" ht="18.75">
      <c r="O86" s="90"/>
      <c r="P86" s="90"/>
      <c r="R86" s="92">
        <f t="shared" si="10"/>
      </c>
      <c r="S86" s="92"/>
      <c r="T86" s="92"/>
    </row>
    <row r="87" spans="15:20" ht="18.75">
      <c r="O87" s="90"/>
      <c r="P87" s="90"/>
      <c r="T87" s="2"/>
    </row>
    <row r="88" spans="15:20" ht="18.75">
      <c r="O88" s="90"/>
      <c r="P88" s="90"/>
      <c r="T88" s="2"/>
    </row>
    <row r="89" spans="15:20" ht="18.75">
      <c r="O89" s="90"/>
      <c r="P89" s="90"/>
      <c r="T89" s="2"/>
    </row>
    <row r="90" spans="15:20" ht="18.75">
      <c r="O90" s="90"/>
      <c r="P90" s="90"/>
      <c r="T90" s="2"/>
    </row>
    <row r="91" spans="15:20" ht="18.75">
      <c r="O91" s="90"/>
      <c r="P91" s="90"/>
      <c r="T91" s="2"/>
    </row>
    <row r="92" spans="15:20" ht="18.75">
      <c r="O92" s="90"/>
      <c r="P92" s="90"/>
      <c r="T92" s="2"/>
    </row>
    <row r="93" spans="15:20" ht="18.75">
      <c r="O93" s="90"/>
      <c r="P93" s="90"/>
      <c r="T93" s="2"/>
    </row>
    <row r="94" spans="15:20" ht="18.75">
      <c r="O94" s="90"/>
      <c r="P94" s="90"/>
      <c r="T94" s="2"/>
    </row>
    <row r="95" spans="15:20" ht="18.75">
      <c r="O95" s="90"/>
      <c r="P95" s="90"/>
      <c r="T95" s="2"/>
    </row>
    <row r="96" spans="15:20" ht="18.75">
      <c r="O96" s="90"/>
      <c r="P96" s="90"/>
      <c r="T96" s="2"/>
    </row>
    <row r="97" spans="15:20" ht="18.75">
      <c r="O97" s="90"/>
      <c r="P97" s="90"/>
      <c r="T97" s="2"/>
    </row>
    <row r="98" spans="15:20" ht="18.75">
      <c r="O98" s="90"/>
      <c r="P98" s="90"/>
      <c r="T98" s="2"/>
    </row>
    <row r="99" spans="15:20" ht="18.75">
      <c r="O99" s="90"/>
      <c r="P99" s="90"/>
      <c r="T99" s="2"/>
    </row>
    <row r="100" spans="15:20" ht="18.75">
      <c r="O100" s="90"/>
      <c r="P100" s="90"/>
      <c r="T100" s="2"/>
    </row>
    <row r="101" spans="15:20" ht="18.75">
      <c r="O101" s="90"/>
      <c r="P101" s="90"/>
      <c r="T101" s="2"/>
    </row>
    <row r="102" spans="15:20" ht="18.75">
      <c r="O102" s="90"/>
      <c r="P102" s="90"/>
      <c r="T102" s="2"/>
    </row>
    <row r="103" spans="15:20" ht="18.75">
      <c r="O103" s="90"/>
      <c r="P103" s="90"/>
      <c r="T103" s="2"/>
    </row>
    <row r="104" spans="15:20" ht="18.75">
      <c r="O104" s="90"/>
      <c r="P104" s="90"/>
      <c r="T104" s="2"/>
    </row>
    <row r="105" spans="15:20" ht="18.75">
      <c r="O105" s="90"/>
      <c r="P105" s="90"/>
      <c r="T105" s="2"/>
    </row>
    <row r="106" spans="15:20" ht="18.75">
      <c r="O106" s="90"/>
      <c r="P106" s="90"/>
      <c r="T106" s="2"/>
    </row>
    <row r="107" ht="18.75">
      <c r="T107" s="2"/>
    </row>
  </sheetData>
  <sheetProtection/>
  <mergeCells count="4">
    <mergeCell ref="F4:H4"/>
    <mergeCell ref="K4:M4"/>
    <mergeCell ref="F3:J3"/>
    <mergeCell ref="K3:O3"/>
  </mergeCells>
  <printOptions/>
  <pageMargins left="0.3937007874015748" right="0.2362204724409449" top="0.7874015748031497" bottom="0.3937007874015748" header="0.5905511811023623" footer="0.1968503937007874"/>
  <pageSetup fitToWidth="0" fitToHeight="1" horizontalDpi="600" verticalDpi="600" orientation="portrait" paperSize="9" scale="38" r:id="rId1"/>
  <colBreaks count="1" manualBreakCount="1">
    <brk id="10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樂市 夏実</cp:lastModifiedBy>
  <cp:lastPrinted>2021-06-22T07:31:25Z</cp:lastPrinted>
  <dcterms:created xsi:type="dcterms:W3CDTF">2011-01-28T01:58:32Z</dcterms:created>
  <dcterms:modified xsi:type="dcterms:W3CDTF">2024-01-31T06:49:01Z</dcterms:modified>
  <cp:category/>
  <cp:version/>
  <cp:contentType/>
  <cp:contentStatus/>
</cp:coreProperties>
</file>